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defaultThemeVersion="166925"/>
  <mc:AlternateContent xmlns:mc="http://schemas.openxmlformats.org/markup-compatibility/2006">
    <mc:Choice Requires="x15">
      <x15ac:absPath xmlns:x15ac="http://schemas.microsoft.com/office/spreadsheetml/2010/11/ac" url="C:\Users\ACER.id\Downloads\Documents\"/>
    </mc:Choice>
  </mc:AlternateContent>
  <xr:revisionPtr revIDLastSave="0" documentId="8_{CF9C1859-5A45-4FF9-86FF-B0A55894FBEF}" xr6:coauthVersionLast="47" xr6:coauthVersionMax="47" xr10:uidLastSave="{00000000-0000-0000-0000-000000000000}"/>
  <bookViews>
    <workbookView xWindow="-108" yWindow="-108" windowWidth="23256" windowHeight="12456" xr2:uid="{3ADB3507-074E-496F-B5C4-C884A7E4AF3A}"/>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J81" i="1" l="1"/>
  <c r="G81" i="1"/>
  <c r="H81" i="1" s="1"/>
  <c r="J80" i="1"/>
  <c r="G80" i="1"/>
  <c r="H80" i="1" s="1"/>
  <c r="J79" i="1"/>
  <c r="K79" i="1" s="1"/>
  <c r="H79" i="1"/>
  <c r="M79" i="1" s="1"/>
  <c r="J78" i="1"/>
  <c r="L78" i="1" s="1"/>
  <c r="G78" i="1"/>
  <c r="H78" i="1" s="1"/>
  <c r="M78" i="1" s="1"/>
  <c r="J76" i="1"/>
  <c r="H76" i="1"/>
  <c r="J75" i="1"/>
  <c r="L75" i="1" s="1"/>
  <c r="G75" i="1"/>
  <c r="J74" i="1"/>
  <c r="G74" i="1"/>
  <c r="H74" i="1" s="1"/>
  <c r="J73" i="1"/>
  <c r="L73" i="1" s="1"/>
  <c r="G73" i="1"/>
  <c r="J72" i="1"/>
  <c r="G72" i="1"/>
  <c r="H72" i="1" s="1"/>
  <c r="J71" i="1"/>
  <c r="L71" i="1" s="1"/>
  <c r="G71" i="1"/>
  <c r="J70" i="1"/>
  <c r="G70" i="1"/>
  <c r="H70" i="1" s="1"/>
  <c r="J69" i="1"/>
  <c r="L69" i="1" s="1"/>
  <c r="G69" i="1"/>
  <c r="J68" i="1"/>
  <c r="G68" i="1"/>
  <c r="H68" i="1" s="1"/>
  <c r="J67" i="1"/>
  <c r="L67" i="1" s="1"/>
  <c r="G67" i="1"/>
  <c r="J66" i="1"/>
  <c r="G66" i="1"/>
  <c r="H66" i="1" s="1"/>
  <c r="J65" i="1"/>
  <c r="L65" i="1" s="1"/>
  <c r="G65" i="1"/>
  <c r="J64" i="1"/>
  <c r="G64" i="1"/>
  <c r="H64" i="1" s="1"/>
  <c r="J63" i="1"/>
  <c r="L63" i="1" s="1"/>
  <c r="H63" i="1"/>
  <c r="J62" i="1"/>
  <c r="L62" i="1" s="1"/>
  <c r="H62" i="1"/>
  <c r="J61" i="1"/>
  <c r="H61" i="1"/>
  <c r="J59" i="1"/>
  <c r="G59" i="1"/>
  <c r="H59" i="1" s="1"/>
  <c r="L58" i="1"/>
  <c r="K58" i="1"/>
  <c r="H58" i="1"/>
  <c r="M58" i="1" s="1"/>
  <c r="J57" i="1"/>
  <c r="L57" i="1" s="1"/>
  <c r="G57" i="1"/>
  <c r="H57" i="1" s="1"/>
  <c r="J56" i="1"/>
  <c r="L56" i="1" s="1"/>
  <c r="G56" i="1"/>
  <c r="H56" i="1" s="1"/>
  <c r="J55" i="1"/>
  <c r="L55" i="1" s="1"/>
  <c r="G55" i="1"/>
  <c r="H55" i="1" s="1"/>
  <c r="J54" i="1"/>
  <c r="L54" i="1" s="1"/>
  <c r="G54" i="1"/>
  <c r="H54" i="1" s="1"/>
  <c r="J53" i="1"/>
  <c r="G53" i="1"/>
  <c r="H53" i="1" s="1"/>
  <c r="J52" i="1"/>
  <c r="L52" i="1" s="1"/>
  <c r="G52" i="1"/>
  <c r="H52" i="1" s="1"/>
  <c r="J51" i="1"/>
  <c r="G51" i="1"/>
  <c r="H51" i="1" s="1"/>
  <c r="J49" i="1"/>
  <c r="L49" i="1" s="1"/>
  <c r="G49" i="1"/>
  <c r="H49" i="1" s="1"/>
  <c r="J48" i="1"/>
  <c r="L48" i="1" s="1"/>
  <c r="G48" i="1"/>
  <c r="H48" i="1" s="1"/>
  <c r="J47" i="1"/>
  <c r="L47" i="1" s="1"/>
  <c r="G47" i="1"/>
  <c r="H47" i="1" s="1"/>
  <c r="J46" i="1"/>
  <c r="G46" i="1"/>
  <c r="H46" i="1" s="1"/>
  <c r="J45" i="1"/>
  <c r="L45" i="1" s="1"/>
  <c r="G45" i="1"/>
  <c r="H45" i="1" s="1"/>
  <c r="J44" i="1"/>
  <c r="G44" i="1"/>
  <c r="H44" i="1" s="1"/>
  <c r="L43" i="1"/>
  <c r="G43" i="1"/>
  <c r="J42" i="1"/>
  <c r="G42" i="1"/>
  <c r="H42" i="1" s="1"/>
  <c r="J41" i="1"/>
  <c r="L41" i="1" s="1"/>
  <c r="G41" i="1"/>
  <c r="J40" i="1"/>
  <c r="G40" i="1"/>
  <c r="H40" i="1" s="1"/>
  <c r="J38" i="1"/>
  <c r="G38" i="1"/>
  <c r="H38" i="1" s="1"/>
  <c r="J37" i="1"/>
  <c r="G37" i="1"/>
  <c r="H37" i="1" s="1"/>
  <c r="J35" i="1"/>
  <c r="G35" i="1"/>
  <c r="H35" i="1" s="1"/>
  <c r="J34" i="1"/>
  <c r="G34" i="1"/>
  <c r="H34" i="1" s="1"/>
  <c r="J33" i="1"/>
  <c r="G33" i="1"/>
  <c r="H33" i="1" s="1"/>
  <c r="J31" i="1"/>
  <c r="L31" i="1" s="1"/>
  <c r="G31" i="1"/>
  <c r="J30" i="1"/>
  <c r="G30" i="1"/>
  <c r="H30" i="1" s="1"/>
  <c r="J29" i="1"/>
  <c r="L29" i="1" s="1"/>
  <c r="G29" i="1"/>
  <c r="J27" i="1"/>
  <c r="G27" i="1"/>
  <c r="H27" i="1" s="1"/>
  <c r="J26" i="1"/>
  <c r="L26" i="1" s="1"/>
  <c r="G26" i="1"/>
  <c r="J24" i="1"/>
  <c r="G24" i="1"/>
  <c r="H24" i="1" s="1"/>
  <c r="J23" i="1"/>
  <c r="L23" i="1" s="1"/>
  <c r="G23" i="1"/>
  <c r="J22" i="1"/>
  <c r="G22" i="1"/>
  <c r="H22" i="1" s="1"/>
  <c r="J21" i="1"/>
  <c r="L21" i="1" s="1"/>
  <c r="G21" i="1"/>
  <c r="J19" i="1"/>
  <c r="G19" i="1"/>
  <c r="H19" i="1" s="1"/>
  <c r="J18" i="1"/>
  <c r="L18" i="1" s="1"/>
  <c r="G18" i="1"/>
  <c r="J17" i="1"/>
  <c r="G17" i="1"/>
  <c r="H17" i="1" s="1"/>
  <c r="J16" i="1"/>
  <c r="E16" i="1" s="1"/>
  <c r="G16" i="1" s="1"/>
  <c r="J15" i="1"/>
  <c r="L15" i="1" s="1"/>
  <c r="G15" i="1"/>
  <c r="H15" i="1" s="1"/>
  <c r="J13" i="1"/>
  <c r="L13" i="1" s="1"/>
  <c r="G13" i="1"/>
  <c r="H13" i="1" s="1"/>
  <c r="J12" i="1"/>
  <c r="G12" i="1"/>
  <c r="H12" i="1" s="1"/>
  <c r="M12" i="1" s="1"/>
  <c r="J10" i="1"/>
  <c r="G10" i="1"/>
  <c r="H10" i="1" s="1"/>
  <c r="J9" i="1"/>
  <c r="G9" i="1"/>
  <c r="H9" i="1" s="1"/>
  <c r="J7" i="1"/>
  <c r="J6" i="1"/>
  <c r="J5" i="1"/>
  <c r="E6" i="1" s="1"/>
  <c r="G5" i="1"/>
  <c r="H5" i="1" s="1"/>
  <c r="M81" i="1" l="1"/>
  <c r="K46" i="1"/>
  <c r="M45" i="1"/>
  <c r="M54" i="1"/>
  <c r="L46" i="1"/>
  <c r="L6" i="1"/>
  <c r="M47" i="1"/>
  <c r="L16" i="1"/>
  <c r="K55" i="1"/>
  <c r="M56" i="1"/>
  <c r="K5" i="1"/>
  <c r="K9" i="1"/>
  <c r="M44" i="1"/>
  <c r="K51" i="1"/>
  <c r="M53" i="1"/>
  <c r="M10" i="1"/>
  <c r="M13" i="1"/>
  <c r="M49" i="1"/>
  <c r="M52" i="1"/>
  <c r="M63" i="1"/>
  <c r="K53" i="1"/>
  <c r="M76" i="1"/>
  <c r="M15" i="1"/>
  <c r="M34" i="1"/>
  <c r="L44" i="1"/>
  <c r="M48" i="1"/>
  <c r="L53" i="1"/>
  <c r="M57" i="1"/>
  <c r="M59" i="1"/>
  <c r="K63" i="1"/>
  <c r="K76" i="1"/>
  <c r="L79" i="1"/>
  <c r="K81" i="1"/>
  <c r="M37" i="1"/>
  <c r="M35" i="1"/>
  <c r="K44" i="1"/>
  <c r="M51" i="1"/>
  <c r="E7" i="1"/>
  <c r="G7" i="1" s="1"/>
  <c r="K15" i="1"/>
  <c r="M33" i="1"/>
  <c r="M38" i="1"/>
  <c r="M46" i="1"/>
  <c r="K48" i="1"/>
  <c r="L51" i="1"/>
  <c r="M55" i="1"/>
  <c r="K57" i="1"/>
  <c r="M62" i="1"/>
  <c r="L76" i="1"/>
  <c r="L81" i="1"/>
  <c r="K16" i="1"/>
  <c r="H16" i="1"/>
  <c r="M16" i="1" s="1"/>
  <c r="M19" i="1"/>
  <c r="L19" i="1"/>
  <c r="K19" i="1"/>
  <c r="M24" i="1"/>
  <c r="L24" i="1"/>
  <c r="K24" i="1"/>
  <c r="M30" i="1"/>
  <c r="L30" i="1"/>
  <c r="K30" i="1"/>
  <c r="H43" i="1"/>
  <c r="M43" i="1" s="1"/>
  <c r="K43" i="1"/>
  <c r="M64" i="1"/>
  <c r="L64" i="1"/>
  <c r="K64" i="1"/>
  <c r="M68" i="1"/>
  <c r="L68" i="1"/>
  <c r="K68" i="1"/>
  <c r="M72" i="1"/>
  <c r="L72" i="1"/>
  <c r="K72" i="1"/>
  <c r="M17" i="1"/>
  <c r="L17" i="1"/>
  <c r="K21" i="1"/>
  <c r="H21" i="1"/>
  <c r="M21" i="1" s="1"/>
  <c r="M40" i="1"/>
  <c r="L40" i="1"/>
  <c r="K40" i="1"/>
  <c r="K65" i="1"/>
  <c r="H65" i="1"/>
  <c r="M65" i="1" s="1"/>
  <c r="K69" i="1"/>
  <c r="H69" i="1"/>
  <c r="M69" i="1" s="1"/>
  <c r="G6" i="1"/>
  <c r="M9" i="1"/>
  <c r="L9" i="1"/>
  <c r="K17" i="1"/>
  <c r="M22" i="1"/>
  <c r="L22" i="1"/>
  <c r="K22" i="1"/>
  <c r="M27" i="1"/>
  <c r="K27" i="1"/>
  <c r="L27" i="1"/>
  <c r="K41" i="1"/>
  <c r="H41" i="1"/>
  <c r="M41" i="1" s="1"/>
  <c r="M61" i="1"/>
  <c r="K61" i="1"/>
  <c r="L61" i="1"/>
  <c r="M66" i="1"/>
  <c r="K66" i="1"/>
  <c r="L66" i="1"/>
  <c r="M70" i="1"/>
  <c r="L70" i="1"/>
  <c r="K70" i="1"/>
  <c r="M74" i="1"/>
  <c r="L74" i="1"/>
  <c r="K74" i="1"/>
  <c r="M80" i="1"/>
  <c r="L80" i="1"/>
  <c r="K80" i="1"/>
  <c r="K26" i="1"/>
  <c r="H26" i="1"/>
  <c r="M26" i="1" s="1"/>
  <c r="K31" i="1"/>
  <c r="H31" i="1"/>
  <c r="M31" i="1" s="1"/>
  <c r="K73" i="1"/>
  <c r="H73" i="1"/>
  <c r="M73" i="1" s="1"/>
  <c r="M5" i="1"/>
  <c r="L5" i="1"/>
  <c r="K18" i="1"/>
  <c r="H18" i="1"/>
  <c r="M18" i="1" s="1"/>
  <c r="K23" i="1"/>
  <c r="H23" i="1"/>
  <c r="M23" i="1" s="1"/>
  <c r="K29" i="1"/>
  <c r="H29" i="1"/>
  <c r="M29" i="1" s="1"/>
  <c r="M42" i="1"/>
  <c r="L42" i="1"/>
  <c r="K42" i="1"/>
  <c r="K67" i="1"/>
  <c r="H67" i="1"/>
  <c r="M67" i="1" s="1"/>
  <c r="K71" i="1"/>
  <c r="H71" i="1"/>
  <c r="M71" i="1" s="1"/>
  <c r="K75" i="1"/>
  <c r="H75" i="1"/>
  <c r="M75" i="1" s="1"/>
  <c r="K45" i="1"/>
  <c r="K47" i="1"/>
  <c r="K49" i="1"/>
  <c r="K52" i="1"/>
  <c r="K54" i="1"/>
  <c r="K56" i="1"/>
  <c r="K62" i="1"/>
  <c r="K78" i="1"/>
  <c r="K7" i="1" l="1"/>
  <c r="H7" i="1"/>
  <c r="M7" i="1" s="1"/>
  <c r="L7" i="1"/>
  <c r="H6" i="1"/>
  <c r="M6" i="1" s="1"/>
  <c r="K6" i="1"/>
</calcChain>
</file>

<file path=xl/sharedStrings.xml><?xml version="1.0" encoding="utf-8"?>
<sst xmlns="http://schemas.openxmlformats.org/spreadsheetml/2006/main" count="216" uniqueCount="127">
  <si>
    <t>diare</t>
  </si>
  <si>
    <t>Indikator UKM Esensial</t>
  </si>
  <si>
    <t>Target Th 2023</t>
  </si>
  <si>
    <t>Total Sasaran
(Proyeksi)</t>
  </si>
  <si>
    <t>Total Sasaran</t>
  </si>
  <si>
    <t>Target Sasaran
(Tahun)</t>
  </si>
  <si>
    <t>Target Sasaran</t>
  </si>
  <si>
    <t>Kumulatif</t>
  </si>
  <si>
    <t>% Cakupan TS</t>
  </si>
  <si>
    <t>% Cakupan Riil (ToS)</t>
  </si>
  <si>
    <t>% Cakupan TS
(per Sep)</t>
  </si>
  <si>
    <t>Ketercapaian Target</t>
  </si>
  <si>
    <t>Analisa  Akar Penyebab Masalah</t>
  </si>
  <si>
    <t>Rencana Tindak Lanjut</t>
  </si>
  <si>
    <t>Evaluasi</t>
  </si>
  <si>
    <t>(RIIL)</t>
  </si>
  <si>
    <t>(s/d Nov)</t>
  </si>
  <si>
    <t>Feb</t>
  </si>
  <si>
    <t>2.1.5.Pelayanan Pencegahan dan Pengendalian Penyakit</t>
  </si>
  <si>
    <t>2.1.5.1. Diare</t>
  </si>
  <si>
    <t>1.</t>
  </si>
  <si>
    <t>Pelayanan Diare Balita</t>
  </si>
  <si>
    <t>Tidak Tercapai</t>
  </si>
  <si>
    <t>Data laporan hanya didapat dari balita diare yang periksa ke Puskesmas Polowijen</t>
  </si>
  <si>
    <t xml:space="preserve">Melakukan koordinasi dengan jejaring dan kader untuk pelaporan pasien diare balita </t>
  </si>
  <si>
    <t>Cakupan Pemberian Oralit dan Zinc pada Penderita Diare Balita</t>
  </si>
  <si>
    <t>Tercapai</t>
  </si>
  <si>
    <t>Pelaksanaan kegiatan Layanan Rehidrasi Oral Aktif (LROA)</t>
  </si>
  <si>
    <t>2.1.5.2. Pencegahan dan Penanggulangan Hepatitis B pada Ibu Hamil</t>
  </si>
  <si>
    <t>Deteksi Dini Hepatitis B pada Ibu Hamil</t>
  </si>
  <si>
    <t>2.</t>
  </si>
  <si>
    <t>Tatalaksana Ibu Hamil dengan Hepatitis B Reaktif</t>
  </si>
  <si>
    <t>2.1.5.3. ISPA (Infeksi Saluran Pernapasan Atas)</t>
  </si>
  <si>
    <t>Cakupan Penemuan penderita Pneumonia balita</t>
  </si>
  <si>
    <t>Penderita kasus pneumonia yang diobati sesuai standar</t>
  </si>
  <si>
    <t>2.1.5.4.Kusta</t>
  </si>
  <si>
    <t>Pemeriksaan kontak dari kasus Kusta baru</t>
  </si>
  <si>
    <t>RFT penderita Kusta</t>
  </si>
  <si>
    <t>3.</t>
  </si>
  <si>
    <t>Proporsi tenaga kesehatan Kusta tersosialisasi</t>
  </si>
  <si>
    <t>4.</t>
  </si>
  <si>
    <t>Kader Posyandu yang telah mendapat sosialisasi kusta</t>
  </si>
  <si>
    <t>Tidak semua kader hadir pada saat jambore / refreshing kader</t>
  </si>
  <si>
    <t>Mengadakan sosialisasi kusta melalui Whatsapp juga, tidak hanya melalui pertemuan</t>
  </si>
  <si>
    <t>5.</t>
  </si>
  <si>
    <t>SD/ MI telah dilakukan screening Kusta</t>
  </si>
  <si>
    <t>2.1.5.5.TBC</t>
  </si>
  <si>
    <t>Kasus TBC yang ditemukan dan diobati</t>
  </si>
  <si>
    <t>Penemuan kasus Rumah sakit masuk dalam target Puskesmas , tp blm semua kasus yg ditemukan di RS terlaporkan</t>
  </si>
  <si>
    <t>Meningkatkan kordinasi dengan RS dan dinkes dalam hal laporan</t>
  </si>
  <si>
    <t>Persentase Pelayanan orang terduga TBC mendapatkan pelayanan TBC sesuai standar (Standar Pelayanan Minimal ke 11)</t>
  </si>
  <si>
    <t>Angka Keberhasilan pengobatan kasus TBC  (Success Rate/SR)</t>
  </si>
  <si>
    <t>Persentase pasien TBC dilakukan Investigasi Kontak</t>
  </si>
  <si>
    <t>2.1.5.6.Pencegahan dan Penanggulangan PMS dan HIV/AIDS</t>
  </si>
  <si>
    <t>Sekolah (SMP dan SMA/sederajat) yang sudah dijangkau penyuluhan HIV/AIDS</t>
  </si>
  <si>
    <t>Orang yang beresiko terinfeksi HIV mendapatkan pemeriksaan HIV (Standar Pelayanan Minimal ke 12)</t>
  </si>
  <si>
    <t>2.1.5.7. Demam Berdarah Dengue (DBD)</t>
  </si>
  <si>
    <t>Angka Bebas Jentik (ABJ)</t>
  </si>
  <si>
    <t>Penderita DBD ditangani</t>
  </si>
  <si>
    <t>PE kasus DBD</t>
  </si>
  <si>
    <t>2.1.5.8. Malaria</t>
  </si>
  <si>
    <t>Penderita Malaria yang dilakukan pemeriksaan SD</t>
  </si>
  <si>
    <t>Penderita positif Malaria yang diobati sesuai pengobatan standar</t>
  </si>
  <si>
    <t>Penderita positif Malaria yang di follow up</t>
  </si>
  <si>
    <t>2.1.5.9. Pencegahan dan Penanggulangan Rabies</t>
  </si>
  <si>
    <t>Cuci luka terhadap kasus gigitan HPR</t>
  </si>
  <si>
    <t>Vaksinasi terhadap kasus gigitan HPR yang berindikasi</t>
  </si>
  <si>
    <t>2.1.5.10. Pelayanan Imunisasi</t>
  </si>
  <si>
    <t>Persentase bayi usia 0-11 bulan yang mendapat Imunisasi Dasar Lengkap (IDL)</t>
  </si>
  <si>
    <t xml:space="preserve">Sasaran bayi baduta antara proyeksi dan riil jauh berbeda, sehingga capaian IDL kadang tidak tercapai karena bayi riilnya memang sudah tidak ada yang bisa dilaporkan </t>
  </si>
  <si>
    <t>Memberikan laporan kepada Dinas Kesehatan bahwa bayi riil dan proyeksi angkanya jauh berbeda</t>
  </si>
  <si>
    <t>UCI Kelurahan</t>
  </si>
  <si>
    <t xml:space="preserve">Persentase bayi usia 0-11 bulan yang mendapat antigen baru </t>
  </si>
  <si>
    <t>Persentase anak usia 12-24 bulan yang mendapat imunisasi lanjutan baduta Penta</t>
  </si>
  <si>
    <t>Yang tidak tercapai adalah di kelurahan Purwodadi. Banyak balita yang pindah sebelum usia 24 bulan sehingga sasaran untuk baduta tidak tercapai. Selain itu, banyak balita kawasn elit yang melakukan imunisasi di dr. SpA yang sulit terjangkau datanya.</t>
  </si>
  <si>
    <t>Melakukan pendataan kembali terhadap bayi baduta yang sudah tidak berdomisili di wilayah kerja Puskesmas Polowijen. Selain itu, melakukan sweeping data untuk bayi baduta yang melakukan imunisasi di dr. SpA</t>
  </si>
  <si>
    <t>Persentase anak usia 12-24 bulan yang mendapat imunisasi lanjutan baduta MR</t>
  </si>
  <si>
    <t>Persentase anak yang mendapatkan imunisasi lanjutan lengkap di usia sekolah dasar</t>
  </si>
  <si>
    <t>Banyak orang tua siswa menolak melakukan imuisasi BIAS karena keraguannya terhadap kehalalan vaksin. Hal ini banyak terjadi di SD Muhammadiyah 8 KH Mas. Mansur</t>
  </si>
  <si>
    <t>Melakukan kolaborasi dengan lintas sektor dan tokoh agama untuk memberikan informasi status kehalalan produk vaksin yang dipakai</t>
  </si>
  <si>
    <t>6.</t>
  </si>
  <si>
    <t>Persentase wanita usia subur yang memiliki status imunisasi T2+</t>
  </si>
  <si>
    <t>7.</t>
  </si>
  <si>
    <t>Pemantauan suhu, VVM, serta Alarm Dingin pada lemari es penyimpan vaksin</t>
  </si>
  <si>
    <t>8.</t>
  </si>
  <si>
    <t>Ketersediaan buku catatan stok vaksin sesuai dengan jumlah vaksin program imunisasi serta pelarutnya</t>
  </si>
  <si>
    <t>9.</t>
  </si>
  <si>
    <t>Laporan KIPI Zero reporting / KIPI Non serius</t>
  </si>
  <si>
    <t>2.1.5.11.Pengamatan Penyakit (Surveillance Epidemiology)</t>
  </si>
  <si>
    <t>Laporan STP yang tepat waktu</t>
  </si>
  <si>
    <t>Kelengkapan laporan STP</t>
  </si>
  <si>
    <t>Laporan MR01 tepat waktu</t>
  </si>
  <si>
    <t>Kelengkapan laporan MR01</t>
  </si>
  <si>
    <t>Ketepatan Laporan W2 (format SKDR)</t>
  </si>
  <si>
    <t>Kelengkapan laporan W2 (format SKDR)</t>
  </si>
  <si>
    <t>Persentase Alert yang direspon peringatan ini KLB/Wabah (alert systems) minimal 80% di Puskesmas</t>
  </si>
  <si>
    <t>Kelurahan yang mengalami KLB ditanggulangi dalam waktu kurang dari 24 (dua puluh empat) jam</t>
  </si>
  <si>
    <t>Persentase kabupaten/kota yang memiliki peta risiko penyakit infeksi emerging</t>
  </si>
  <si>
    <t>2.1.5.12.Pencegahan dan Pengendalian Penyakit Tidak Menular</t>
  </si>
  <si>
    <t>Fasyankes yang ada di wilayah Puskesmas melaksanakan KTR</t>
  </si>
  <si>
    <t>Sekolah yang ada di wilayah Puskesmas melaksanakan KTR</t>
  </si>
  <si>
    <t>Tempat Anak Bermain yang ada di wilayah Puskesmas melaksanakan KTR</t>
  </si>
  <si>
    <t>Persentase merokok penduduk usia 10 - 18 tahun (&lt;)</t>
  </si>
  <si>
    <t>Pelayanan Kesehatan Usia Produktif</t>
  </si>
  <si>
    <t>Kegiatan masih berjalan sampai akhir tahun</t>
  </si>
  <si>
    <t>Lebih proaktif dalam melakukan skring penyakit tidak menular pada usia produktif dengan cara kolaborasi dengan tim UKS, skrining di poli umum, skrining kader kesehatar remaja, ibu balita, dan lain sebagainya</t>
  </si>
  <si>
    <t>Memaksimalkan koordinasi lintas sektor, lintas program dalam upaya peningkatan kunjungan</t>
  </si>
  <si>
    <t>Deteksi Dini Penyakit Hipertensi</t>
  </si>
  <si>
    <t>Deteksi Dini Obesitas</t>
  </si>
  <si>
    <t>Deteksi Dini Penyakit Diabetes Melitus</t>
  </si>
  <si>
    <t>Deteksi Dini Stroke</t>
  </si>
  <si>
    <t>Deteksi Dini Penyakit Jantung</t>
  </si>
  <si>
    <t>maintenance EKG</t>
  </si>
  <si>
    <t>Deteksi Dini Penyakit Paru Obstruksi Kronis (PPOK)</t>
  </si>
  <si>
    <t>Lebih aktif untuk skrining dengan PUMA pada usia &gt;40 tahun</t>
  </si>
  <si>
    <t>Deteksi Dini Kanker Payudara</t>
  </si>
  <si>
    <t>Mengadakan pemeriksaan SADANIS di poli umum</t>
  </si>
  <si>
    <t>Deteksi Dini Kanker Leher Rahim</t>
  </si>
  <si>
    <t>bekerjasama dengan SIMA untuk pap smear, penyuluhan pada WUS tentang IVA</t>
  </si>
  <si>
    <t>Deteksi Dini Gangguan Indera</t>
  </si>
  <si>
    <t>Prosentase Penderita TB yang diperiksa Gula darahnya</t>
  </si>
  <si>
    <t>2.1.5.13 Pelayanan Kesehatan Jiwa</t>
  </si>
  <si>
    <t>Persentase penduduk usia ≥ 15 tahun dengan risiko masalah kesehatan jiwa yang mendapatkan skrining</t>
  </si>
  <si>
    <t>Persentase penyandang gangguan jiwa yang memperoleh layanan di Fasyankes</t>
  </si>
  <si>
    <t>Jumlah kunjungan pasien pasung</t>
  </si>
  <si>
    <t>Tidak ada kasus pasung</t>
  </si>
  <si>
    <t>Persentase kasus pasung yang dilepaskan/dibebaskan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</si>
</sst>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b/>
      <i/>
      <sz val="12"/>
      <color rgb="FFFFFFFF"/>
      <name val="Times New Roman"/>
      <family val="1"/>
    </font>
    <font>
      <b/>
      <sz val="10"/>
      <color rgb="FFFFFFFF"/>
      <name val="Times New Roman"/>
      <family val="1"/>
    </font>
    <font>
      <sz val="11"/>
      <name val="Calibri"/>
      <family val="2"/>
    </font>
    <font>
      <sz val="10"/>
      <color rgb="FFFFFFFF"/>
      <name val="Times New Roman"/>
      <family val="1"/>
    </font>
    <font>
      <sz val="10"/>
      <color rgb="FF000000"/>
      <name val="Times New Roman"/>
      <family val="1"/>
    </font>
    <font>
      <sz val="11"/>
      <color rgb="FFFFFFFF"/>
      <name val="Times New Roman"/>
      <family val="1"/>
    </font>
    <font>
      <sz val="10"/>
      <color theme="1"/>
      <name val="Times New Roman"/>
      <family val="1"/>
    </font>
    <font>
      <b/>
      <sz val="10"/>
      <color theme="1"/>
      <name val="Times New Roman"/>
      <family val="1"/>
    </font>
    <font>
      <sz val="10"/>
      <color rgb="FFFF0000"/>
      <name val="Times New Roman"/>
      <family val="1"/>
    </font>
    <font>
      <sz val="11"/>
      <color rgb="FF000000"/>
      <name val="Times New Roman"/>
      <family val="1"/>
    </font>
    <font>
      <sz val="11"/>
      <color theme="1"/>
      <name val="Calibri"/>
      <family val="2"/>
    </font>
    <font>
      <u/>
      <sz val="10"/>
      <color theme="1"/>
      <name val="Times New Roman"/>
      <family val="1"/>
    </font>
    <font>
      <sz val="10"/>
      <color rgb="FF1F1F1F"/>
      <name val="Times New Roman"/>
      <family val="1"/>
    </font>
  </fonts>
  <fills count="7">
    <fill>
      <patternFill patternType="none"/>
    </fill>
    <fill>
      <patternFill patternType="gray125"/>
    </fill>
    <fill>
      <patternFill patternType="solid">
        <fgColor rgb="FF000000"/>
        <bgColor rgb="FF000000"/>
      </patternFill>
    </fill>
    <fill>
      <patternFill patternType="solid">
        <fgColor rgb="FFFF9900"/>
        <bgColor rgb="FFFF9900"/>
      </patternFill>
    </fill>
    <fill>
      <patternFill patternType="solid">
        <fgColor theme="0"/>
        <bgColor theme="0"/>
      </patternFill>
    </fill>
    <fill>
      <patternFill patternType="solid">
        <fgColor rgb="FF00FFFF"/>
        <bgColor rgb="FF00FFFF"/>
      </patternFill>
    </fill>
    <fill>
      <patternFill patternType="solid">
        <fgColor rgb="FFFFFFFF"/>
        <bgColor rgb="FFFFFFFF"/>
      </patternFill>
    </fill>
  </fills>
  <borders count="11">
    <border>
      <left/>
      <right/>
      <top/>
      <bottom/>
      <diagonal/>
    </border>
    <border>
      <left style="thin">
        <color rgb="FF000000"/>
      </left>
      <right style="thin">
        <color rgb="FF000000"/>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style="thin">
        <color rgb="FF000000"/>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64">
    <xf numFmtId="0" fontId="0" fillId="0" borderId="0" xfId="0"/>
    <xf numFmtId="0" fontId="1" fillId="2" borderId="1" xfId="0" applyFont="1" applyFill="1" applyBorder="1" applyAlignment="1">
      <alignment horizontal="center" vertical="center"/>
    </xf>
    <xf numFmtId="0" fontId="2" fillId="2" borderId="2" xfId="0" applyFont="1" applyFill="1" applyBorder="1" applyAlignment="1">
      <alignment horizontal="center" vertical="center"/>
    </xf>
    <xf numFmtId="0" fontId="3" fillId="0" borderId="3" xfId="0" applyFont="1" applyBorder="1"/>
    <xf numFmtId="0" fontId="2" fillId="2" borderId="1" xfId="0" applyFont="1" applyFill="1" applyBorder="1" applyAlignment="1">
      <alignment horizontal="center" vertical="center" wrapText="1"/>
    </xf>
    <xf numFmtId="0" fontId="4" fillId="2" borderId="0" xfId="0" applyFont="1" applyFill="1" applyAlignment="1">
      <alignment horizontal="center" vertical="center"/>
    </xf>
    <xf numFmtId="0" fontId="5" fillId="3" borderId="0" xfId="0" applyFont="1" applyFill="1" applyAlignment="1">
      <alignment horizontal="center" vertical="center"/>
    </xf>
    <xf numFmtId="0" fontId="0" fillId="0" borderId="0" xfId="0"/>
    <xf numFmtId="1" fontId="4" fillId="2" borderId="0" xfId="0" applyNumberFormat="1" applyFont="1" applyFill="1" applyAlignment="1">
      <alignment horizontal="center" vertical="center"/>
    </xf>
    <xf numFmtId="0" fontId="4" fillId="2" borderId="0" xfId="0" applyFont="1" applyFill="1" applyAlignment="1">
      <alignment horizontal="center" vertical="center" wrapText="1"/>
    </xf>
    <xf numFmtId="9" fontId="4" fillId="2" borderId="0" xfId="0" applyNumberFormat="1" applyFont="1" applyFill="1" applyAlignment="1">
      <alignment horizontal="center" vertical="center" wrapText="1"/>
    </xf>
    <xf numFmtId="0" fontId="5" fillId="3" borderId="0" xfId="0" applyFont="1" applyFill="1" applyAlignment="1">
      <alignment horizontal="center" vertical="center" wrapText="1"/>
    </xf>
    <xf numFmtId="0" fontId="6" fillId="2" borderId="0" xfId="0" applyFont="1" applyFill="1" applyAlignment="1">
      <alignment horizontal="center" vertical="center" wrapText="1"/>
    </xf>
    <xf numFmtId="0" fontId="6" fillId="2" borderId="1" xfId="0" applyFont="1" applyFill="1" applyBorder="1" applyAlignment="1">
      <alignment horizontal="center" vertical="top" wrapText="1"/>
    </xf>
    <xf numFmtId="0" fontId="4" fillId="2" borderId="1" xfId="0" applyFont="1" applyFill="1" applyBorder="1" applyAlignment="1">
      <alignment horizontal="center" vertical="top"/>
    </xf>
    <xf numFmtId="0" fontId="7" fillId="4" borderId="0" xfId="0" applyFont="1" applyFill="1" applyAlignment="1">
      <alignment horizontal="center" vertical="center"/>
    </xf>
    <xf numFmtId="0" fontId="3" fillId="0" borderId="4" xfId="0" applyFont="1" applyBorder="1"/>
    <xf numFmtId="0" fontId="3" fillId="0" borderId="5" xfId="0" applyFont="1" applyBorder="1"/>
    <xf numFmtId="0" fontId="3" fillId="0" borderId="6" xfId="0" applyFont="1" applyBorder="1"/>
    <xf numFmtId="0" fontId="4" fillId="2" borderId="0" xfId="0" applyFont="1" applyFill="1" applyAlignment="1">
      <alignment horizontal="center" vertical="center"/>
    </xf>
    <xf numFmtId="0" fontId="7" fillId="0" borderId="0" xfId="0" applyFont="1" applyAlignment="1">
      <alignment horizontal="center" vertical="center"/>
    </xf>
    <xf numFmtId="0" fontId="8" fillId="0" borderId="7" xfId="0" applyFont="1" applyBorder="1" applyAlignment="1">
      <alignment horizontal="left" vertical="top"/>
    </xf>
    <xf numFmtId="0" fontId="3" fillId="0" borderId="8" xfId="0" applyFont="1" applyBorder="1"/>
    <xf numFmtId="0" fontId="3" fillId="0" borderId="9" xfId="0" applyFont="1" applyBorder="1"/>
    <xf numFmtId="0" fontId="7" fillId="0" borderId="10" xfId="0" applyFont="1" applyBorder="1" applyAlignment="1">
      <alignment horizontal="center" vertical="top"/>
    </xf>
    <xf numFmtId="1" fontId="5" fillId="0" borderId="6" xfId="0" applyNumberFormat="1" applyFont="1" applyBorder="1" applyAlignment="1">
      <alignment horizontal="center" vertical="top"/>
    </xf>
    <xf numFmtId="0" fontId="7" fillId="3" borderId="6" xfId="0" applyFont="1" applyFill="1" applyBorder="1" applyAlignment="1">
      <alignment horizontal="center" vertical="top"/>
    </xf>
    <xf numFmtId="1" fontId="5" fillId="3" borderId="6" xfId="0" applyNumberFormat="1" applyFont="1" applyFill="1" applyBorder="1" applyAlignment="1">
      <alignment horizontal="center" vertical="top"/>
    </xf>
    <xf numFmtId="0" fontId="7" fillId="6" borderId="10" xfId="0" applyFont="1" applyFill="1" applyBorder="1" applyAlignment="1">
      <alignment horizontal="center" vertical="top"/>
    </xf>
    <xf numFmtId="1" fontId="7" fillId="0" borderId="10" xfId="0" applyNumberFormat="1" applyFont="1" applyBorder="1" applyAlignment="1">
      <alignment horizontal="center" vertical="top"/>
    </xf>
    <xf numFmtId="10" fontId="7" fillId="0" borderId="10" xfId="0" applyNumberFormat="1" applyFont="1" applyBorder="1" applyAlignment="1">
      <alignment horizontal="right" vertical="top"/>
    </xf>
    <xf numFmtId="10" fontId="7" fillId="3" borderId="10" xfId="0" applyNumberFormat="1" applyFont="1" applyFill="1" applyBorder="1" applyAlignment="1">
      <alignment horizontal="right" vertical="top"/>
    </xf>
    <xf numFmtId="0" fontId="7" fillId="0" borderId="10" xfId="0" applyFont="1" applyBorder="1" applyAlignment="1">
      <alignment vertical="top" wrapText="1"/>
    </xf>
    <xf numFmtId="0" fontId="7" fillId="0" borderId="10" xfId="0" applyFont="1" applyBorder="1" applyAlignment="1">
      <alignment vertical="top"/>
    </xf>
    <xf numFmtId="0" fontId="7" fillId="0" borderId="0" xfId="0" applyFont="1"/>
    <xf numFmtId="0" fontId="7" fillId="0" borderId="7" xfId="0" applyFont="1" applyBorder="1" applyAlignment="1">
      <alignment horizontal="left" vertical="top"/>
    </xf>
    <xf numFmtId="9" fontId="7" fillId="0" borderId="10" xfId="0" applyNumberFormat="1" applyFont="1" applyBorder="1" applyAlignment="1">
      <alignment horizontal="center" vertical="top"/>
    </xf>
    <xf numFmtId="1" fontId="7" fillId="3" borderId="6" xfId="0" applyNumberFormat="1" applyFont="1" applyFill="1" applyBorder="1" applyAlignment="1">
      <alignment horizontal="center" vertical="top"/>
    </xf>
    <xf numFmtId="0" fontId="9" fillId="0" borderId="10" xfId="0" applyFont="1" applyBorder="1" applyAlignment="1">
      <alignment horizontal="center" vertical="top"/>
    </xf>
    <xf numFmtId="0" fontId="5" fillId="0" borderId="10" xfId="0" applyFont="1" applyBorder="1" applyAlignment="1">
      <alignment horizontal="left" vertical="top" wrapText="1"/>
    </xf>
    <xf numFmtId="0" fontId="10" fillId="0" borderId="10" xfId="0" applyFont="1" applyBorder="1" applyAlignment="1">
      <alignment horizontal="left" wrapText="1"/>
    </xf>
    <xf numFmtId="0" fontId="11" fillId="0" borderId="10" xfId="0" applyFont="1" applyBorder="1"/>
    <xf numFmtId="0" fontId="7" fillId="3" borderId="10" xfId="0" applyFont="1" applyFill="1" applyBorder="1" applyAlignment="1">
      <alignment horizontal="center" vertical="top"/>
    </xf>
    <xf numFmtId="0" fontId="7" fillId="0" borderId="6" xfId="0" applyFont="1" applyBorder="1" applyAlignment="1">
      <alignment horizontal="center" vertical="top"/>
    </xf>
    <xf numFmtId="10" fontId="7" fillId="0" borderId="10" xfId="0" applyNumberFormat="1" applyFont="1" applyBorder="1" applyAlignment="1">
      <alignment horizontal="right" vertical="top" wrapText="1"/>
    </xf>
    <xf numFmtId="0" fontId="7" fillId="0" borderId="0" xfId="0" applyFont="1" applyAlignment="1">
      <alignment vertical="top" wrapText="1"/>
    </xf>
    <xf numFmtId="0" fontId="7" fillId="0" borderId="0" xfId="0" applyFont="1" applyAlignment="1">
      <alignment vertical="top"/>
    </xf>
    <xf numFmtId="1" fontId="5" fillId="0" borderId="10" xfId="0" applyNumberFormat="1" applyFont="1" applyBorder="1" applyAlignment="1">
      <alignment horizontal="center" vertical="top"/>
    </xf>
    <xf numFmtId="0" fontId="11" fillId="3" borderId="0" xfId="0" applyFont="1" applyFill="1"/>
    <xf numFmtId="0" fontId="5" fillId="6" borderId="6" xfId="0" applyFont="1" applyFill="1" applyBorder="1" applyAlignment="1">
      <alignment horizontal="center" vertical="top"/>
    </xf>
    <xf numFmtId="0" fontId="7" fillId="5" borderId="10" xfId="0" applyFont="1" applyFill="1" applyBorder="1" applyAlignment="1">
      <alignment horizontal="center" vertical="top"/>
    </xf>
    <xf numFmtId="0" fontId="7" fillId="0" borderId="7" xfId="0" applyFont="1" applyBorder="1" applyAlignment="1">
      <alignment horizontal="left" vertical="top" wrapText="1"/>
    </xf>
    <xf numFmtId="9" fontId="12" fillId="0" borderId="10" xfId="0" applyNumberFormat="1" applyFont="1" applyBorder="1" applyAlignment="1">
      <alignment horizontal="center" vertical="top"/>
    </xf>
    <xf numFmtId="0" fontId="8" fillId="0" borderId="10" xfId="0" applyFont="1" applyBorder="1" applyAlignment="1">
      <alignment horizontal="left" vertical="top"/>
    </xf>
    <xf numFmtId="0" fontId="8" fillId="0" borderId="10" xfId="0" applyFont="1" applyBorder="1" applyAlignment="1">
      <alignment vertical="top"/>
    </xf>
    <xf numFmtId="0" fontId="8" fillId="0" borderId="10" xfId="0" applyFont="1" applyBorder="1" applyAlignment="1">
      <alignment vertical="top" wrapText="1"/>
    </xf>
    <xf numFmtId="0" fontId="8" fillId="0" borderId="7" xfId="0" applyFont="1" applyBorder="1" applyAlignment="1">
      <alignment horizontal="left" vertical="top" wrapText="1"/>
    </xf>
    <xf numFmtId="0" fontId="7" fillId="0" borderId="10" xfId="0" applyFont="1" applyBorder="1" applyAlignment="1">
      <alignment horizontal="center" vertical="top" wrapText="1"/>
    </xf>
    <xf numFmtId="0" fontId="13" fillId="6" borderId="10" xfId="0" applyFont="1" applyFill="1" applyBorder="1" applyAlignment="1">
      <alignment vertical="top" wrapText="1"/>
    </xf>
    <xf numFmtId="10" fontId="7" fillId="0" borderId="10" xfId="0" applyNumberFormat="1" applyFont="1" applyBorder="1" applyAlignment="1">
      <alignment horizontal="center" vertical="top"/>
    </xf>
    <xf numFmtId="0" fontId="7" fillId="5" borderId="10" xfId="0" applyFont="1" applyFill="1" applyBorder="1" applyAlignment="1">
      <alignment horizontal="center" vertical="top" wrapText="1"/>
    </xf>
    <xf numFmtId="0" fontId="7" fillId="0" borderId="7" xfId="0" applyFont="1" applyBorder="1" applyAlignment="1">
      <alignment vertical="top" wrapText="1"/>
    </xf>
    <xf numFmtId="0" fontId="13" fillId="6" borderId="10" xfId="0" applyFont="1" applyFill="1" applyBorder="1" applyAlignment="1">
      <alignment wrapText="1"/>
    </xf>
    <xf numFmtId="0" fontId="8" fillId="0" borderId="10"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D62E76-BD2B-495A-B80F-6846620BA8BE}">
  <dimension ref="A1:BK81"/>
  <sheetViews>
    <sheetView tabSelected="1" workbookViewId="0">
      <selection activeCell="J1" sqref="J1:S1048576"/>
    </sheetView>
  </sheetViews>
  <sheetFormatPr defaultColWidth="14.44140625" defaultRowHeight="14.4" x14ac:dyDescent="0.3"/>
  <cols>
    <col min="1" max="1" width="4.109375" customWidth="1"/>
    <col min="2" max="2" width="5.109375" customWidth="1"/>
    <col min="3" max="3" width="49.6640625" customWidth="1"/>
    <col min="4" max="4" width="10.33203125" customWidth="1"/>
    <col min="5" max="5" width="11.33203125" customWidth="1"/>
    <col min="6" max="7" width="14" customWidth="1"/>
    <col min="8" max="8" width="0" hidden="1" customWidth="1"/>
    <col min="9" max="9" width="7.33203125" customWidth="1"/>
    <col min="10" max="10" width="12.44140625" customWidth="1"/>
    <col min="11" max="11" width="16.109375" customWidth="1"/>
    <col min="13" max="14" width="15.44140625" customWidth="1"/>
    <col min="15" max="15" width="36.88671875" customWidth="1"/>
    <col min="16" max="16" width="30.109375" customWidth="1"/>
    <col min="17" max="17" width="32.88671875" customWidth="1"/>
  </cols>
  <sheetData>
    <row r="1" spans="1:63" x14ac:dyDescent="0.3">
      <c r="A1" s="1" t="s">
        <v>0</v>
      </c>
      <c r="B1" s="2" t="s">
        <v>1</v>
      </c>
      <c r="C1" s="3"/>
      <c r="D1" s="4" t="s">
        <v>2</v>
      </c>
      <c r="E1" s="5" t="s">
        <v>3</v>
      </c>
      <c r="F1" s="6" t="s">
        <v>4</v>
      </c>
      <c r="G1" s="5" t="s">
        <v>5</v>
      </c>
      <c r="H1" s="6" t="s">
        <v>6</v>
      </c>
      <c r="I1" s="19"/>
      <c r="J1" s="8" t="s">
        <v>7</v>
      </c>
      <c r="K1" s="9" t="s">
        <v>8</v>
      </c>
      <c r="L1" s="10" t="s">
        <v>9</v>
      </c>
      <c r="M1" s="11" t="s">
        <v>10</v>
      </c>
      <c r="N1" s="12" t="s">
        <v>11</v>
      </c>
      <c r="O1" s="13" t="s">
        <v>12</v>
      </c>
      <c r="P1" s="13" t="s">
        <v>13</v>
      </c>
      <c r="Q1" s="14" t="s">
        <v>14</v>
      </c>
      <c r="R1" s="15"/>
      <c r="S1" s="15"/>
      <c r="T1" s="15"/>
      <c r="U1" s="15"/>
      <c r="V1" s="15"/>
      <c r="W1" s="15"/>
      <c r="X1" s="15"/>
      <c r="Y1" s="15"/>
      <c r="Z1" s="15"/>
      <c r="AA1" s="15"/>
      <c r="AB1" s="15"/>
      <c r="AC1" s="15"/>
      <c r="AD1" s="15"/>
      <c r="AE1" s="15"/>
      <c r="AF1" s="15"/>
      <c r="AG1" s="15"/>
      <c r="AH1" s="15"/>
      <c r="AI1" s="15"/>
      <c r="AJ1" s="15"/>
      <c r="AK1" s="15"/>
      <c r="AL1" s="15"/>
      <c r="AM1" s="15"/>
      <c r="AN1" s="15"/>
      <c r="AO1" s="15"/>
      <c r="AP1" s="15"/>
      <c r="AQ1" s="15"/>
      <c r="AR1" s="15"/>
      <c r="AS1" s="15"/>
      <c r="AT1" s="15"/>
      <c r="AU1" s="15"/>
      <c r="AV1" s="15"/>
      <c r="AW1" s="15"/>
      <c r="AX1" s="15"/>
      <c r="AY1" s="15"/>
      <c r="AZ1" s="15"/>
      <c r="BA1" s="15"/>
      <c r="BB1" s="15"/>
      <c r="BC1" s="15"/>
      <c r="BD1" s="15"/>
      <c r="BE1" s="15"/>
      <c r="BF1" s="15"/>
      <c r="BG1" s="15"/>
      <c r="BH1" s="15"/>
      <c r="BI1" s="15"/>
      <c r="BJ1" s="15"/>
      <c r="BK1" s="15"/>
    </row>
    <row r="2" spans="1:63" x14ac:dyDescent="0.3">
      <c r="A2" s="16"/>
      <c r="B2" s="17"/>
      <c r="C2" s="18"/>
      <c r="D2" s="16"/>
      <c r="E2" s="7"/>
      <c r="F2" s="6" t="s">
        <v>15</v>
      </c>
      <c r="G2" s="7"/>
      <c r="H2" s="6" t="s">
        <v>16</v>
      </c>
      <c r="I2" s="19" t="s">
        <v>17</v>
      </c>
      <c r="J2" s="7"/>
      <c r="K2" s="17"/>
      <c r="L2" s="17"/>
      <c r="M2" s="17"/>
      <c r="N2" s="17"/>
      <c r="O2" s="16"/>
      <c r="P2" s="16"/>
      <c r="Q2" s="16"/>
      <c r="R2" s="20"/>
      <c r="S2" s="20"/>
      <c r="T2" s="20"/>
      <c r="U2" s="20"/>
      <c r="V2" s="20"/>
      <c r="W2" s="20"/>
      <c r="X2" s="20"/>
      <c r="Y2" s="20"/>
      <c r="Z2" s="20"/>
      <c r="AA2" s="20"/>
      <c r="AB2" s="20"/>
      <c r="AC2" s="20"/>
      <c r="AD2" s="20"/>
      <c r="AE2" s="20"/>
      <c r="AF2" s="20"/>
      <c r="AG2" s="20"/>
      <c r="AH2" s="20"/>
      <c r="AI2" s="20"/>
      <c r="AJ2" s="20"/>
      <c r="AK2" s="20"/>
      <c r="AL2" s="20"/>
      <c r="AM2" s="20"/>
      <c r="AN2" s="20"/>
      <c r="AO2" s="20"/>
      <c r="AP2" s="20"/>
      <c r="AQ2" s="20"/>
      <c r="AR2" s="20"/>
      <c r="AS2" s="20"/>
      <c r="AT2" s="20"/>
      <c r="AU2" s="20"/>
      <c r="AV2" s="20"/>
      <c r="AW2" s="20"/>
      <c r="AX2" s="20"/>
      <c r="AY2" s="20"/>
      <c r="AZ2" s="20"/>
      <c r="BA2" s="20"/>
      <c r="BB2" s="20"/>
      <c r="BC2" s="20"/>
      <c r="BD2" s="20"/>
      <c r="BE2" s="20"/>
      <c r="BF2" s="20"/>
      <c r="BG2" s="20"/>
      <c r="BH2" s="20"/>
      <c r="BI2" s="20"/>
      <c r="BJ2" s="20"/>
      <c r="BK2" s="20"/>
    </row>
    <row r="3" spans="1:63" x14ac:dyDescent="0.3">
      <c r="A3" s="21" t="s">
        <v>18</v>
      </c>
      <c r="B3" s="22"/>
      <c r="C3" s="23"/>
      <c r="D3" s="24"/>
      <c r="E3" s="25"/>
      <c r="F3" s="26"/>
      <c r="G3" s="24"/>
      <c r="H3" s="27"/>
      <c r="I3" s="24"/>
      <c r="J3" s="29"/>
      <c r="K3" s="30"/>
      <c r="L3" s="30"/>
      <c r="M3" s="31"/>
      <c r="N3" s="24"/>
      <c r="O3" s="32"/>
      <c r="P3" s="32"/>
      <c r="Q3" s="33"/>
      <c r="R3" s="34"/>
      <c r="S3" s="34"/>
      <c r="T3" s="34"/>
      <c r="U3" s="34"/>
      <c r="V3" s="34"/>
      <c r="W3" s="34"/>
      <c r="X3" s="34"/>
      <c r="Y3" s="34"/>
      <c r="Z3" s="34"/>
      <c r="AA3" s="34"/>
      <c r="AB3" s="34"/>
      <c r="AC3" s="34"/>
      <c r="AD3" s="34"/>
      <c r="AE3" s="34"/>
      <c r="AF3" s="34"/>
      <c r="AG3" s="34"/>
      <c r="AH3" s="34"/>
      <c r="AI3" s="34"/>
      <c r="AJ3" s="34"/>
      <c r="AK3" s="34"/>
      <c r="AL3" s="34"/>
      <c r="AM3" s="34"/>
      <c r="AN3" s="34"/>
      <c r="AO3" s="34"/>
      <c r="AP3" s="34"/>
      <c r="AQ3" s="34"/>
      <c r="AR3" s="34"/>
      <c r="AS3" s="34"/>
      <c r="AT3" s="34"/>
      <c r="AU3" s="34"/>
      <c r="AV3" s="34"/>
      <c r="AW3" s="34"/>
      <c r="AX3" s="34"/>
      <c r="AY3" s="34"/>
      <c r="AZ3" s="34"/>
      <c r="BA3" s="34"/>
      <c r="BB3" s="34"/>
      <c r="BC3" s="34"/>
      <c r="BD3" s="34"/>
      <c r="BE3" s="34"/>
      <c r="BF3" s="34"/>
      <c r="BG3" s="34"/>
      <c r="BH3" s="34"/>
      <c r="BI3" s="34"/>
      <c r="BJ3" s="34"/>
      <c r="BK3" s="34"/>
    </row>
    <row r="4" spans="1:63" x14ac:dyDescent="0.3">
      <c r="A4" s="21" t="s">
        <v>19</v>
      </c>
      <c r="B4" s="22"/>
      <c r="C4" s="23"/>
      <c r="D4" s="24"/>
      <c r="E4" s="25"/>
      <c r="F4" s="26"/>
      <c r="G4" s="24"/>
      <c r="H4" s="27"/>
      <c r="I4" s="24"/>
      <c r="J4" s="29"/>
      <c r="K4" s="30"/>
      <c r="L4" s="30"/>
      <c r="M4" s="31"/>
      <c r="N4" s="24"/>
      <c r="O4" s="32"/>
      <c r="P4" s="32"/>
      <c r="Q4" s="33"/>
      <c r="R4" s="34"/>
      <c r="S4" s="34"/>
      <c r="T4" s="34"/>
      <c r="U4" s="34"/>
      <c r="V4" s="34"/>
      <c r="W4" s="34"/>
      <c r="X4" s="34"/>
      <c r="Y4" s="34"/>
      <c r="Z4" s="34"/>
      <c r="AA4" s="34"/>
      <c r="AB4" s="34"/>
      <c r="AC4" s="34"/>
      <c r="AD4" s="34"/>
      <c r="AE4" s="34"/>
      <c r="AF4" s="34"/>
      <c r="AG4" s="34"/>
      <c r="AH4" s="34"/>
      <c r="AI4" s="34"/>
      <c r="AJ4" s="34"/>
      <c r="AK4" s="34"/>
      <c r="AL4" s="34"/>
      <c r="AM4" s="34"/>
      <c r="AN4" s="34"/>
      <c r="AO4" s="34"/>
      <c r="AP4" s="34"/>
      <c r="AQ4" s="34"/>
      <c r="AR4" s="34"/>
      <c r="AS4" s="34"/>
      <c r="AT4" s="34"/>
      <c r="AU4" s="34"/>
      <c r="AV4" s="34"/>
      <c r="AW4" s="34"/>
      <c r="AX4" s="34"/>
      <c r="AY4" s="34"/>
      <c r="AZ4" s="34"/>
      <c r="BA4" s="34"/>
      <c r="BB4" s="34"/>
      <c r="BC4" s="34"/>
      <c r="BD4" s="34"/>
      <c r="BE4" s="34"/>
      <c r="BF4" s="34"/>
      <c r="BG4" s="34"/>
      <c r="BH4" s="34"/>
      <c r="BI4" s="34"/>
      <c r="BJ4" s="34"/>
      <c r="BK4" s="34"/>
    </row>
    <row r="5" spans="1:63" ht="42" x14ac:dyDescent="0.3">
      <c r="A5" s="24" t="s">
        <v>20</v>
      </c>
      <c r="B5" s="35" t="s">
        <v>21</v>
      </c>
      <c r="C5" s="23"/>
      <c r="D5" s="36">
        <v>1</v>
      </c>
      <c r="E5" s="25">
        <v>462</v>
      </c>
      <c r="F5" s="37"/>
      <c r="G5" s="29">
        <f t="shared" ref="G5:G7" si="0">E5*D5</f>
        <v>462</v>
      </c>
      <c r="H5" s="27">
        <f t="shared" ref="H5:H7" si="1">G5/12*12</f>
        <v>462</v>
      </c>
      <c r="I5" s="24">
        <v>22</v>
      </c>
      <c r="J5" s="29">
        <f>SUM(I5:I5)</f>
        <v>22</v>
      </c>
      <c r="K5" s="30">
        <f>IF(J5/G5*100&gt;=100,100,IF(J5/G5*100&lt;100,J5/G5*100))/100</f>
        <v>4.7619047619047616E-2</v>
      </c>
      <c r="L5" s="30">
        <f>J5/E5</f>
        <v>4.7619047619047616E-2</v>
      </c>
      <c r="M5" s="31">
        <f>IF(J5/H5*100&gt;=100,100,IF(J5/H5*100&lt;100,J5/H5*100))/100</f>
        <v>4.7619047619047616E-2</v>
      </c>
      <c r="N5" s="38" t="s">
        <v>22</v>
      </c>
      <c r="O5" s="39" t="s">
        <v>23</v>
      </c>
      <c r="P5" s="40" t="s">
        <v>24</v>
      </c>
      <c r="Q5" s="33"/>
      <c r="R5" s="34"/>
      <c r="S5" s="34"/>
      <c r="T5" s="34"/>
      <c r="U5" s="34"/>
      <c r="V5" s="34"/>
      <c r="W5" s="34"/>
      <c r="X5" s="34"/>
      <c r="Y5" s="34"/>
      <c r="Z5" s="34"/>
      <c r="AA5" s="34"/>
      <c r="AB5" s="34"/>
      <c r="AC5" s="34"/>
      <c r="AD5" s="34"/>
      <c r="AE5" s="34"/>
      <c r="AF5" s="34"/>
      <c r="AG5" s="34"/>
      <c r="AH5" s="34"/>
      <c r="AI5" s="34"/>
      <c r="AJ5" s="34"/>
      <c r="AK5" s="34"/>
      <c r="AL5" s="34"/>
      <c r="AM5" s="34"/>
      <c r="AN5" s="34"/>
      <c r="AO5" s="34"/>
      <c r="AP5" s="34"/>
      <c r="AQ5" s="34"/>
      <c r="AR5" s="34"/>
      <c r="AS5" s="34"/>
      <c r="AT5" s="34"/>
      <c r="AU5" s="34"/>
      <c r="AV5" s="34"/>
      <c r="AW5" s="34"/>
      <c r="AX5" s="34"/>
      <c r="AY5" s="34"/>
      <c r="AZ5" s="34"/>
      <c r="BA5" s="34"/>
      <c r="BB5" s="34"/>
      <c r="BC5" s="34"/>
      <c r="BD5" s="34"/>
      <c r="BE5" s="34"/>
      <c r="BF5" s="34"/>
      <c r="BG5" s="34"/>
      <c r="BH5" s="34"/>
      <c r="BI5" s="34"/>
      <c r="BJ5" s="34"/>
      <c r="BK5" s="34"/>
    </row>
    <row r="6" spans="1:63" x14ac:dyDescent="0.3">
      <c r="A6" s="24">
        <v>2</v>
      </c>
      <c r="B6" s="35" t="s">
        <v>25</v>
      </c>
      <c r="C6" s="23"/>
      <c r="D6" s="36">
        <v>1</v>
      </c>
      <c r="E6" s="25">
        <f>J5</f>
        <v>22</v>
      </c>
      <c r="F6" s="26"/>
      <c r="G6" s="24">
        <f t="shared" si="0"/>
        <v>22</v>
      </c>
      <c r="H6" s="27">
        <f t="shared" si="1"/>
        <v>22</v>
      </c>
      <c r="I6" s="24">
        <v>22</v>
      </c>
      <c r="J6" s="29">
        <f>SUM(I6:I6)</f>
        <v>22</v>
      </c>
      <c r="K6" s="30">
        <f>IF(J6/G6*100&gt;=100,100,IF(J6/G6*100&lt;100,J6/G6*100))/100</f>
        <v>1</v>
      </c>
      <c r="L6" s="30">
        <f>J6/E6</f>
        <v>1</v>
      </c>
      <c r="M6" s="31">
        <f>IF(J6/H6*100&gt;=100,100,IF(J6/H6*100&lt;100,J6/H6*100))/100</f>
        <v>1</v>
      </c>
      <c r="N6" s="24" t="s">
        <v>26</v>
      </c>
      <c r="O6" s="39"/>
      <c r="P6" s="40"/>
      <c r="Q6" s="33"/>
      <c r="R6" s="34"/>
      <c r="S6" s="34"/>
      <c r="T6" s="34"/>
      <c r="U6" s="34"/>
      <c r="V6" s="34"/>
      <c r="W6" s="34"/>
      <c r="X6" s="34"/>
      <c r="Y6" s="34"/>
      <c r="Z6" s="34"/>
      <c r="AA6" s="34"/>
      <c r="AB6" s="34"/>
      <c r="AC6" s="34"/>
      <c r="AD6" s="34"/>
      <c r="AE6" s="34"/>
      <c r="AF6" s="34"/>
      <c r="AG6" s="34"/>
      <c r="AH6" s="34"/>
      <c r="AI6" s="34"/>
      <c r="AJ6" s="34"/>
      <c r="AK6" s="34"/>
      <c r="AL6" s="34"/>
      <c r="AM6" s="34"/>
      <c r="AN6" s="34"/>
      <c r="AO6" s="34"/>
      <c r="AP6" s="34"/>
      <c r="AQ6" s="34"/>
      <c r="AR6" s="34"/>
      <c r="AS6" s="34"/>
      <c r="AT6" s="34"/>
      <c r="AU6" s="34"/>
      <c r="AV6" s="34"/>
      <c r="AW6" s="34"/>
      <c r="AX6" s="34"/>
      <c r="AY6" s="34"/>
      <c r="AZ6" s="34"/>
      <c r="BA6" s="34"/>
      <c r="BB6" s="34"/>
      <c r="BC6" s="34"/>
      <c r="BD6" s="34"/>
      <c r="BE6" s="34"/>
      <c r="BF6" s="34"/>
      <c r="BG6" s="34"/>
      <c r="BH6" s="34"/>
      <c r="BI6" s="34"/>
      <c r="BJ6" s="34"/>
      <c r="BK6" s="34"/>
    </row>
    <row r="7" spans="1:63" x14ac:dyDescent="0.3">
      <c r="A7" s="24">
        <v>3</v>
      </c>
      <c r="B7" s="35" t="s">
        <v>27</v>
      </c>
      <c r="C7" s="23"/>
      <c r="D7" s="36">
        <v>1</v>
      </c>
      <c r="E7" s="25">
        <f>J7</f>
        <v>22</v>
      </c>
      <c r="F7" s="26"/>
      <c r="G7" s="24">
        <f t="shared" si="0"/>
        <v>22</v>
      </c>
      <c r="H7" s="27">
        <f t="shared" si="1"/>
        <v>22</v>
      </c>
      <c r="I7" s="24">
        <v>22</v>
      </c>
      <c r="J7" s="29">
        <f>SUM(I7:I7)</f>
        <v>22</v>
      </c>
      <c r="K7" s="30">
        <f>IF(J7/G7*100&gt;=100,100,IF(J7/G7*100&lt;100,J7/G7*100))/100</f>
        <v>1</v>
      </c>
      <c r="L7" s="30">
        <f>J7/E7</f>
        <v>1</v>
      </c>
      <c r="M7" s="31">
        <f>IF(J7/H7*100&gt;=100,100,IF(J7/H7*100&lt;100,J7/H7*100))/100</f>
        <v>1</v>
      </c>
      <c r="N7" s="24" t="s">
        <v>26</v>
      </c>
      <c r="O7" s="39"/>
      <c r="P7" s="32"/>
      <c r="Q7" s="33"/>
      <c r="R7" s="34"/>
      <c r="S7" s="34"/>
      <c r="T7" s="34"/>
      <c r="U7" s="34"/>
      <c r="V7" s="34"/>
      <c r="W7" s="34"/>
      <c r="X7" s="34"/>
      <c r="Y7" s="34"/>
      <c r="Z7" s="34"/>
      <c r="AA7" s="34"/>
      <c r="AB7" s="34"/>
      <c r="AC7" s="34"/>
      <c r="AD7" s="34"/>
      <c r="AE7" s="34"/>
      <c r="AF7" s="34"/>
      <c r="AG7" s="34"/>
      <c r="AH7" s="34"/>
      <c r="AI7" s="34"/>
      <c r="AJ7" s="34"/>
      <c r="AK7" s="34"/>
      <c r="AL7" s="34"/>
      <c r="AM7" s="34"/>
      <c r="AN7" s="34"/>
      <c r="AO7" s="34"/>
      <c r="AP7" s="34"/>
      <c r="AQ7" s="34"/>
      <c r="AR7" s="34"/>
      <c r="AS7" s="34"/>
      <c r="AT7" s="34"/>
      <c r="AU7" s="34"/>
      <c r="AV7" s="34"/>
      <c r="AW7" s="34"/>
      <c r="AX7" s="34"/>
      <c r="AY7" s="34"/>
      <c r="AZ7" s="34"/>
      <c r="BA7" s="34"/>
      <c r="BB7" s="34"/>
      <c r="BC7" s="34"/>
      <c r="BD7" s="34"/>
      <c r="BE7" s="34"/>
      <c r="BF7" s="34"/>
      <c r="BG7" s="34"/>
      <c r="BH7" s="34"/>
      <c r="BI7" s="34"/>
      <c r="BJ7" s="34"/>
      <c r="BK7" s="34"/>
    </row>
    <row r="8" spans="1:63" x14ac:dyDescent="0.3">
      <c r="A8" s="21" t="s">
        <v>28</v>
      </c>
      <c r="B8" s="22"/>
      <c r="C8" s="23"/>
      <c r="D8" s="24"/>
      <c r="E8" s="25"/>
      <c r="F8" s="26"/>
      <c r="G8" s="24"/>
      <c r="H8" s="27"/>
      <c r="I8" s="24"/>
      <c r="J8" s="29"/>
      <c r="K8" s="30"/>
      <c r="L8" s="30"/>
      <c r="M8" s="31"/>
      <c r="N8" s="24"/>
      <c r="O8" s="32"/>
      <c r="P8" s="32"/>
      <c r="Q8" s="33"/>
      <c r="R8" s="34"/>
      <c r="S8" s="34"/>
      <c r="T8" s="34"/>
      <c r="U8" s="34"/>
      <c r="V8" s="34"/>
      <c r="W8" s="34"/>
      <c r="X8" s="34"/>
      <c r="Y8" s="34"/>
      <c r="Z8" s="34"/>
      <c r="AA8" s="34"/>
      <c r="AB8" s="34"/>
      <c r="AC8" s="34"/>
      <c r="AD8" s="34"/>
      <c r="AE8" s="34"/>
      <c r="AF8" s="34"/>
      <c r="AG8" s="34"/>
      <c r="AH8" s="34"/>
      <c r="AI8" s="34"/>
      <c r="AJ8" s="34"/>
      <c r="AK8" s="34"/>
      <c r="AL8" s="34"/>
      <c r="AM8" s="34"/>
      <c r="AN8" s="34"/>
      <c r="AO8" s="34"/>
      <c r="AP8" s="34"/>
      <c r="AQ8" s="34"/>
      <c r="AR8" s="34"/>
      <c r="AS8" s="34"/>
      <c r="AT8" s="34"/>
      <c r="AU8" s="34"/>
      <c r="AV8" s="34"/>
      <c r="AW8" s="34"/>
      <c r="AX8" s="34"/>
      <c r="AY8" s="34"/>
      <c r="AZ8" s="34"/>
      <c r="BA8" s="34"/>
      <c r="BB8" s="34"/>
      <c r="BC8" s="34"/>
      <c r="BD8" s="34"/>
      <c r="BE8" s="34"/>
      <c r="BF8" s="34"/>
      <c r="BG8" s="34"/>
      <c r="BH8" s="34"/>
      <c r="BI8" s="34"/>
      <c r="BJ8" s="34"/>
      <c r="BK8" s="34"/>
    </row>
    <row r="9" spans="1:63" x14ac:dyDescent="0.3">
      <c r="A9" s="24" t="s">
        <v>20</v>
      </c>
      <c r="B9" s="35" t="s">
        <v>29</v>
      </c>
      <c r="C9" s="23"/>
      <c r="D9" s="36">
        <v>1</v>
      </c>
      <c r="E9" s="25">
        <v>535</v>
      </c>
      <c r="F9" s="26"/>
      <c r="G9" s="24">
        <f t="shared" ref="G9:G10" si="2">E9*D9</f>
        <v>535</v>
      </c>
      <c r="H9" s="27">
        <f t="shared" ref="H9:H10" si="3">G9/12*12</f>
        <v>535</v>
      </c>
      <c r="I9" s="24">
        <v>66</v>
      </c>
      <c r="J9" s="29">
        <f>SUM(I9:I9)</f>
        <v>66</v>
      </c>
      <c r="K9" s="30">
        <f>IF(J9/G9*100&gt;=100,100,IF(J9/G9*100&lt;100,J9/G9*100))/100</f>
        <v>0.12336448598130839</v>
      </c>
      <c r="L9" s="30">
        <f>J9/E9</f>
        <v>0.12336448598130841</v>
      </c>
      <c r="M9" s="31">
        <f>IF(J9/H9*100&gt;=100,100,IF(J9/H9*100&lt;100,J9/H9*100))/100</f>
        <v>0.12336448598130839</v>
      </c>
      <c r="N9" s="38" t="s">
        <v>22</v>
      </c>
      <c r="O9" s="32"/>
      <c r="P9" s="32"/>
      <c r="Q9" s="33"/>
      <c r="R9" s="34"/>
      <c r="S9" s="34"/>
      <c r="T9" s="34"/>
      <c r="U9" s="34"/>
      <c r="V9" s="34"/>
      <c r="W9" s="34"/>
      <c r="X9" s="34"/>
      <c r="Y9" s="34"/>
      <c r="Z9" s="34"/>
      <c r="AA9" s="34"/>
      <c r="AB9" s="34"/>
      <c r="AC9" s="34"/>
      <c r="AD9" s="34"/>
      <c r="AE9" s="34"/>
      <c r="AF9" s="34"/>
      <c r="AG9" s="34"/>
      <c r="AH9" s="34"/>
      <c r="AI9" s="34"/>
      <c r="AJ9" s="34"/>
      <c r="AK9" s="34"/>
      <c r="AL9" s="34"/>
      <c r="AM9" s="34"/>
      <c r="AN9" s="34"/>
      <c r="AO9" s="34"/>
      <c r="AP9" s="34"/>
      <c r="AQ9" s="34"/>
      <c r="AR9" s="34"/>
      <c r="AS9" s="34"/>
      <c r="AT9" s="34"/>
      <c r="AU9" s="34"/>
      <c r="AV9" s="34"/>
      <c r="AW9" s="34"/>
      <c r="AX9" s="34"/>
      <c r="AY9" s="34"/>
      <c r="AZ9" s="34"/>
      <c r="BA9" s="34"/>
      <c r="BB9" s="34"/>
      <c r="BC9" s="34"/>
      <c r="BD9" s="34"/>
      <c r="BE9" s="34"/>
      <c r="BF9" s="34"/>
      <c r="BG9" s="34"/>
      <c r="BH9" s="34"/>
      <c r="BI9" s="34"/>
      <c r="BJ9" s="34"/>
      <c r="BK9" s="34"/>
    </row>
    <row r="10" spans="1:63" x14ac:dyDescent="0.3">
      <c r="A10" s="24" t="s">
        <v>30</v>
      </c>
      <c r="B10" s="35" t="s">
        <v>31</v>
      </c>
      <c r="C10" s="23"/>
      <c r="D10" s="36">
        <v>1</v>
      </c>
      <c r="E10" s="25">
        <v>0</v>
      </c>
      <c r="F10" s="26"/>
      <c r="G10" s="24">
        <f t="shared" si="2"/>
        <v>0</v>
      </c>
      <c r="H10" s="27">
        <f t="shared" si="3"/>
        <v>0</v>
      </c>
      <c r="I10" s="24">
        <v>0</v>
      </c>
      <c r="J10" s="29">
        <f>SUM(I10:I10)</f>
        <v>0</v>
      </c>
      <c r="K10" s="30">
        <v>0</v>
      </c>
      <c r="L10" s="30">
        <v>0</v>
      </c>
      <c r="M10" s="31" t="e">
        <f>IF(J10/H10*100&gt;=100,100,IF(J10/H10*100&lt;100,J10/H10*100))/100</f>
        <v>#DIV/0!</v>
      </c>
      <c r="N10" s="24"/>
      <c r="O10" s="32"/>
      <c r="P10" s="32"/>
      <c r="Q10" s="33"/>
      <c r="R10" s="34"/>
      <c r="S10" s="34"/>
      <c r="T10" s="34"/>
      <c r="U10" s="34"/>
      <c r="V10" s="34"/>
      <c r="W10" s="34"/>
      <c r="X10" s="34"/>
      <c r="Y10" s="34"/>
      <c r="Z10" s="34"/>
      <c r="AA10" s="34"/>
      <c r="AB10" s="34"/>
      <c r="AC10" s="34"/>
      <c r="AD10" s="34"/>
      <c r="AE10" s="34"/>
      <c r="AF10" s="34"/>
      <c r="AG10" s="34"/>
      <c r="AH10" s="34"/>
      <c r="AI10" s="34"/>
      <c r="AJ10" s="34"/>
      <c r="AK10" s="34"/>
      <c r="AL10" s="34"/>
      <c r="AM10" s="34"/>
      <c r="AN10" s="34"/>
      <c r="AO10" s="34"/>
      <c r="AP10" s="34"/>
      <c r="AQ10" s="34"/>
      <c r="AR10" s="34"/>
      <c r="AS10" s="34"/>
      <c r="AT10" s="34"/>
      <c r="AU10" s="34"/>
      <c r="AV10" s="34"/>
      <c r="AW10" s="34"/>
      <c r="AX10" s="34"/>
      <c r="AY10" s="34"/>
      <c r="AZ10" s="34"/>
      <c r="BA10" s="34"/>
      <c r="BB10" s="34"/>
      <c r="BC10" s="34"/>
      <c r="BD10" s="34"/>
      <c r="BE10" s="34"/>
      <c r="BF10" s="34"/>
      <c r="BG10" s="34"/>
      <c r="BH10" s="34"/>
      <c r="BI10" s="34"/>
      <c r="BJ10" s="34"/>
      <c r="BK10" s="34"/>
    </row>
    <row r="11" spans="1:63" x14ac:dyDescent="0.3">
      <c r="A11" s="21" t="s">
        <v>32</v>
      </c>
      <c r="B11" s="22"/>
      <c r="C11" s="23"/>
      <c r="D11" s="41"/>
      <c r="E11" s="41"/>
      <c r="F11" s="41"/>
      <c r="G11" s="41"/>
      <c r="H11" s="42"/>
      <c r="I11" s="43"/>
      <c r="J11" s="29"/>
      <c r="K11" s="30"/>
      <c r="L11" s="30"/>
      <c r="M11" s="31"/>
      <c r="N11" s="24"/>
      <c r="O11" s="44"/>
      <c r="P11" s="44"/>
      <c r="Q11" s="41"/>
      <c r="S11" s="45"/>
      <c r="T11" s="45"/>
      <c r="U11" s="46"/>
      <c r="V11" s="34"/>
      <c r="W11" s="34"/>
      <c r="X11" s="34"/>
      <c r="Y11" s="34"/>
      <c r="Z11" s="34"/>
      <c r="AA11" s="34"/>
      <c r="AB11" s="34"/>
      <c r="AC11" s="34"/>
      <c r="AD11" s="34"/>
      <c r="AE11" s="34"/>
      <c r="AF11" s="34"/>
      <c r="AG11" s="34"/>
      <c r="AH11" s="34"/>
      <c r="AI11" s="34"/>
      <c r="AJ11" s="34"/>
      <c r="AK11" s="34"/>
      <c r="AL11" s="34"/>
      <c r="AM11" s="34"/>
      <c r="AN11" s="34"/>
      <c r="AO11" s="34"/>
      <c r="AP11" s="34"/>
      <c r="AQ11" s="34"/>
      <c r="AR11" s="34"/>
      <c r="AS11" s="34"/>
      <c r="AT11" s="34"/>
      <c r="AU11" s="34"/>
      <c r="AV11" s="34"/>
      <c r="AW11" s="34"/>
      <c r="AX11" s="34"/>
      <c r="AY11" s="34"/>
      <c r="AZ11" s="34"/>
      <c r="BA11" s="34"/>
      <c r="BB11" s="34"/>
      <c r="BC11" s="34"/>
      <c r="BD11" s="34"/>
      <c r="BE11" s="34"/>
      <c r="BF11" s="34"/>
      <c r="BG11" s="34"/>
      <c r="BH11" s="34"/>
      <c r="BI11" s="34"/>
      <c r="BJ11" s="34"/>
      <c r="BK11" s="34"/>
    </row>
    <row r="12" spans="1:63" x14ac:dyDescent="0.3">
      <c r="A12" s="24">
        <v>1</v>
      </c>
      <c r="B12" s="35" t="s">
        <v>33</v>
      </c>
      <c r="C12" s="23"/>
      <c r="D12" s="36">
        <v>0.75</v>
      </c>
      <c r="E12" s="47">
        <v>66</v>
      </c>
      <c r="F12" s="42"/>
      <c r="G12" s="24">
        <f t="shared" ref="G12:G13" si="4">E12*D12</f>
        <v>49.5</v>
      </c>
      <c r="H12" s="27">
        <f t="shared" ref="H12:H13" si="5">G12/12*11</f>
        <v>45.375</v>
      </c>
      <c r="I12" s="24">
        <v>8</v>
      </c>
      <c r="J12" s="29">
        <f>SUM(I12:I12)</f>
        <v>8</v>
      </c>
      <c r="K12" s="30">
        <v>0</v>
      </c>
      <c r="L12" s="30">
        <v>1</v>
      </c>
      <c r="M12" s="31">
        <f>IF(J12/H12*100&gt;=100,100,IF(J12/H12*100&lt;100,J12/H12*100))/100</f>
        <v>0.17630853994490359</v>
      </c>
      <c r="N12" s="24" t="s">
        <v>26</v>
      </c>
      <c r="O12" s="44"/>
      <c r="P12" s="44"/>
      <c r="Q12" s="41"/>
      <c r="S12" s="45"/>
      <c r="T12" s="45"/>
      <c r="U12" s="46"/>
      <c r="V12" s="34"/>
      <c r="W12" s="34"/>
      <c r="X12" s="34"/>
      <c r="Y12" s="34"/>
      <c r="Z12" s="34"/>
      <c r="AA12" s="34"/>
      <c r="AB12" s="34"/>
      <c r="AC12" s="34"/>
      <c r="AD12" s="34"/>
      <c r="AE12" s="34"/>
      <c r="AF12" s="34"/>
      <c r="AG12" s="34"/>
      <c r="AH12" s="34"/>
      <c r="AI12" s="34"/>
      <c r="AJ12" s="34"/>
      <c r="AK12" s="34"/>
      <c r="AL12" s="34"/>
      <c r="AM12" s="34"/>
      <c r="AN12" s="34"/>
      <c r="AO12" s="34"/>
      <c r="AP12" s="34"/>
      <c r="AQ12" s="34"/>
      <c r="AR12" s="34"/>
      <c r="AS12" s="34"/>
      <c r="AT12" s="34"/>
      <c r="AU12" s="34"/>
      <c r="AV12" s="34"/>
      <c r="AW12" s="34"/>
      <c r="AX12" s="34"/>
      <c r="AY12" s="34"/>
      <c r="AZ12" s="34"/>
      <c r="BA12" s="34"/>
      <c r="BB12" s="34"/>
      <c r="BC12" s="34"/>
      <c r="BD12" s="34"/>
      <c r="BE12" s="34"/>
      <c r="BF12" s="34"/>
      <c r="BG12" s="34"/>
      <c r="BH12" s="34"/>
      <c r="BI12" s="34"/>
      <c r="BJ12" s="34"/>
      <c r="BK12" s="34"/>
    </row>
    <row r="13" spans="1:63" x14ac:dyDescent="0.3">
      <c r="A13" s="24">
        <v>2</v>
      </c>
      <c r="B13" s="35" t="s">
        <v>34</v>
      </c>
      <c r="C13" s="23"/>
      <c r="D13" s="36">
        <v>0.7</v>
      </c>
      <c r="E13" s="47">
        <v>66</v>
      </c>
      <c r="F13" s="42"/>
      <c r="G13" s="24">
        <f t="shared" si="4"/>
        <v>46.199999999999996</v>
      </c>
      <c r="H13" s="27">
        <f t="shared" si="5"/>
        <v>42.349999999999994</v>
      </c>
      <c r="I13" s="24">
        <v>8</v>
      </c>
      <c r="J13" s="29">
        <f>SUM(I13:I13)</f>
        <v>8</v>
      </c>
      <c r="K13" s="30">
        <v>0</v>
      </c>
      <c r="L13" s="30">
        <f>J13/E13</f>
        <v>0.12121212121212122</v>
      </c>
      <c r="M13" s="31">
        <f>IF(J13/H13*100&gt;=100,100,IF(J13/H13*100&lt;100,J13/H13*100))/100</f>
        <v>0.18890200708382529</v>
      </c>
      <c r="N13" s="24" t="s">
        <v>26</v>
      </c>
      <c r="O13" s="44"/>
      <c r="P13" s="44"/>
      <c r="Q13" s="41"/>
      <c r="S13" s="45"/>
      <c r="T13" s="45"/>
      <c r="U13" s="46"/>
      <c r="V13" s="34"/>
      <c r="W13" s="34"/>
      <c r="X13" s="34"/>
      <c r="Y13" s="34"/>
      <c r="Z13" s="34"/>
      <c r="AA13" s="34"/>
      <c r="AB13" s="34"/>
      <c r="AC13" s="34"/>
      <c r="AD13" s="34"/>
      <c r="AE13" s="34"/>
      <c r="AF13" s="34"/>
      <c r="AG13" s="34"/>
      <c r="AH13" s="34"/>
      <c r="AI13" s="34"/>
      <c r="AJ13" s="34"/>
      <c r="AK13" s="34"/>
      <c r="AL13" s="34"/>
      <c r="AM13" s="34"/>
      <c r="AN13" s="34"/>
      <c r="AO13" s="34"/>
      <c r="AP13" s="34"/>
      <c r="AQ13" s="34"/>
      <c r="AR13" s="34"/>
      <c r="AS13" s="34"/>
      <c r="AT13" s="34"/>
      <c r="AU13" s="34"/>
      <c r="AV13" s="34"/>
      <c r="AW13" s="34"/>
      <c r="AX13" s="34"/>
      <c r="AY13" s="34"/>
      <c r="AZ13" s="34"/>
      <c r="BA13" s="34"/>
      <c r="BB13" s="34"/>
      <c r="BC13" s="34"/>
      <c r="BD13" s="34"/>
      <c r="BE13" s="34"/>
      <c r="BF13" s="34"/>
      <c r="BG13" s="34"/>
      <c r="BH13" s="34"/>
      <c r="BI13" s="34"/>
      <c r="BJ13" s="34"/>
      <c r="BK13" s="34"/>
    </row>
    <row r="14" spans="1:63" x14ac:dyDescent="0.3">
      <c r="A14" s="21" t="s">
        <v>35</v>
      </c>
      <c r="B14" s="22"/>
      <c r="C14" s="23"/>
      <c r="D14" s="41"/>
      <c r="E14" s="41"/>
      <c r="F14" s="41"/>
      <c r="G14" s="41"/>
      <c r="H14" s="48"/>
      <c r="I14" s="43"/>
      <c r="J14" s="29"/>
      <c r="K14" s="30"/>
      <c r="L14" s="30"/>
      <c r="M14" s="31"/>
      <c r="N14" s="24"/>
      <c r="O14" s="44"/>
      <c r="P14" s="44"/>
      <c r="Q14" s="41"/>
      <c r="S14" s="45"/>
      <c r="T14" s="45"/>
      <c r="U14" s="46"/>
      <c r="V14" s="34"/>
      <c r="W14" s="34"/>
      <c r="X14" s="34"/>
      <c r="Y14" s="34"/>
      <c r="Z14" s="34"/>
      <c r="AA14" s="34"/>
      <c r="AB14" s="34"/>
      <c r="AC14" s="34"/>
      <c r="AD14" s="34"/>
      <c r="AE14" s="34"/>
      <c r="AF14" s="34"/>
      <c r="AG14" s="34"/>
      <c r="AH14" s="34"/>
      <c r="AI14" s="34"/>
      <c r="AJ14" s="34"/>
      <c r="AK14" s="34"/>
      <c r="AL14" s="34"/>
      <c r="AM14" s="34"/>
      <c r="AN14" s="34"/>
      <c r="AO14" s="34"/>
      <c r="AP14" s="34"/>
      <c r="AQ14" s="34"/>
      <c r="AR14" s="34"/>
      <c r="AS14" s="34"/>
      <c r="AT14" s="34"/>
      <c r="AU14" s="34"/>
      <c r="AV14" s="34"/>
      <c r="AW14" s="34"/>
      <c r="AX14" s="34"/>
      <c r="AY14" s="34"/>
      <c r="AZ14" s="34"/>
      <c r="BA14" s="34"/>
      <c r="BB14" s="34"/>
      <c r="BC14" s="34"/>
      <c r="BD14" s="34"/>
      <c r="BE14" s="34"/>
      <c r="BF14" s="34"/>
      <c r="BG14" s="34"/>
      <c r="BH14" s="34"/>
      <c r="BI14" s="34"/>
      <c r="BJ14" s="34"/>
      <c r="BK14" s="34"/>
    </row>
    <row r="15" spans="1:63" x14ac:dyDescent="0.3">
      <c r="A15" s="24" t="s">
        <v>20</v>
      </c>
      <c r="B15" s="35" t="s">
        <v>36</v>
      </c>
      <c r="C15" s="23"/>
      <c r="D15" s="36">
        <v>0.8</v>
      </c>
      <c r="E15" s="25">
        <v>50</v>
      </c>
      <c r="F15" s="26"/>
      <c r="G15" s="24">
        <f t="shared" ref="G15:G19" si="6">E15*D15</f>
        <v>40</v>
      </c>
      <c r="H15" s="27">
        <f t="shared" ref="H15:H19" si="7">G15/12*12</f>
        <v>40</v>
      </c>
      <c r="I15" s="24">
        <v>0</v>
      </c>
      <c r="J15" s="29">
        <f>SUM(I15:I15)</f>
        <v>0</v>
      </c>
      <c r="K15" s="30">
        <f>IF(J15/G15*100&gt;=100,100,IF(J15/G15*100&lt;100,J15/G15*100))/100</f>
        <v>0</v>
      </c>
      <c r="L15" s="30">
        <f>J15/E15</f>
        <v>0</v>
      </c>
      <c r="M15" s="31">
        <f>IF(J15/H15*100&gt;=100,100,IF(J15/H15*100&lt;100,J15/H15*100))/100</f>
        <v>0</v>
      </c>
      <c r="N15" s="24" t="s">
        <v>26</v>
      </c>
      <c r="O15" s="32"/>
      <c r="P15" s="32"/>
      <c r="Q15" s="33"/>
      <c r="R15" s="34"/>
      <c r="S15" s="34"/>
      <c r="T15" s="34"/>
      <c r="U15" s="34"/>
      <c r="V15" s="34"/>
      <c r="W15" s="34"/>
      <c r="X15" s="34"/>
      <c r="Y15" s="34"/>
      <c r="Z15" s="34"/>
      <c r="AA15" s="34"/>
      <c r="AB15" s="34"/>
      <c r="AC15" s="34"/>
      <c r="AD15" s="34"/>
      <c r="AE15" s="34"/>
      <c r="AF15" s="34"/>
      <c r="AG15" s="34"/>
      <c r="AH15" s="34"/>
      <c r="AI15" s="34"/>
      <c r="AJ15" s="34"/>
      <c r="AK15" s="34"/>
      <c r="AL15" s="34"/>
      <c r="AM15" s="34"/>
      <c r="AN15" s="34"/>
      <c r="AO15" s="34"/>
      <c r="AP15" s="34"/>
      <c r="AQ15" s="34"/>
      <c r="AR15" s="34"/>
      <c r="AS15" s="34"/>
      <c r="AT15" s="34"/>
      <c r="AU15" s="34"/>
      <c r="AV15" s="34"/>
      <c r="AW15" s="34"/>
      <c r="AX15" s="34"/>
      <c r="AY15" s="34"/>
      <c r="AZ15" s="34"/>
      <c r="BA15" s="34"/>
      <c r="BB15" s="34"/>
      <c r="BC15" s="34"/>
      <c r="BD15" s="34"/>
      <c r="BE15" s="34"/>
      <c r="BF15" s="34"/>
      <c r="BG15" s="34"/>
      <c r="BH15" s="34"/>
      <c r="BI15" s="34"/>
      <c r="BJ15" s="34"/>
      <c r="BK15" s="34"/>
    </row>
    <row r="16" spans="1:63" x14ac:dyDescent="0.3">
      <c r="A16" s="24" t="s">
        <v>30</v>
      </c>
      <c r="B16" s="35" t="s">
        <v>37</v>
      </c>
      <c r="C16" s="23"/>
      <c r="D16" s="36">
        <v>0.9</v>
      </c>
      <c r="E16" s="25">
        <f>J16</f>
        <v>0</v>
      </c>
      <c r="F16" s="26"/>
      <c r="G16" s="24">
        <f t="shared" si="6"/>
        <v>0</v>
      </c>
      <c r="H16" s="27">
        <f t="shared" si="7"/>
        <v>0</v>
      </c>
      <c r="I16" s="24">
        <v>0</v>
      </c>
      <c r="J16" s="29">
        <f>SUM(I16:I16)</f>
        <v>0</v>
      </c>
      <c r="K16" s="30" t="e">
        <f>IF(J16/G16*100&gt;=100,100,IF(J16/G16*100&lt;100,J16/G16*100))/100</f>
        <v>#DIV/0!</v>
      </c>
      <c r="L16" s="30" t="e">
        <f>J16/E16</f>
        <v>#DIV/0!</v>
      </c>
      <c r="M16" s="31" t="e">
        <f>IF(J16/H16*100&gt;=100,100,IF(J16/H16*100&lt;100,J16/H16*100))/100</f>
        <v>#DIV/0!</v>
      </c>
      <c r="N16" s="24" t="s">
        <v>26</v>
      </c>
      <c r="O16" s="32"/>
      <c r="P16" s="32"/>
      <c r="Q16" s="33"/>
      <c r="R16" s="34"/>
      <c r="S16" s="34"/>
      <c r="T16" s="34"/>
      <c r="U16" s="34"/>
      <c r="V16" s="34"/>
      <c r="W16" s="34"/>
      <c r="X16" s="34"/>
      <c r="Y16" s="34"/>
      <c r="Z16" s="34"/>
      <c r="AA16" s="34"/>
      <c r="AB16" s="34"/>
      <c r="AC16" s="34"/>
      <c r="AD16" s="34"/>
      <c r="AE16" s="34"/>
      <c r="AF16" s="34"/>
      <c r="AG16" s="34"/>
      <c r="AH16" s="34"/>
      <c r="AI16" s="34"/>
      <c r="AJ16" s="34"/>
      <c r="AK16" s="34"/>
      <c r="AL16" s="34"/>
      <c r="AM16" s="34"/>
      <c r="AN16" s="34"/>
      <c r="AO16" s="34"/>
      <c r="AP16" s="34"/>
      <c r="AQ16" s="34"/>
      <c r="AR16" s="34"/>
      <c r="AS16" s="34"/>
      <c r="AT16" s="34"/>
      <c r="AU16" s="34"/>
      <c r="AV16" s="34"/>
      <c r="AW16" s="34"/>
      <c r="AX16" s="34"/>
      <c r="AY16" s="34"/>
      <c r="AZ16" s="34"/>
      <c r="BA16" s="34"/>
      <c r="BB16" s="34"/>
      <c r="BC16" s="34"/>
      <c r="BD16" s="34"/>
      <c r="BE16" s="34"/>
      <c r="BF16" s="34"/>
      <c r="BG16" s="34"/>
      <c r="BH16" s="34"/>
      <c r="BI16" s="34"/>
      <c r="BJ16" s="34"/>
      <c r="BK16" s="34"/>
    </row>
    <row r="17" spans="1:63" x14ac:dyDescent="0.3">
      <c r="A17" s="24" t="s">
        <v>38</v>
      </c>
      <c r="B17" s="35" t="s">
        <v>39</v>
      </c>
      <c r="C17" s="23"/>
      <c r="D17" s="36">
        <v>0.95</v>
      </c>
      <c r="E17" s="25">
        <v>50</v>
      </c>
      <c r="F17" s="26"/>
      <c r="G17" s="24">
        <f t="shared" si="6"/>
        <v>47.5</v>
      </c>
      <c r="H17" s="27">
        <f t="shared" si="7"/>
        <v>47.5</v>
      </c>
      <c r="I17" s="24">
        <v>0</v>
      </c>
      <c r="J17" s="29">
        <f>SUM(I17:I17)</f>
        <v>0</v>
      </c>
      <c r="K17" s="30">
        <f>IF(J17/G17*100&gt;=100,100,IF(J17/G17*100&lt;100,J17/G17*100))/100</f>
        <v>0</v>
      </c>
      <c r="L17" s="30">
        <f>J17/E17</f>
        <v>0</v>
      </c>
      <c r="M17" s="31">
        <f>IF(J17/H17*100&gt;=100,100,IF(J17/H17*100&lt;100,J17/H17*100))/100</f>
        <v>0</v>
      </c>
      <c r="N17" s="24" t="s">
        <v>26</v>
      </c>
      <c r="O17" s="32"/>
      <c r="P17" s="32"/>
      <c r="Q17" s="33"/>
      <c r="R17" s="34"/>
      <c r="S17" s="34"/>
      <c r="T17" s="34"/>
      <c r="U17" s="34"/>
      <c r="V17" s="34"/>
      <c r="W17" s="34"/>
      <c r="X17" s="34"/>
      <c r="Y17" s="34"/>
      <c r="Z17" s="34"/>
      <c r="AA17" s="34"/>
      <c r="AB17" s="34"/>
      <c r="AC17" s="34"/>
      <c r="AD17" s="34"/>
      <c r="AE17" s="34"/>
      <c r="AF17" s="34"/>
      <c r="AG17" s="34"/>
      <c r="AH17" s="34"/>
      <c r="AI17" s="34"/>
      <c r="AJ17" s="34"/>
      <c r="AK17" s="34"/>
      <c r="AL17" s="34"/>
      <c r="AM17" s="34"/>
      <c r="AN17" s="34"/>
      <c r="AO17" s="34"/>
      <c r="AP17" s="34"/>
      <c r="AQ17" s="34"/>
      <c r="AR17" s="34"/>
      <c r="AS17" s="34"/>
      <c r="AT17" s="34"/>
      <c r="AU17" s="34"/>
      <c r="AV17" s="34"/>
      <c r="AW17" s="34"/>
      <c r="AX17" s="34"/>
      <c r="AY17" s="34"/>
      <c r="AZ17" s="34"/>
      <c r="BA17" s="34"/>
      <c r="BB17" s="34"/>
      <c r="BC17" s="34"/>
      <c r="BD17" s="34"/>
      <c r="BE17" s="34"/>
      <c r="BF17" s="34"/>
      <c r="BG17" s="34"/>
      <c r="BH17" s="34"/>
      <c r="BI17" s="34"/>
      <c r="BJ17" s="34"/>
      <c r="BK17" s="34"/>
    </row>
    <row r="18" spans="1:63" ht="39.6" x14ac:dyDescent="0.3">
      <c r="A18" s="24" t="s">
        <v>40</v>
      </c>
      <c r="B18" s="35" t="s">
        <v>41</v>
      </c>
      <c r="C18" s="23"/>
      <c r="D18" s="36">
        <v>0.95</v>
      </c>
      <c r="E18" s="25">
        <v>279</v>
      </c>
      <c r="F18" s="26"/>
      <c r="G18" s="24">
        <f t="shared" si="6"/>
        <v>265.05</v>
      </c>
      <c r="H18" s="27">
        <f t="shared" si="7"/>
        <v>265.05</v>
      </c>
      <c r="I18" s="24">
        <v>0</v>
      </c>
      <c r="J18" s="29">
        <f>SUM(I18:I18)</f>
        <v>0</v>
      </c>
      <c r="K18" s="30">
        <f>IF(J18/G18*100&gt;=100,100,IF(J18/G18*100&lt;100,J18/G18*100))/100</f>
        <v>0</v>
      </c>
      <c r="L18" s="30">
        <f>J18/E18</f>
        <v>0</v>
      </c>
      <c r="M18" s="31">
        <f>IF(J18/H18*100&gt;=100,100,IF(J18/H18*100&lt;100,J18/H18*100))/100</f>
        <v>0</v>
      </c>
      <c r="N18" s="38" t="s">
        <v>22</v>
      </c>
      <c r="O18" s="32" t="s">
        <v>42</v>
      </c>
      <c r="P18" s="32" t="s">
        <v>43</v>
      </c>
      <c r="Q18" s="33"/>
      <c r="R18" s="34"/>
      <c r="S18" s="34"/>
      <c r="T18" s="34"/>
      <c r="U18" s="34"/>
      <c r="V18" s="34"/>
      <c r="W18" s="34"/>
      <c r="X18" s="34"/>
      <c r="Y18" s="34"/>
      <c r="Z18" s="34"/>
      <c r="AA18" s="34"/>
      <c r="AB18" s="34"/>
      <c r="AC18" s="34"/>
      <c r="AD18" s="34"/>
      <c r="AE18" s="34"/>
      <c r="AF18" s="34"/>
      <c r="AG18" s="34"/>
      <c r="AH18" s="34"/>
      <c r="AI18" s="34"/>
      <c r="AJ18" s="34"/>
      <c r="AK18" s="34"/>
      <c r="AL18" s="34"/>
      <c r="AM18" s="34"/>
      <c r="AN18" s="34"/>
      <c r="AO18" s="34"/>
      <c r="AP18" s="34"/>
      <c r="AQ18" s="34"/>
      <c r="AR18" s="34"/>
      <c r="AS18" s="34"/>
      <c r="AT18" s="34"/>
      <c r="AU18" s="34"/>
      <c r="AV18" s="34"/>
      <c r="AW18" s="34"/>
      <c r="AX18" s="34"/>
      <c r="AY18" s="34"/>
      <c r="AZ18" s="34"/>
      <c r="BA18" s="34"/>
      <c r="BB18" s="34"/>
      <c r="BC18" s="34"/>
      <c r="BD18" s="34"/>
      <c r="BE18" s="34"/>
      <c r="BF18" s="34"/>
      <c r="BG18" s="34"/>
      <c r="BH18" s="34"/>
      <c r="BI18" s="34"/>
      <c r="BJ18" s="34"/>
      <c r="BK18" s="34"/>
    </row>
    <row r="19" spans="1:63" x14ac:dyDescent="0.3">
      <c r="A19" s="24" t="s">
        <v>44</v>
      </c>
      <c r="B19" s="35" t="s">
        <v>45</v>
      </c>
      <c r="C19" s="23"/>
      <c r="D19" s="36">
        <v>1</v>
      </c>
      <c r="E19" s="25">
        <v>13</v>
      </c>
      <c r="F19" s="26"/>
      <c r="G19" s="24">
        <f t="shared" si="6"/>
        <v>13</v>
      </c>
      <c r="H19" s="27">
        <f t="shared" si="7"/>
        <v>13</v>
      </c>
      <c r="I19" s="28">
        <v>0</v>
      </c>
      <c r="J19" s="29">
        <f>SUM(I19:I19)</f>
        <v>0</v>
      </c>
      <c r="K19" s="30">
        <f>IF(J19/G19*100&gt;=100,100,IF(J19/G19*100&lt;100,J19/G19*100))/100</f>
        <v>0</v>
      </c>
      <c r="L19" s="30">
        <f>J19/E19</f>
        <v>0</v>
      </c>
      <c r="M19" s="31">
        <f>IF(J19/H19*100&gt;=100,100,IF(J19/H19*100&lt;100,J19/H19*100))/100</f>
        <v>0</v>
      </c>
      <c r="N19" s="24" t="s">
        <v>26</v>
      </c>
      <c r="O19" s="32"/>
      <c r="P19" s="32"/>
      <c r="Q19" s="33"/>
      <c r="R19" s="34"/>
      <c r="S19" s="34"/>
      <c r="T19" s="34"/>
      <c r="U19" s="34"/>
      <c r="V19" s="34"/>
      <c r="W19" s="34"/>
      <c r="X19" s="34"/>
      <c r="Y19" s="34"/>
      <c r="Z19" s="34"/>
      <c r="AA19" s="34"/>
      <c r="AB19" s="34"/>
      <c r="AC19" s="34"/>
      <c r="AD19" s="34"/>
      <c r="AE19" s="34"/>
      <c r="AF19" s="34"/>
      <c r="AG19" s="34"/>
      <c r="AH19" s="34"/>
      <c r="AI19" s="34"/>
      <c r="AJ19" s="34"/>
      <c r="AK19" s="34"/>
      <c r="AL19" s="34"/>
      <c r="AM19" s="34"/>
      <c r="AN19" s="34"/>
      <c r="AO19" s="34"/>
      <c r="AP19" s="34"/>
      <c r="AQ19" s="34"/>
      <c r="AR19" s="34"/>
      <c r="AS19" s="34"/>
      <c r="AT19" s="34"/>
      <c r="AU19" s="34"/>
      <c r="AV19" s="34"/>
      <c r="AW19" s="34"/>
      <c r="AX19" s="34"/>
      <c r="AY19" s="34"/>
      <c r="AZ19" s="34"/>
      <c r="BA19" s="34"/>
      <c r="BB19" s="34"/>
      <c r="BC19" s="34"/>
      <c r="BD19" s="34"/>
      <c r="BE19" s="34"/>
      <c r="BF19" s="34"/>
      <c r="BG19" s="34"/>
      <c r="BH19" s="34"/>
      <c r="BI19" s="34"/>
      <c r="BJ19" s="34"/>
      <c r="BK19" s="34"/>
    </row>
    <row r="20" spans="1:63" x14ac:dyDescent="0.3">
      <c r="A20" s="21" t="s">
        <v>46</v>
      </c>
      <c r="B20" s="22"/>
      <c r="C20" s="23"/>
      <c r="D20" s="33"/>
      <c r="E20" s="25"/>
      <c r="F20" s="26"/>
      <c r="G20" s="24"/>
      <c r="H20" s="27"/>
      <c r="I20" s="28"/>
      <c r="J20" s="29"/>
      <c r="K20" s="30"/>
      <c r="L20" s="30"/>
      <c r="M20" s="31"/>
      <c r="N20" s="24"/>
      <c r="O20" s="32"/>
      <c r="P20" s="32"/>
      <c r="Q20" s="33"/>
      <c r="R20" s="34"/>
      <c r="S20" s="34"/>
      <c r="T20" s="34"/>
      <c r="U20" s="34"/>
      <c r="V20" s="34"/>
      <c r="W20" s="34"/>
      <c r="X20" s="34"/>
      <c r="Y20" s="34"/>
      <c r="Z20" s="34"/>
      <c r="AA20" s="34"/>
      <c r="AB20" s="34"/>
      <c r="AC20" s="34"/>
      <c r="AD20" s="34"/>
      <c r="AE20" s="34"/>
      <c r="AF20" s="34"/>
      <c r="AG20" s="34"/>
      <c r="AH20" s="34"/>
      <c r="AI20" s="34"/>
      <c r="AJ20" s="34"/>
      <c r="AK20" s="34"/>
      <c r="AL20" s="34"/>
      <c r="AM20" s="34"/>
      <c r="AN20" s="34"/>
      <c r="AO20" s="34"/>
      <c r="AP20" s="34"/>
      <c r="AQ20" s="34"/>
      <c r="AR20" s="34"/>
      <c r="AS20" s="34"/>
      <c r="AT20" s="34"/>
      <c r="AU20" s="34"/>
      <c r="AV20" s="34"/>
      <c r="AW20" s="34"/>
      <c r="AX20" s="34"/>
      <c r="AY20" s="34"/>
      <c r="AZ20" s="34"/>
      <c r="BA20" s="34"/>
      <c r="BB20" s="34"/>
      <c r="BC20" s="34"/>
      <c r="BD20" s="34"/>
      <c r="BE20" s="34"/>
      <c r="BF20" s="34"/>
      <c r="BG20" s="34"/>
      <c r="BH20" s="34"/>
      <c r="BI20" s="34"/>
      <c r="BJ20" s="34"/>
      <c r="BK20" s="34"/>
    </row>
    <row r="21" spans="1:63" ht="39.6" x14ac:dyDescent="0.3">
      <c r="A21" s="24" t="s">
        <v>20</v>
      </c>
      <c r="B21" s="35" t="s">
        <v>47</v>
      </c>
      <c r="C21" s="23"/>
      <c r="D21" s="36">
        <v>1</v>
      </c>
      <c r="E21" s="25">
        <v>129</v>
      </c>
      <c r="F21" s="26"/>
      <c r="G21" s="24">
        <f t="shared" ref="G21:G24" si="8">E21*D21</f>
        <v>129</v>
      </c>
      <c r="H21" s="27">
        <f t="shared" ref="H21:H24" si="9">G21/12*12</f>
        <v>129</v>
      </c>
      <c r="I21" s="49">
        <v>4</v>
      </c>
      <c r="J21" s="29">
        <f>SUM(I21:I21)</f>
        <v>4</v>
      </c>
      <c r="K21" s="30">
        <f>IF(J21/G21*100&gt;=100,100,IF(J21/G21*100&lt;100,J21/G21*100))/100</f>
        <v>3.1007751937984499E-2</v>
      </c>
      <c r="L21" s="30">
        <f>J21/E21</f>
        <v>3.1007751937984496E-2</v>
      </c>
      <c r="M21" s="31">
        <f>IF(J21/H21*100&gt;=100,100,IF(J21/H21*100&lt;100,J21/H21*100))/100</f>
        <v>3.1007751937984499E-2</v>
      </c>
      <c r="N21" s="38" t="s">
        <v>22</v>
      </c>
      <c r="O21" s="32" t="s">
        <v>48</v>
      </c>
      <c r="P21" s="32" t="s">
        <v>49</v>
      </c>
      <c r="Q21" s="33"/>
      <c r="R21" s="34"/>
      <c r="S21" s="34"/>
      <c r="T21" s="34"/>
      <c r="U21" s="34"/>
      <c r="V21" s="34"/>
      <c r="W21" s="34"/>
      <c r="X21" s="34"/>
      <c r="Y21" s="34"/>
      <c r="Z21" s="34"/>
      <c r="AA21" s="34"/>
      <c r="AB21" s="34"/>
      <c r="AC21" s="34"/>
      <c r="AD21" s="34"/>
      <c r="AE21" s="34"/>
      <c r="AF21" s="34"/>
      <c r="AG21" s="34"/>
      <c r="AH21" s="34"/>
      <c r="AI21" s="34"/>
      <c r="AJ21" s="34"/>
      <c r="AK21" s="34"/>
      <c r="AL21" s="34"/>
      <c r="AM21" s="34"/>
      <c r="AN21" s="34"/>
      <c r="AO21" s="34"/>
      <c r="AP21" s="34"/>
      <c r="AQ21" s="34"/>
      <c r="AR21" s="34"/>
      <c r="AS21" s="34"/>
      <c r="AT21" s="34"/>
      <c r="AU21" s="34"/>
      <c r="AV21" s="34"/>
      <c r="AW21" s="34"/>
      <c r="AX21" s="34"/>
      <c r="AY21" s="34"/>
      <c r="AZ21" s="34"/>
      <c r="BA21" s="34"/>
      <c r="BB21" s="34"/>
      <c r="BC21" s="34"/>
      <c r="BD21" s="34"/>
      <c r="BE21" s="34"/>
      <c r="BF21" s="34"/>
      <c r="BG21" s="34"/>
      <c r="BH21" s="34"/>
      <c r="BI21" s="34"/>
      <c r="BJ21" s="34"/>
      <c r="BK21" s="34"/>
    </row>
    <row r="22" spans="1:63" x14ac:dyDescent="0.3">
      <c r="A22" s="50" t="s">
        <v>30</v>
      </c>
      <c r="B22" s="51" t="s">
        <v>50</v>
      </c>
      <c r="C22" s="23"/>
      <c r="D22" s="36">
        <v>1</v>
      </c>
      <c r="E22" s="25">
        <v>697</v>
      </c>
      <c r="F22" s="26"/>
      <c r="G22" s="24">
        <f t="shared" si="8"/>
        <v>697</v>
      </c>
      <c r="H22" s="27">
        <f t="shared" si="9"/>
        <v>697</v>
      </c>
      <c r="I22" s="49">
        <v>16</v>
      </c>
      <c r="J22" s="29">
        <f>SUM(I22:I22)</f>
        <v>16</v>
      </c>
      <c r="K22" s="30">
        <f>IF(J22/G22*100&gt;=100,100,IF(J22/G22*100&lt;100,J22/G22*100))/100</f>
        <v>2.2955523672883792E-2</v>
      </c>
      <c r="L22" s="30">
        <f>J22/E22</f>
        <v>2.2955523672883789E-2</v>
      </c>
      <c r="M22" s="31">
        <f>IF(J22/H22*100&gt;=100,100,IF(J22/H22*100&lt;100,J22/H22*100))/100</f>
        <v>2.2955523672883792E-2</v>
      </c>
      <c r="N22" s="24" t="s">
        <v>26</v>
      </c>
      <c r="O22" s="32"/>
      <c r="P22" s="32"/>
      <c r="Q22" s="33"/>
      <c r="R22" s="34"/>
      <c r="S22" s="34"/>
      <c r="T22" s="34"/>
      <c r="U22" s="34"/>
      <c r="V22" s="34"/>
      <c r="W22" s="34"/>
      <c r="X22" s="34"/>
      <c r="Y22" s="34"/>
      <c r="Z22" s="34"/>
      <c r="AA22" s="34"/>
      <c r="AB22" s="34"/>
      <c r="AC22" s="34"/>
      <c r="AD22" s="34"/>
      <c r="AE22" s="34"/>
      <c r="AF22" s="34"/>
      <c r="AG22" s="34"/>
      <c r="AH22" s="34"/>
      <c r="AI22" s="34"/>
      <c r="AJ22" s="34"/>
      <c r="AK22" s="34"/>
      <c r="AL22" s="34"/>
      <c r="AM22" s="34"/>
      <c r="AN22" s="34"/>
      <c r="AO22" s="34"/>
      <c r="AP22" s="34"/>
      <c r="AQ22" s="34"/>
      <c r="AR22" s="34"/>
      <c r="AS22" s="34"/>
      <c r="AT22" s="34"/>
      <c r="AU22" s="34"/>
      <c r="AV22" s="34"/>
      <c r="AW22" s="34"/>
      <c r="AX22" s="34"/>
      <c r="AY22" s="34"/>
      <c r="AZ22" s="34"/>
      <c r="BA22" s="34"/>
      <c r="BB22" s="34"/>
      <c r="BC22" s="34"/>
      <c r="BD22" s="34"/>
      <c r="BE22" s="34"/>
      <c r="BF22" s="34"/>
      <c r="BG22" s="34"/>
      <c r="BH22" s="34"/>
      <c r="BI22" s="34"/>
      <c r="BJ22" s="34"/>
      <c r="BK22" s="34"/>
    </row>
    <row r="23" spans="1:63" x14ac:dyDescent="0.3">
      <c r="A23" s="24" t="s">
        <v>38</v>
      </c>
      <c r="B23" s="35" t="s">
        <v>51</v>
      </c>
      <c r="C23" s="23"/>
      <c r="D23" s="52">
        <v>0.9</v>
      </c>
      <c r="E23" s="25">
        <v>11</v>
      </c>
      <c r="F23" s="26"/>
      <c r="G23" s="24">
        <f t="shared" si="8"/>
        <v>9.9</v>
      </c>
      <c r="H23" s="27">
        <f t="shared" si="9"/>
        <v>9.9</v>
      </c>
      <c r="I23" s="49">
        <v>1</v>
      </c>
      <c r="J23" s="29">
        <f>SUM(I23:I23)</f>
        <v>1</v>
      </c>
      <c r="K23" s="30">
        <f>IF(J23/G23*100&gt;=100,100,IF(J23/G23*100&lt;100,J23/G23*100))/100</f>
        <v>0.10101010101010101</v>
      </c>
      <c r="L23" s="30">
        <f>J23/E23</f>
        <v>9.0909090909090912E-2</v>
      </c>
      <c r="M23" s="31">
        <f>IF(J23/H23*100&gt;=100,100,IF(J23/H23*100&lt;100,J23/H23*100))/100</f>
        <v>0.10101010101010101</v>
      </c>
      <c r="N23" s="24" t="s">
        <v>26</v>
      </c>
      <c r="O23" s="32"/>
      <c r="P23" s="32"/>
      <c r="Q23" s="33"/>
      <c r="R23" s="34"/>
      <c r="S23" s="34"/>
      <c r="T23" s="34"/>
      <c r="U23" s="34"/>
      <c r="V23" s="34"/>
      <c r="W23" s="34"/>
      <c r="X23" s="34"/>
      <c r="Y23" s="34"/>
      <c r="Z23" s="34"/>
      <c r="AA23" s="34"/>
      <c r="AB23" s="34"/>
      <c r="AC23" s="34"/>
      <c r="AD23" s="34"/>
      <c r="AE23" s="34"/>
      <c r="AF23" s="34"/>
      <c r="AG23" s="34"/>
      <c r="AH23" s="34"/>
      <c r="AI23" s="34"/>
      <c r="AJ23" s="34"/>
      <c r="AK23" s="34"/>
      <c r="AL23" s="34"/>
      <c r="AM23" s="34"/>
      <c r="AN23" s="34"/>
      <c r="AO23" s="34"/>
      <c r="AP23" s="34"/>
      <c r="AQ23" s="34"/>
      <c r="AR23" s="34"/>
      <c r="AS23" s="34"/>
      <c r="AT23" s="34"/>
      <c r="AU23" s="34"/>
      <c r="AV23" s="34"/>
      <c r="AW23" s="34"/>
      <c r="AX23" s="34"/>
      <c r="AY23" s="34"/>
      <c r="AZ23" s="34"/>
      <c r="BA23" s="34"/>
      <c r="BB23" s="34"/>
      <c r="BC23" s="34"/>
      <c r="BD23" s="34"/>
      <c r="BE23" s="34"/>
      <c r="BF23" s="34"/>
      <c r="BG23" s="34"/>
      <c r="BH23" s="34"/>
      <c r="BI23" s="34"/>
      <c r="BJ23" s="34"/>
      <c r="BK23" s="34"/>
    </row>
    <row r="24" spans="1:63" x14ac:dyDescent="0.3">
      <c r="A24" s="24" t="s">
        <v>40</v>
      </c>
      <c r="B24" s="35" t="s">
        <v>52</v>
      </c>
      <c r="C24" s="23"/>
      <c r="D24" s="52">
        <v>0.9</v>
      </c>
      <c r="E24" s="25">
        <v>22</v>
      </c>
      <c r="F24" s="26"/>
      <c r="G24" s="24">
        <f t="shared" si="8"/>
        <v>19.8</v>
      </c>
      <c r="H24" s="27">
        <f t="shared" si="9"/>
        <v>19.8</v>
      </c>
      <c r="I24" s="28">
        <v>4</v>
      </c>
      <c r="J24" s="29">
        <f>SUM(I24:I24)</f>
        <v>4</v>
      </c>
      <c r="K24" s="30">
        <f>IF(J24/G24*100&gt;=100,100,IF(J24/G24*100&lt;100,J24/G24*100))/100</f>
        <v>0.20202020202020202</v>
      </c>
      <c r="L24" s="30">
        <f>J24/E24</f>
        <v>0.18181818181818182</v>
      </c>
      <c r="M24" s="31">
        <f>IF(J24/H24*100&gt;=100,100,IF(J24/H24*100&lt;100,J24/H24*100))/100</f>
        <v>0.20202020202020202</v>
      </c>
      <c r="N24" s="24" t="s">
        <v>26</v>
      </c>
      <c r="O24" s="32"/>
      <c r="P24" s="32"/>
      <c r="Q24" s="33"/>
      <c r="R24" s="34"/>
      <c r="S24" s="34"/>
      <c r="T24" s="34"/>
      <c r="U24" s="34"/>
      <c r="V24" s="34"/>
      <c r="W24" s="34"/>
      <c r="X24" s="34"/>
      <c r="Y24" s="34"/>
      <c r="Z24" s="34"/>
      <c r="AA24" s="34"/>
      <c r="AB24" s="34"/>
      <c r="AC24" s="34"/>
      <c r="AD24" s="34"/>
      <c r="AE24" s="34"/>
      <c r="AF24" s="34"/>
      <c r="AG24" s="34"/>
      <c r="AH24" s="34"/>
      <c r="AI24" s="34"/>
      <c r="AJ24" s="34"/>
      <c r="AK24" s="34"/>
      <c r="AL24" s="34"/>
      <c r="AM24" s="34"/>
      <c r="AN24" s="34"/>
      <c r="AO24" s="34"/>
      <c r="AP24" s="34"/>
      <c r="AQ24" s="34"/>
      <c r="AR24" s="34"/>
      <c r="AS24" s="34"/>
      <c r="AT24" s="34"/>
      <c r="AU24" s="34"/>
      <c r="AV24" s="34"/>
      <c r="AW24" s="34"/>
      <c r="AX24" s="34"/>
      <c r="AY24" s="34"/>
      <c r="AZ24" s="34"/>
      <c r="BA24" s="34"/>
      <c r="BB24" s="34"/>
      <c r="BC24" s="34"/>
      <c r="BD24" s="34"/>
      <c r="BE24" s="34"/>
      <c r="BF24" s="34"/>
      <c r="BG24" s="34"/>
      <c r="BH24" s="34"/>
      <c r="BI24" s="34"/>
      <c r="BJ24" s="34"/>
      <c r="BK24" s="34"/>
    </row>
    <row r="25" spans="1:63" x14ac:dyDescent="0.3">
      <c r="A25" s="21" t="s">
        <v>53</v>
      </c>
      <c r="B25" s="22"/>
      <c r="C25" s="23"/>
      <c r="D25" s="24"/>
      <c r="E25" s="25"/>
      <c r="F25" s="26"/>
      <c r="G25" s="24"/>
      <c r="H25" s="27"/>
      <c r="I25" s="28"/>
      <c r="J25" s="29"/>
      <c r="K25" s="30"/>
      <c r="L25" s="30"/>
      <c r="M25" s="31"/>
      <c r="N25" s="24"/>
      <c r="O25" s="32"/>
      <c r="P25" s="32"/>
      <c r="Q25" s="33"/>
      <c r="R25" s="34"/>
      <c r="S25" s="34"/>
      <c r="T25" s="34"/>
      <c r="U25" s="34"/>
      <c r="V25" s="34"/>
      <c r="W25" s="34"/>
      <c r="X25" s="34"/>
      <c r="Y25" s="34"/>
      <c r="Z25" s="34"/>
      <c r="AA25" s="34"/>
      <c r="AB25" s="34"/>
      <c r="AC25" s="34"/>
      <c r="AD25" s="34"/>
      <c r="AE25" s="34"/>
      <c r="AF25" s="34"/>
      <c r="AG25" s="34"/>
      <c r="AH25" s="34"/>
      <c r="AI25" s="34"/>
      <c r="AJ25" s="34"/>
      <c r="AK25" s="34"/>
      <c r="AL25" s="34"/>
      <c r="AM25" s="34"/>
      <c r="AN25" s="34"/>
      <c r="AO25" s="34"/>
      <c r="AP25" s="34"/>
      <c r="AQ25" s="34"/>
      <c r="AR25" s="34"/>
      <c r="AS25" s="34"/>
      <c r="AT25" s="34"/>
      <c r="AU25" s="34"/>
      <c r="AV25" s="34"/>
      <c r="AW25" s="34"/>
      <c r="AX25" s="34"/>
      <c r="AY25" s="34"/>
      <c r="AZ25" s="34"/>
      <c r="BA25" s="34"/>
      <c r="BB25" s="34"/>
      <c r="BC25" s="34"/>
      <c r="BD25" s="34"/>
      <c r="BE25" s="34"/>
      <c r="BF25" s="34"/>
      <c r="BG25" s="34"/>
      <c r="BH25" s="34"/>
      <c r="BI25" s="34"/>
      <c r="BJ25" s="34"/>
      <c r="BK25" s="34"/>
    </row>
    <row r="26" spans="1:63" x14ac:dyDescent="0.3">
      <c r="A26" s="24" t="s">
        <v>20</v>
      </c>
      <c r="B26" s="35" t="s">
        <v>54</v>
      </c>
      <c r="C26" s="23"/>
      <c r="D26" s="36">
        <v>1</v>
      </c>
      <c r="E26" s="25">
        <v>6</v>
      </c>
      <c r="F26" s="26"/>
      <c r="G26" s="24">
        <f t="shared" ref="G26:G27" si="10">E26*D26</f>
        <v>6</v>
      </c>
      <c r="H26" s="27">
        <f t="shared" ref="H26:H27" si="11">G26/12*12</f>
        <v>6</v>
      </c>
      <c r="I26" s="49">
        <v>2</v>
      </c>
      <c r="J26" s="29">
        <f>SUM(I26:I26)</f>
        <v>2</v>
      </c>
      <c r="K26" s="30">
        <f>IF(J26/G26*100&gt;=100,100,IF(J26/G26*100&lt;100,J26/G26*100))/100</f>
        <v>0.33333333333333326</v>
      </c>
      <c r="L26" s="30">
        <f>J26/E26</f>
        <v>0.33333333333333331</v>
      </c>
      <c r="M26" s="31">
        <f>IF(J26/H26*100&gt;=100,100,IF(J26/H26*100&lt;100,J26/H26*100))/100</f>
        <v>0.33333333333333326</v>
      </c>
      <c r="N26" s="24" t="s">
        <v>26</v>
      </c>
      <c r="O26" s="32"/>
      <c r="P26" s="32"/>
      <c r="Q26" s="33"/>
      <c r="R26" s="34"/>
      <c r="S26" s="34"/>
      <c r="T26" s="34"/>
      <c r="U26" s="34"/>
      <c r="V26" s="34"/>
      <c r="W26" s="34"/>
      <c r="X26" s="34"/>
      <c r="Y26" s="34"/>
      <c r="Z26" s="34"/>
      <c r="AA26" s="34"/>
      <c r="AB26" s="34"/>
      <c r="AC26" s="34"/>
      <c r="AD26" s="34"/>
      <c r="AE26" s="34"/>
      <c r="AF26" s="34"/>
      <c r="AG26" s="34"/>
      <c r="AH26" s="34"/>
      <c r="AI26" s="34"/>
      <c r="AJ26" s="34"/>
      <c r="AK26" s="34"/>
      <c r="AL26" s="34"/>
      <c r="AM26" s="34"/>
      <c r="AN26" s="34"/>
      <c r="AO26" s="34"/>
      <c r="AP26" s="34"/>
      <c r="AQ26" s="34"/>
      <c r="AR26" s="34"/>
      <c r="AS26" s="34"/>
      <c r="AT26" s="34"/>
      <c r="AU26" s="34"/>
      <c r="AV26" s="34"/>
      <c r="AW26" s="34"/>
      <c r="AX26" s="34"/>
      <c r="AY26" s="34"/>
      <c r="AZ26" s="34"/>
      <c r="BA26" s="34"/>
      <c r="BB26" s="34"/>
      <c r="BC26" s="34"/>
      <c r="BD26" s="34"/>
      <c r="BE26" s="34"/>
      <c r="BF26" s="34"/>
      <c r="BG26" s="34"/>
      <c r="BH26" s="34"/>
      <c r="BI26" s="34"/>
      <c r="BJ26" s="34"/>
      <c r="BK26" s="34"/>
    </row>
    <row r="27" spans="1:63" x14ac:dyDescent="0.3">
      <c r="A27" s="50" t="s">
        <v>30</v>
      </c>
      <c r="B27" s="35" t="s">
        <v>55</v>
      </c>
      <c r="C27" s="23"/>
      <c r="D27" s="36">
        <v>1</v>
      </c>
      <c r="E27" s="25">
        <v>526</v>
      </c>
      <c r="F27" s="26"/>
      <c r="G27" s="24">
        <f t="shared" si="10"/>
        <v>526</v>
      </c>
      <c r="H27" s="27">
        <f t="shared" si="11"/>
        <v>526</v>
      </c>
      <c r="I27" s="49">
        <v>70</v>
      </c>
      <c r="J27" s="29">
        <f>SUM(I27:I27)</f>
        <v>70</v>
      </c>
      <c r="K27" s="30">
        <f>IF(J27/G27*100&gt;=100,100,IF(J27/G27*100&lt;100,J27/G27*100))/100</f>
        <v>0.13307984790874525</v>
      </c>
      <c r="L27" s="30">
        <f>J27/E27</f>
        <v>0.13307984790874525</v>
      </c>
      <c r="M27" s="31">
        <f>IF(J27/H27*100&gt;=100,100,IF(J27/H27*100&lt;100,J27/H27*100))/100</f>
        <v>0.13307984790874525</v>
      </c>
      <c r="N27" s="24" t="s">
        <v>26</v>
      </c>
      <c r="O27" s="32"/>
      <c r="P27" s="32"/>
      <c r="Q27" s="33"/>
      <c r="R27" s="34"/>
      <c r="S27" s="34"/>
      <c r="T27" s="34"/>
      <c r="U27" s="34"/>
      <c r="V27" s="34"/>
      <c r="W27" s="34"/>
      <c r="X27" s="34"/>
      <c r="Y27" s="34"/>
      <c r="Z27" s="34"/>
      <c r="AA27" s="34"/>
      <c r="AB27" s="34"/>
      <c r="AC27" s="34"/>
      <c r="AD27" s="34"/>
      <c r="AE27" s="34"/>
      <c r="AF27" s="34"/>
      <c r="AG27" s="34"/>
      <c r="AH27" s="34"/>
      <c r="AI27" s="34"/>
      <c r="AJ27" s="34"/>
      <c r="AK27" s="34"/>
      <c r="AL27" s="34"/>
      <c r="AM27" s="34"/>
      <c r="AN27" s="34"/>
      <c r="AO27" s="34"/>
      <c r="AP27" s="34"/>
      <c r="AQ27" s="34"/>
      <c r="AR27" s="34"/>
      <c r="AS27" s="34"/>
      <c r="AT27" s="34"/>
      <c r="AU27" s="34"/>
      <c r="AV27" s="34"/>
      <c r="AW27" s="34"/>
      <c r="AX27" s="34"/>
      <c r="AY27" s="34"/>
      <c r="AZ27" s="34"/>
      <c r="BA27" s="34"/>
      <c r="BB27" s="34"/>
      <c r="BC27" s="34"/>
      <c r="BD27" s="34"/>
      <c r="BE27" s="34"/>
      <c r="BF27" s="34"/>
      <c r="BG27" s="34"/>
      <c r="BH27" s="34"/>
      <c r="BI27" s="34"/>
      <c r="BJ27" s="34"/>
      <c r="BK27" s="34"/>
    </row>
    <row r="28" spans="1:63" x14ac:dyDescent="0.3">
      <c r="A28" s="53" t="s">
        <v>56</v>
      </c>
      <c r="B28" s="54"/>
      <c r="C28" s="55"/>
      <c r="D28" s="24"/>
      <c r="E28" s="25"/>
      <c r="F28" s="26"/>
      <c r="G28" s="24"/>
      <c r="H28" s="27"/>
      <c r="I28" s="28"/>
      <c r="J28" s="29"/>
      <c r="K28" s="30"/>
      <c r="L28" s="30"/>
      <c r="M28" s="31"/>
      <c r="N28" s="24"/>
      <c r="O28" s="32"/>
      <c r="P28" s="32"/>
      <c r="Q28" s="33"/>
      <c r="R28" s="34"/>
      <c r="S28" s="34"/>
      <c r="T28" s="34"/>
      <c r="U28" s="34"/>
      <c r="V28" s="34"/>
      <c r="W28" s="34"/>
      <c r="X28" s="34"/>
      <c r="Y28" s="34"/>
      <c r="Z28" s="34"/>
      <c r="AA28" s="34"/>
      <c r="AB28" s="34"/>
      <c r="AC28" s="34"/>
      <c r="AD28" s="34"/>
      <c r="AE28" s="34"/>
      <c r="AF28" s="34"/>
      <c r="AG28" s="34"/>
      <c r="AH28" s="34"/>
      <c r="AI28" s="34"/>
      <c r="AJ28" s="34"/>
      <c r="AK28" s="34"/>
      <c r="AL28" s="34"/>
      <c r="AM28" s="34"/>
      <c r="AN28" s="34"/>
      <c r="AO28" s="34"/>
      <c r="AP28" s="34"/>
      <c r="AQ28" s="34"/>
      <c r="AR28" s="34"/>
      <c r="AS28" s="34"/>
      <c r="AT28" s="34"/>
      <c r="AU28" s="34"/>
      <c r="AV28" s="34"/>
      <c r="AW28" s="34"/>
      <c r="AX28" s="34"/>
      <c r="AY28" s="34"/>
      <c r="AZ28" s="34"/>
      <c r="BA28" s="34"/>
      <c r="BB28" s="34"/>
      <c r="BC28" s="34"/>
      <c r="BD28" s="34"/>
      <c r="BE28" s="34"/>
      <c r="BF28" s="34"/>
      <c r="BG28" s="34"/>
      <c r="BH28" s="34"/>
      <c r="BI28" s="34"/>
      <c r="BJ28" s="34"/>
      <c r="BK28" s="34"/>
    </row>
    <row r="29" spans="1:63" x14ac:dyDescent="0.3">
      <c r="A29" s="24" t="s">
        <v>20</v>
      </c>
      <c r="B29" s="35" t="s">
        <v>57</v>
      </c>
      <c r="C29" s="23"/>
      <c r="D29" s="36">
        <v>0.95</v>
      </c>
      <c r="E29" s="25">
        <v>10421</v>
      </c>
      <c r="F29" s="37"/>
      <c r="G29" s="29">
        <f t="shared" ref="G29:G31" si="12">E29*D29</f>
        <v>9899.9499999999989</v>
      </c>
      <c r="H29" s="27">
        <f t="shared" ref="H29:H31" si="13">G29/12*12</f>
        <v>9899.9499999999989</v>
      </c>
      <c r="I29" s="49">
        <v>1039</v>
      </c>
      <c r="J29" s="29">
        <f>SUM(I29:I29)</f>
        <v>1039</v>
      </c>
      <c r="K29" s="30">
        <f>IF(J29/G29*100&gt;=100,100,IF(J29/G29*100&lt;100,J29/G29*100))/100</f>
        <v>0.10495002500012628</v>
      </c>
      <c r="L29" s="30">
        <f>J29/E29</f>
        <v>9.9702523750119953E-2</v>
      </c>
      <c r="M29" s="31">
        <f>IF(J29/H29*100&gt;=100,100,IF(J29/H29*100&lt;100,J29/H29*100))/100</f>
        <v>0.10495002500012628</v>
      </c>
      <c r="N29" s="24" t="s">
        <v>26</v>
      </c>
      <c r="O29" s="32"/>
      <c r="P29" s="32"/>
      <c r="Q29" s="33"/>
      <c r="R29" s="34"/>
      <c r="S29" s="34"/>
      <c r="T29" s="34"/>
      <c r="U29" s="34"/>
      <c r="V29" s="34"/>
      <c r="W29" s="34"/>
      <c r="X29" s="34"/>
      <c r="Y29" s="34"/>
      <c r="Z29" s="34"/>
      <c r="AA29" s="34"/>
      <c r="AB29" s="34"/>
      <c r="AC29" s="34"/>
      <c r="AD29" s="34"/>
      <c r="AE29" s="34"/>
      <c r="AF29" s="34"/>
      <c r="AG29" s="34"/>
      <c r="AH29" s="34"/>
      <c r="AI29" s="34"/>
      <c r="AJ29" s="34"/>
      <c r="AK29" s="34"/>
      <c r="AL29" s="34"/>
      <c r="AM29" s="34"/>
      <c r="AN29" s="34"/>
      <c r="AO29" s="34"/>
      <c r="AP29" s="34"/>
      <c r="AQ29" s="34"/>
      <c r="AR29" s="34"/>
      <c r="AS29" s="34"/>
      <c r="AT29" s="34"/>
      <c r="AU29" s="34"/>
      <c r="AV29" s="34"/>
      <c r="AW29" s="34"/>
      <c r="AX29" s="34"/>
      <c r="AY29" s="34"/>
      <c r="AZ29" s="34"/>
      <c r="BA29" s="34"/>
      <c r="BB29" s="34"/>
      <c r="BC29" s="34"/>
      <c r="BD29" s="34"/>
      <c r="BE29" s="34"/>
      <c r="BF29" s="34"/>
      <c r="BG29" s="34"/>
      <c r="BH29" s="34"/>
      <c r="BI29" s="34"/>
      <c r="BJ29" s="34"/>
      <c r="BK29" s="34"/>
    </row>
    <row r="30" spans="1:63" x14ac:dyDescent="0.3">
      <c r="A30" s="24" t="s">
        <v>30</v>
      </c>
      <c r="B30" s="35" t="s">
        <v>58</v>
      </c>
      <c r="C30" s="23"/>
      <c r="D30" s="36">
        <v>1</v>
      </c>
      <c r="E30" s="25">
        <v>2</v>
      </c>
      <c r="F30" s="26"/>
      <c r="G30" s="24">
        <f t="shared" si="12"/>
        <v>2</v>
      </c>
      <c r="H30" s="27">
        <f t="shared" si="13"/>
        <v>2</v>
      </c>
      <c r="I30" s="49">
        <v>3</v>
      </c>
      <c r="J30" s="29">
        <f>SUM(I30:I30)</f>
        <v>3</v>
      </c>
      <c r="K30" s="30">
        <f>IF(J30/G30*100&gt;=100,100,IF(J30/G30*100&lt;100,J30/G30*100))/100</f>
        <v>1</v>
      </c>
      <c r="L30" s="30">
        <f>J30/E30</f>
        <v>1.5</v>
      </c>
      <c r="M30" s="31">
        <f>IF(J30/H30*100&gt;=100,100,IF(J30/H30*100&lt;100,J30/H30*100))/100</f>
        <v>1</v>
      </c>
      <c r="N30" s="24" t="s">
        <v>26</v>
      </c>
      <c r="O30" s="32"/>
      <c r="P30" s="32"/>
      <c r="Q30" s="33"/>
      <c r="R30" s="34"/>
      <c r="S30" s="34"/>
      <c r="T30" s="34"/>
      <c r="U30" s="34"/>
      <c r="V30" s="34"/>
      <c r="W30" s="34"/>
      <c r="X30" s="34"/>
      <c r="Y30" s="34"/>
      <c r="Z30" s="34"/>
      <c r="AA30" s="34"/>
      <c r="AB30" s="34"/>
      <c r="AC30" s="34"/>
      <c r="AD30" s="34"/>
      <c r="AE30" s="34"/>
      <c r="AF30" s="34"/>
      <c r="AG30" s="34"/>
      <c r="AH30" s="34"/>
      <c r="AI30" s="34"/>
      <c r="AJ30" s="34"/>
      <c r="AK30" s="34"/>
      <c r="AL30" s="34"/>
      <c r="AM30" s="34"/>
      <c r="AN30" s="34"/>
      <c r="AO30" s="34"/>
      <c r="AP30" s="34"/>
      <c r="AQ30" s="34"/>
      <c r="AR30" s="34"/>
      <c r="AS30" s="34"/>
      <c r="AT30" s="34"/>
      <c r="AU30" s="34"/>
      <c r="AV30" s="34"/>
      <c r="AW30" s="34"/>
      <c r="AX30" s="34"/>
      <c r="AY30" s="34"/>
      <c r="AZ30" s="34"/>
      <c r="BA30" s="34"/>
      <c r="BB30" s="34"/>
      <c r="BC30" s="34"/>
      <c r="BD30" s="34"/>
      <c r="BE30" s="34"/>
      <c r="BF30" s="34"/>
      <c r="BG30" s="34"/>
      <c r="BH30" s="34"/>
      <c r="BI30" s="34"/>
      <c r="BJ30" s="34"/>
      <c r="BK30" s="34"/>
    </row>
    <row r="31" spans="1:63" x14ac:dyDescent="0.3">
      <c r="A31" s="24" t="s">
        <v>38</v>
      </c>
      <c r="B31" s="35" t="s">
        <v>59</v>
      </c>
      <c r="C31" s="23"/>
      <c r="D31" s="36">
        <v>1</v>
      </c>
      <c r="E31" s="25">
        <v>2</v>
      </c>
      <c r="F31" s="26"/>
      <c r="G31" s="24">
        <f t="shared" si="12"/>
        <v>2</v>
      </c>
      <c r="H31" s="27">
        <f t="shared" si="13"/>
        <v>2</v>
      </c>
      <c r="I31" s="49">
        <v>3</v>
      </c>
      <c r="J31" s="29">
        <f>SUM(I31:I31)</f>
        <v>3</v>
      </c>
      <c r="K31" s="30">
        <f>IF(J31/G31*100&gt;=100,100,IF(J31/G31*100&lt;100,J31/G31*100))/100</f>
        <v>1</v>
      </c>
      <c r="L31" s="30">
        <f>J31/E31</f>
        <v>1.5</v>
      </c>
      <c r="M31" s="31">
        <f>IF(J31/H31*100&gt;=100,100,IF(J31/H31*100&lt;100,J31/H31*100))/100</f>
        <v>1</v>
      </c>
      <c r="N31" s="24" t="s">
        <v>26</v>
      </c>
      <c r="O31" s="32"/>
      <c r="P31" s="32"/>
      <c r="Q31" s="33"/>
      <c r="R31" s="34"/>
      <c r="S31" s="34"/>
      <c r="T31" s="34"/>
      <c r="U31" s="34"/>
      <c r="V31" s="34"/>
      <c r="W31" s="34"/>
      <c r="X31" s="34"/>
      <c r="Y31" s="34"/>
      <c r="Z31" s="34"/>
      <c r="AA31" s="34"/>
      <c r="AB31" s="34"/>
      <c r="AC31" s="34"/>
      <c r="AD31" s="34"/>
      <c r="AE31" s="34"/>
      <c r="AF31" s="34"/>
      <c r="AG31" s="34"/>
      <c r="AH31" s="34"/>
      <c r="AI31" s="34"/>
      <c r="AJ31" s="34"/>
      <c r="AK31" s="34"/>
      <c r="AL31" s="34"/>
      <c r="AM31" s="34"/>
      <c r="AN31" s="34"/>
      <c r="AO31" s="34"/>
      <c r="AP31" s="34"/>
      <c r="AQ31" s="34"/>
      <c r="AR31" s="34"/>
      <c r="AS31" s="34"/>
      <c r="AT31" s="34"/>
      <c r="AU31" s="34"/>
      <c r="AV31" s="34"/>
      <c r="AW31" s="34"/>
      <c r="AX31" s="34"/>
      <c r="AY31" s="34"/>
      <c r="AZ31" s="34"/>
      <c r="BA31" s="34"/>
      <c r="BB31" s="34"/>
      <c r="BC31" s="34"/>
      <c r="BD31" s="34"/>
      <c r="BE31" s="34"/>
      <c r="BF31" s="34"/>
      <c r="BG31" s="34"/>
      <c r="BH31" s="34"/>
      <c r="BI31" s="34"/>
      <c r="BJ31" s="34"/>
      <c r="BK31" s="34"/>
    </row>
    <row r="32" spans="1:63" x14ac:dyDescent="0.3">
      <c r="A32" s="53" t="s">
        <v>60</v>
      </c>
      <c r="B32" s="54"/>
      <c r="C32" s="55"/>
      <c r="D32" s="24"/>
      <c r="E32" s="25"/>
      <c r="F32" s="26"/>
      <c r="G32" s="24"/>
      <c r="H32" s="27"/>
      <c r="I32" s="28"/>
      <c r="J32" s="29"/>
      <c r="K32" s="30"/>
      <c r="L32" s="30"/>
      <c r="M32" s="31"/>
      <c r="N32" s="24"/>
      <c r="O32" s="32"/>
      <c r="P32" s="32"/>
      <c r="Q32" s="33"/>
      <c r="R32" s="34"/>
      <c r="S32" s="34"/>
      <c r="T32" s="34"/>
      <c r="U32" s="34"/>
      <c r="V32" s="34"/>
      <c r="W32" s="34"/>
      <c r="X32" s="34"/>
      <c r="Y32" s="34"/>
      <c r="Z32" s="34"/>
      <c r="AA32" s="34"/>
      <c r="AB32" s="34"/>
      <c r="AC32" s="34"/>
      <c r="AD32" s="34"/>
      <c r="AE32" s="34"/>
      <c r="AF32" s="34"/>
      <c r="AG32" s="34"/>
      <c r="AH32" s="34"/>
      <c r="AI32" s="34"/>
      <c r="AJ32" s="34"/>
      <c r="AK32" s="34"/>
      <c r="AL32" s="34"/>
      <c r="AM32" s="34"/>
      <c r="AN32" s="34"/>
      <c r="AO32" s="34"/>
      <c r="AP32" s="34"/>
      <c r="AQ32" s="34"/>
      <c r="AR32" s="34"/>
      <c r="AS32" s="34"/>
      <c r="AT32" s="34"/>
      <c r="AU32" s="34"/>
      <c r="AV32" s="34"/>
      <c r="AW32" s="34"/>
      <c r="AX32" s="34"/>
      <c r="AY32" s="34"/>
      <c r="AZ32" s="34"/>
      <c r="BA32" s="34"/>
      <c r="BB32" s="34"/>
      <c r="BC32" s="34"/>
      <c r="BD32" s="34"/>
      <c r="BE32" s="34"/>
      <c r="BF32" s="34"/>
      <c r="BG32" s="34"/>
      <c r="BH32" s="34"/>
      <c r="BI32" s="34"/>
      <c r="BJ32" s="34"/>
      <c r="BK32" s="34"/>
    </row>
    <row r="33" spans="1:63" x14ac:dyDescent="0.3">
      <c r="A33" s="24" t="s">
        <v>20</v>
      </c>
      <c r="B33" s="35" t="s">
        <v>61</v>
      </c>
      <c r="C33" s="23"/>
      <c r="D33" s="36">
        <v>1</v>
      </c>
      <c r="E33" s="25">
        <v>0</v>
      </c>
      <c r="F33" s="26"/>
      <c r="G33" s="24">
        <f t="shared" ref="G33:G35" si="14">E33*D33</f>
        <v>0</v>
      </c>
      <c r="H33" s="27">
        <f t="shared" ref="H33:H35" si="15">G33/12*12</f>
        <v>0</v>
      </c>
      <c r="I33" s="24">
        <v>0</v>
      </c>
      <c r="J33" s="29">
        <f>SUM(I33:I33)</f>
        <v>0</v>
      </c>
      <c r="K33" s="30">
        <v>0</v>
      </c>
      <c r="L33" s="30">
        <v>0</v>
      </c>
      <c r="M33" s="31" t="e">
        <f>IF(J33/H33*100&gt;=100,100,IF(J33/H33*100&lt;100,J33/H33*100))/100</f>
        <v>#DIV/0!</v>
      </c>
      <c r="N33" s="24"/>
      <c r="O33" s="32"/>
      <c r="P33" s="32"/>
      <c r="Q33" s="33"/>
      <c r="R33" s="34"/>
      <c r="S33" s="34"/>
      <c r="T33" s="34"/>
      <c r="U33" s="34"/>
      <c r="V33" s="34"/>
      <c r="W33" s="34"/>
      <c r="X33" s="34"/>
      <c r="Y33" s="34"/>
      <c r="Z33" s="34"/>
      <c r="AA33" s="34"/>
      <c r="AB33" s="34"/>
      <c r="AC33" s="34"/>
      <c r="AD33" s="34"/>
      <c r="AE33" s="34"/>
      <c r="AF33" s="34"/>
      <c r="AG33" s="34"/>
      <c r="AH33" s="34"/>
      <c r="AI33" s="34"/>
      <c r="AJ33" s="34"/>
      <c r="AK33" s="34"/>
      <c r="AL33" s="34"/>
      <c r="AM33" s="34"/>
      <c r="AN33" s="34"/>
      <c r="AO33" s="34"/>
      <c r="AP33" s="34"/>
      <c r="AQ33" s="34"/>
      <c r="AR33" s="34"/>
      <c r="AS33" s="34"/>
      <c r="AT33" s="34"/>
      <c r="AU33" s="34"/>
      <c r="AV33" s="34"/>
      <c r="AW33" s="34"/>
      <c r="AX33" s="34"/>
      <c r="AY33" s="34"/>
      <c r="AZ33" s="34"/>
      <c r="BA33" s="34"/>
      <c r="BB33" s="34"/>
      <c r="BC33" s="34"/>
      <c r="BD33" s="34"/>
      <c r="BE33" s="34"/>
      <c r="BF33" s="34"/>
      <c r="BG33" s="34"/>
      <c r="BH33" s="34"/>
      <c r="BI33" s="34"/>
      <c r="BJ33" s="34"/>
      <c r="BK33" s="34"/>
    </row>
    <row r="34" spans="1:63" x14ac:dyDescent="0.3">
      <c r="A34" s="24" t="s">
        <v>30</v>
      </c>
      <c r="B34" s="35" t="s">
        <v>62</v>
      </c>
      <c r="C34" s="23"/>
      <c r="D34" s="36">
        <v>1</v>
      </c>
      <c r="E34" s="25">
        <v>0</v>
      </c>
      <c r="F34" s="26"/>
      <c r="G34" s="24">
        <f t="shared" si="14"/>
        <v>0</v>
      </c>
      <c r="H34" s="27">
        <f t="shared" si="15"/>
        <v>0</v>
      </c>
      <c r="I34" s="24">
        <v>0</v>
      </c>
      <c r="J34" s="29">
        <f>SUM(I34:I34)</f>
        <v>0</v>
      </c>
      <c r="K34" s="30">
        <v>0</v>
      </c>
      <c r="L34" s="30">
        <v>0</v>
      </c>
      <c r="M34" s="31" t="e">
        <f>IF(J34/H34*100&gt;=100,100,IF(J34/H34*100&lt;100,J34/H34*100))/100</f>
        <v>#DIV/0!</v>
      </c>
      <c r="N34" s="24"/>
      <c r="O34" s="32"/>
      <c r="P34" s="32"/>
      <c r="Q34" s="33"/>
      <c r="R34" s="34"/>
      <c r="S34" s="34"/>
      <c r="T34" s="34"/>
      <c r="U34" s="34"/>
      <c r="V34" s="34"/>
      <c r="W34" s="34"/>
      <c r="X34" s="34"/>
      <c r="Y34" s="34"/>
      <c r="Z34" s="34"/>
      <c r="AA34" s="34"/>
      <c r="AB34" s="34"/>
      <c r="AC34" s="34"/>
      <c r="AD34" s="34"/>
      <c r="AE34" s="34"/>
      <c r="AF34" s="34"/>
      <c r="AG34" s="34"/>
      <c r="AH34" s="34"/>
      <c r="AI34" s="34"/>
      <c r="AJ34" s="34"/>
      <c r="AK34" s="34"/>
      <c r="AL34" s="34"/>
      <c r="AM34" s="34"/>
      <c r="AN34" s="34"/>
      <c r="AO34" s="34"/>
      <c r="AP34" s="34"/>
      <c r="AQ34" s="34"/>
      <c r="AR34" s="34"/>
      <c r="AS34" s="34"/>
      <c r="AT34" s="34"/>
      <c r="AU34" s="34"/>
      <c r="AV34" s="34"/>
      <c r="AW34" s="34"/>
      <c r="AX34" s="34"/>
      <c r="AY34" s="34"/>
      <c r="AZ34" s="34"/>
      <c r="BA34" s="34"/>
      <c r="BB34" s="34"/>
      <c r="BC34" s="34"/>
      <c r="BD34" s="34"/>
      <c r="BE34" s="34"/>
      <c r="BF34" s="34"/>
      <c r="BG34" s="34"/>
      <c r="BH34" s="34"/>
      <c r="BI34" s="34"/>
      <c r="BJ34" s="34"/>
      <c r="BK34" s="34"/>
    </row>
    <row r="35" spans="1:63" x14ac:dyDescent="0.3">
      <c r="A35" s="24" t="s">
        <v>38</v>
      </c>
      <c r="B35" s="35" t="s">
        <v>63</v>
      </c>
      <c r="C35" s="23"/>
      <c r="D35" s="36">
        <v>1</v>
      </c>
      <c r="E35" s="25">
        <v>0</v>
      </c>
      <c r="F35" s="26"/>
      <c r="G35" s="24">
        <f t="shared" si="14"/>
        <v>0</v>
      </c>
      <c r="H35" s="27">
        <f t="shared" si="15"/>
        <v>0</v>
      </c>
      <c r="I35" s="24">
        <v>0</v>
      </c>
      <c r="J35" s="29">
        <f>SUM(I35:I35)</f>
        <v>0</v>
      </c>
      <c r="K35" s="30">
        <v>0</v>
      </c>
      <c r="L35" s="30">
        <v>0</v>
      </c>
      <c r="M35" s="31" t="e">
        <f>IF(J35/H35*100&gt;=100,100,IF(J35/H35*100&lt;100,J35/H35*100))/100</f>
        <v>#DIV/0!</v>
      </c>
      <c r="N35" s="24"/>
      <c r="O35" s="32"/>
      <c r="P35" s="32"/>
      <c r="Q35" s="33"/>
      <c r="R35" s="34"/>
      <c r="S35" s="34"/>
      <c r="T35" s="34"/>
      <c r="U35" s="34"/>
      <c r="V35" s="34"/>
      <c r="W35" s="34"/>
      <c r="X35" s="34"/>
      <c r="Y35" s="34"/>
      <c r="Z35" s="34"/>
      <c r="AA35" s="34"/>
      <c r="AB35" s="34"/>
      <c r="AC35" s="34"/>
      <c r="AD35" s="34"/>
      <c r="AE35" s="34"/>
      <c r="AF35" s="34"/>
      <c r="AG35" s="34"/>
      <c r="AH35" s="34"/>
      <c r="AI35" s="34"/>
      <c r="AJ35" s="34"/>
      <c r="AK35" s="34"/>
      <c r="AL35" s="34"/>
      <c r="AM35" s="34"/>
      <c r="AN35" s="34"/>
      <c r="AO35" s="34"/>
      <c r="AP35" s="34"/>
      <c r="AQ35" s="34"/>
      <c r="AR35" s="34"/>
      <c r="AS35" s="34"/>
      <c r="AT35" s="34"/>
      <c r="AU35" s="34"/>
      <c r="AV35" s="34"/>
      <c r="AW35" s="34"/>
      <c r="AX35" s="34"/>
      <c r="AY35" s="34"/>
      <c r="AZ35" s="34"/>
      <c r="BA35" s="34"/>
      <c r="BB35" s="34"/>
      <c r="BC35" s="34"/>
      <c r="BD35" s="34"/>
      <c r="BE35" s="34"/>
      <c r="BF35" s="34"/>
      <c r="BG35" s="34"/>
      <c r="BH35" s="34"/>
      <c r="BI35" s="34"/>
      <c r="BJ35" s="34"/>
      <c r="BK35" s="34"/>
    </row>
    <row r="36" spans="1:63" x14ac:dyDescent="0.3">
      <c r="A36" s="21" t="s">
        <v>64</v>
      </c>
      <c r="B36" s="22"/>
      <c r="C36" s="23"/>
      <c r="D36" s="24"/>
      <c r="E36" s="25"/>
      <c r="F36" s="26"/>
      <c r="G36" s="24"/>
      <c r="H36" s="27"/>
      <c r="I36" s="24"/>
      <c r="J36" s="29"/>
      <c r="K36" s="30"/>
      <c r="L36" s="30"/>
      <c r="M36" s="31"/>
      <c r="N36" s="24"/>
      <c r="O36" s="32"/>
      <c r="P36" s="32"/>
      <c r="Q36" s="33"/>
      <c r="R36" s="34"/>
      <c r="S36" s="34"/>
      <c r="T36" s="34"/>
      <c r="U36" s="34"/>
      <c r="V36" s="34"/>
      <c r="W36" s="34"/>
      <c r="X36" s="34"/>
      <c r="Y36" s="34"/>
      <c r="Z36" s="34"/>
      <c r="AA36" s="34"/>
      <c r="AB36" s="34"/>
      <c r="AC36" s="34"/>
      <c r="AD36" s="34"/>
      <c r="AE36" s="34"/>
      <c r="AF36" s="34"/>
      <c r="AG36" s="34"/>
      <c r="AH36" s="34"/>
      <c r="AI36" s="34"/>
      <c r="AJ36" s="34"/>
      <c r="AK36" s="34"/>
      <c r="AL36" s="34"/>
      <c r="AM36" s="34"/>
      <c r="AN36" s="34"/>
      <c r="AO36" s="34"/>
      <c r="AP36" s="34"/>
      <c r="AQ36" s="34"/>
      <c r="AR36" s="34"/>
      <c r="AS36" s="34"/>
      <c r="AT36" s="34"/>
      <c r="AU36" s="34"/>
      <c r="AV36" s="34"/>
      <c r="AW36" s="34"/>
      <c r="AX36" s="34"/>
      <c r="AY36" s="34"/>
      <c r="AZ36" s="34"/>
      <c r="BA36" s="34"/>
      <c r="BB36" s="34"/>
      <c r="BC36" s="34"/>
      <c r="BD36" s="34"/>
      <c r="BE36" s="34"/>
      <c r="BF36" s="34"/>
      <c r="BG36" s="34"/>
      <c r="BH36" s="34"/>
      <c r="BI36" s="34"/>
      <c r="BJ36" s="34"/>
      <c r="BK36" s="34"/>
    </row>
    <row r="37" spans="1:63" x14ac:dyDescent="0.3">
      <c r="A37" s="24" t="s">
        <v>20</v>
      </c>
      <c r="B37" s="35" t="s">
        <v>65</v>
      </c>
      <c r="C37" s="23"/>
      <c r="D37" s="36">
        <v>1</v>
      </c>
      <c r="E37" s="25">
        <v>0</v>
      </c>
      <c r="F37" s="26"/>
      <c r="G37" s="24">
        <f t="shared" ref="G37:G38" si="16">E37*D37</f>
        <v>0</v>
      </c>
      <c r="H37" s="27">
        <f t="shared" ref="H37:H38" si="17">G37/12*12</f>
        <v>0</v>
      </c>
      <c r="I37" s="24">
        <v>0</v>
      </c>
      <c r="J37" s="29">
        <f>SUM(I37:I37)</f>
        <v>0</v>
      </c>
      <c r="K37" s="30">
        <v>0</v>
      </c>
      <c r="L37" s="30">
        <v>0</v>
      </c>
      <c r="M37" s="31" t="e">
        <f>IF(J37/H37*100&gt;=100,100,IF(J37/H37*100&lt;100,J37/H37*100))/100</f>
        <v>#DIV/0!</v>
      </c>
      <c r="N37" s="24"/>
      <c r="O37" s="32"/>
      <c r="P37" s="32"/>
      <c r="Q37" s="33"/>
      <c r="R37" s="34"/>
      <c r="S37" s="34"/>
      <c r="T37" s="34"/>
      <c r="U37" s="34"/>
      <c r="V37" s="34"/>
      <c r="W37" s="34"/>
      <c r="X37" s="34"/>
      <c r="Y37" s="34"/>
      <c r="Z37" s="34"/>
      <c r="AA37" s="34"/>
      <c r="AB37" s="34"/>
      <c r="AC37" s="34"/>
      <c r="AD37" s="34"/>
      <c r="AE37" s="34"/>
      <c r="AF37" s="34"/>
      <c r="AG37" s="34"/>
      <c r="AH37" s="34"/>
      <c r="AI37" s="34"/>
      <c r="AJ37" s="34"/>
      <c r="AK37" s="34"/>
      <c r="AL37" s="34"/>
      <c r="AM37" s="34"/>
      <c r="AN37" s="34"/>
      <c r="AO37" s="34"/>
      <c r="AP37" s="34"/>
      <c r="AQ37" s="34"/>
      <c r="AR37" s="34"/>
      <c r="AS37" s="34"/>
      <c r="AT37" s="34"/>
      <c r="AU37" s="34"/>
      <c r="AV37" s="34"/>
      <c r="AW37" s="34"/>
      <c r="AX37" s="34"/>
      <c r="AY37" s="34"/>
      <c r="AZ37" s="34"/>
      <c r="BA37" s="34"/>
      <c r="BB37" s="34"/>
      <c r="BC37" s="34"/>
      <c r="BD37" s="34"/>
      <c r="BE37" s="34"/>
      <c r="BF37" s="34"/>
      <c r="BG37" s="34"/>
      <c r="BH37" s="34"/>
      <c r="BI37" s="34"/>
      <c r="BJ37" s="34"/>
      <c r="BK37" s="34"/>
    </row>
    <row r="38" spans="1:63" x14ac:dyDescent="0.3">
      <c r="A38" s="24" t="s">
        <v>30</v>
      </c>
      <c r="B38" s="35" t="s">
        <v>66</v>
      </c>
      <c r="C38" s="23"/>
      <c r="D38" s="36">
        <v>1</v>
      </c>
      <c r="E38" s="25">
        <v>0</v>
      </c>
      <c r="F38" s="26"/>
      <c r="G38" s="24">
        <f t="shared" si="16"/>
        <v>0</v>
      </c>
      <c r="H38" s="27">
        <f t="shared" si="17"/>
        <v>0</v>
      </c>
      <c r="I38" s="24">
        <v>0</v>
      </c>
      <c r="J38" s="29">
        <f>SUM(I38:I38)</f>
        <v>0</v>
      </c>
      <c r="K38" s="30">
        <v>0</v>
      </c>
      <c r="L38" s="30">
        <v>0</v>
      </c>
      <c r="M38" s="31" t="e">
        <f>IF(J38/H38*100&gt;=100,100,IF(J38/H38*100&lt;100,J38/H38*100))/100</f>
        <v>#DIV/0!</v>
      </c>
      <c r="N38" s="24"/>
      <c r="O38" s="32"/>
      <c r="P38" s="32"/>
      <c r="Q38" s="33"/>
      <c r="R38" s="34"/>
      <c r="S38" s="34"/>
      <c r="T38" s="34"/>
      <c r="U38" s="34"/>
      <c r="V38" s="34"/>
      <c r="W38" s="34"/>
      <c r="X38" s="34"/>
      <c r="Y38" s="34"/>
      <c r="Z38" s="34"/>
      <c r="AA38" s="34"/>
      <c r="AB38" s="34"/>
      <c r="AC38" s="34"/>
      <c r="AD38" s="34"/>
      <c r="AE38" s="34"/>
      <c r="AF38" s="34"/>
      <c r="AG38" s="34"/>
      <c r="AH38" s="34"/>
      <c r="AI38" s="34"/>
      <c r="AJ38" s="34"/>
      <c r="AK38" s="34"/>
      <c r="AL38" s="34"/>
      <c r="AM38" s="34"/>
      <c r="AN38" s="34"/>
      <c r="AO38" s="34"/>
      <c r="AP38" s="34"/>
      <c r="AQ38" s="34"/>
      <c r="AR38" s="34"/>
      <c r="AS38" s="34"/>
      <c r="AT38" s="34"/>
      <c r="AU38" s="34"/>
      <c r="AV38" s="34"/>
      <c r="AW38" s="34"/>
      <c r="AX38" s="34"/>
      <c r="AY38" s="34"/>
      <c r="AZ38" s="34"/>
      <c r="BA38" s="34"/>
      <c r="BB38" s="34"/>
      <c r="BC38" s="34"/>
      <c r="BD38" s="34"/>
      <c r="BE38" s="34"/>
      <c r="BF38" s="34"/>
      <c r="BG38" s="34"/>
      <c r="BH38" s="34"/>
      <c r="BI38" s="34"/>
      <c r="BJ38" s="34"/>
      <c r="BK38" s="34"/>
    </row>
    <row r="39" spans="1:63" x14ac:dyDescent="0.3">
      <c r="A39" s="21" t="s">
        <v>67</v>
      </c>
      <c r="B39" s="22"/>
      <c r="C39" s="23"/>
      <c r="D39" s="33"/>
      <c r="E39" s="25"/>
      <c r="F39" s="26"/>
      <c r="G39" s="24"/>
      <c r="H39" s="27"/>
      <c r="I39" s="28"/>
      <c r="J39" s="29"/>
      <c r="K39" s="30"/>
      <c r="L39" s="30"/>
      <c r="M39" s="31"/>
      <c r="N39" s="24"/>
      <c r="O39" s="32"/>
      <c r="P39" s="32"/>
      <c r="Q39" s="33"/>
      <c r="R39" s="34"/>
      <c r="S39" s="34"/>
      <c r="T39" s="34"/>
      <c r="U39" s="34"/>
      <c r="V39" s="34"/>
      <c r="W39" s="34"/>
      <c r="X39" s="34"/>
      <c r="Y39" s="34"/>
      <c r="Z39" s="34"/>
      <c r="AA39" s="34"/>
      <c r="AB39" s="34"/>
      <c r="AC39" s="34"/>
      <c r="AD39" s="34"/>
      <c r="AE39" s="34"/>
      <c r="AF39" s="34"/>
      <c r="AG39" s="34"/>
      <c r="AH39" s="34"/>
      <c r="AI39" s="34"/>
      <c r="AJ39" s="34"/>
      <c r="AK39" s="34"/>
      <c r="AL39" s="34"/>
      <c r="AM39" s="34"/>
      <c r="AN39" s="34"/>
      <c r="AO39" s="34"/>
      <c r="AP39" s="34"/>
      <c r="AQ39" s="34"/>
      <c r="AR39" s="34"/>
      <c r="AS39" s="34"/>
      <c r="AT39" s="34"/>
      <c r="AU39" s="34"/>
      <c r="AV39" s="34"/>
      <c r="AW39" s="34"/>
      <c r="AX39" s="34"/>
      <c r="AY39" s="34"/>
      <c r="AZ39" s="34"/>
      <c r="BA39" s="34"/>
      <c r="BB39" s="34"/>
      <c r="BC39" s="34"/>
      <c r="BD39" s="34"/>
      <c r="BE39" s="34"/>
      <c r="BF39" s="34"/>
      <c r="BG39" s="34"/>
      <c r="BH39" s="34"/>
      <c r="BI39" s="34"/>
      <c r="BJ39" s="34"/>
      <c r="BK39" s="34"/>
    </row>
    <row r="40" spans="1:63" ht="52.8" x14ac:dyDescent="0.3">
      <c r="A40" s="24" t="s">
        <v>20</v>
      </c>
      <c r="B40" s="35" t="s">
        <v>68</v>
      </c>
      <c r="C40" s="23"/>
      <c r="D40" s="36">
        <v>0.95</v>
      </c>
      <c r="E40" s="25">
        <v>576</v>
      </c>
      <c r="F40" s="26"/>
      <c r="G40" s="24">
        <f t="shared" ref="G40:G49" si="18">E40*D40</f>
        <v>547.19999999999993</v>
      </c>
      <c r="H40" s="27">
        <f t="shared" ref="H40:H49" si="19">G40/12*12</f>
        <v>547.19999999999993</v>
      </c>
      <c r="I40" s="49">
        <v>38</v>
      </c>
      <c r="J40" s="29">
        <f>SUM(I40:I40)</f>
        <v>38</v>
      </c>
      <c r="K40" s="30">
        <f>IF(J40/G40*100&gt;=100,100,IF(J40/G40*100&lt;100,J40/G40*100))/100</f>
        <v>6.9444444444444448E-2</v>
      </c>
      <c r="L40" s="30">
        <f>J40/E40</f>
        <v>6.5972222222222224E-2</v>
      </c>
      <c r="M40" s="31">
        <f>IF(J40/H40*100&gt;=100,100,IF(J40/H40*100&lt;100,J40/H40*100))/100</f>
        <v>6.9444444444444448E-2</v>
      </c>
      <c r="N40" s="24" t="s">
        <v>26</v>
      </c>
      <c r="O40" s="32" t="s">
        <v>69</v>
      </c>
      <c r="P40" s="32" t="s">
        <v>70</v>
      </c>
      <c r="Q40" s="33"/>
      <c r="R40" s="34"/>
      <c r="S40" s="34"/>
      <c r="T40" s="34"/>
      <c r="U40" s="34"/>
      <c r="V40" s="34"/>
      <c r="W40" s="34"/>
      <c r="X40" s="34"/>
      <c r="Y40" s="34"/>
      <c r="Z40" s="34"/>
      <c r="AA40" s="34"/>
      <c r="AB40" s="34"/>
      <c r="AC40" s="34"/>
      <c r="AD40" s="34"/>
      <c r="AE40" s="34"/>
      <c r="AF40" s="34"/>
      <c r="AG40" s="34"/>
      <c r="AH40" s="34"/>
      <c r="AI40" s="34"/>
      <c r="AJ40" s="34"/>
      <c r="AK40" s="34"/>
      <c r="AL40" s="34"/>
      <c r="AM40" s="34"/>
      <c r="AN40" s="34"/>
      <c r="AO40" s="34"/>
      <c r="AP40" s="34"/>
      <c r="AQ40" s="34"/>
      <c r="AR40" s="34"/>
      <c r="AS40" s="34"/>
      <c r="AT40" s="34"/>
      <c r="AU40" s="34"/>
      <c r="AV40" s="34"/>
      <c r="AW40" s="34"/>
      <c r="AX40" s="34"/>
      <c r="AY40" s="34"/>
      <c r="AZ40" s="34"/>
      <c r="BA40" s="34"/>
      <c r="BB40" s="34"/>
      <c r="BC40" s="34"/>
      <c r="BD40" s="34"/>
      <c r="BE40" s="34"/>
      <c r="BF40" s="34"/>
      <c r="BG40" s="34"/>
      <c r="BH40" s="34"/>
      <c r="BI40" s="34"/>
      <c r="BJ40" s="34"/>
      <c r="BK40" s="34"/>
    </row>
    <row r="41" spans="1:63" x14ac:dyDescent="0.3">
      <c r="A41" s="24" t="s">
        <v>30</v>
      </c>
      <c r="B41" s="35" t="s">
        <v>71</v>
      </c>
      <c r="C41" s="23"/>
      <c r="D41" s="36">
        <v>0.8</v>
      </c>
      <c r="E41" s="25">
        <v>3</v>
      </c>
      <c r="F41" s="26"/>
      <c r="G41" s="24">
        <f t="shared" si="18"/>
        <v>2.4000000000000004</v>
      </c>
      <c r="H41" s="27">
        <f t="shared" si="19"/>
        <v>2.4000000000000004</v>
      </c>
      <c r="I41" s="49">
        <v>0</v>
      </c>
      <c r="J41" s="29">
        <f>SUM(I41:I41)</f>
        <v>0</v>
      </c>
      <c r="K41" s="30">
        <f>IF(J41/G41*100&gt;=100,100,IF(J41/G41*100&lt;100,J41/G41*100))/100</f>
        <v>0</v>
      </c>
      <c r="L41" s="30">
        <f>J41/E41</f>
        <v>0</v>
      </c>
      <c r="M41" s="31">
        <f>IF(J41/H41*100&gt;=100,100,IF(J41/H41*100&lt;100,J41/H41*100))/100</f>
        <v>0</v>
      </c>
      <c r="N41" s="24" t="s">
        <v>26</v>
      </c>
      <c r="O41" s="32"/>
      <c r="P41" s="32"/>
      <c r="Q41" s="33"/>
      <c r="R41" s="34"/>
      <c r="S41" s="34"/>
      <c r="T41" s="34"/>
      <c r="U41" s="34"/>
      <c r="V41" s="34"/>
      <c r="W41" s="34"/>
      <c r="X41" s="34"/>
      <c r="Y41" s="34"/>
      <c r="Z41" s="34"/>
      <c r="AA41" s="34"/>
      <c r="AB41" s="34"/>
      <c r="AC41" s="34"/>
      <c r="AD41" s="34"/>
      <c r="AE41" s="34"/>
      <c r="AF41" s="34"/>
      <c r="AG41" s="34"/>
      <c r="AH41" s="34"/>
      <c r="AI41" s="34"/>
      <c r="AJ41" s="34"/>
      <c r="AK41" s="34"/>
      <c r="AL41" s="34"/>
      <c r="AM41" s="34"/>
      <c r="AN41" s="34"/>
      <c r="AO41" s="34"/>
      <c r="AP41" s="34"/>
      <c r="AQ41" s="34"/>
      <c r="AR41" s="34"/>
      <c r="AS41" s="34"/>
      <c r="AT41" s="34"/>
      <c r="AU41" s="34"/>
      <c r="AV41" s="34"/>
      <c r="AW41" s="34"/>
      <c r="AX41" s="34"/>
      <c r="AY41" s="34"/>
      <c r="AZ41" s="34"/>
      <c r="BA41" s="34"/>
      <c r="BB41" s="34"/>
      <c r="BC41" s="34"/>
      <c r="BD41" s="34"/>
      <c r="BE41" s="34"/>
      <c r="BF41" s="34"/>
      <c r="BG41" s="34"/>
      <c r="BH41" s="34"/>
      <c r="BI41" s="34"/>
      <c r="BJ41" s="34"/>
      <c r="BK41" s="34"/>
    </row>
    <row r="42" spans="1:63" x14ac:dyDescent="0.3">
      <c r="A42" s="24" t="s">
        <v>38</v>
      </c>
      <c r="B42" s="35" t="s">
        <v>72</v>
      </c>
      <c r="C42" s="23"/>
      <c r="D42" s="36">
        <v>0.8</v>
      </c>
      <c r="E42" s="25">
        <v>576</v>
      </c>
      <c r="F42" s="26"/>
      <c r="G42" s="24">
        <f t="shared" si="18"/>
        <v>460.8</v>
      </c>
      <c r="H42" s="27">
        <f t="shared" si="19"/>
        <v>460.79999999999995</v>
      </c>
      <c r="I42" s="28">
        <v>36</v>
      </c>
      <c r="J42" s="29">
        <f>SUM(I42:I42)</f>
        <v>36</v>
      </c>
      <c r="K42" s="30">
        <f>IF(J42/G42*100&gt;=100,100,IF(J42/G42*100&lt;100,J42/G42*100))/100</f>
        <v>7.8125E-2</v>
      </c>
      <c r="L42" s="30">
        <f>J42/E42</f>
        <v>6.25E-2</v>
      </c>
      <c r="M42" s="31">
        <f>IF(J42/H42*100&gt;=100,100,IF(J42/H42*100&lt;100,J42/H42*100))/100</f>
        <v>7.8125000000000014E-2</v>
      </c>
      <c r="N42" s="24" t="s">
        <v>26</v>
      </c>
      <c r="O42" s="32"/>
      <c r="P42" s="32"/>
      <c r="Q42" s="33"/>
      <c r="R42" s="34"/>
      <c r="S42" s="34"/>
      <c r="T42" s="34"/>
      <c r="U42" s="34"/>
      <c r="V42" s="34"/>
      <c r="W42" s="34"/>
      <c r="X42" s="34"/>
      <c r="Y42" s="34"/>
      <c r="Z42" s="34"/>
      <c r="AA42" s="34"/>
      <c r="AB42" s="34"/>
      <c r="AC42" s="34"/>
      <c r="AD42" s="34"/>
      <c r="AE42" s="34"/>
      <c r="AF42" s="34"/>
      <c r="AG42" s="34"/>
      <c r="AH42" s="34"/>
      <c r="AI42" s="34"/>
      <c r="AJ42" s="34"/>
      <c r="AK42" s="34"/>
      <c r="AL42" s="34"/>
      <c r="AM42" s="34"/>
      <c r="AN42" s="34"/>
      <c r="AO42" s="34"/>
      <c r="AP42" s="34"/>
      <c r="AQ42" s="34"/>
      <c r="AR42" s="34"/>
      <c r="AS42" s="34"/>
      <c r="AT42" s="34"/>
      <c r="AU42" s="34"/>
      <c r="AV42" s="34"/>
      <c r="AW42" s="34"/>
      <c r="AX42" s="34"/>
      <c r="AY42" s="34"/>
      <c r="AZ42" s="34"/>
      <c r="BA42" s="34"/>
      <c r="BB42" s="34"/>
      <c r="BC42" s="34"/>
      <c r="BD42" s="34"/>
      <c r="BE42" s="34"/>
      <c r="BF42" s="34"/>
      <c r="BG42" s="34"/>
      <c r="BH42" s="34"/>
      <c r="BI42" s="34"/>
      <c r="BJ42" s="34"/>
      <c r="BK42" s="34"/>
    </row>
    <row r="43" spans="1:63" ht="92.4" x14ac:dyDescent="0.3">
      <c r="A43" s="24" t="s">
        <v>40</v>
      </c>
      <c r="B43" s="35" t="s">
        <v>73</v>
      </c>
      <c r="C43" s="23"/>
      <c r="D43" s="36">
        <v>0.9</v>
      </c>
      <c r="E43" s="25">
        <v>540</v>
      </c>
      <c r="F43" s="26"/>
      <c r="G43" s="24">
        <f t="shared" si="18"/>
        <v>486</v>
      </c>
      <c r="H43" s="27">
        <f t="shared" si="19"/>
        <v>486</v>
      </c>
      <c r="I43" s="24">
        <v>22</v>
      </c>
      <c r="J43" s="29">
        <v>449</v>
      </c>
      <c r="K43" s="30">
        <f>IF(J43/G43*100&gt;=100,100,IF(J43/G43*100&lt;100,J43/G43*100))/100</f>
        <v>0.9238683127572016</v>
      </c>
      <c r="L43" s="30">
        <f>J43/E43</f>
        <v>0.83148148148148149</v>
      </c>
      <c r="M43" s="31">
        <f>IF(J43/H43*100&gt;=100,100,IF(J43/H43*100&lt;100,J43/H43*100))/100</f>
        <v>0.9238683127572016</v>
      </c>
      <c r="N43" s="38" t="s">
        <v>22</v>
      </c>
      <c r="O43" s="32" t="s">
        <v>74</v>
      </c>
      <c r="P43" s="32" t="s">
        <v>75</v>
      </c>
      <c r="Q43" s="33"/>
      <c r="R43" s="34"/>
      <c r="S43" s="34"/>
      <c r="T43" s="34"/>
      <c r="U43" s="34"/>
      <c r="V43" s="34"/>
      <c r="W43" s="34"/>
      <c r="X43" s="34"/>
      <c r="Y43" s="34"/>
      <c r="Z43" s="34"/>
      <c r="AA43" s="34"/>
      <c r="AB43" s="34"/>
      <c r="AC43" s="34"/>
      <c r="AD43" s="34"/>
      <c r="AE43" s="34"/>
      <c r="AF43" s="34"/>
      <c r="AG43" s="34"/>
      <c r="AH43" s="34"/>
      <c r="AI43" s="34"/>
      <c r="AJ43" s="34"/>
      <c r="AK43" s="34"/>
      <c r="AL43" s="34"/>
      <c r="AM43" s="34"/>
      <c r="AN43" s="34"/>
      <c r="AO43" s="34"/>
      <c r="AP43" s="34"/>
      <c r="AQ43" s="34"/>
      <c r="AR43" s="34"/>
      <c r="AS43" s="34"/>
      <c r="AT43" s="34"/>
      <c r="AU43" s="34"/>
      <c r="AV43" s="34"/>
      <c r="AW43" s="34"/>
      <c r="AX43" s="34"/>
      <c r="AY43" s="34"/>
      <c r="AZ43" s="34"/>
      <c r="BA43" s="34"/>
      <c r="BB43" s="34"/>
      <c r="BC43" s="34"/>
      <c r="BD43" s="34"/>
      <c r="BE43" s="34"/>
      <c r="BF43" s="34"/>
      <c r="BG43" s="34"/>
      <c r="BH43" s="34"/>
      <c r="BI43" s="34"/>
      <c r="BJ43" s="34"/>
      <c r="BK43" s="34"/>
    </row>
    <row r="44" spans="1:63" ht="92.4" x14ac:dyDescent="0.3">
      <c r="B44" s="35" t="s">
        <v>76</v>
      </c>
      <c r="C44" s="23"/>
      <c r="D44" s="36">
        <v>0.9</v>
      </c>
      <c r="E44" s="25">
        <v>540</v>
      </c>
      <c r="F44" s="26"/>
      <c r="G44" s="24">
        <f t="shared" si="18"/>
        <v>486</v>
      </c>
      <c r="H44" s="27">
        <f t="shared" si="19"/>
        <v>486</v>
      </c>
      <c r="I44" s="24">
        <v>31</v>
      </c>
      <c r="J44" s="29">
        <f>SUM(I44:I44)</f>
        <v>31</v>
      </c>
      <c r="K44" s="30">
        <f>IF(J44/G44*100&gt;=100,100,IF(J44/G44*100&lt;100,J44/G44*100))/100</f>
        <v>6.3786008230452676E-2</v>
      </c>
      <c r="L44" s="30">
        <f>J44/E44</f>
        <v>5.7407407407407407E-2</v>
      </c>
      <c r="M44" s="31">
        <f>IF(J44/H44*100&gt;=100,100,IF(J44/H44*100&lt;100,J44/H44*100))/100</f>
        <v>6.3786008230452676E-2</v>
      </c>
      <c r="N44" s="38" t="s">
        <v>22</v>
      </c>
      <c r="O44" s="32" t="s">
        <v>74</v>
      </c>
      <c r="P44" s="32" t="s">
        <v>75</v>
      </c>
      <c r="Q44" s="33"/>
      <c r="R44" s="34"/>
      <c r="S44" s="34"/>
      <c r="T44" s="34"/>
      <c r="U44" s="34"/>
      <c r="V44" s="34"/>
      <c r="W44" s="34"/>
      <c r="X44" s="34"/>
      <c r="Y44" s="34"/>
      <c r="Z44" s="34"/>
      <c r="AA44" s="34"/>
      <c r="AB44" s="34"/>
      <c r="AC44" s="34"/>
      <c r="AD44" s="34"/>
      <c r="AE44" s="34"/>
      <c r="AF44" s="34"/>
      <c r="AG44" s="34"/>
      <c r="AH44" s="34"/>
      <c r="AI44" s="34"/>
      <c r="AJ44" s="34"/>
      <c r="AK44" s="34"/>
      <c r="AL44" s="34"/>
      <c r="AM44" s="34"/>
      <c r="AN44" s="34"/>
      <c r="AO44" s="34"/>
      <c r="AP44" s="34"/>
      <c r="AQ44" s="34"/>
      <c r="AR44" s="34"/>
      <c r="AS44" s="34"/>
      <c r="AT44" s="34"/>
      <c r="AU44" s="34"/>
      <c r="AV44" s="34"/>
      <c r="AW44" s="34"/>
      <c r="AX44" s="34"/>
      <c r="AY44" s="34"/>
      <c r="AZ44" s="34"/>
      <c r="BA44" s="34"/>
      <c r="BB44" s="34"/>
      <c r="BC44" s="34"/>
      <c r="BD44" s="34"/>
      <c r="BE44" s="34"/>
      <c r="BF44" s="34"/>
      <c r="BG44" s="34"/>
      <c r="BH44" s="34"/>
      <c r="BI44" s="34"/>
      <c r="BJ44" s="34"/>
      <c r="BK44" s="34"/>
    </row>
    <row r="45" spans="1:63" ht="52.8" x14ac:dyDescent="0.3">
      <c r="A45" s="24" t="s">
        <v>44</v>
      </c>
      <c r="B45" s="35" t="s">
        <v>77</v>
      </c>
      <c r="C45" s="23"/>
      <c r="D45" s="36">
        <v>0.8</v>
      </c>
      <c r="E45" s="25">
        <v>524</v>
      </c>
      <c r="F45" s="26"/>
      <c r="G45" s="24">
        <f t="shared" si="18"/>
        <v>419.20000000000005</v>
      </c>
      <c r="H45" s="27">
        <f t="shared" si="19"/>
        <v>419.20000000000005</v>
      </c>
      <c r="I45" s="24">
        <v>0</v>
      </c>
      <c r="J45" s="29">
        <f>SUM(I45:I45)</f>
        <v>0</v>
      </c>
      <c r="K45" s="30">
        <f>IF(J45/G45*100&gt;=100,100,IF(J45/G45*100&lt;100,J45/G45*100))/100</f>
        <v>0</v>
      </c>
      <c r="L45" s="30">
        <f>J45/E45</f>
        <v>0</v>
      </c>
      <c r="M45" s="31">
        <f>IF(J45/H45*100&gt;=100,100,IF(J45/H45*100&lt;100,J45/H45*100))/100</f>
        <v>0</v>
      </c>
      <c r="N45" s="24" t="s">
        <v>26</v>
      </c>
      <c r="O45" s="32" t="s">
        <v>78</v>
      </c>
      <c r="P45" s="32" t="s">
        <v>79</v>
      </c>
      <c r="Q45" s="33"/>
      <c r="R45" s="34"/>
      <c r="S45" s="34"/>
      <c r="T45" s="34"/>
      <c r="U45" s="34"/>
      <c r="V45" s="34"/>
      <c r="W45" s="34"/>
      <c r="X45" s="34"/>
      <c r="Y45" s="34"/>
      <c r="Z45" s="34"/>
      <c r="AA45" s="34"/>
      <c r="AB45" s="34"/>
      <c r="AC45" s="34"/>
      <c r="AD45" s="34"/>
      <c r="AE45" s="34"/>
      <c r="AF45" s="34"/>
      <c r="AG45" s="34"/>
      <c r="AH45" s="34"/>
      <c r="AI45" s="34"/>
      <c r="AJ45" s="34"/>
      <c r="AK45" s="34"/>
      <c r="AL45" s="34"/>
      <c r="AM45" s="34"/>
      <c r="AN45" s="34"/>
      <c r="AO45" s="34"/>
      <c r="AP45" s="34"/>
      <c r="AQ45" s="34"/>
      <c r="AR45" s="34"/>
      <c r="AS45" s="34"/>
      <c r="AT45" s="34"/>
      <c r="AU45" s="34"/>
      <c r="AV45" s="34"/>
      <c r="AW45" s="34"/>
      <c r="AX45" s="34"/>
      <c r="AY45" s="34"/>
      <c r="AZ45" s="34"/>
      <c r="BA45" s="34"/>
      <c r="BB45" s="34"/>
      <c r="BC45" s="34"/>
      <c r="BD45" s="34"/>
      <c r="BE45" s="34"/>
      <c r="BF45" s="34"/>
      <c r="BG45" s="34"/>
      <c r="BH45" s="34"/>
      <c r="BI45" s="34"/>
      <c r="BJ45" s="34"/>
      <c r="BK45" s="34"/>
    </row>
    <row r="46" spans="1:63" x14ac:dyDescent="0.3">
      <c r="A46" s="24" t="s">
        <v>80</v>
      </c>
      <c r="B46" s="35" t="s">
        <v>81</v>
      </c>
      <c r="C46" s="23"/>
      <c r="D46" s="36">
        <v>0.8</v>
      </c>
      <c r="E46" s="25">
        <v>585</v>
      </c>
      <c r="F46" s="26"/>
      <c r="G46" s="24">
        <f t="shared" si="18"/>
        <v>468</v>
      </c>
      <c r="H46" s="27">
        <f t="shared" si="19"/>
        <v>468</v>
      </c>
      <c r="I46" s="24">
        <v>41</v>
      </c>
      <c r="J46" s="29">
        <f>SUM(I46:I46)</f>
        <v>41</v>
      </c>
      <c r="K46" s="30">
        <f>IF(J46/G46*100&gt;=100,100,IF(J46/G46*100&lt;100,J46/G46*100))/100</f>
        <v>8.7606837606837601E-2</v>
      </c>
      <c r="L46" s="30">
        <f>J46/E46</f>
        <v>7.0085470085470086E-2</v>
      </c>
      <c r="M46" s="31">
        <f>IF(J46/H46*100&gt;=100,100,IF(J46/H46*100&lt;100,J46/H46*100))/100</f>
        <v>8.7606837606837601E-2</v>
      </c>
      <c r="N46" s="24" t="s">
        <v>26</v>
      </c>
      <c r="O46" s="32"/>
      <c r="P46" s="32"/>
      <c r="Q46" s="33"/>
      <c r="R46" s="34"/>
      <c r="S46" s="34"/>
      <c r="T46" s="34"/>
      <c r="U46" s="34"/>
      <c r="V46" s="34"/>
      <c r="W46" s="34"/>
      <c r="X46" s="34"/>
      <c r="Y46" s="34"/>
      <c r="Z46" s="34"/>
      <c r="AA46" s="34"/>
      <c r="AB46" s="34"/>
      <c r="AC46" s="34"/>
      <c r="AD46" s="34"/>
      <c r="AE46" s="34"/>
      <c r="AF46" s="34"/>
      <c r="AG46" s="34"/>
      <c r="AH46" s="34"/>
      <c r="AI46" s="34"/>
      <c r="AJ46" s="34"/>
      <c r="AK46" s="34"/>
      <c r="AL46" s="34"/>
      <c r="AM46" s="34"/>
      <c r="AN46" s="34"/>
      <c r="AO46" s="34"/>
      <c r="AP46" s="34"/>
      <c r="AQ46" s="34"/>
      <c r="AR46" s="34"/>
      <c r="AS46" s="34"/>
      <c r="AT46" s="34"/>
      <c r="AU46" s="34"/>
      <c r="AV46" s="34"/>
      <c r="AW46" s="34"/>
      <c r="AX46" s="34"/>
      <c r="AY46" s="34"/>
      <c r="AZ46" s="34"/>
      <c r="BA46" s="34"/>
      <c r="BB46" s="34"/>
      <c r="BC46" s="34"/>
      <c r="BD46" s="34"/>
      <c r="BE46" s="34"/>
      <c r="BF46" s="34"/>
      <c r="BG46" s="34"/>
      <c r="BH46" s="34"/>
      <c r="BI46" s="34"/>
      <c r="BJ46" s="34"/>
      <c r="BK46" s="34"/>
    </row>
    <row r="47" spans="1:63" x14ac:dyDescent="0.3">
      <c r="A47" s="24" t="s">
        <v>82</v>
      </c>
      <c r="B47" s="35" t="s">
        <v>83</v>
      </c>
      <c r="C47" s="23"/>
      <c r="D47" s="36">
        <v>1</v>
      </c>
      <c r="E47" s="25">
        <v>12</v>
      </c>
      <c r="F47" s="26"/>
      <c r="G47" s="24">
        <f t="shared" si="18"/>
        <v>12</v>
      </c>
      <c r="H47" s="27">
        <f t="shared" si="19"/>
        <v>12</v>
      </c>
      <c r="I47" s="24">
        <v>1</v>
      </c>
      <c r="J47" s="29">
        <f>SUM(I47:I47)</f>
        <v>1</v>
      </c>
      <c r="K47" s="30">
        <f>IF(J47/G47*100&gt;=100,100,IF(J47/G47*100&lt;100,J47/G47*100))/100</f>
        <v>8.3333333333333315E-2</v>
      </c>
      <c r="L47" s="30">
        <f>J47/E47</f>
        <v>8.3333333333333329E-2</v>
      </c>
      <c r="M47" s="31">
        <f>IF(J47/H47*100&gt;=100,100,IF(J47/H47*100&lt;100,J47/H47*100))/100</f>
        <v>8.3333333333333315E-2</v>
      </c>
      <c r="N47" s="24" t="s">
        <v>26</v>
      </c>
      <c r="O47" s="32"/>
      <c r="P47" s="32"/>
      <c r="Q47" s="33"/>
      <c r="R47" s="34"/>
      <c r="S47" s="34"/>
      <c r="T47" s="34"/>
      <c r="U47" s="34"/>
      <c r="V47" s="34"/>
      <c r="W47" s="34"/>
      <c r="X47" s="34"/>
      <c r="Y47" s="34"/>
      <c r="Z47" s="34"/>
      <c r="AA47" s="34"/>
      <c r="AB47" s="34"/>
      <c r="AC47" s="34"/>
      <c r="AD47" s="34"/>
      <c r="AE47" s="34"/>
      <c r="AF47" s="34"/>
      <c r="AG47" s="34"/>
      <c r="AH47" s="34"/>
      <c r="AI47" s="34"/>
      <c r="AJ47" s="34"/>
      <c r="AK47" s="34"/>
      <c r="AL47" s="34"/>
      <c r="AM47" s="34"/>
      <c r="AN47" s="34"/>
      <c r="AO47" s="34"/>
      <c r="AP47" s="34"/>
      <c r="AQ47" s="34"/>
      <c r="AR47" s="34"/>
      <c r="AS47" s="34"/>
      <c r="AT47" s="34"/>
      <c r="AU47" s="34"/>
      <c r="AV47" s="34"/>
      <c r="AW47" s="34"/>
      <c r="AX47" s="34"/>
      <c r="AY47" s="34"/>
      <c r="AZ47" s="34"/>
      <c r="BA47" s="34"/>
      <c r="BB47" s="34"/>
      <c r="BC47" s="34"/>
      <c r="BD47" s="34"/>
      <c r="BE47" s="34"/>
      <c r="BF47" s="34"/>
      <c r="BG47" s="34"/>
      <c r="BH47" s="34"/>
      <c r="BI47" s="34"/>
      <c r="BJ47" s="34"/>
      <c r="BK47" s="34"/>
    </row>
    <row r="48" spans="1:63" x14ac:dyDescent="0.3">
      <c r="A48" s="24" t="s">
        <v>84</v>
      </c>
      <c r="B48" s="35" t="s">
        <v>85</v>
      </c>
      <c r="C48" s="23"/>
      <c r="D48" s="36">
        <v>1</v>
      </c>
      <c r="E48" s="25">
        <v>12</v>
      </c>
      <c r="F48" s="26"/>
      <c r="G48" s="24">
        <f t="shared" si="18"/>
        <v>12</v>
      </c>
      <c r="H48" s="27">
        <f t="shared" si="19"/>
        <v>12</v>
      </c>
      <c r="I48" s="24">
        <v>1</v>
      </c>
      <c r="J48" s="29">
        <f>SUM(I48:I48)</f>
        <v>1</v>
      </c>
      <c r="K48" s="30">
        <f>IF(J48/G48*100&gt;=100,100,IF(J48/G48*100&lt;100,J48/G48*100))/100</f>
        <v>8.3333333333333315E-2</v>
      </c>
      <c r="L48" s="30">
        <f>J48/E48</f>
        <v>8.3333333333333329E-2</v>
      </c>
      <c r="M48" s="31">
        <f>IF(J48/H48*100&gt;=100,100,IF(J48/H48*100&lt;100,J48/H48*100))/100</f>
        <v>8.3333333333333315E-2</v>
      </c>
      <c r="N48" s="24" t="s">
        <v>26</v>
      </c>
      <c r="O48" s="32"/>
      <c r="P48" s="32"/>
      <c r="Q48" s="33"/>
      <c r="R48" s="34"/>
      <c r="S48" s="34"/>
      <c r="T48" s="34"/>
      <c r="U48" s="34"/>
      <c r="V48" s="34"/>
      <c r="W48" s="34"/>
      <c r="X48" s="34"/>
      <c r="Y48" s="34"/>
      <c r="Z48" s="34"/>
      <c r="AA48" s="34"/>
      <c r="AB48" s="34"/>
      <c r="AC48" s="34"/>
      <c r="AD48" s="34"/>
      <c r="AE48" s="34"/>
      <c r="AF48" s="34"/>
      <c r="AG48" s="34"/>
      <c r="AH48" s="34"/>
      <c r="AI48" s="34"/>
      <c r="AJ48" s="34"/>
      <c r="AK48" s="34"/>
      <c r="AL48" s="34"/>
      <c r="AM48" s="34"/>
      <c r="AN48" s="34"/>
      <c r="AO48" s="34"/>
      <c r="AP48" s="34"/>
      <c r="AQ48" s="34"/>
      <c r="AR48" s="34"/>
      <c r="AS48" s="34"/>
      <c r="AT48" s="34"/>
      <c r="AU48" s="34"/>
      <c r="AV48" s="34"/>
      <c r="AW48" s="34"/>
      <c r="AX48" s="34"/>
      <c r="AY48" s="34"/>
      <c r="AZ48" s="34"/>
      <c r="BA48" s="34"/>
      <c r="BB48" s="34"/>
      <c r="BC48" s="34"/>
      <c r="BD48" s="34"/>
      <c r="BE48" s="34"/>
      <c r="BF48" s="34"/>
      <c r="BG48" s="34"/>
      <c r="BH48" s="34"/>
      <c r="BI48" s="34"/>
      <c r="BJ48" s="34"/>
      <c r="BK48" s="34"/>
    </row>
    <row r="49" spans="1:63" x14ac:dyDescent="0.3">
      <c r="A49" s="24" t="s">
        <v>86</v>
      </c>
      <c r="B49" s="35" t="s">
        <v>87</v>
      </c>
      <c r="C49" s="23"/>
      <c r="D49" s="36">
        <v>0.9</v>
      </c>
      <c r="E49" s="25">
        <v>12</v>
      </c>
      <c r="F49" s="37"/>
      <c r="G49" s="29">
        <f t="shared" si="18"/>
        <v>10.8</v>
      </c>
      <c r="H49" s="27">
        <f t="shared" si="19"/>
        <v>10.8</v>
      </c>
      <c r="I49" s="24">
        <v>1</v>
      </c>
      <c r="J49" s="29">
        <f>SUM(I49:I49)</f>
        <v>1</v>
      </c>
      <c r="K49" s="30">
        <f>IF(J49/G49*100&gt;=100,100,IF(J49/G49*100&lt;100,J49/G49*100))/100</f>
        <v>9.2592592592592601E-2</v>
      </c>
      <c r="L49" s="30">
        <f>J49/E49</f>
        <v>8.3333333333333329E-2</v>
      </c>
      <c r="M49" s="31">
        <f>IF(J49/H49*100&gt;=100,100,IF(J49/H49*100&lt;100,J49/H49*100))/100</f>
        <v>9.2592592592592601E-2</v>
      </c>
      <c r="N49" s="24" t="s">
        <v>26</v>
      </c>
      <c r="O49" s="32"/>
      <c r="P49" s="32"/>
      <c r="Q49" s="33"/>
      <c r="R49" s="34"/>
      <c r="S49" s="34"/>
      <c r="T49" s="34"/>
      <c r="U49" s="34"/>
      <c r="V49" s="34"/>
      <c r="W49" s="34"/>
      <c r="X49" s="34"/>
      <c r="Y49" s="34"/>
      <c r="Z49" s="34"/>
      <c r="AA49" s="34"/>
      <c r="AB49" s="34"/>
      <c r="AC49" s="34"/>
      <c r="AD49" s="34"/>
      <c r="AE49" s="34"/>
      <c r="AF49" s="34"/>
      <c r="AG49" s="34"/>
      <c r="AH49" s="34"/>
      <c r="AI49" s="34"/>
      <c r="AJ49" s="34"/>
      <c r="AK49" s="34"/>
      <c r="AL49" s="34"/>
      <c r="AM49" s="34"/>
      <c r="AN49" s="34"/>
      <c r="AO49" s="34"/>
      <c r="AP49" s="34"/>
      <c r="AQ49" s="34"/>
      <c r="AR49" s="34"/>
      <c r="AS49" s="34"/>
      <c r="AT49" s="34"/>
      <c r="AU49" s="34"/>
      <c r="AV49" s="34"/>
      <c r="AW49" s="34"/>
      <c r="AX49" s="34"/>
      <c r="AY49" s="34"/>
      <c r="AZ49" s="34"/>
      <c r="BA49" s="34"/>
      <c r="BB49" s="34"/>
      <c r="BC49" s="34"/>
      <c r="BD49" s="34"/>
      <c r="BE49" s="34"/>
      <c r="BF49" s="34"/>
      <c r="BG49" s="34"/>
      <c r="BH49" s="34"/>
      <c r="BI49" s="34"/>
      <c r="BJ49" s="34"/>
      <c r="BK49" s="34"/>
    </row>
    <row r="50" spans="1:63" x14ac:dyDescent="0.3">
      <c r="A50" s="21" t="s">
        <v>88</v>
      </c>
      <c r="B50" s="22"/>
      <c r="C50" s="23"/>
      <c r="D50" s="33"/>
      <c r="E50" s="25"/>
      <c r="F50" s="26"/>
      <c r="G50" s="24"/>
      <c r="H50" s="27"/>
      <c r="I50" s="24"/>
      <c r="J50" s="29"/>
      <c r="K50" s="30"/>
      <c r="L50" s="30"/>
      <c r="M50" s="31"/>
      <c r="N50" s="24"/>
      <c r="O50" s="32"/>
      <c r="P50" s="32"/>
      <c r="Q50" s="33"/>
      <c r="R50" s="34"/>
      <c r="S50" s="34"/>
      <c r="T50" s="34"/>
      <c r="U50" s="34"/>
      <c r="V50" s="34"/>
      <c r="W50" s="34"/>
      <c r="X50" s="34"/>
      <c r="Y50" s="34"/>
      <c r="Z50" s="34"/>
      <c r="AA50" s="34"/>
      <c r="AB50" s="34"/>
      <c r="AC50" s="34"/>
      <c r="AD50" s="34"/>
      <c r="AE50" s="34"/>
      <c r="AF50" s="34"/>
      <c r="AG50" s="34"/>
      <c r="AH50" s="34"/>
      <c r="AI50" s="34"/>
      <c r="AJ50" s="34"/>
      <c r="AK50" s="34"/>
      <c r="AL50" s="34"/>
      <c r="AM50" s="34"/>
      <c r="AN50" s="34"/>
      <c r="AO50" s="34"/>
      <c r="AP50" s="34"/>
      <c r="AQ50" s="34"/>
      <c r="AR50" s="34"/>
      <c r="AS50" s="34"/>
      <c r="AT50" s="34"/>
      <c r="AU50" s="34"/>
      <c r="AV50" s="34"/>
      <c r="AW50" s="34"/>
      <c r="AX50" s="34"/>
      <c r="AY50" s="34"/>
      <c r="AZ50" s="34"/>
      <c r="BA50" s="34"/>
      <c r="BB50" s="34"/>
      <c r="BC50" s="34"/>
      <c r="BD50" s="34"/>
      <c r="BE50" s="34"/>
      <c r="BF50" s="34"/>
      <c r="BG50" s="34"/>
      <c r="BH50" s="34"/>
      <c r="BI50" s="34"/>
      <c r="BJ50" s="34"/>
      <c r="BK50" s="34"/>
    </row>
    <row r="51" spans="1:63" x14ac:dyDescent="0.3">
      <c r="A51" s="24" t="s">
        <v>20</v>
      </c>
      <c r="B51" s="35" t="s">
        <v>89</v>
      </c>
      <c r="C51" s="23"/>
      <c r="D51" s="52">
        <v>0.8</v>
      </c>
      <c r="E51" s="25">
        <v>12</v>
      </c>
      <c r="F51" s="26"/>
      <c r="G51" s="24">
        <f t="shared" ref="G51:G57" si="20">E51*D51</f>
        <v>9.6000000000000014</v>
      </c>
      <c r="H51" s="27">
        <f t="shared" ref="H51:H59" si="21">G51/12*12</f>
        <v>9.6000000000000014</v>
      </c>
      <c r="I51" s="24">
        <v>1</v>
      </c>
      <c r="J51" s="29">
        <f>SUM(I51:I51)</f>
        <v>1</v>
      </c>
      <c r="K51" s="30">
        <f>IF(J51/G51*100&gt;=100,100,IF(J51/G51*100&lt;100,J51/G51*100))/100</f>
        <v>0.10416666666666666</v>
      </c>
      <c r="L51" s="30">
        <f>J51/E51</f>
        <v>8.3333333333333329E-2</v>
      </c>
      <c r="M51" s="31">
        <f>IF(J51/H51*100&gt;=100,100,IF(J51/H51*100&lt;100,J51/H51*100))/100</f>
        <v>0.10416666666666666</v>
      </c>
      <c r="N51" s="24" t="s">
        <v>26</v>
      </c>
      <c r="O51" s="32"/>
      <c r="P51" s="32"/>
      <c r="Q51" s="33"/>
      <c r="R51" s="34"/>
      <c r="S51" s="34"/>
      <c r="T51" s="34"/>
      <c r="U51" s="34"/>
      <c r="V51" s="34"/>
      <c r="W51" s="34"/>
      <c r="X51" s="34"/>
      <c r="Y51" s="34"/>
      <c r="Z51" s="34"/>
      <c r="AA51" s="34"/>
      <c r="AB51" s="34"/>
      <c r="AC51" s="34"/>
      <c r="AD51" s="34"/>
      <c r="AE51" s="34"/>
      <c r="AF51" s="34"/>
      <c r="AG51" s="34"/>
      <c r="AH51" s="34"/>
      <c r="AI51" s="34"/>
      <c r="AJ51" s="34"/>
      <c r="AK51" s="34"/>
      <c r="AL51" s="34"/>
      <c r="AM51" s="34"/>
      <c r="AN51" s="34"/>
      <c r="AO51" s="34"/>
      <c r="AP51" s="34"/>
      <c r="AQ51" s="34"/>
      <c r="AR51" s="34"/>
      <c r="AS51" s="34"/>
      <c r="AT51" s="34"/>
      <c r="AU51" s="34"/>
      <c r="AV51" s="34"/>
      <c r="AW51" s="34"/>
      <c r="AX51" s="34"/>
      <c r="AY51" s="34"/>
      <c r="AZ51" s="34"/>
      <c r="BA51" s="34"/>
      <c r="BB51" s="34"/>
      <c r="BC51" s="34"/>
      <c r="BD51" s="34"/>
      <c r="BE51" s="34"/>
      <c r="BF51" s="34"/>
      <c r="BG51" s="34"/>
      <c r="BH51" s="34"/>
      <c r="BI51" s="34"/>
      <c r="BJ51" s="34"/>
      <c r="BK51" s="34"/>
    </row>
    <row r="52" spans="1:63" x14ac:dyDescent="0.3">
      <c r="A52" s="24" t="s">
        <v>30</v>
      </c>
      <c r="B52" s="35" t="s">
        <v>90</v>
      </c>
      <c r="C52" s="23"/>
      <c r="D52" s="52">
        <v>0.9</v>
      </c>
      <c r="E52" s="25">
        <v>12</v>
      </c>
      <c r="F52" s="26"/>
      <c r="G52" s="24">
        <f t="shared" si="20"/>
        <v>10.8</v>
      </c>
      <c r="H52" s="27">
        <f t="shared" si="21"/>
        <v>10.8</v>
      </c>
      <c r="I52" s="24">
        <v>1</v>
      </c>
      <c r="J52" s="29">
        <f>SUM(I52:I52)</f>
        <v>1</v>
      </c>
      <c r="K52" s="30">
        <f>IF(J52/G52*100&gt;=100,100,IF(J52/G52*100&lt;100,J52/G52*100))/100</f>
        <v>9.2592592592592601E-2</v>
      </c>
      <c r="L52" s="30">
        <f>J52/E52</f>
        <v>8.3333333333333329E-2</v>
      </c>
      <c r="M52" s="31">
        <f>IF(J52/H52*100&gt;=100,100,IF(J52/H52*100&lt;100,J52/H52*100))/100</f>
        <v>9.2592592592592601E-2</v>
      </c>
      <c r="N52" s="24" t="s">
        <v>26</v>
      </c>
      <c r="O52" s="32"/>
      <c r="P52" s="32"/>
      <c r="Q52" s="33"/>
      <c r="R52" s="34"/>
      <c r="S52" s="34"/>
      <c r="T52" s="34"/>
      <c r="U52" s="34"/>
      <c r="V52" s="34"/>
      <c r="W52" s="34"/>
      <c r="X52" s="34"/>
      <c r="Y52" s="34"/>
      <c r="Z52" s="34"/>
      <c r="AA52" s="34"/>
      <c r="AB52" s="34"/>
      <c r="AC52" s="34"/>
      <c r="AD52" s="34"/>
      <c r="AE52" s="34"/>
      <c r="AF52" s="34"/>
      <c r="AG52" s="34"/>
      <c r="AH52" s="34"/>
      <c r="AI52" s="34"/>
      <c r="AJ52" s="34"/>
      <c r="AK52" s="34"/>
      <c r="AL52" s="34"/>
      <c r="AM52" s="34"/>
      <c r="AN52" s="34"/>
      <c r="AO52" s="34"/>
      <c r="AP52" s="34"/>
      <c r="AQ52" s="34"/>
      <c r="AR52" s="34"/>
      <c r="AS52" s="34"/>
      <c r="AT52" s="34"/>
      <c r="AU52" s="34"/>
      <c r="AV52" s="34"/>
      <c r="AW52" s="34"/>
      <c r="AX52" s="34"/>
      <c r="AY52" s="34"/>
      <c r="AZ52" s="34"/>
      <c r="BA52" s="34"/>
      <c r="BB52" s="34"/>
      <c r="BC52" s="34"/>
      <c r="BD52" s="34"/>
      <c r="BE52" s="34"/>
      <c r="BF52" s="34"/>
      <c r="BG52" s="34"/>
      <c r="BH52" s="34"/>
      <c r="BI52" s="34"/>
      <c r="BJ52" s="34"/>
      <c r="BK52" s="34"/>
    </row>
    <row r="53" spans="1:63" x14ac:dyDescent="0.3">
      <c r="A53" s="24" t="s">
        <v>38</v>
      </c>
      <c r="B53" s="35" t="s">
        <v>91</v>
      </c>
      <c r="C53" s="23"/>
      <c r="D53" s="52">
        <v>0.8</v>
      </c>
      <c r="E53" s="25">
        <v>12</v>
      </c>
      <c r="F53" s="26"/>
      <c r="G53" s="24">
        <f t="shared" si="20"/>
        <v>9.6000000000000014</v>
      </c>
      <c r="H53" s="27">
        <f t="shared" si="21"/>
        <v>9.6000000000000014</v>
      </c>
      <c r="I53" s="24">
        <v>1</v>
      </c>
      <c r="J53" s="29">
        <f>SUM(I53:I53)</f>
        <v>1</v>
      </c>
      <c r="K53" s="30">
        <f>IF(J53/G53*100&gt;=100,100,IF(J53/G53*100&lt;100,J53/G53*100))/100</f>
        <v>0.10416666666666666</v>
      </c>
      <c r="L53" s="30">
        <f>J53/E53</f>
        <v>8.3333333333333329E-2</v>
      </c>
      <c r="M53" s="31">
        <f>IF(J53/H53*100&gt;=100,100,IF(J53/H53*100&lt;100,J53/H53*100))/100</f>
        <v>0.10416666666666666</v>
      </c>
      <c r="N53" s="24" t="s">
        <v>26</v>
      </c>
      <c r="O53" s="32"/>
      <c r="P53" s="32"/>
      <c r="Q53" s="33"/>
      <c r="R53" s="34"/>
      <c r="S53" s="34"/>
      <c r="T53" s="34"/>
      <c r="U53" s="34"/>
      <c r="V53" s="34"/>
      <c r="W53" s="34"/>
      <c r="X53" s="34"/>
      <c r="Y53" s="34"/>
      <c r="Z53" s="34"/>
      <c r="AA53" s="34"/>
      <c r="AB53" s="34"/>
      <c r="AC53" s="34"/>
      <c r="AD53" s="34"/>
      <c r="AE53" s="34"/>
      <c r="AF53" s="34"/>
      <c r="AG53" s="34"/>
      <c r="AH53" s="34"/>
      <c r="AI53" s="34"/>
      <c r="AJ53" s="34"/>
      <c r="AK53" s="34"/>
      <c r="AL53" s="34"/>
      <c r="AM53" s="34"/>
      <c r="AN53" s="34"/>
      <c r="AO53" s="34"/>
      <c r="AP53" s="34"/>
      <c r="AQ53" s="34"/>
      <c r="AR53" s="34"/>
      <c r="AS53" s="34"/>
      <c r="AT53" s="34"/>
      <c r="AU53" s="34"/>
      <c r="AV53" s="34"/>
      <c r="AW53" s="34"/>
      <c r="AX53" s="34"/>
      <c r="AY53" s="34"/>
      <c r="AZ53" s="34"/>
      <c r="BA53" s="34"/>
      <c r="BB53" s="34"/>
      <c r="BC53" s="34"/>
      <c r="BD53" s="34"/>
      <c r="BE53" s="34"/>
      <c r="BF53" s="34"/>
      <c r="BG53" s="34"/>
      <c r="BH53" s="34"/>
      <c r="BI53" s="34"/>
      <c r="BJ53" s="34"/>
      <c r="BK53" s="34"/>
    </row>
    <row r="54" spans="1:63" x14ac:dyDescent="0.3">
      <c r="A54" s="24" t="s">
        <v>40</v>
      </c>
      <c r="B54" s="35" t="s">
        <v>92</v>
      </c>
      <c r="C54" s="23"/>
      <c r="D54" s="52">
        <v>0.9</v>
      </c>
      <c r="E54" s="25">
        <v>12</v>
      </c>
      <c r="F54" s="26"/>
      <c r="G54" s="24">
        <f t="shared" si="20"/>
        <v>10.8</v>
      </c>
      <c r="H54" s="27">
        <f t="shared" si="21"/>
        <v>10.8</v>
      </c>
      <c r="I54" s="24">
        <v>1</v>
      </c>
      <c r="J54" s="29">
        <f>SUM(I54:I54)</f>
        <v>1</v>
      </c>
      <c r="K54" s="30">
        <f>IF(J54/G54*100&gt;=100,100,IF(J54/G54*100&lt;100,J54/G54*100))/100</f>
        <v>9.2592592592592601E-2</v>
      </c>
      <c r="L54" s="30">
        <f>J54/E54</f>
        <v>8.3333333333333329E-2</v>
      </c>
      <c r="M54" s="31">
        <f>IF(J54/H54*100&gt;=100,100,IF(J54/H54*100&lt;100,J54/H54*100))/100</f>
        <v>9.2592592592592601E-2</v>
      </c>
      <c r="N54" s="24" t="s">
        <v>26</v>
      </c>
      <c r="O54" s="32"/>
      <c r="P54" s="32"/>
      <c r="Q54" s="33"/>
      <c r="R54" s="34"/>
      <c r="S54" s="34"/>
      <c r="T54" s="34"/>
      <c r="U54" s="34"/>
      <c r="V54" s="34"/>
      <c r="W54" s="34"/>
      <c r="X54" s="34"/>
      <c r="Y54" s="34"/>
      <c r="Z54" s="34"/>
      <c r="AA54" s="34"/>
      <c r="AB54" s="34"/>
      <c r="AC54" s="34"/>
      <c r="AD54" s="34"/>
      <c r="AE54" s="34"/>
      <c r="AF54" s="34"/>
      <c r="AG54" s="34"/>
      <c r="AH54" s="34"/>
      <c r="AI54" s="34"/>
      <c r="AJ54" s="34"/>
      <c r="AK54" s="34"/>
      <c r="AL54" s="34"/>
      <c r="AM54" s="34"/>
      <c r="AN54" s="34"/>
      <c r="AO54" s="34"/>
      <c r="AP54" s="34"/>
      <c r="AQ54" s="34"/>
      <c r="AR54" s="34"/>
      <c r="AS54" s="34"/>
      <c r="AT54" s="34"/>
      <c r="AU54" s="34"/>
      <c r="AV54" s="34"/>
      <c r="AW54" s="34"/>
      <c r="AX54" s="34"/>
      <c r="AY54" s="34"/>
      <c r="AZ54" s="34"/>
      <c r="BA54" s="34"/>
      <c r="BB54" s="34"/>
      <c r="BC54" s="34"/>
      <c r="BD54" s="34"/>
      <c r="BE54" s="34"/>
      <c r="BF54" s="34"/>
      <c r="BG54" s="34"/>
      <c r="BH54" s="34"/>
      <c r="BI54" s="34"/>
      <c r="BJ54" s="34"/>
      <c r="BK54" s="34"/>
    </row>
    <row r="55" spans="1:63" x14ac:dyDescent="0.3">
      <c r="A55" s="24" t="s">
        <v>44</v>
      </c>
      <c r="B55" s="35" t="s">
        <v>93</v>
      </c>
      <c r="C55" s="23"/>
      <c r="D55" s="52">
        <v>0.8</v>
      </c>
      <c r="E55" s="25">
        <v>52</v>
      </c>
      <c r="F55" s="26"/>
      <c r="G55" s="24">
        <f t="shared" si="20"/>
        <v>41.6</v>
      </c>
      <c r="H55" s="27">
        <f t="shared" si="21"/>
        <v>41.6</v>
      </c>
      <c r="I55" s="24">
        <v>4</v>
      </c>
      <c r="J55" s="29">
        <f>SUM(I55:I55)</f>
        <v>4</v>
      </c>
      <c r="K55" s="30">
        <f>IF(J55/G55*100&gt;=100,100,IF(J55/G55*100&lt;100,J55/G55*100))/100</f>
        <v>9.6153846153846145E-2</v>
      </c>
      <c r="L55" s="30">
        <f>J55/E55</f>
        <v>7.6923076923076927E-2</v>
      </c>
      <c r="M55" s="31">
        <f>IF(J55/H55*100&gt;=100,100,IF(J55/H55*100&lt;100,J55/H55*100))/100</f>
        <v>9.6153846153846145E-2</v>
      </c>
      <c r="N55" s="24" t="s">
        <v>26</v>
      </c>
      <c r="O55" s="32"/>
      <c r="P55" s="32"/>
      <c r="Q55" s="33"/>
      <c r="R55" s="34"/>
      <c r="S55" s="34"/>
      <c r="T55" s="34"/>
      <c r="U55" s="34"/>
      <c r="V55" s="34"/>
      <c r="W55" s="34"/>
      <c r="X55" s="34"/>
      <c r="Y55" s="34"/>
      <c r="Z55" s="34"/>
      <c r="AA55" s="34"/>
      <c r="AB55" s="34"/>
      <c r="AC55" s="34"/>
      <c r="AD55" s="34"/>
      <c r="AE55" s="34"/>
      <c r="AF55" s="34"/>
      <c r="AG55" s="34"/>
      <c r="AH55" s="34"/>
      <c r="AI55" s="34"/>
      <c r="AJ55" s="34"/>
      <c r="AK55" s="34"/>
      <c r="AL55" s="34"/>
      <c r="AM55" s="34"/>
      <c r="AN55" s="34"/>
      <c r="AO55" s="34"/>
      <c r="AP55" s="34"/>
      <c r="AQ55" s="34"/>
      <c r="AR55" s="34"/>
      <c r="AS55" s="34"/>
      <c r="AT55" s="34"/>
      <c r="AU55" s="34"/>
      <c r="AV55" s="34"/>
      <c r="AW55" s="34"/>
      <c r="AX55" s="34"/>
      <c r="AY55" s="34"/>
      <c r="AZ55" s="34"/>
      <c r="BA55" s="34"/>
      <c r="BB55" s="34"/>
      <c r="BC55" s="34"/>
      <c r="BD55" s="34"/>
      <c r="BE55" s="34"/>
      <c r="BF55" s="34"/>
      <c r="BG55" s="34"/>
      <c r="BH55" s="34"/>
      <c r="BI55" s="34"/>
      <c r="BJ55" s="34"/>
      <c r="BK55" s="34"/>
    </row>
    <row r="56" spans="1:63" x14ac:dyDescent="0.3">
      <c r="A56" s="24" t="s">
        <v>80</v>
      </c>
      <c r="B56" s="35" t="s">
        <v>94</v>
      </c>
      <c r="C56" s="23"/>
      <c r="D56" s="52">
        <v>0.9</v>
      </c>
      <c r="E56" s="25">
        <v>52</v>
      </c>
      <c r="F56" s="26"/>
      <c r="G56" s="24">
        <f t="shared" si="20"/>
        <v>46.800000000000004</v>
      </c>
      <c r="H56" s="27">
        <f t="shared" si="21"/>
        <v>46.800000000000004</v>
      </c>
      <c r="I56" s="24">
        <v>4</v>
      </c>
      <c r="J56" s="29">
        <f>SUM(I56:I56)</f>
        <v>4</v>
      </c>
      <c r="K56" s="30">
        <f>IF(J56/G56*100&gt;=100,100,IF(J56/G56*100&lt;100,J56/G56*100))/100</f>
        <v>8.5470085470085444E-2</v>
      </c>
      <c r="L56" s="30">
        <f>J56/E56</f>
        <v>7.6923076923076927E-2</v>
      </c>
      <c r="M56" s="31">
        <f>IF(J56/H56*100&gt;=100,100,IF(J56/H56*100&lt;100,J56/H56*100))/100</f>
        <v>8.5470085470085444E-2</v>
      </c>
      <c r="N56" s="24" t="s">
        <v>26</v>
      </c>
      <c r="O56" s="32"/>
      <c r="P56" s="32"/>
      <c r="Q56" s="33"/>
      <c r="R56" s="34"/>
      <c r="S56" s="34"/>
      <c r="T56" s="34"/>
      <c r="U56" s="34"/>
      <c r="V56" s="34"/>
      <c r="W56" s="34"/>
      <c r="X56" s="34"/>
      <c r="Y56" s="34"/>
      <c r="Z56" s="34"/>
      <c r="AA56" s="34"/>
      <c r="AB56" s="34"/>
      <c r="AC56" s="34"/>
      <c r="AD56" s="34"/>
      <c r="AE56" s="34"/>
      <c r="AF56" s="34"/>
      <c r="AG56" s="34"/>
      <c r="AH56" s="34"/>
      <c r="AI56" s="34"/>
      <c r="AJ56" s="34"/>
      <c r="AK56" s="34"/>
      <c r="AL56" s="34"/>
      <c r="AM56" s="34"/>
      <c r="AN56" s="34"/>
      <c r="AO56" s="34"/>
      <c r="AP56" s="34"/>
      <c r="AQ56" s="34"/>
      <c r="AR56" s="34"/>
      <c r="AS56" s="34"/>
      <c r="AT56" s="34"/>
      <c r="AU56" s="34"/>
      <c r="AV56" s="34"/>
      <c r="AW56" s="34"/>
      <c r="AX56" s="34"/>
      <c r="AY56" s="34"/>
      <c r="AZ56" s="34"/>
      <c r="BA56" s="34"/>
      <c r="BB56" s="34"/>
      <c r="BC56" s="34"/>
      <c r="BD56" s="34"/>
      <c r="BE56" s="34"/>
      <c r="BF56" s="34"/>
      <c r="BG56" s="34"/>
      <c r="BH56" s="34"/>
      <c r="BI56" s="34"/>
      <c r="BJ56" s="34"/>
      <c r="BK56" s="34"/>
    </row>
    <row r="57" spans="1:63" x14ac:dyDescent="0.3">
      <c r="A57" s="24" t="s">
        <v>82</v>
      </c>
      <c r="B57" s="35" t="s">
        <v>95</v>
      </c>
      <c r="C57" s="23"/>
      <c r="D57" s="36">
        <v>0.9</v>
      </c>
      <c r="E57" s="25">
        <v>14</v>
      </c>
      <c r="F57" s="26"/>
      <c r="G57" s="24">
        <f t="shared" si="20"/>
        <v>12.6</v>
      </c>
      <c r="H57" s="27">
        <f t="shared" si="21"/>
        <v>12.600000000000001</v>
      </c>
      <c r="I57" s="24">
        <v>0</v>
      </c>
      <c r="J57" s="29">
        <f>SUM(I57:I57)</f>
        <v>0</v>
      </c>
      <c r="K57" s="30">
        <f>IF(J57/G57*100&gt;=100,100,IF(J57/G57*100&lt;100,J57/G57*100))/100</f>
        <v>0</v>
      </c>
      <c r="L57" s="30">
        <f>J57/E57</f>
        <v>0</v>
      </c>
      <c r="M57" s="31">
        <f>IF(J57/H57*100&gt;=100,100,IF(J57/H57*100&lt;100,J57/H57*100))/100</f>
        <v>0</v>
      </c>
      <c r="N57" s="24" t="s">
        <v>26</v>
      </c>
      <c r="O57" s="32"/>
      <c r="P57" s="32"/>
      <c r="Q57" s="33"/>
      <c r="R57" s="34"/>
      <c r="S57" s="34"/>
      <c r="T57" s="34"/>
      <c r="U57" s="34"/>
      <c r="V57" s="34"/>
      <c r="W57" s="34"/>
      <c r="X57" s="34"/>
      <c r="Y57" s="34"/>
      <c r="Z57" s="34"/>
      <c r="AA57" s="34"/>
      <c r="AB57" s="34"/>
      <c r="AC57" s="34"/>
      <c r="AD57" s="34"/>
      <c r="AE57" s="34"/>
      <c r="AF57" s="34"/>
      <c r="AG57" s="34"/>
      <c r="AH57" s="34"/>
      <c r="AI57" s="34"/>
      <c r="AJ57" s="34"/>
      <c r="AK57" s="34"/>
      <c r="AL57" s="34"/>
      <c r="AM57" s="34"/>
      <c r="AN57" s="34"/>
      <c r="AO57" s="34"/>
      <c r="AP57" s="34"/>
      <c r="AQ57" s="34"/>
      <c r="AR57" s="34"/>
      <c r="AS57" s="34"/>
      <c r="AT57" s="34"/>
      <c r="AU57" s="34"/>
      <c r="AV57" s="34"/>
      <c r="AW57" s="34"/>
      <c r="AX57" s="34"/>
      <c r="AY57" s="34"/>
      <c r="AZ57" s="34"/>
      <c r="BA57" s="34"/>
      <c r="BB57" s="34"/>
      <c r="BC57" s="34"/>
      <c r="BD57" s="34"/>
      <c r="BE57" s="34"/>
      <c r="BF57" s="34"/>
      <c r="BG57" s="34"/>
      <c r="BH57" s="34"/>
      <c r="BI57" s="34"/>
      <c r="BJ57" s="34"/>
      <c r="BK57" s="34"/>
    </row>
    <row r="58" spans="1:63" x14ac:dyDescent="0.3">
      <c r="A58" s="24" t="s">
        <v>84</v>
      </c>
      <c r="B58" s="35" t="s">
        <v>96</v>
      </c>
      <c r="C58" s="23"/>
      <c r="D58" s="36">
        <v>1</v>
      </c>
      <c r="E58" s="25">
        <v>1</v>
      </c>
      <c r="F58" s="26"/>
      <c r="G58" s="24">
        <v>1</v>
      </c>
      <c r="H58" s="27">
        <f t="shared" si="21"/>
        <v>1</v>
      </c>
      <c r="I58" s="24">
        <v>0</v>
      </c>
      <c r="J58" s="29">
        <v>1</v>
      </c>
      <c r="K58" s="30">
        <f>IF(J58/G58*100&gt;=100,100,IF(J58/G58*100&lt;100,J58/G58*100))/100</f>
        <v>1</v>
      </c>
      <c r="L58" s="30">
        <f>J58/E58</f>
        <v>1</v>
      </c>
      <c r="M58" s="31">
        <f>IF(J58/H58*100&gt;=100,100,IF(J58/H58*100&lt;100,J58/H58*100))/100</f>
        <v>1</v>
      </c>
      <c r="N58" s="24" t="s">
        <v>26</v>
      </c>
      <c r="O58" s="32"/>
      <c r="P58" s="32"/>
      <c r="Q58" s="33"/>
      <c r="R58" s="34"/>
      <c r="S58" s="34"/>
      <c r="T58" s="34"/>
      <c r="U58" s="34"/>
      <c r="V58" s="34"/>
      <c r="W58" s="34"/>
      <c r="X58" s="34"/>
      <c r="Y58" s="34"/>
      <c r="Z58" s="34"/>
      <c r="AA58" s="34"/>
      <c r="AB58" s="34"/>
      <c r="AC58" s="34"/>
      <c r="AD58" s="34"/>
      <c r="AE58" s="34"/>
      <c r="AF58" s="34"/>
      <c r="AG58" s="34"/>
      <c r="AH58" s="34"/>
      <c r="AI58" s="34"/>
      <c r="AJ58" s="34"/>
      <c r="AK58" s="34"/>
      <c r="AL58" s="34"/>
      <c r="AM58" s="34"/>
      <c r="AN58" s="34"/>
      <c r="AO58" s="34"/>
      <c r="AP58" s="34"/>
      <c r="AQ58" s="34"/>
      <c r="AR58" s="34"/>
      <c r="AS58" s="34"/>
      <c r="AT58" s="34"/>
      <c r="AU58" s="34"/>
      <c r="AV58" s="34"/>
      <c r="AW58" s="34"/>
      <c r="AX58" s="34"/>
      <c r="AY58" s="34"/>
      <c r="AZ58" s="34"/>
      <c r="BA58" s="34"/>
      <c r="BB58" s="34"/>
      <c r="BC58" s="34"/>
      <c r="BD58" s="34"/>
      <c r="BE58" s="34"/>
      <c r="BF58" s="34"/>
      <c r="BG58" s="34"/>
      <c r="BH58" s="34"/>
      <c r="BI58" s="34"/>
      <c r="BJ58" s="34"/>
      <c r="BK58" s="34"/>
    </row>
    <row r="59" spans="1:63" x14ac:dyDescent="0.3">
      <c r="A59" s="24" t="s">
        <v>86</v>
      </c>
      <c r="B59" s="35" t="s">
        <v>97</v>
      </c>
      <c r="C59" s="23"/>
      <c r="D59" s="36">
        <v>0.15</v>
      </c>
      <c r="E59" s="25">
        <v>0</v>
      </c>
      <c r="F59" s="26"/>
      <c r="G59" s="24">
        <f>E59*D59</f>
        <v>0</v>
      </c>
      <c r="H59" s="27">
        <f t="shared" si="21"/>
        <v>0</v>
      </c>
      <c r="I59" s="24">
        <v>0</v>
      </c>
      <c r="J59" s="29">
        <f>SUM(I59:I59)</f>
        <v>0</v>
      </c>
      <c r="K59" s="30">
        <v>0</v>
      </c>
      <c r="L59" s="30">
        <v>0</v>
      </c>
      <c r="M59" s="31" t="e">
        <f>IF(J59/H59*100&gt;=100,100,IF(J59/H59*100&lt;100,J59/H59*100))/100</f>
        <v>#DIV/0!</v>
      </c>
      <c r="N59" s="24"/>
      <c r="O59" s="32"/>
      <c r="P59" s="32"/>
      <c r="Q59" s="33"/>
      <c r="R59" s="34"/>
      <c r="S59" s="34"/>
      <c r="T59" s="34"/>
      <c r="U59" s="34"/>
      <c r="V59" s="34"/>
      <c r="W59" s="34"/>
      <c r="X59" s="34"/>
      <c r="Y59" s="34"/>
      <c r="Z59" s="34"/>
      <c r="AA59" s="34"/>
      <c r="AB59" s="34"/>
      <c r="AC59" s="34"/>
      <c r="AD59" s="34"/>
      <c r="AE59" s="34"/>
      <c r="AF59" s="34"/>
      <c r="AG59" s="34"/>
      <c r="AH59" s="34"/>
      <c r="AI59" s="34"/>
      <c r="AJ59" s="34"/>
      <c r="AK59" s="34"/>
      <c r="AL59" s="34"/>
      <c r="AM59" s="34"/>
      <c r="AN59" s="34"/>
      <c r="AO59" s="34"/>
      <c r="AP59" s="34"/>
      <c r="AQ59" s="34"/>
      <c r="AR59" s="34"/>
      <c r="AS59" s="34"/>
      <c r="AT59" s="34"/>
      <c r="AU59" s="34"/>
      <c r="AV59" s="34"/>
      <c r="AW59" s="34"/>
      <c r="AX59" s="34"/>
      <c r="AY59" s="34"/>
      <c r="AZ59" s="34"/>
      <c r="BA59" s="34"/>
      <c r="BB59" s="34"/>
      <c r="BC59" s="34"/>
      <c r="BD59" s="34"/>
      <c r="BE59" s="34"/>
      <c r="BF59" s="34"/>
      <c r="BG59" s="34"/>
      <c r="BH59" s="34"/>
      <c r="BI59" s="34"/>
      <c r="BJ59" s="34"/>
      <c r="BK59" s="34"/>
    </row>
    <row r="60" spans="1:63" x14ac:dyDescent="0.3">
      <c r="A60" s="56" t="s">
        <v>98</v>
      </c>
      <c r="B60" s="22"/>
      <c r="C60" s="23"/>
      <c r="D60" s="33"/>
      <c r="E60" s="25"/>
      <c r="F60" s="26"/>
      <c r="G60" s="24"/>
      <c r="H60" s="27"/>
      <c r="I60" s="24"/>
      <c r="J60" s="29"/>
      <c r="K60" s="30"/>
      <c r="L60" s="30"/>
      <c r="M60" s="31"/>
      <c r="N60" s="24"/>
      <c r="O60" s="32"/>
      <c r="P60" s="32"/>
      <c r="Q60" s="33"/>
      <c r="R60" s="34"/>
      <c r="S60" s="34"/>
      <c r="T60" s="34"/>
      <c r="U60" s="34"/>
      <c r="V60" s="34"/>
      <c r="W60" s="34"/>
      <c r="X60" s="34"/>
      <c r="Y60" s="34"/>
      <c r="Z60" s="34"/>
      <c r="AA60" s="34"/>
      <c r="AB60" s="34"/>
      <c r="AC60" s="34"/>
      <c r="AD60" s="34"/>
      <c r="AE60" s="34"/>
      <c r="AF60" s="34"/>
      <c r="AG60" s="34"/>
      <c r="AH60" s="34"/>
      <c r="AI60" s="34"/>
      <c r="AJ60" s="34"/>
      <c r="AK60" s="34"/>
      <c r="AL60" s="34"/>
      <c r="AM60" s="34"/>
      <c r="AN60" s="34"/>
      <c r="AO60" s="34"/>
      <c r="AP60" s="34"/>
      <c r="AQ60" s="34"/>
      <c r="AR60" s="34"/>
      <c r="AS60" s="34"/>
      <c r="AT60" s="34"/>
      <c r="AU60" s="34"/>
      <c r="AV60" s="34"/>
      <c r="AW60" s="34"/>
      <c r="AX60" s="34"/>
      <c r="AY60" s="34"/>
      <c r="AZ60" s="34"/>
      <c r="BA60" s="34"/>
      <c r="BB60" s="34"/>
      <c r="BC60" s="34"/>
      <c r="BD60" s="34"/>
      <c r="BE60" s="34"/>
      <c r="BF60" s="34"/>
      <c r="BG60" s="34"/>
      <c r="BH60" s="34"/>
      <c r="BI60" s="34"/>
      <c r="BJ60" s="34"/>
      <c r="BK60" s="34"/>
    </row>
    <row r="61" spans="1:63" x14ac:dyDescent="0.3">
      <c r="A61" s="57">
        <v>1</v>
      </c>
      <c r="B61" s="51" t="s">
        <v>99</v>
      </c>
      <c r="C61" s="23"/>
      <c r="D61" s="36">
        <v>1</v>
      </c>
      <c r="E61" s="25">
        <v>14</v>
      </c>
      <c r="F61" s="26"/>
      <c r="G61" s="24">
        <v>14</v>
      </c>
      <c r="H61" s="27">
        <f t="shared" ref="H61:H76" si="22">G61/12*12</f>
        <v>14</v>
      </c>
      <c r="I61" s="24">
        <v>0</v>
      </c>
      <c r="J61" s="29">
        <f>SUM(I61:I61)</f>
        <v>0</v>
      </c>
      <c r="K61" s="30">
        <f>IF(J61/G61*100&gt;=100,100,IF(J61/G61*100&lt;100,J61/G61*100))/100</f>
        <v>0</v>
      </c>
      <c r="L61" s="30">
        <f>J61/E61</f>
        <v>0</v>
      </c>
      <c r="M61" s="31">
        <f>IF(J61/H61*100&gt;=100,100,IF(J61/H61*100&lt;100,J61/H61*100))/100</f>
        <v>0</v>
      </c>
      <c r="N61" s="24" t="s">
        <v>26</v>
      </c>
      <c r="O61" s="58"/>
      <c r="P61" s="32"/>
      <c r="Q61" s="32"/>
      <c r="R61" s="34"/>
      <c r="S61" s="34"/>
      <c r="T61" s="34"/>
      <c r="U61" s="34"/>
      <c r="V61" s="34"/>
      <c r="W61" s="34"/>
      <c r="X61" s="34"/>
      <c r="Y61" s="34"/>
      <c r="Z61" s="34"/>
      <c r="AA61" s="34"/>
      <c r="AB61" s="34"/>
      <c r="AC61" s="34"/>
      <c r="AD61" s="34"/>
      <c r="AE61" s="34"/>
      <c r="AF61" s="34"/>
      <c r="AG61" s="34"/>
      <c r="AH61" s="34"/>
      <c r="AI61" s="34"/>
      <c r="AJ61" s="34"/>
      <c r="AK61" s="34"/>
      <c r="AL61" s="34"/>
      <c r="AM61" s="34"/>
      <c r="AN61" s="34"/>
      <c r="AO61" s="34"/>
      <c r="AP61" s="34"/>
      <c r="AQ61" s="34"/>
      <c r="AR61" s="34"/>
      <c r="AS61" s="34"/>
      <c r="AT61" s="34"/>
      <c r="AU61" s="34"/>
      <c r="AV61" s="34"/>
      <c r="AW61" s="34"/>
      <c r="AX61" s="34"/>
      <c r="AY61" s="34"/>
      <c r="AZ61" s="34"/>
      <c r="BA61" s="34"/>
      <c r="BB61" s="34"/>
      <c r="BC61" s="34"/>
      <c r="BD61" s="34"/>
      <c r="BE61" s="34"/>
      <c r="BF61" s="34"/>
      <c r="BG61" s="34"/>
      <c r="BH61" s="34"/>
      <c r="BI61" s="34"/>
      <c r="BJ61" s="34"/>
      <c r="BK61" s="34"/>
    </row>
    <row r="62" spans="1:63" x14ac:dyDescent="0.3">
      <c r="A62" s="57">
        <v>2</v>
      </c>
      <c r="B62" s="51" t="s">
        <v>100</v>
      </c>
      <c r="C62" s="23"/>
      <c r="D62" s="36">
        <v>1</v>
      </c>
      <c r="E62" s="25">
        <v>20</v>
      </c>
      <c r="F62" s="26"/>
      <c r="G62" s="24">
        <v>20</v>
      </c>
      <c r="H62" s="27">
        <f t="shared" si="22"/>
        <v>20</v>
      </c>
      <c r="I62" s="24">
        <v>0</v>
      </c>
      <c r="J62" s="29">
        <f>SUM(I62:I62)</f>
        <v>0</v>
      </c>
      <c r="K62" s="30">
        <f>IF(J62/G62*100&gt;=100,100,IF(J62/G62*100&lt;100,J62/G62*100))/100</f>
        <v>0</v>
      </c>
      <c r="L62" s="30">
        <f>J62/E62</f>
        <v>0</v>
      </c>
      <c r="M62" s="31">
        <f>IF(J62/H62*100&gt;=100,100,IF(J62/H62*100&lt;100,J62/H62*100))/100</f>
        <v>0</v>
      </c>
      <c r="N62" s="38" t="s">
        <v>22</v>
      </c>
      <c r="O62" s="32"/>
      <c r="P62" s="32"/>
      <c r="Q62" s="32"/>
      <c r="R62" s="34"/>
      <c r="S62" s="34"/>
      <c r="T62" s="34"/>
      <c r="U62" s="34"/>
      <c r="V62" s="34"/>
      <c r="W62" s="34"/>
      <c r="X62" s="34"/>
      <c r="Y62" s="34"/>
      <c r="Z62" s="34"/>
      <c r="AA62" s="34"/>
      <c r="AB62" s="34"/>
      <c r="AC62" s="34"/>
      <c r="AD62" s="34"/>
      <c r="AE62" s="34"/>
      <c r="AF62" s="34"/>
      <c r="AG62" s="34"/>
      <c r="AH62" s="34"/>
      <c r="AI62" s="34"/>
      <c r="AJ62" s="34"/>
      <c r="AK62" s="34"/>
      <c r="AL62" s="34"/>
      <c r="AM62" s="34"/>
      <c r="AN62" s="34"/>
      <c r="AO62" s="34"/>
      <c r="AP62" s="34"/>
      <c r="AQ62" s="34"/>
      <c r="AR62" s="34"/>
      <c r="AS62" s="34"/>
      <c r="AT62" s="34"/>
      <c r="AU62" s="34"/>
      <c r="AV62" s="34"/>
      <c r="AW62" s="34"/>
      <c r="AX62" s="34"/>
      <c r="AY62" s="34"/>
      <c r="AZ62" s="34"/>
      <c r="BA62" s="34"/>
      <c r="BB62" s="34"/>
      <c r="BC62" s="34"/>
      <c r="BD62" s="34"/>
      <c r="BE62" s="34"/>
      <c r="BF62" s="34"/>
      <c r="BG62" s="34"/>
      <c r="BH62" s="34"/>
      <c r="BI62" s="34"/>
      <c r="BJ62" s="34"/>
      <c r="BK62" s="34"/>
    </row>
    <row r="63" spans="1:63" x14ac:dyDescent="0.3">
      <c r="A63" s="57">
        <v>3</v>
      </c>
      <c r="B63" s="51" t="s">
        <v>101</v>
      </c>
      <c r="C63" s="23"/>
      <c r="D63" s="36">
        <v>1</v>
      </c>
      <c r="E63" s="25">
        <v>8</v>
      </c>
      <c r="F63" s="26"/>
      <c r="G63" s="24">
        <v>8</v>
      </c>
      <c r="H63" s="27">
        <f t="shared" si="22"/>
        <v>8</v>
      </c>
      <c r="I63" s="24">
        <v>0</v>
      </c>
      <c r="J63" s="29">
        <f>SUM(I63:I63)</f>
        <v>0</v>
      </c>
      <c r="K63" s="30">
        <f>IF(J63/G63*100&gt;=100,100,IF(J63/G63*100&lt;100,J63/G63*100))/100</f>
        <v>0</v>
      </c>
      <c r="L63" s="30">
        <f>J63/E63</f>
        <v>0</v>
      </c>
      <c r="M63" s="31">
        <f>IF(J63/H63*100&gt;=100,100,IF(J63/H63*100&lt;100,J63/H63*100))/100</f>
        <v>0</v>
      </c>
      <c r="N63" s="38" t="s">
        <v>22</v>
      </c>
      <c r="O63" s="32"/>
      <c r="P63" s="58"/>
      <c r="Q63" s="32"/>
      <c r="R63" s="34"/>
      <c r="S63" s="34"/>
      <c r="T63" s="34"/>
      <c r="U63" s="34"/>
      <c r="V63" s="34"/>
      <c r="W63" s="34"/>
      <c r="X63" s="34"/>
      <c r="Y63" s="34"/>
      <c r="Z63" s="34"/>
      <c r="AA63" s="34"/>
      <c r="AB63" s="34"/>
      <c r="AC63" s="34"/>
      <c r="AD63" s="34"/>
      <c r="AE63" s="34"/>
      <c r="AF63" s="34"/>
      <c r="AG63" s="34"/>
      <c r="AH63" s="34"/>
      <c r="AI63" s="34"/>
      <c r="AJ63" s="34"/>
      <c r="AK63" s="34"/>
      <c r="AL63" s="34"/>
      <c r="AM63" s="34"/>
      <c r="AN63" s="34"/>
      <c r="AO63" s="34"/>
      <c r="AP63" s="34"/>
      <c r="AQ63" s="34"/>
      <c r="AR63" s="34"/>
      <c r="AS63" s="34"/>
      <c r="AT63" s="34"/>
      <c r="AU63" s="34"/>
      <c r="AV63" s="34"/>
      <c r="AW63" s="34"/>
      <c r="AX63" s="34"/>
      <c r="AY63" s="34"/>
      <c r="AZ63" s="34"/>
      <c r="BA63" s="34"/>
      <c r="BB63" s="34"/>
      <c r="BC63" s="34"/>
      <c r="BD63" s="34"/>
      <c r="BE63" s="34"/>
      <c r="BF63" s="34"/>
      <c r="BG63" s="34"/>
      <c r="BH63" s="34"/>
      <c r="BI63" s="34"/>
      <c r="BJ63" s="34"/>
      <c r="BK63" s="34"/>
    </row>
    <row r="64" spans="1:63" x14ac:dyDescent="0.3">
      <c r="A64" s="57">
        <v>4</v>
      </c>
      <c r="B64" s="51" t="s">
        <v>102</v>
      </c>
      <c r="C64" s="23"/>
      <c r="D64" s="59">
        <v>8.7999999999999995E-2</v>
      </c>
      <c r="E64" s="25">
        <v>5165</v>
      </c>
      <c r="F64" s="26"/>
      <c r="G64" s="24">
        <f t="shared" ref="G64:G75" si="23">E64*D64</f>
        <v>454.52</v>
      </c>
      <c r="H64" s="27">
        <f t="shared" si="22"/>
        <v>454.52</v>
      </c>
      <c r="I64" s="24">
        <v>58</v>
      </c>
      <c r="J64" s="29">
        <f>SUM(I64:I64)</f>
        <v>58</v>
      </c>
      <c r="K64" s="30">
        <f>IF(J64/G64*100&gt;=100,100,IF(J64/G64*100&lt;100,J64/G64*100))/100</f>
        <v>0.127607146000176</v>
      </c>
      <c r="L64" s="30">
        <f>J64/E64</f>
        <v>1.1229428848015489E-2</v>
      </c>
      <c r="M64" s="31">
        <f>IF(J64/H64*100&gt;=100,100,IF(J64/H64*100&lt;100,J64/H64*100))/100</f>
        <v>0.127607146000176</v>
      </c>
      <c r="N64" s="24" t="s">
        <v>22</v>
      </c>
      <c r="O64" s="32"/>
      <c r="P64" s="32"/>
      <c r="Q64" s="32"/>
      <c r="R64" s="34"/>
      <c r="S64" s="34"/>
      <c r="T64" s="34"/>
      <c r="U64" s="34"/>
      <c r="V64" s="34"/>
      <c r="W64" s="34"/>
      <c r="X64" s="34"/>
      <c r="Y64" s="34"/>
      <c r="Z64" s="34"/>
      <c r="AA64" s="34"/>
      <c r="AB64" s="34"/>
      <c r="AC64" s="34"/>
      <c r="AD64" s="34"/>
      <c r="AE64" s="34"/>
      <c r="AF64" s="34"/>
      <c r="AG64" s="34"/>
      <c r="AH64" s="34"/>
      <c r="AI64" s="34"/>
      <c r="AJ64" s="34"/>
      <c r="AK64" s="34"/>
      <c r="AL64" s="34"/>
      <c r="AM64" s="34"/>
      <c r="AN64" s="34"/>
      <c r="AO64" s="34"/>
      <c r="AP64" s="34"/>
      <c r="AQ64" s="34"/>
      <c r="AR64" s="34"/>
      <c r="AS64" s="34"/>
      <c r="AT64" s="34"/>
      <c r="AU64" s="34"/>
      <c r="AV64" s="34"/>
      <c r="AW64" s="34"/>
      <c r="AX64" s="34"/>
      <c r="AY64" s="34"/>
      <c r="AZ64" s="34"/>
      <c r="BA64" s="34"/>
      <c r="BB64" s="34"/>
      <c r="BC64" s="34"/>
      <c r="BD64" s="34"/>
      <c r="BE64" s="34"/>
      <c r="BF64" s="34"/>
      <c r="BG64" s="34"/>
      <c r="BH64" s="34"/>
      <c r="BI64" s="34"/>
      <c r="BJ64" s="34"/>
      <c r="BK64" s="34"/>
    </row>
    <row r="65" spans="1:63" x14ac:dyDescent="0.3">
      <c r="A65" s="57">
        <v>5</v>
      </c>
      <c r="B65" s="51" t="s">
        <v>100</v>
      </c>
      <c r="C65" s="23"/>
      <c r="D65" s="36">
        <v>1</v>
      </c>
      <c r="E65" s="25">
        <v>1</v>
      </c>
      <c r="F65" s="26"/>
      <c r="G65" s="24">
        <f t="shared" si="23"/>
        <v>1</v>
      </c>
      <c r="H65" s="27">
        <f t="shared" si="22"/>
        <v>1</v>
      </c>
      <c r="I65" s="24">
        <v>0</v>
      </c>
      <c r="J65" s="29">
        <f>SUM(I65:I65)</f>
        <v>0</v>
      </c>
      <c r="K65" s="30">
        <f>IF(J65/G65*100&gt;=100,100,IF(J65/G65*100&lt;100,J65/G65*100))/100</f>
        <v>0</v>
      </c>
      <c r="L65" s="30">
        <f>J65/E65</f>
        <v>0</v>
      </c>
      <c r="M65" s="31">
        <f>IF(J65/H65*100&gt;=100,100,IF(J65/H65*100&lt;100,J65/H65*100))/100</f>
        <v>0</v>
      </c>
      <c r="N65" s="24" t="s">
        <v>26</v>
      </c>
      <c r="O65" s="32"/>
      <c r="P65" s="32"/>
      <c r="Q65" s="32"/>
      <c r="R65" s="34"/>
      <c r="S65" s="34"/>
      <c r="T65" s="34"/>
      <c r="U65" s="34"/>
      <c r="V65" s="34"/>
      <c r="W65" s="34"/>
      <c r="X65" s="34"/>
      <c r="Y65" s="34"/>
      <c r="Z65" s="34"/>
      <c r="AA65" s="34"/>
      <c r="AB65" s="34"/>
      <c r="AC65" s="34"/>
      <c r="AD65" s="34"/>
      <c r="AE65" s="34"/>
      <c r="AF65" s="34"/>
      <c r="AG65" s="34"/>
      <c r="AH65" s="34"/>
      <c r="AI65" s="34"/>
      <c r="AJ65" s="34"/>
      <c r="AK65" s="34"/>
      <c r="AL65" s="34"/>
      <c r="AM65" s="34"/>
      <c r="AN65" s="34"/>
      <c r="AO65" s="34"/>
      <c r="AP65" s="34"/>
      <c r="AQ65" s="34"/>
      <c r="AR65" s="34"/>
      <c r="AS65" s="34"/>
      <c r="AT65" s="34"/>
      <c r="AU65" s="34"/>
      <c r="AV65" s="34"/>
      <c r="AW65" s="34"/>
      <c r="AX65" s="34"/>
      <c r="AY65" s="34"/>
      <c r="AZ65" s="34"/>
      <c r="BA65" s="34"/>
      <c r="BB65" s="34"/>
      <c r="BC65" s="34"/>
      <c r="BD65" s="34"/>
      <c r="BE65" s="34"/>
      <c r="BF65" s="34"/>
      <c r="BG65" s="34"/>
      <c r="BH65" s="34"/>
      <c r="BI65" s="34"/>
      <c r="BJ65" s="34"/>
      <c r="BK65" s="34"/>
    </row>
    <row r="66" spans="1:63" ht="79.2" x14ac:dyDescent="0.3">
      <c r="A66" s="60">
        <v>6</v>
      </c>
      <c r="B66" s="51" t="s">
        <v>103</v>
      </c>
      <c r="C66" s="23"/>
      <c r="D66" s="36">
        <v>1</v>
      </c>
      <c r="E66" s="25">
        <v>28445</v>
      </c>
      <c r="F66" s="26"/>
      <c r="G66" s="24">
        <f t="shared" si="23"/>
        <v>28445</v>
      </c>
      <c r="H66" s="27">
        <f t="shared" si="22"/>
        <v>28445</v>
      </c>
      <c r="I66" s="24">
        <v>834</v>
      </c>
      <c r="J66" s="29">
        <f>SUM(I66:I66)</f>
        <v>834</v>
      </c>
      <c r="K66" s="30">
        <f>IF(J66/G66*100&gt;=100,100,IF(J66/G66*100&lt;100,J66/G66*100))/100</f>
        <v>2.9319739848831076E-2</v>
      </c>
      <c r="L66" s="30">
        <f>J66/E66</f>
        <v>2.9319739848831076E-2</v>
      </c>
      <c r="M66" s="31">
        <f>IF(J66/H66*100&gt;=100,100,IF(J66/H66*100&lt;100,J66/H66*100))/100</f>
        <v>2.9319739848831076E-2</v>
      </c>
      <c r="N66" s="38" t="s">
        <v>22</v>
      </c>
      <c r="O66" s="32" t="s">
        <v>104</v>
      </c>
      <c r="P66" s="32" t="s">
        <v>105</v>
      </c>
      <c r="Q66" s="32" t="s">
        <v>106</v>
      </c>
      <c r="R66" s="34"/>
      <c r="S66" s="34"/>
      <c r="T66" s="34"/>
      <c r="U66" s="34"/>
      <c r="V66" s="34"/>
      <c r="W66" s="34"/>
      <c r="X66" s="34"/>
      <c r="Y66" s="34"/>
      <c r="Z66" s="34"/>
      <c r="AA66" s="34"/>
      <c r="AB66" s="34"/>
      <c r="AC66" s="34"/>
      <c r="AD66" s="34"/>
      <c r="AE66" s="34"/>
      <c r="AF66" s="34"/>
      <c r="AG66" s="34"/>
      <c r="AH66" s="34"/>
      <c r="AI66" s="34"/>
      <c r="AJ66" s="34"/>
      <c r="AK66" s="34"/>
      <c r="AL66" s="34"/>
      <c r="AM66" s="34"/>
      <c r="AN66" s="34"/>
      <c r="AO66" s="34"/>
      <c r="AP66" s="34"/>
      <c r="AQ66" s="34"/>
      <c r="AR66" s="34"/>
      <c r="AS66" s="34"/>
      <c r="AT66" s="34"/>
      <c r="AU66" s="34"/>
      <c r="AV66" s="34"/>
      <c r="AW66" s="34"/>
      <c r="AX66" s="34"/>
      <c r="AY66" s="34"/>
      <c r="AZ66" s="34"/>
      <c r="BA66" s="34"/>
      <c r="BB66" s="34"/>
      <c r="BC66" s="34"/>
      <c r="BD66" s="34"/>
      <c r="BE66" s="34"/>
      <c r="BF66" s="34"/>
      <c r="BG66" s="34"/>
      <c r="BH66" s="34"/>
      <c r="BI66" s="34"/>
      <c r="BJ66" s="34"/>
      <c r="BK66" s="34"/>
    </row>
    <row r="67" spans="1:63" x14ac:dyDescent="0.3">
      <c r="A67" s="60">
        <v>7</v>
      </c>
      <c r="B67" s="51" t="s">
        <v>107</v>
      </c>
      <c r="C67" s="23"/>
      <c r="D67" s="36">
        <v>0.7</v>
      </c>
      <c r="E67" s="25">
        <v>33842</v>
      </c>
      <c r="F67" s="26"/>
      <c r="G67" s="24">
        <f t="shared" si="23"/>
        <v>23689.399999999998</v>
      </c>
      <c r="H67" s="27">
        <f t="shared" si="22"/>
        <v>23689.399999999998</v>
      </c>
      <c r="I67" s="24">
        <v>199</v>
      </c>
      <c r="J67" s="29">
        <f>SUM(I67:I67)</f>
        <v>199</v>
      </c>
      <c r="K67" s="30">
        <f>IF(J67/G67*100&gt;=100,100,IF(J67/G67*100&lt;100,J67/G67*100))/100</f>
        <v>8.4003816052749345E-3</v>
      </c>
      <c r="L67" s="30">
        <f>J67/E67</f>
        <v>5.8802671236924528E-3</v>
      </c>
      <c r="M67" s="31">
        <f>IF(J67/H67*100&gt;=100,100,IF(J67/H67*100&lt;100,J67/H67*100))/100</f>
        <v>8.4003816052749345E-3</v>
      </c>
      <c r="N67" s="38" t="s">
        <v>22</v>
      </c>
      <c r="O67" s="58"/>
      <c r="P67" s="58"/>
      <c r="Q67" s="32"/>
      <c r="R67" s="34"/>
      <c r="S67" s="34"/>
      <c r="T67" s="34"/>
      <c r="U67" s="34"/>
      <c r="V67" s="34"/>
      <c r="W67" s="34"/>
      <c r="X67" s="34"/>
      <c r="Y67" s="34"/>
      <c r="Z67" s="34"/>
      <c r="AA67" s="34"/>
      <c r="AB67" s="34"/>
      <c r="AC67" s="34"/>
      <c r="AD67" s="34"/>
      <c r="AE67" s="34"/>
      <c r="AF67" s="34"/>
      <c r="AG67" s="34"/>
      <c r="AH67" s="34"/>
      <c r="AI67" s="34"/>
      <c r="AJ67" s="34"/>
      <c r="AK67" s="34"/>
      <c r="AL67" s="34"/>
      <c r="AM67" s="34"/>
      <c r="AN67" s="34"/>
      <c r="AO67" s="34"/>
      <c r="AP67" s="34"/>
      <c r="AQ67" s="34"/>
      <c r="AR67" s="34"/>
      <c r="AS67" s="34"/>
      <c r="AT67" s="34"/>
      <c r="AU67" s="34"/>
      <c r="AV67" s="34"/>
      <c r="AW67" s="34"/>
      <c r="AX67" s="34"/>
      <c r="AY67" s="34"/>
      <c r="AZ67" s="34"/>
      <c r="BA67" s="34"/>
      <c r="BB67" s="34"/>
      <c r="BC67" s="34"/>
      <c r="BD67" s="34"/>
      <c r="BE67" s="34"/>
      <c r="BF67" s="34"/>
      <c r="BG67" s="34"/>
      <c r="BH67" s="34"/>
      <c r="BI67" s="34"/>
      <c r="BJ67" s="34"/>
      <c r="BK67" s="34"/>
    </row>
    <row r="68" spans="1:63" x14ac:dyDescent="0.3">
      <c r="A68" s="57">
        <v>8</v>
      </c>
      <c r="B68" s="61" t="s">
        <v>108</v>
      </c>
      <c r="C68" s="23"/>
      <c r="D68" s="36">
        <v>0.7</v>
      </c>
      <c r="E68" s="25">
        <v>33842</v>
      </c>
      <c r="F68" s="26"/>
      <c r="G68" s="24">
        <f t="shared" si="23"/>
        <v>23689.399999999998</v>
      </c>
      <c r="H68" s="27">
        <f t="shared" si="22"/>
        <v>23689.399999999998</v>
      </c>
      <c r="I68" s="24">
        <v>292</v>
      </c>
      <c r="J68" s="29">
        <f>SUM(I68:I68)</f>
        <v>292</v>
      </c>
      <c r="K68" s="30">
        <f>IF(J68/G68*100&gt;=100,100,IF(J68/G68*100&lt;100,J68/G68*100))/100</f>
        <v>1.2326188084122013E-2</v>
      </c>
      <c r="L68" s="30">
        <f>J68/E68</f>
        <v>8.6283316588854093E-3</v>
      </c>
      <c r="M68" s="31">
        <f>IF(J68/H68*100&gt;=100,100,IF(J68/H68*100&lt;100,J68/H68*100))/100</f>
        <v>1.2326188084122013E-2</v>
      </c>
      <c r="N68" s="38" t="s">
        <v>22</v>
      </c>
      <c r="O68" s="58"/>
      <c r="P68" s="58"/>
      <c r="Q68" s="32"/>
      <c r="R68" s="34"/>
      <c r="S68" s="34"/>
      <c r="T68" s="34"/>
      <c r="U68" s="34"/>
      <c r="V68" s="34"/>
      <c r="W68" s="34"/>
      <c r="X68" s="34"/>
      <c r="Y68" s="34"/>
      <c r="Z68" s="34"/>
      <c r="AA68" s="34"/>
      <c r="AB68" s="34"/>
      <c r="AC68" s="34"/>
      <c r="AD68" s="34"/>
      <c r="AE68" s="34"/>
      <c r="AF68" s="34"/>
      <c r="AG68" s="34"/>
      <c r="AH68" s="34"/>
      <c r="AI68" s="34"/>
      <c r="AJ68" s="34"/>
      <c r="AK68" s="34"/>
      <c r="AL68" s="34"/>
      <c r="AM68" s="34"/>
      <c r="AN68" s="34"/>
      <c r="AO68" s="34"/>
      <c r="AP68" s="34"/>
      <c r="AQ68" s="34"/>
      <c r="AR68" s="34"/>
      <c r="AS68" s="34"/>
      <c r="AT68" s="34"/>
      <c r="AU68" s="34"/>
      <c r="AV68" s="34"/>
      <c r="AW68" s="34"/>
      <c r="AX68" s="34"/>
      <c r="AY68" s="34"/>
      <c r="AZ68" s="34"/>
      <c r="BA68" s="34"/>
      <c r="BB68" s="34"/>
      <c r="BC68" s="34"/>
      <c r="BD68" s="34"/>
      <c r="BE68" s="34"/>
      <c r="BF68" s="34"/>
      <c r="BG68" s="34"/>
      <c r="BH68" s="34"/>
      <c r="BI68" s="34"/>
      <c r="BJ68" s="34"/>
      <c r="BK68" s="34"/>
    </row>
    <row r="69" spans="1:63" x14ac:dyDescent="0.3">
      <c r="A69" s="60">
        <v>9</v>
      </c>
      <c r="B69" s="51" t="s">
        <v>109</v>
      </c>
      <c r="C69" s="23"/>
      <c r="D69" s="36">
        <v>0.7</v>
      </c>
      <c r="E69" s="25">
        <v>22957</v>
      </c>
      <c r="F69" s="26"/>
      <c r="G69" s="24">
        <f t="shared" si="23"/>
        <v>16069.9</v>
      </c>
      <c r="H69" s="27">
        <f t="shared" si="22"/>
        <v>16069.9</v>
      </c>
      <c r="I69" s="24">
        <v>211</v>
      </c>
      <c r="J69" s="29">
        <f>SUM(I69:I69)</f>
        <v>211</v>
      </c>
      <c r="K69" s="30">
        <f>IF(J69/G69*100&gt;=100,100,IF(J69/G69*100&lt;100,J69/G69*100))/100</f>
        <v>1.3130137710875612E-2</v>
      </c>
      <c r="L69" s="30">
        <f>J69/E69</f>
        <v>9.191096397612928E-3</v>
      </c>
      <c r="M69" s="31">
        <f>IF(J69/H69*100&gt;=100,100,IF(J69/H69*100&lt;100,J69/H69*100))/100</f>
        <v>1.3130137710875612E-2</v>
      </c>
      <c r="N69" s="38" t="s">
        <v>22</v>
      </c>
      <c r="O69" s="58"/>
      <c r="P69" s="58"/>
      <c r="Q69" s="32"/>
      <c r="R69" s="34"/>
      <c r="S69" s="34"/>
      <c r="T69" s="34"/>
      <c r="U69" s="34"/>
      <c r="V69" s="34"/>
      <c r="W69" s="34"/>
      <c r="X69" s="34"/>
      <c r="Y69" s="34"/>
      <c r="Z69" s="34"/>
      <c r="AA69" s="34"/>
      <c r="AB69" s="34"/>
      <c r="AC69" s="34"/>
      <c r="AD69" s="34"/>
      <c r="AE69" s="34"/>
      <c r="AF69" s="34"/>
      <c r="AG69" s="34"/>
      <c r="AH69" s="34"/>
      <c r="AI69" s="34"/>
      <c r="AJ69" s="34"/>
      <c r="AK69" s="34"/>
      <c r="AL69" s="34"/>
      <c r="AM69" s="34"/>
      <c r="AN69" s="34"/>
      <c r="AO69" s="34"/>
      <c r="AP69" s="34"/>
      <c r="AQ69" s="34"/>
      <c r="AR69" s="34"/>
      <c r="AS69" s="34"/>
      <c r="AT69" s="34"/>
      <c r="AU69" s="34"/>
      <c r="AV69" s="34"/>
      <c r="AW69" s="34"/>
      <c r="AX69" s="34"/>
      <c r="AY69" s="34"/>
      <c r="AZ69" s="34"/>
      <c r="BA69" s="34"/>
      <c r="BB69" s="34"/>
      <c r="BC69" s="34"/>
      <c r="BD69" s="34"/>
      <c r="BE69" s="34"/>
      <c r="BF69" s="34"/>
      <c r="BG69" s="34"/>
      <c r="BH69" s="34"/>
      <c r="BI69" s="34"/>
      <c r="BJ69" s="34"/>
      <c r="BK69" s="34"/>
    </row>
    <row r="70" spans="1:63" x14ac:dyDescent="0.3">
      <c r="A70" s="57">
        <v>10</v>
      </c>
      <c r="B70" s="51" t="s">
        <v>110</v>
      </c>
      <c r="C70" s="23"/>
      <c r="D70" s="36">
        <v>0.7</v>
      </c>
      <c r="E70" s="25">
        <v>2090</v>
      </c>
      <c r="F70" s="26"/>
      <c r="G70" s="24">
        <f t="shared" si="23"/>
        <v>1463</v>
      </c>
      <c r="H70" s="27">
        <f t="shared" si="22"/>
        <v>1463</v>
      </c>
      <c r="I70" s="24">
        <v>67</v>
      </c>
      <c r="J70" s="29">
        <f>SUM(I70:I70)</f>
        <v>67</v>
      </c>
      <c r="K70" s="30">
        <f>IF(J70/G70*100&gt;=100,100,IF(J70/G70*100&lt;100,J70/G70*100))/100</f>
        <v>4.5796308954203689E-2</v>
      </c>
      <c r="L70" s="30">
        <f>J70/E70</f>
        <v>3.2057416267942583E-2</v>
      </c>
      <c r="M70" s="31">
        <f>IF(J70/H70*100&gt;=100,100,IF(J70/H70*100&lt;100,J70/H70*100))/100</f>
        <v>4.5796308954203689E-2</v>
      </c>
      <c r="N70" s="24" t="s">
        <v>26</v>
      </c>
      <c r="O70" s="32"/>
      <c r="P70" s="32"/>
      <c r="Q70" s="32"/>
      <c r="R70" s="34"/>
      <c r="S70" s="34"/>
      <c r="T70" s="34"/>
      <c r="U70" s="34"/>
      <c r="V70" s="34"/>
      <c r="W70" s="34"/>
      <c r="X70" s="34"/>
      <c r="Y70" s="34"/>
      <c r="Z70" s="34"/>
      <c r="AA70" s="34"/>
      <c r="AB70" s="34"/>
      <c r="AC70" s="34"/>
      <c r="AD70" s="34"/>
      <c r="AE70" s="34"/>
      <c r="AF70" s="34"/>
      <c r="AG70" s="34"/>
      <c r="AH70" s="34"/>
      <c r="AI70" s="34"/>
      <c r="AJ70" s="34"/>
      <c r="AK70" s="34"/>
      <c r="AL70" s="34"/>
      <c r="AM70" s="34"/>
      <c r="AN70" s="34"/>
      <c r="AO70" s="34"/>
      <c r="AP70" s="34"/>
      <c r="AQ70" s="34"/>
      <c r="AR70" s="34"/>
      <c r="AS70" s="34"/>
      <c r="AT70" s="34"/>
      <c r="AU70" s="34"/>
      <c r="AV70" s="34"/>
      <c r="AW70" s="34"/>
      <c r="AX70" s="34"/>
      <c r="AY70" s="34"/>
      <c r="AZ70" s="34"/>
      <c r="BA70" s="34"/>
      <c r="BB70" s="34"/>
      <c r="BC70" s="34"/>
      <c r="BD70" s="34"/>
      <c r="BE70" s="34"/>
      <c r="BF70" s="34"/>
      <c r="BG70" s="34"/>
      <c r="BH70" s="34"/>
      <c r="BI70" s="34"/>
      <c r="BJ70" s="34"/>
      <c r="BK70" s="34"/>
    </row>
    <row r="71" spans="1:63" x14ac:dyDescent="0.3">
      <c r="A71" s="57">
        <v>11</v>
      </c>
      <c r="B71" s="51" t="s">
        <v>111</v>
      </c>
      <c r="C71" s="23"/>
      <c r="D71" s="36">
        <v>0.7</v>
      </c>
      <c r="E71" s="25">
        <v>2090</v>
      </c>
      <c r="F71" s="26"/>
      <c r="G71" s="24">
        <f t="shared" si="23"/>
        <v>1463</v>
      </c>
      <c r="H71" s="27">
        <f t="shared" si="22"/>
        <v>1463</v>
      </c>
      <c r="I71" s="24">
        <v>61</v>
      </c>
      <c r="J71" s="29">
        <f>SUM(I71:I71)</f>
        <v>61</v>
      </c>
      <c r="K71" s="30">
        <f>IF(J71/G71*100&gt;=100,100,IF(J71/G71*100&lt;100,J71/G71*100))/100</f>
        <v>4.1695146958304855E-2</v>
      </c>
      <c r="L71" s="30">
        <f>J71/E71</f>
        <v>2.9186602870813396E-2</v>
      </c>
      <c r="M71" s="31">
        <f>IF(J71/H71*100&gt;=100,100,IF(J71/H71*100&lt;100,J71/H71*100))/100</f>
        <v>4.1695146958304855E-2</v>
      </c>
      <c r="N71" s="38" t="s">
        <v>22</v>
      </c>
      <c r="O71" s="32"/>
      <c r="P71" s="32" t="s">
        <v>112</v>
      </c>
      <c r="Q71" s="32"/>
      <c r="R71" s="34"/>
      <c r="S71" s="34"/>
      <c r="T71" s="34"/>
      <c r="U71" s="34"/>
      <c r="V71" s="34"/>
      <c r="W71" s="34"/>
      <c r="X71" s="34"/>
      <c r="Y71" s="34"/>
      <c r="Z71" s="34"/>
      <c r="AA71" s="34"/>
      <c r="AB71" s="34"/>
      <c r="AC71" s="34"/>
      <c r="AD71" s="34"/>
      <c r="AE71" s="34"/>
      <c r="AF71" s="34"/>
      <c r="AG71" s="34"/>
      <c r="AH71" s="34"/>
      <c r="AI71" s="34"/>
      <c r="AJ71" s="34"/>
      <c r="AK71" s="34"/>
      <c r="AL71" s="34"/>
      <c r="AM71" s="34"/>
      <c r="AN71" s="34"/>
      <c r="AO71" s="34"/>
      <c r="AP71" s="34"/>
      <c r="AQ71" s="34"/>
      <c r="AR71" s="34"/>
      <c r="AS71" s="34"/>
      <c r="AT71" s="34"/>
      <c r="AU71" s="34"/>
      <c r="AV71" s="34"/>
      <c r="AW71" s="34"/>
      <c r="AX71" s="34"/>
      <c r="AY71" s="34"/>
      <c r="AZ71" s="34"/>
      <c r="BA71" s="34"/>
      <c r="BB71" s="34"/>
      <c r="BC71" s="34"/>
      <c r="BD71" s="34"/>
      <c r="BE71" s="34"/>
      <c r="BF71" s="34"/>
      <c r="BG71" s="34"/>
      <c r="BH71" s="34"/>
      <c r="BI71" s="34"/>
      <c r="BJ71" s="34"/>
      <c r="BK71" s="34"/>
    </row>
    <row r="72" spans="1:63" ht="26.4" x14ac:dyDescent="0.3">
      <c r="A72" s="57">
        <v>12</v>
      </c>
      <c r="B72" s="51" t="s">
        <v>113</v>
      </c>
      <c r="C72" s="23"/>
      <c r="D72" s="36">
        <v>0.7</v>
      </c>
      <c r="E72" s="25">
        <v>16151</v>
      </c>
      <c r="F72" s="26"/>
      <c r="G72" s="24">
        <f t="shared" si="23"/>
        <v>11305.699999999999</v>
      </c>
      <c r="H72" s="27">
        <f t="shared" si="22"/>
        <v>11305.699999999999</v>
      </c>
      <c r="I72" s="24">
        <v>51</v>
      </c>
      <c r="J72" s="29">
        <f>SUM(I72:I72)</f>
        <v>51</v>
      </c>
      <c r="K72" s="30">
        <f>IF(J72/G72*100&gt;=100,100,IF(J72/G72*100&lt;100,J72/G72*100))/100</f>
        <v>4.5109988766728294E-3</v>
      </c>
      <c r="L72" s="30">
        <f>J72/E72</f>
        <v>3.1576992136709801E-3</v>
      </c>
      <c r="M72" s="31">
        <f>IF(J72/H72*100&gt;=100,100,IF(J72/H72*100&lt;100,J72/H72*100))/100</f>
        <v>4.5109988766728294E-3</v>
      </c>
      <c r="N72" s="38" t="s">
        <v>22</v>
      </c>
      <c r="O72" s="58"/>
      <c r="P72" s="58" t="s">
        <v>114</v>
      </c>
      <c r="Q72" s="32"/>
      <c r="R72" s="34"/>
      <c r="S72" s="34"/>
      <c r="T72" s="34"/>
      <c r="U72" s="34"/>
      <c r="V72" s="34"/>
      <c r="W72" s="34"/>
      <c r="X72" s="34"/>
      <c r="Y72" s="34"/>
      <c r="Z72" s="34"/>
      <c r="AA72" s="34"/>
      <c r="AB72" s="34"/>
      <c r="AC72" s="34"/>
      <c r="AD72" s="34"/>
      <c r="AE72" s="34"/>
      <c r="AF72" s="34"/>
      <c r="AG72" s="34"/>
      <c r="AH72" s="34"/>
      <c r="AI72" s="34"/>
      <c r="AJ72" s="34"/>
      <c r="AK72" s="34"/>
      <c r="AL72" s="34"/>
      <c r="AM72" s="34"/>
      <c r="AN72" s="34"/>
      <c r="AO72" s="34"/>
      <c r="AP72" s="34"/>
      <c r="AQ72" s="34"/>
      <c r="AR72" s="34"/>
      <c r="AS72" s="34"/>
      <c r="AT72" s="34"/>
      <c r="AU72" s="34"/>
      <c r="AV72" s="34"/>
      <c r="AW72" s="34"/>
      <c r="AX72" s="34"/>
      <c r="AY72" s="34"/>
      <c r="AZ72" s="34"/>
      <c r="BA72" s="34"/>
      <c r="BB72" s="34"/>
      <c r="BC72" s="34"/>
      <c r="BD72" s="34"/>
      <c r="BE72" s="34"/>
      <c r="BF72" s="34"/>
      <c r="BG72" s="34"/>
      <c r="BH72" s="34"/>
      <c r="BI72" s="34"/>
      <c r="BJ72" s="34"/>
      <c r="BK72" s="34"/>
    </row>
    <row r="73" spans="1:63" ht="26.4" x14ac:dyDescent="0.3">
      <c r="A73" s="57">
        <v>13</v>
      </c>
      <c r="B73" s="51" t="s">
        <v>115</v>
      </c>
      <c r="C73" s="23"/>
      <c r="D73" s="36">
        <v>0.7</v>
      </c>
      <c r="E73" s="25">
        <v>6087</v>
      </c>
      <c r="F73" s="26"/>
      <c r="G73" s="24">
        <f t="shared" si="23"/>
        <v>4260.8999999999996</v>
      </c>
      <c r="H73" s="27">
        <f t="shared" si="22"/>
        <v>4260.8999999999996</v>
      </c>
      <c r="I73" s="24">
        <v>55</v>
      </c>
      <c r="J73" s="29">
        <f>SUM(I73:I73)</f>
        <v>55</v>
      </c>
      <c r="K73" s="30">
        <f>IF(J73/G73*100&gt;=100,100,IF(J73/G73*100&lt;100,J73/G73*100))/100</f>
        <v>1.2908071064798516E-2</v>
      </c>
      <c r="L73" s="30">
        <f>J73/E73</f>
        <v>9.0356497453589618E-3</v>
      </c>
      <c r="M73" s="31">
        <f>IF(J73/H73*100&gt;=100,100,IF(J73/H73*100&lt;100,J73/H73*100))/100</f>
        <v>1.2908071064798516E-2</v>
      </c>
      <c r="N73" s="38" t="s">
        <v>22</v>
      </c>
      <c r="O73" s="32"/>
      <c r="P73" s="32" t="s">
        <v>116</v>
      </c>
      <c r="Q73" s="32"/>
      <c r="R73" s="34"/>
      <c r="S73" s="34"/>
      <c r="T73" s="34"/>
      <c r="U73" s="34"/>
      <c r="V73" s="34"/>
      <c r="W73" s="34"/>
      <c r="X73" s="34"/>
      <c r="Y73" s="34"/>
      <c r="Z73" s="34"/>
      <c r="AA73" s="34"/>
      <c r="AB73" s="34"/>
      <c r="AC73" s="34"/>
      <c r="AD73" s="34"/>
      <c r="AE73" s="34"/>
      <c r="AF73" s="34"/>
      <c r="AG73" s="34"/>
      <c r="AH73" s="34"/>
      <c r="AI73" s="34"/>
      <c r="AJ73" s="34"/>
      <c r="AK73" s="34"/>
      <c r="AL73" s="34"/>
      <c r="AM73" s="34"/>
      <c r="AN73" s="34"/>
      <c r="AO73" s="34"/>
      <c r="AP73" s="34"/>
      <c r="AQ73" s="34"/>
      <c r="AR73" s="34"/>
      <c r="AS73" s="34"/>
      <c r="AT73" s="34"/>
      <c r="AU73" s="34"/>
      <c r="AV73" s="34"/>
      <c r="AW73" s="34"/>
      <c r="AX73" s="34"/>
      <c r="AY73" s="34"/>
      <c r="AZ73" s="34"/>
      <c r="BA73" s="34"/>
      <c r="BB73" s="34"/>
      <c r="BC73" s="34"/>
      <c r="BD73" s="34"/>
      <c r="BE73" s="34"/>
      <c r="BF73" s="34"/>
      <c r="BG73" s="34"/>
      <c r="BH73" s="34"/>
      <c r="BI73" s="34"/>
      <c r="BJ73" s="34"/>
      <c r="BK73" s="34"/>
    </row>
    <row r="74" spans="1:63" ht="39.6" x14ac:dyDescent="0.3">
      <c r="A74" s="57">
        <v>14</v>
      </c>
      <c r="B74" s="51" t="s">
        <v>117</v>
      </c>
      <c r="C74" s="23"/>
      <c r="D74" s="36">
        <v>0.7</v>
      </c>
      <c r="E74" s="25">
        <v>6087</v>
      </c>
      <c r="F74" s="26"/>
      <c r="G74" s="24">
        <f t="shared" si="23"/>
        <v>4260.8999999999996</v>
      </c>
      <c r="H74" s="27">
        <f t="shared" si="22"/>
        <v>4260.8999999999996</v>
      </c>
      <c r="I74" s="24">
        <v>55</v>
      </c>
      <c r="J74" s="29">
        <f>SUM(I74:I74)</f>
        <v>55</v>
      </c>
      <c r="K74" s="30">
        <f>IF(J74/G74*100&gt;=100,100,IF(J74/G74*100&lt;100,J74/G74*100))/100</f>
        <v>1.2908071064798516E-2</v>
      </c>
      <c r="L74" s="30">
        <f>J74/E74</f>
        <v>9.0356497453589618E-3</v>
      </c>
      <c r="M74" s="31">
        <f>IF(J74/H74*100&gt;=100,100,IF(J74/H74*100&lt;100,J74/H74*100))/100</f>
        <v>1.2908071064798516E-2</v>
      </c>
      <c r="N74" s="38" t="s">
        <v>22</v>
      </c>
      <c r="O74" s="32"/>
      <c r="P74" s="32" t="s">
        <v>118</v>
      </c>
      <c r="Q74" s="32"/>
      <c r="R74" s="34"/>
      <c r="S74" s="34"/>
      <c r="T74" s="34"/>
      <c r="U74" s="34"/>
      <c r="V74" s="34"/>
      <c r="W74" s="34"/>
      <c r="X74" s="34"/>
      <c r="Y74" s="34"/>
      <c r="Z74" s="34"/>
      <c r="AA74" s="34"/>
      <c r="AB74" s="34"/>
      <c r="AC74" s="34"/>
      <c r="AD74" s="34"/>
      <c r="AE74" s="34"/>
      <c r="AF74" s="34"/>
      <c r="AG74" s="34"/>
      <c r="AH74" s="34"/>
      <c r="AI74" s="34"/>
      <c r="AJ74" s="34"/>
      <c r="AK74" s="34"/>
      <c r="AL74" s="34"/>
      <c r="AM74" s="34"/>
      <c r="AN74" s="34"/>
      <c r="AO74" s="34"/>
      <c r="AP74" s="34"/>
      <c r="AQ74" s="34"/>
      <c r="AR74" s="34"/>
      <c r="AS74" s="34"/>
      <c r="AT74" s="34"/>
      <c r="AU74" s="34"/>
      <c r="AV74" s="34"/>
      <c r="AW74" s="34"/>
      <c r="AX74" s="34"/>
      <c r="AY74" s="34"/>
      <c r="AZ74" s="34"/>
      <c r="BA74" s="34"/>
      <c r="BB74" s="34"/>
      <c r="BC74" s="34"/>
      <c r="BD74" s="34"/>
      <c r="BE74" s="34"/>
      <c r="BF74" s="34"/>
      <c r="BG74" s="34"/>
      <c r="BH74" s="34"/>
      <c r="BI74" s="34"/>
      <c r="BJ74" s="34"/>
      <c r="BK74" s="34"/>
    </row>
    <row r="75" spans="1:63" x14ac:dyDescent="0.3">
      <c r="A75" s="57">
        <v>15</v>
      </c>
      <c r="B75" s="51" t="s">
        <v>119</v>
      </c>
      <c r="C75" s="23"/>
      <c r="D75" s="36">
        <v>0.7</v>
      </c>
      <c r="E75" s="25">
        <v>37850</v>
      </c>
      <c r="F75" s="26"/>
      <c r="G75" s="24">
        <f t="shared" si="23"/>
        <v>26495</v>
      </c>
      <c r="H75" s="27">
        <f t="shared" si="22"/>
        <v>26495</v>
      </c>
      <c r="I75" s="24">
        <v>1105</v>
      </c>
      <c r="J75" s="29">
        <f>SUM(I75:I75)</f>
        <v>1105</v>
      </c>
      <c r="K75" s="30">
        <f>IF(J75/G75*100&gt;=100,100,IF(J75/G75*100&lt;100,J75/G75*100))/100</f>
        <v>4.170598226080393E-2</v>
      </c>
      <c r="L75" s="30">
        <f>J75/E75</f>
        <v>2.9194187582562748E-2</v>
      </c>
      <c r="M75" s="31">
        <f>IF(J75/H75*100&gt;=100,100,IF(J75/H75*100&lt;100,J75/H75*100))/100</f>
        <v>4.170598226080393E-2</v>
      </c>
      <c r="N75" s="38" t="s">
        <v>22</v>
      </c>
      <c r="O75" s="62"/>
      <c r="P75" s="32"/>
      <c r="Q75" s="33"/>
      <c r="R75" s="34"/>
      <c r="S75" s="34"/>
      <c r="T75" s="34"/>
      <c r="U75" s="34"/>
      <c r="V75" s="34"/>
      <c r="W75" s="34"/>
      <c r="X75" s="34"/>
      <c r="Y75" s="34"/>
      <c r="Z75" s="34"/>
      <c r="AA75" s="34"/>
      <c r="AB75" s="34"/>
      <c r="AC75" s="34"/>
      <c r="AD75" s="34"/>
      <c r="AE75" s="34"/>
      <c r="AF75" s="34"/>
      <c r="AG75" s="34"/>
      <c r="AH75" s="34"/>
      <c r="AI75" s="34"/>
      <c r="AJ75" s="34"/>
      <c r="AK75" s="34"/>
      <c r="AL75" s="34"/>
      <c r="AM75" s="34"/>
      <c r="AN75" s="34"/>
      <c r="AO75" s="34"/>
      <c r="AP75" s="34"/>
      <c r="AQ75" s="34"/>
      <c r="AR75" s="34"/>
      <c r="AS75" s="34"/>
      <c r="AT75" s="34"/>
      <c r="AU75" s="34"/>
      <c r="AV75" s="34"/>
      <c r="AW75" s="34"/>
      <c r="AX75" s="34"/>
      <c r="AY75" s="34"/>
      <c r="AZ75" s="34"/>
      <c r="BA75" s="34"/>
      <c r="BB75" s="34"/>
      <c r="BC75" s="34"/>
      <c r="BD75" s="34"/>
      <c r="BE75" s="34"/>
      <c r="BF75" s="34"/>
      <c r="BG75" s="34"/>
      <c r="BH75" s="34"/>
      <c r="BI75" s="34"/>
      <c r="BJ75" s="34"/>
      <c r="BK75" s="34"/>
    </row>
    <row r="76" spans="1:63" x14ac:dyDescent="0.3">
      <c r="A76" s="24">
        <v>16</v>
      </c>
      <c r="B76" s="35" t="s">
        <v>120</v>
      </c>
      <c r="C76" s="23"/>
      <c r="D76" s="36">
        <v>1</v>
      </c>
      <c r="E76" s="25">
        <v>37</v>
      </c>
      <c r="F76" s="26"/>
      <c r="G76" s="24">
        <v>37</v>
      </c>
      <c r="H76" s="27">
        <f t="shared" si="22"/>
        <v>37</v>
      </c>
      <c r="I76" s="24">
        <v>2</v>
      </c>
      <c r="J76" s="29">
        <f>SUM(I76:I76)</f>
        <v>2</v>
      </c>
      <c r="K76" s="30">
        <f>IF(J76/G76*100&gt;=100,100,IF(J76/G76*100&lt;100,J76/G76*100))/100</f>
        <v>5.405405405405405E-2</v>
      </c>
      <c r="L76" s="30">
        <f>J76/E76</f>
        <v>5.4054054054054057E-2</v>
      </c>
      <c r="M76" s="31">
        <f>IF(J76/H76*100&gt;=100,100,IF(J76/H76*100&lt;100,J76/H76*100))/100</f>
        <v>5.405405405405405E-2</v>
      </c>
      <c r="N76" s="24" t="s">
        <v>26</v>
      </c>
      <c r="O76" s="32"/>
      <c r="P76" s="32"/>
      <c r="Q76" s="33"/>
      <c r="R76" s="34"/>
      <c r="S76" s="34"/>
      <c r="T76" s="34"/>
      <c r="U76" s="34"/>
      <c r="V76" s="34"/>
      <c r="W76" s="34"/>
      <c r="X76" s="34"/>
      <c r="Y76" s="34"/>
      <c r="Z76" s="34"/>
      <c r="AA76" s="34"/>
      <c r="AB76" s="34"/>
      <c r="AC76" s="34"/>
      <c r="AD76" s="34"/>
      <c r="AE76" s="34"/>
      <c r="AF76" s="34"/>
      <c r="AG76" s="34"/>
      <c r="AH76" s="34"/>
      <c r="AI76" s="34"/>
      <c r="AJ76" s="34"/>
      <c r="AK76" s="34"/>
      <c r="AL76" s="34"/>
      <c r="AM76" s="34"/>
      <c r="AN76" s="34"/>
      <c r="AO76" s="34"/>
      <c r="AP76" s="34"/>
      <c r="AQ76" s="34"/>
      <c r="AR76" s="34"/>
      <c r="AS76" s="34"/>
      <c r="AT76" s="34"/>
      <c r="AU76" s="34"/>
      <c r="AV76" s="34"/>
      <c r="AW76" s="34"/>
      <c r="AX76" s="34"/>
      <c r="AY76" s="34"/>
      <c r="AZ76" s="34"/>
      <c r="BA76" s="34"/>
      <c r="BB76" s="34"/>
      <c r="BC76" s="34"/>
      <c r="BD76" s="34"/>
      <c r="BE76" s="34"/>
      <c r="BF76" s="34"/>
      <c r="BG76" s="34"/>
      <c r="BH76" s="34"/>
      <c r="BI76" s="34"/>
      <c r="BJ76" s="34"/>
      <c r="BK76" s="34"/>
    </row>
    <row r="77" spans="1:63" x14ac:dyDescent="0.3">
      <c r="A77" s="53" t="s">
        <v>121</v>
      </c>
      <c r="B77" s="53"/>
      <c r="C77" s="63"/>
      <c r="D77" s="24"/>
      <c r="E77" s="25"/>
      <c r="F77" s="26"/>
      <c r="G77" s="24"/>
      <c r="H77" s="27"/>
      <c r="I77" s="24"/>
      <c r="J77" s="29"/>
      <c r="K77" s="30"/>
      <c r="L77" s="30"/>
      <c r="M77" s="31"/>
      <c r="N77" s="24"/>
      <c r="O77" s="32"/>
      <c r="P77" s="32"/>
      <c r="Q77" s="33"/>
      <c r="R77" s="34"/>
      <c r="S77" s="34"/>
      <c r="T77" s="34"/>
      <c r="U77" s="34"/>
      <c r="V77" s="34"/>
      <c r="W77" s="34"/>
      <c r="X77" s="34"/>
      <c r="Y77" s="34"/>
      <c r="Z77" s="34"/>
      <c r="AA77" s="34"/>
      <c r="AB77" s="34"/>
      <c r="AC77" s="34"/>
      <c r="AD77" s="34"/>
      <c r="AE77" s="34"/>
      <c r="AF77" s="34"/>
      <c r="AG77" s="34"/>
      <c r="AH77" s="34"/>
      <c r="AI77" s="34"/>
      <c r="AJ77" s="34"/>
      <c r="AK77" s="34"/>
      <c r="AL77" s="34"/>
      <c r="AM77" s="34"/>
      <c r="AN77" s="34"/>
      <c r="AO77" s="34"/>
      <c r="AP77" s="34"/>
      <c r="AQ77" s="34"/>
      <c r="AR77" s="34"/>
      <c r="AS77" s="34"/>
      <c r="AT77" s="34"/>
      <c r="AU77" s="34"/>
      <c r="AV77" s="34"/>
      <c r="AW77" s="34"/>
      <c r="AX77" s="34"/>
      <c r="AY77" s="34"/>
      <c r="AZ77" s="34"/>
      <c r="BA77" s="34"/>
      <c r="BB77" s="34"/>
      <c r="BC77" s="34"/>
      <c r="BD77" s="34"/>
      <c r="BE77" s="34"/>
      <c r="BF77" s="34"/>
      <c r="BG77" s="34"/>
      <c r="BH77" s="34"/>
      <c r="BI77" s="34"/>
      <c r="BJ77" s="34"/>
      <c r="BK77" s="34"/>
    </row>
    <row r="78" spans="1:63" x14ac:dyDescent="0.3">
      <c r="A78" s="24">
        <v>1</v>
      </c>
      <c r="B78" s="35" t="s">
        <v>122</v>
      </c>
      <c r="C78" s="23"/>
      <c r="D78" s="36">
        <v>0.6</v>
      </c>
      <c r="E78" s="25">
        <v>8460</v>
      </c>
      <c r="F78" s="26"/>
      <c r="G78" s="24">
        <f>E78*D78</f>
        <v>5076</v>
      </c>
      <c r="H78" s="27">
        <f t="shared" ref="H78:H81" si="24">G78/12*12</f>
        <v>5076</v>
      </c>
      <c r="I78" s="24"/>
      <c r="J78" s="29">
        <f>SUM(I78:I78)</f>
        <v>0</v>
      </c>
      <c r="K78" s="30">
        <f>IF(J78/G78*100&gt;=100,100,IF(J78/G78*100&lt;100,J78/G78*100))/100</f>
        <v>0</v>
      </c>
      <c r="L78" s="30">
        <f>J78/E78</f>
        <v>0</v>
      </c>
      <c r="M78" s="31">
        <f>IF(J78/H78*100&gt;=100,100,IF(J78/H78*100&lt;100,J78/H78*100))/100</f>
        <v>0</v>
      </c>
      <c r="N78" s="38" t="s">
        <v>22</v>
      </c>
      <c r="O78" s="32"/>
      <c r="P78" s="32"/>
      <c r="Q78" s="33"/>
      <c r="R78" s="34"/>
      <c r="S78" s="34"/>
      <c r="T78" s="34"/>
      <c r="U78" s="34"/>
      <c r="V78" s="34"/>
      <c r="W78" s="34"/>
      <c r="X78" s="34"/>
      <c r="Y78" s="34"/>
      <c r="Z78" s="34"/>
      <c r="AA78" s="34"/>
      <c r="AB78" s="34"/>
      <c r="AC78" s="34"/>
      <c r="AD78" s="34"/>
      <c r="AE78" s="34"/>
      <c r="AF78" s="34"/>
      <c r="AG78" s="34"/>
      <c r="AH78" s="34"/>
      <c r="AI78" s="34"/>
      <c r="AJ78" s="34"/>
      <c r="AK78" s="34"/>
      <c r="AL78" s="34"/>
      <c r="AM78" s="34"/>
      <c r="AN78" s="34"/>
      <c r="AO78" s="34"/>
      <c r="AP78" s="34"/>
      <c r="AQ78" s="34"/>
      <c r="AR78" s="34"/>
      <c r="AS78" s="34"/>
      <c r="AT78" s="34"/>
      <c r="AU78" s="34"/>
      <c r="AV78" s="34"/>
      <c r="AW78" s="34"/>
      <c r="AX78" s="34"/>
      <c r="AY78" s="34"/>
      <c r="AZ78" s="34"/>
      <c r="BA78" s="34"/>
      <c r="BB78" s="34"/>
      <c r="BC78" s="34"/>
      <c r="BD78" s="34"/>
      <c r="BE78" s="34"/>
      <c r="BF78" s="34"/>
      <c r="BG78" s="34"/>
      <c r="BH78" s="34"/>
      <c r="BI78" s="34"/>
      <c r="BJ78" s="34"/>
      <c r="BK78" s="34"/>
    </row>
    <row r="79" spans="1:63" x14ac:dyDescent="0.3">
      <c r="A79" s="50">
        <v>2</v>
      </c>
      <c r="B79" s="35" t="s">
        <v>123</v>
      </c>
      <c r="C79" s="23"/>
      <c r="D79" s="36">
        <v>0.6</v>
      </c>
      <c r="E79" s="25">
        <v>270</v>
      </c>
      <c r="F79" s="26"/>
      <c r="G79" s="24">
        <v>162</v>
      </c>
      <c r="H79" s="27">
        <f t="shared" si="24"/>
        <v>162</v>
      </c>
      <c r="I79" s="24">
        <v>15</v>
      </c>
      <c r="J79" s="29">
        <f>SUM(I79:I79)</f>
        <v>15</v>
      </c>
      <c r="K79" s="30">
        <f>IF(J79/G79*100&gt;=100,100,IF(J79/G79*100&lt;100,J79/G79*100))/100</f>
        <v>9.2592592592592601E-2</v>
      </c>
      <c r="L79" s="30">
        <f>J79/E79</f>
        <v>5.5555555555555552E-2</v>
      </c>
      <c r="M79" s="31">
        <f>IF(J79/H79*100&gt;=100,100,IF(J79/H79*100&lt;100,J79/H79*100))/100</f>
        <v>9.2592592592592601E-2</v>
      </c>
      <c r="N79" s="38" t="s">
        <v>22</v>
      </c>
      <c r="O79" s="32"/>
      <c r="P79" s="32"/>
      <c r="Q79" s="33"/>
      <c r="R79" s="34"/>
      <c r="S79" s="34"/>
      <c r="T79" s="34"/>
      <c r="U79" s="34"/>
      <c r="V79" s="34"/>
      <c r="W79" s="34"/>
      <c r="X79" s="34"/>
      <c r="Y79" s="34"/>
      <c r="Z79" s="34"/>
      <c r="AA79" s="34"/>
      <c r="AB79" s="34"/>
      <c r="AC79" s="34"/>
      <c r="AD79" s="34"/>
      <c r="AE79" s="34"/>
      <c r="AF79" s="34"/>
      <c r="AG79" s="34"/>
      <c r="AH79" s="34"/>
      <c r="AI79" s="34"/>
      <c r="AJ79" s="34"/>
      <c r="AK79" s="34"/>
      <c r="AL79" s="34"/>
      <c r="AM79" s="34"/>
      <c r="AN79" s="34"/>
      <c r="AO79" s="34"/>
      <c r="AP79" s="34"/>
      <c r="AQ79" s="34"/>
      <c r="AR79" s="34"/>
      <c r="AS79" s="34"/>
      <c r="AT79" s="34"/>
      <c r="AU79" s="34"/>
      <c r="AV79" s="34"/>
      <c r="AW79" s="34"/>
      <c r="AX79" s="34"/>
      <c r="AY79" s="34"/>
      <c r="AZ79" s="34"/>
      <c r="BA79" s="34"/>
      <c r="BB79" s="34"/>
      <c r="BC79" s="34"/>
      <c r="BD79" s="34"/>
      <c r="BE79" s="34"/>
      <c r="BF79" s="34"/>
      <c r="BG79" s="34"/>
      <c r="BH79" s="34"/>
      <c r="BI79" s="34"/>
      <c r="BJ79" s="34"/>
      <c r="BK79" s="34"/>
    </row>
    <row r="80" spans="1:63" x14ac:dyDescent="0.3">
      <c r="A80" s="24">
        <v>3</v>
      </c>
      <c r="B80" s="35" t="s">
        <v>124</v>
      </c>
      <c r="C80" s="23"/>
      <c r="D80" s="36">
        <v>1</v>
      </c>
      <c r="E80" s="25">
        <v>0</v>
      </c>
      <c r="F80" s="26"/>
      <c r="G80" s="24">
        <f t="shared" ref="G80:G81" si="25">E80*D80</f>
        <v>0</v>
      </c>
      <c r="H80" s="27">
        <f t="shared" si="24"/>
        <v>0</v>
      </c>
      <c r="I80" s="24">
        <v>0</v>
      </c>
      <c r="J80" s="29">
        <f>SUM(I80:I80)</f>
        <v>0</v>
      </c>
      <c r="K80" s="30" t="e">
        <f>IF(J80/G80*100&gt;=100,100,IF(J80/G80*100&lt;100,J80/G80*100))/100</f>
        <v>#DIV/0!</v>
      </c>
      <c r="L80" s="30" t="e">
        <f>J80/E80</f>
        <v>#DIV/0!</v>
      </c>
      <c r="M80" s="31" t="e">
        <f>IF(J80/H80*100&gt;=100,100,IF(J80/H80*100&lt;100,J80/H80*100))/100</f>
        <v>#DIV/0!</v>
      </c>
      <c r="N80" s="24"/>
      <c r="O80" s="32" t="s">
        <v>125</v>
      </c>
      <c r="P80" s="32"/>
      <c r="Q80" s="33"/>
      <c r="R80" s="34"/>
      <c r="S80" s="34"/>
      <c r="T80" s="34"/>
      <c r="U80" s="34"/>
      <c r="V80" s="34"/>
      <c r="W80" s="34"/>
      <c r="X80" s="34"/>
      <c r="Y80" s="34"/>
      <c r="Z80" s="34"/>
      <c r="AA80" s="34"/>
      <c r="AB80" s="34"/>
      <c r="AC80" s="34"/>
      <c r="AD80" s="34"/>
      <c r="AE80" s="34"/>
      <c r="AF80" s="34"/>
      <c r="AG80" s="34"/>
      <c r="AH80" s="34"/>
      <c r="AI80" s="34"/>
      <c r="AJ80" s="34"/>
      <c r="AK80" s="34"/>
      <c r="AL80" s="34"/>
      <c r="AM80" s="34"/>
      <c r="AN80" s="34"/>
      <c r="AO80" s="34"/>
      <c r="AP80" s="34"/>
      <c r="AQ80" s="34"/>
      <c r="AR80" s="34"/>
      <c r="AS80" s="34"/>
      <c r="AT80" s="34"/>
      <c r="AU80" s="34"/>
      <c r="AV80" s="34"/>
      <c r="AW80" s="34"/>
      <c r="AX80" s="34"/>
      <c r="AY80" s="34"/>
      <c r="AZ80" s="34"/>
      <c r="BA80" s="34"/>
      <c r="BB80" s="34"/>
      <c r="BC80" s="34"/>
      <c r="BD80" s="34"/>
      <c r="BE80" s="34"/>
      <c r="BF80" s="34"/>
      <c r="BG80" s="34"/>
      <c r="BH80" s="34"/>
      <c r="BI80" s="34"/>
      <c r="BJ80" s="34"/>
      <c r="BK80" s="34"/>
    </row>
    <row r="81" spans="1:63" x14ac:dyDescent="0.3">
      <c r="A81" s="24">
        <v>4</v>
      </c>
      <c r="B81" s="35" t="s">
        <v>126</v>
      </c>
      <c r="C81" s="23"/>
      <c r="D81" s="36">
        <v>0.1</v>
      </c>
      <c r="E81" s="25">
        <v>0</v>
      </c>
      <c r="F81" s="26"/>
      <c r="G81" s="24">
        <f t="shared" si="25"/>
        <v>0</v>
      </c>
      <c r="H81" s="27">
        <f t="shared" si="24"/>
        <v>0</v>
      </c>
      <c r="I81" s="24">
        <v>0</v>
      </c>
      <c r="J81" s="29">
        <f>SUM(I81:I81)</f>
        <v>0</v>
      </c>
      <c r="K81" s="30" t="e">
        <f>IF(J81/G81*100&gt;=100,100,IF(J81/G81*100&lt;100,J81/G81*100))/100</f>
        <v>#DIV/0!</v>
      </c>
      <c r="L81" s="30" t="e">
        <f>J81/E81</f>
        <v>#DIV/0!</v>
      </c>
      <c r="M81" s="31" t="e">
        <f>IF(J81/H81*100&gt;=100,100,IF(J81/H81*100&lt;100,J81/H81*100))/100</f>
        <v>#DIV/0!</v>
      </c>
      <c r="N81" s="24"/>
      <c r="O81" s="32" t="s">
        <v>125</v>
      </c>
      <c r="P81" s="32"/>
      <c r="Q81" s="33"/>
      <c r="R81" s="34"/>
      <c r="S81" s="34"/>
      <c r="T81" s="34"/>
      <c r="U81" s="34"/>
      <c r="V81" s="34"/>
      <c r="W81" s="34"/>
      <c r="X81" s="34"/>
      <c r="Y81" s="34"/>
      <c r="Z81" s="34"/>
      <c r="AA81" s="34"/>
      <c r="AB81" s="34"/>
      <c r="AC81" s="34"/>
      <c r="AD81" s="34"/>
      <c r="AE81" s="34"/>
      <c r="AF81" s="34"/>
      <c r="AG81" s="34"/>
      <c r="AH81" s="34"/>
      <c r="AI81" s="34"/>
      <c r="AJ81" s="34"/>
      <c r="AK81" s="34"/>
      <c r="AL81" s="34"/>
      <c r="AM81" s="34"/>
      <c r="AN81" s="34"/>
      <c r="AO81" s="34"/>
      <c r="AP81" s="34"/>
      <c r="AQ81" s="34"/>
      <c r="AR81" s="34"/>
      <c r="AS81" s="34"/>
      <c r="AT81" s="34"/>
      <c r="AU81" s="34"/>
      <c r="AV81" s="34"/>
      <c r="AW81" s="34"/>
      <c r="AX81" s="34"/>
      <c r="AY81" s="34"/>
      <c r="AZ81" s="34"/>
      <c r="BA81" s="34"/>
      <c r="BB81" s="34"/>
      <c r="BC81" s="34"/>
      <c r="BD81" s="34"/>
      <c r="BE81" s="34"/>
      <c r="BF81" s="34"/>
      <c r="BG81" s="34"/>
      <c r="BH81" s="34"/>
      <c r="BI81" s="34"/>
      <c r="BJ81" s="34"/>
      <c r="BK81" s="34"/>
    </row>
  </sheetData>
  <mergeCells count="89">
    <mergeCell ref="B75:C75"/>
    <mergeCell ref="B76:C76"/>
    <mergeCell ref="B78:C78"/>
    <mergeCell ref="B79:C79"/>
    <mergeCell ref="B80:C80"/>
    <mergeCell ref="B81:C81"/>
    <mergeCell ref="B69:C69"/>
    <mergeCell ref="B70:C70"/>
    <mergeCell ref="B71:C71"/>
    <mergeCell ref="B72:C72"/>
    <mergeCell ref="B73:C73"/>
    <mergeCell ref="B74:C74"/>
    <mergeCell ref="B63:C63"/>
    <mergeCell ref="B64:C64"/>
    <mergeCell ref="B65:C65"/>
    <mergeCell ref="B66:C66"/>
    <mergeCell ref="B67:C67"/>
    <mergeCell ref="B68:C68"/>
    <mergeCell ref="B57:C57"/>
    <mergeCell ref="B58:C58"/>
    <mergeCell ref="B59:C59"/>
    <mergeCell ref="A60:C60"/>
    <mergeCell ref="B61:C61"/>
    <mergeCell ref="B62:C62"/>
    <mergeCell ref="B51:C51"/>
    <mergeCell ref="B52:C52"/>
    <mergeCell ref="B53:C53"/>
    <mergeCell ref="B54:C54"/>
    <mergeCell ref="B55:C55"/>
    <mergeCell ref="B56:C56"/>
    <mergeCell ref="B45:C45"/>
    <mergeCell ref="B46:C46"/>
    <mergeCell ref="B47:C47"/>
    <mergeCell ref="B48:C48"/>
    <mergeCell ref="B49:C49"/>
    <mergeCell ref="A50:C50"/>
    <mergeCell ref="A39:C39"/>
    <mergeCell ref="B40:C40"/>
    <mergeCell ref="B41:C41"/>
    <mergeCell ref="B42:C42"/>
    <mergeCell ref="B43:C43"/>
    <mergeCell ref="B44:C44"/>
    <mergeCell ref="B33:C33"/>
    <mergeCell ref="B34:C34"/>
    <mergeCell ref="B35:C35"/>
    <mergeCell ref="A36:C36"/>
    <mergeCell ref="B37:C37"/>
    <mergeCell ref="B38:C38"/>
    <mergeCell ref="A25:C25"/>
    <mergeCell ref="B26:C26"/>
    <mergeCell ref="B27:C27"/>
    <mergeCell ref="B29:C29"/>
    <mergeCell ref="B30:C30"/>
    <mergeCell ref="B31:C31"/>
    <mergeCell ref="B19:C19"/>
    <mergeCell ref="A20:C20"/>
    <mergeCell ref="B21:C21"/>
    <mergeCell ref="B22:C22"/>
    <mergeCell ref="B23:C23"/>
    <mergeCell ref="B24:C24"/>
    <mergeCell ref="B13:C13"/>
    <mergeCell ref="A14:C14"/>
    <mergeCell ref="B15:C15"/>
    <mergeCell ref="B16:C16"/>
    <mergeCell ref="B17:C17"/>
    <mergeCell ref="B18:C18"/>
    <mergeCell ref="B7:C7"/>
    <mergeCell ref="A8:C8"/>
    <mergeCell ref="B9:C9"/>
    <mergeCell ref="B10:C10"/>
    <mergeCell ref="A11:C11"/>
    <mergeCell ref="B12:C12"/>
    <mergeCell ref="P1:P2"/>
    <mergeCell ref="Q1:Q2"/>
    <mergeCell ref="A3:C3"/>
    <mergeCell ref="A4:C4"/>
    <mergeCell ref="B5:C5"/>
    <mergeCell ref="B6:C6"/>
    <mergeCell ref="J1:J2"/>
    <mergeCell ref="K1:K2"/>
    <mergeCell ref="L1:L2"/>
    <mergeCell ref="M1:M2"/>
    <mergeCell ref="N1:N2"/>
    <mergeCell ref="O1:O2"/>
    <mergeCell ref="A1:A2"/>
    <mergeCell ref="B1:C2"/>
    <mergeCell ref="D1:D2"/>
    <mergeCell ref="E1:E2"/>
    <mergeCell ref="G1:G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Akbar Fahreza</dc:creator>
  <cp:lastModifiedBy>Akbar Fahreza</cp:lastModifiedBy>
  <dcterms:created xsi:type="dcterms:W3CDTF">2025-01-23T02:33:12Z</dcterms:created>
  <dcterms:modified xsi:type="dcterms:W3CDTF">2025-01-23T02:37:03Z</dcterms:modified>
</cp:coreProperties>
</file>