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2" l="1"/>
  <c r="J141" i="2"/>
  <c r="J140" i="2"/>
  <c r="I139" i="2"/>
  <c r="G138" i="2"/>
  <c r="H137" i="2"/>
  <c r="I136" i="2"/>
  <c r="H136" i="2"/>
  <c r="G136" i="2"/>
  <c r="F136" i="2"/>
  <c r="J136" i="2" s="1"/>
  <c r="E136" i="2"/>
  <c r="J135" i="2"/>
  <c r="J134" i="2"/>
  <c r="J133" i="2"/>
  <c r="J132" i="2"/>
  <c r="J131" i="2"/>
  <c r="I130" i="2"/>
  <c r="G128" i="2"/>
  <c r="I127" i="2"/>
  <c r="H127" i="2"/>
  <c r="G127" i="2"/>
  <c r="F127" i="2"/>
  <c r="E127" i="2"/>
  <c r="J127" i="2" s="1"/>
  <c r="J126" i="2"/>
  <c r="J125" i="2"/>
  <c r="J124" i="2"/>
  <c r="J123" i="2"/>
  <c r="J122" i="2"/>
  <c r="I121" i="2"/>
  <c r="H121" i="2"/>
  <c r="G121" i="2"/>
  <c r="F121" i="2"/>
  <c r="E121" i="2"/>
  <c r="J121" i="2" s="1"/>
  <c r="J120" i="2"/>
  <c r="J119" i="2"/>
  <c r="I118" i="2"/>
  <c r="H118" i="2"/>
  <c r="G118" i="2"/>
  <c r="F118" i="2"/>
  <c r="J118" i="2" s="1"/>
  <c r="E118" i="2"/>
  <c r="J117" i="2"/>
  <c r="J116" i="2"/>
  <c r="J115" i="2"/>
  <c r="J114" i="2"/>
  <c r="J113" i="2"/>
  <c r="I112" i="2"/>
  <c r="H111" i="2"/>
  <c r="E110" i="2"/>
  <c r="I109" i="2"/>
  <c r="H109" i="2"/>
  <c r="G109" i="2"/>
  <c r="F109" i="2"/>
  <c r="E109" i="2"/>
  <c r="J109" i="2" s="1"/>
  <c r="J108" i="2"/>
  <c r="J107" i="2"/>
  <c r="J106" i="2"/>
  <c r="J105" i="2"/>
  <c r="J104" i="2"/>
  <c r="I103" i="2"/>
  <c r="G102" i="2"/>
  <c r="H101" i="2"/>
  <c r="I100" i="2"/>
  <c r="H100" i="2"/>
  <c r="G100" i="2"/>
  <c r="F100" i="2"/>
  <c r="J100" i="2" s="1"/>
  <c r="E100" i="2"/>
  <c r="J99" i="2"/>
  <c r="J98" i="2"/>
  <c r="J97" i="2"/>
  <c r="J96" i="2"/>
  <c r="J95" i="2"/>
  <c r="I94" i="2"/>
  <c r="G92" i="2"/>
  <c r="I91" i="2"/>
  <c r="H91" i="2"/>
  <c r="G91" i="2"/>
  <c r="F91" i="2"/>
  <c r="E91" i="2"/>
  <c r="J91" i="2" s="1"/>
  <c r="J90" i="2"/>
  <c r="J89" i="2"/>
  <c r="J88" i="2"/>
  <c r="J87" i="2"/>
  <c r="J86" i="2"/>
  <c r="I85" i="2"/>
  <c r="E84" i="2"/>
  <c r="I82" i="2"/>
  <c r="H82" i="2"/>
  <c r="G82" i="2"/>
  <c r="F82" i="2"/>
  <c r="E82" i="2"/>
  <c r="J82" i="2" s="1"/>
  <c r="J81" i="2"/>
  <c r="J80" i="2"/>
  <c r="J79" i="2"/>
  <c r="J78" i="2"/>
  <c r="J77" i="2"/>
  <c r="I76" i="2"/>
  <c r="H75" i="2"/>
  <c r="E74" i="2"/>
  <c r="I73" i="2"/>
  <c r="H73" i="2"/>
  <c r="G73" i="2"/>
  <c r="F73" i="2"/>
  <c r="E73" i="2"/>
  <c r="J73" i="2" s="1"/>
  <c r="J72" i="2"/>
  <c r="J71" i="2"/>
  <c r="J70" i="2"/>
  <c r="J69" i="2"/>
  <c r="J68" i="2"/>
  <c r="J67" i="2"/>
  <c r="J66" i="2"/>
  <c r="J65" i="2"/>
  <c r="J64" i="2"/>
  <c r="J63" i="2"/>
  <c r="J62" i="2"/>
  <c r="I61" i="2"/>
  <c r="E60" i="2"/>
  <c r="I58" i="2"/>
  <c r="E57" i="2"/>
  <c r="I55" i="2"/>
  <c r="E54" i="2"/>
  <c r="I52" i="2"/>
  <c r="H52" i="2"/>
  <c r="G52" i="2"/>
  <c r="F52" i="2"/>
  <c r="E52" i="2"/>
  <c r="J52" i="2" s="1"/>
  <c r="J51" i="2"/>
  <c r="J50" i="2"/>
  <c r="I49" i="2"/>
  <c r="H49" i="2"/>
  <c r="G49" i="2"/>
  <c r="F49" i="2"/>
  <c r="E49" i="2"/>
  <c r="J49" i="2" s="1"/>
  <c r="J48" i="2"/>
  <c r="J47" i="2"/>
  <c r="I46" i="2"/>
  <c r="H46" i="2"/>
  <c r="G46" i="2"/>
  <c r="F46" i="2"/>
  <c r="E46" i="2"/>
  <c r="J46" i="2" s="1"/>
  <c r="J45" i="2"/>
  <c r="J44" i="2"/>
  <c r="J43" i="2"/>
  <c r="J42" i="2"/>
  <c r="J41" i="2"/>
  <c r="I40" i="2"/>
  <c r="H39" i="2"/>
  <c r="E38" i="2"/>
  <c r="I37" i="2"/>
  <c r="H37" i="2"/>
  <c r="G37" i="2"/>
  <c r="F37" i="2"/>
  <c r="E37" i="2"/>
  <c r="J37" i="2" s="1"/>
  <c r="J36" i="2"/>
  <c r="J35" i="2"/>
  <c r="I34" i="2"/>
  <c r="H34" i="2"/>
  <c r="G34" i="2"/>
  <c r="F34" i="2"/>
  <c r="E34" i="2"/>
  <c r="J34" i="2" s="1"/>
  <c r="J33" i="2"/>
  <c r="J32" i="2"/>
  <c r="I31" i="2"/>
  <c r="H31" i="2"/>
  <c r="G31" i="2"/>
  <c r="F31" i="2"/>
  <c r="E31" i="2"/>
  <c r="J31" i="2" s="1"/>
  <c r="J30" i="2"/>
  <c r="J29" i="2"/>
  <c r="I28" i="2"/>
  <c r="H27" i="2"/>
  <c r="E26" i="2"/>
  <c r="I25" i="2"/>
  <c r="H24" i="2"/>
  <c r="E23" i="2"/>
  <c r="I22" i="2"/>
  <c r="H21" i="2"/>
  <c r="E20" i="2"/>
  <c r="I19" i="2"/>
  <c r="H18" i="2"/>
  <c r="E17" i="2"/>
  <c r="I16" i="2"/>
  <c r="E15" i="2"/>
  <c r="I13" i="2"/>
  <c r="E12" i="2"/>
  <c r="I10" i="2"/>
  <c r="H10" i="2"/>
  <c r="G10" i="2"/>
  <c r="F10" i="2"/>
  <c r="E10" i="2"/>
  <c r="J10" i="2" s="1"/>
  <c r="J9" i="2"/>
  <c r="J8" i="2"/>
  <c r="J7" i="2"/>
  <c r="J6" i="2"/>
  <c r="J5" i="2"/>
  <c r="A5" i="2"/>
  <c r="A6" i="2" s="1"/>
  <c r="A7" i="2" s="1"/>
  <c r="A8" i="2" s="1"/>
  <c r="A17" i="2" s="1"/>
  <c r="I3" i="2"/>
  <c r="H3" i="2"/>
  <c r="H110" i="2" s="1"/>
  <c r="H112" i="2" s="1"/>
  <c r="G3" i="2"/>
  <c r="G137" i="2" s="1"/>
  <c r="G139" i="2" s="1"/>
  <c r="F3" i="2"/>
  <c r="F138" i="2" s="1"/>
  <c r="E3" i="2"/>
  <c r="E129" i="2" s="1"/>
  <c r="F93" i="2" l="1"/>
  <c r="F14" i="2"/>
  <c r="F59" i="2"/>
  <c r="G11" i="2"/>
  <c r="F12" i="2"/>
  <c r="J12" i="2" s="1"/>
  <c r="G14" i="2"/>
  <c r="F15" i="2"/>
  <c r="J15" i="2" s="1"/>
  <c r="F17" i="2"/>
  <c r="E18" i="2"/>
  <c r="F20" i="2"/>
  <c r="E21" i="2"/>
  <c r="E22" i="2" s="1"/>
  <c r="F23" i="2"/>
  <c r="J23" i="2" s="1"/>
  <c r="E24" i="2"/>
  <c r="F26" i="2"/>
  <c r="E27" i="2"/>
  <c r="F38" i="2"/>
  <c r="J38" i="2" s="1"/>
  <c r="E39" i="2"/>
  <c r="E40" i="2" s="1"/>
  <c r="G53" i="2"/>
  <c r="F54" i="2"/>
  <c r="J54" i="2" s="1"/>
  <c r="G56" i="2"/>
  <c r="F57" i="2"/>
  <c r="J57" i="2" s="1"/>
  <c r="G59" i="2"/>
  <c r="F60" i="2"/>
  <c r="J60" i="2" s="1"/>
  <c r="F74" i="2"/>
  <c r="E75" i="2"/>
  <c r="E76" i="2" s="1"/>
  <c r="G83" i="2"/>
  <c r="F84" i="2"/>
  <c r="J84" i="2" s="1"/>
  <c r="H92" i="2"/>
  <c r="G93" i="2"/>
  <c r="G94" i="2" s="1"/>
  <c r="E101" i="2"/>
  <c r="H102" i="2"/>
  <c r="H103" i="2" s="1"/>
  <c r="F110" i="2"/>
  <c r="E111" i="2"/>
  <c r="H128" i="2"/>
  <c r="G129" i="2"/>
  <c r="G130" i="2" s="1"/>
  <c r="E137" i="2"/>
  <c r="H138" i="2"/>
  <c r="H139" i="2" s="1"/>
  <c r="F11" i="2"/>
  <c r="F13" i="2" s="1"/>
  <c r="F53" i="2"/>
  <c r="F55" i="2" s="1"/>
  <c r="H11" i="2"/>
  <c r="G12" i="2"/>
  <c r="H14" i="2"/>
  <c r="G15" i="2"/>
  <c r="G17" i="2"/>
  <c r="F18" i="2"/>
  <c r="G20" i="2"/>
  <c r="F21" i="2"/>
  <c r="G23" i="2"/>
  <c r="F24" i="2"/>
  <c r="G26" i="2"/>
  <c r="F27" i="2"/>
  <c r="E28" i="2"/>
  <c r="G38" i="2"/>
  <c r="F39" i="2"/>
  <c r="H53" i="2"/>
  <c r="G54" i="2"/>
  <c r="H56" i="2"/>
  <c r="G57" i="2"/>
  <c r="H59" i="2"/>
  <c r="G60" i="2"/>
  <c r="G74" i="2"/>
  <c r="J74" i="2" s="1"/>
  <c r="F75" i="2"/>
  <c r="H83" i="2"/>
  <c r="G84" i="2"/>
  <c r="E92" i="2"/>
  <c r="H93" i="2"/>
  <c r="F101" i="2"/>
  <c r="E102" i="2"/>
  <c r="G110" i="2"/>
  <c r="F111" i="2"/>
  <c r="E128" i="2"/>
  <c r="H129" i="2"/>
  <c r="F137" i="2"/>
  <c r="F139" i="2" s="1"/>
  <c r="E138" i="2"/>
  <c r="J138" i="2" s="1"/>
  <c r="F56" i="2"/>
  <c r="F58" i="2" s="1"/>
  <c r="F83" i="2"/>
  <c r="F85" i="2" s="1"/>
  <c r="F129" i="2"/>
  <c r="J129" i="2" s="1"/>
  <c r="E11" i="2"/>
  <c r="H12" i="2"/>
  <c r="E14" i="2"/>
  <c r="H15" i="2"/>
  <c r="H17" i="2"/>
  <c r="H19" i="2" s="1"/>
  <c r="G18" i="2"/>
  <c r="H20" i="2"/>
  <c r="H22" i="2" s="1"/>
  <c r="G21" i="2"/>
  <c r="H23" i="2"/>
  <c r="H25" i="2" s="1"/>
  <c r="G24" i="2"/>
  <c r="H26" i="2"/>
  <c r="H28" i="2" s="1"/>
  <c r="G27" i="2"/>
  <c r="H38" i="2"/>
  <c r="H40" i="2" s="1"/>
  <c r="G39" i="2"/>
  <c r="E53" i="2"/>
  <c r="H54" i="2"/>
  <c r="E56" i="2"/>
  <c r="H57" i="2"/>
  <c r="E59" i="2"/>
  <c r="H60" i="2"/>
  <c r="H74" i="2"/>
  <c r="H76" i="2" s="1"/>
  <c r="G75" i="2"/>
  <c r="E83" i="2"/>
  <c r="H84" i="2"/>
  <c r="F92" i="2"/>
  <c r="F94" i="2" s="1"/>
  <c r="E93" i="2"/>
  <c r="J93" i="2" s="1"/>
  <c r="G101" i="2"/>
  <c r="G103" i="2" s="1"/>
  <c r="F102" i="2"/>
  <c r="G111" i="2"/>
  <c r="F128" i="2"/>
  <c r="F130" i="2" s="1"/>
  <c r="J83" i="2" l="1"/>
  <c r="E85" i="2"/>
  <c r="J59" i="2"/>
  <c r="E61" i="2"/>
  <c r="J53" i="2"/>
  <c r="E55" i="2"/>
  <c r="J14" i="2"/>
  <c r="E16" i="2"/>
  <c r="J102" i="2"/>
  <c r="G25" i="2"/>
  <c r="G19" i="2"/>
  <c r="H13" i="2"/>
  <c r="H130" i="2"/>
  <c r="E103" i="2"/>
  <c r="J101" i="2"/>
  <c r="G85" i="2"/>
  <c r="G61" i="2"/>
  <c r="G55" i="2"/>
  <c r="F28" i="2"/>
  <c r="J28" i="2" s="1"/>
  <c r="F22" i="2"/>
  <c r="J22" i="2" s="1"/>
  <c r="G16" i="2"/>
  <c r="J20" i="2"/>
  <c r="E130" i="2"/>
  <c r="J130" i="2" s="1"/>
  <c r="J128" i="2"/>
  <c r="F103" i="2"/>
  <c r="H85" i="2"/>
  <c r="H61" i="2"/>
  <c r="H55" i="2"/>
  <c r="J111" i="2"/>
  <c r="J75" i="2"/>
  <c r="J39" i="2"/>
  <c r="J24" i="2"/>
  <c r="J18" i="2"/>
  <c r="F16" i="2"/>
  <c r="J26" i="2"/>
  <c r="E19" i="2"/>
  <c r="J56" i="2"/>
  <c r="E58" i="2"/>
  <c r="J11" i="2"/>
  <c r="E13" i="2"/>
  <c r="G28" i="2"/>
  <c r="G22" i="2"/>
  <c r="H16" i="2"/>
  <c r="E139" i="2"/>
  <c r="J139" i="2" s="1"/>
  <c r="J137" i="2"/>
  <c r="F112" i="2"/>
  <c r="H94" i="2"/>
  <c r="F76" i="2"/>
  <c r="J76" i="2" s="1"/>
  <c r="G58" i="2"/>
  <c r="F40" i="2"/>
  <c r="J40" i="2" s="1"/>
  <c r="F25" i="2"/>
  <c r="F19" i="2"/>
  <c r="G13" i="2"/>
  <c r="J110" i="2"/>
  <c r="E25" i="2"/>
  <c r="J25" i="2" s="1"/>
  <c r="E112" i="2"/>
  <c r="J112" i="2" s="1"/>
  <c r="G112" i="2"/>
  <c r="J92" i="2"/>
  <c r="E94" i="2"/>
  <c r="J94" i="2" s="1"/>
  <c r="G76" i="2"/>
  <c r="H58" i="2"/>
  <c r="G40" i="2"/>
  <c r="J17" i="2"/>
  <c r="J27" i="2"/>
  <c r="J21" i="2"/>
  <c r="F61" i="2"/>
  <c r="J13" i="2" l="1"/>
  <c r="J19" i="2"/>
  <c r="J16" i="2"/>
  <c r="J61" i="2"/>
  <c r="J58" i="2"/>
  <c r="J103" i="2"/>
  <c r="J55" i="2"/>
  <c r="J85" i="2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<sst xmlns="http://schemas.openxmlformats.org/spreadsheetml/2006/main" count="287" uniqueCount="274">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</sst>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9</v>
          </cell>
          <cell r="O3">
            <v>11</v>
          </cell>
          <cell r="P3">
            <v>12</v>
          </cell>
          <cell r="Q3">
            <v>13</v>
          </cell>
          <cell r="U3">
            <v>17</v>
          </cell>
          <cell r="V3">
            <v>18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Kelurahan</v>
          </cell>
          <cell r="M4" t="str">
            <v>Jenis KeLaki-lakiamin</v>
          </cell>
          <cell r="O4" t="str">
            <v>Usia</v>
          </cell>
          <cell r="P4" t="str">
            <v>Berat Badan</v>
          </cell>
          <cell r="Q4" t="str">
            <v>Tinggi Badan</v>
          </cell>
          <cell r="U4" t="str">
            <v>Gula Darah</v>
          </cell>
          <cell r="V4" t="str">
            <v>Kolesterol</v>
          </cell>
          <cell r="BH4" t="e">
            <v>#VALUE!</v>
          </cell>
          <cell r="BI4" t="str">
            <v>DM</v>
          </cell>
          <cell r="BJ4" t="str">
            <v>Kolesterol Tinggi</v>
          </cell>
          <cell r="BL4" t="str">
            <v>Kategori Tekanan Darah</v>
          </cell>
          <cell r="BN4" t="str">
            <v>Normal</v>
          </cell>
          <cell r="BO4" t="str">
            <v>Ginjal</v>
          </cell>
          <cell r="BT4" t="str">
            <v>Gg Penglihatan</v>
          </cell>
          <cell r="BW4" t="str">
            <v>Gg Pendengaran</v>
          </cell>
          <cell r="CI4" t="str">
            <v>-</v>
          </cell>
          <cell r="CZ4" t="str">
            <v>GDS</v>
          </cell>
        </row>
        <row r="5">
          <cell r="C5" t="str">
            <v>Polowijen</v>
          </cell>
          <cell r="M5" t="str">
            <v>Perempuan</v>
          </cell>
          <cell r="O5">
            <v>66</v>
          </cell>
          <cell r="P5">
            <v>79</v>
          </cell>
          <cell r="Q5">
            <v>157</v>
          </cell>
          <cell r="U5">
            <v>217</v>
          </cell>
          <cell r="V5">
            <v>1</v>
          </cell>
          <cell r="BH5" t="str">
            <v>Lebih</v>
          </cell>
          <cell r="BI5" t="str">
            <v>DM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Balearjosari</v>
          </cell>
          <cell r="M6" t="str">
            <v>Perempuan</v>
          </cell>
          <cell r="O6">
            <v>64</v>
          </cell>
          <cell r="P6">
            <v>36</v>
          </cell>
          <cell r="Q6">
            <v>151</v>
          </cell>
          <cell r="U6">
            <v>84</v>
          </cell>
          <cell r="V6">
            <v>211</v>
          </cell>
          <cell r="BH6" t="str">
            <v>IMT Kurang</v>
          </cell>
          <cell r="BI6" t="str">
            <v>Normal</v>
          </cell>
          <cell r="BJ6" t="str">
            <v>Kolesterol Tinggi</v>
          </cell>
          <cell r="BL6" t="str">
            <v>Normal</v>
          </cell>
          <cell r="BN6" t="str">
            <v>Normal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Polowijen</v>
          </cell>
          <cell r="M7" t="str">
            <v>Perempuan</v>
          </cell>
          <cell r="O7">
            <v>61</v>
          </cell>
          <cell r="P7">
            <v>76</v>
          </cell>
          <cell r="Q7">
            <v>155</v>
          </cell>
          <cell r="U7">
            <v>132</v>
          </cell>
          <cell r="V7">
            <v>262</v>
          </cell>
          <cell r="BH7" t="str">
            <v>Lebih</v>
          </cell>
          <cell r="BI7" t="str">
            <v>Normal</v>
          </cell>
          <cell r="BJ7" t="str">
            <v>Kolesterol Tinggi</v>
          </cell>
          <cell r="BL7" t="str">
            <v>Tinggi</v>
          </cell>
          <cell r="BN7" t="str">
            <v>Tinggi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Balearjosari</v>
          </cell>
          <cell r="M8" t="str">
            <v>Perempuan</v>
          </cell>
          <cell r="O8">
            <v>78</v>
          </cell>
          <cell r="P8">
            <v>60</v>
          </cell>
          <cell r="Q8">
            <v>147</v>
          </cell>
          <cell r="U8">
            <v>118</v>
          </cell>
          <cell r="V8">
            <v>198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Normal</v>
          </cell>
          <cell r="BO8" t="str">
            <v>Tidak</v>
          </cell>
          <cell r="BT8" t="str">
            <v>Gg Penglihatan</v>
          </cell>
          <cell r="BW8" t="str">
            <v>Normal</v>
          </cell>
          <cell r="CI8" t="str">
            <v>Ketergantungan Ringan (B)</v>
          </cell>
          <cell r="CZ8" t="str">
            <v>Normal</v>
          </cell>
        </row>
        <row r="9">
          <cell r="C9" t="str">
            <v>Polowijen</v>
          </cell>
          <cell r="M9" t="str">
            <v>Perempuan</v>
          </cell>
          <cell r="O9">
            <v>46</v>
          </cell>
          <cell r="P9">
            <v>64</v>
          </cell>
          <cell r="Q9">
            <v>155</v>
          </cell>
          <cell r="U9">
            <v>100</v>
          </cell>
          <cell r="V9">
            <v>1</v>
          </cell>
          <cell r="BH9" t="str">
            <v>Lebih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-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Polowijen</v>
          </cell>
          <cell r="M10" t="str">
            <v>Perempuan</v>
          </cell>
          <cell r="O10">
            <v>55</v>
          </cell>
          <cell r="P10">
            <v>53</v>
          </cell>
          <cell r="Q10">
            <v>149</v>
          </cell>
          <cell r="U10">
            <v>95</v>
          </cell>
          <cell r="V10">
            <v>1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-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Balearjosari</v>
          </cell>
          <cell r="M11" t="str">
            <v>Perempuan</v>
          </cell>
          <cell r="O11">
            <v>55</v>
          </cell>
          <cell r="P11">
            <v>86</v>
          </cell>
          <cell r="Q11">
            <v>161</v>
          </cell>
          <cell r="U11">
            <v>122</v>
          </cell>
          <cell r="V11">
            <v>251</v>
          </cell>
          <cell r="BH11" t="str">
            <v>Lebih</v>
          </cell>
          <cell r="BI11" t="str">
            <v>Normal</v>
          </cell>
          <cell r="BJ11" t="str">
            <v>Kolesterol Tinggi</v>
          </cell>
          <cell r="BL11" t="str">
            <v>Tinggi</v>
          </cell>
          <cell r="BN11" t="str">
            <v>Normal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Balearjosari</v>
          </cell>
          <cell r="M12" t="str">
            <v>Perempuan</v>
          </cell>
          <cell r="O12">
            <v>80</v>
          </cell>
          <cell r="P12">
            <v>52</v>
          </cell>
          <cell r="Q12">
            <v>151</v>
          </cell>
          <cell r="U12">
            <v>209</v>
          </cell>
          <cell r="V12">
            <v>201</v>
          </cell>
          <cell r="BH12" t="str">
            <v>Normal</v>
          </cell>
          <cell r="BI12" t="str">
            <v>DM</v>
          </cell>
          <cell r="BJ12" t="str">
            <v>Kolesterol Tinggi</v>
          </cell>
          <cell r="BL12" t="str">
            <v>Tinggi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Balearjosari</v>
          </cell>
          <cell r="M13" t="str">
            <v>Laki-laki</v>
          </cell>
          <cell r="O13">
            <v>67</v>
          </cell>
          <cell r="P13">
            <v>55</v>
          </cell>
          <cell r="Q13">
            <v>166</v>
          </cell>
          <cell r="U13">
            <v>123</v>
          </cell>
          <cell r="V13">
            <v>200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Tinggi</v>
          </cell>
          <cell r="BN13" t="str">
            <v>Tinggi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Balearjosari</v>
          </cell>
          <cell r="M14" t="str">
            <v>Perempuan</v>
          </cell>
          <cell r="O14">
            <v>61</v>
          </cell>
          <cell r="P14">
            <v>52</v>
          </cell>
          <cell r="Q14">
            <v>148</v>
          </cell>
          <cell r="U14">
            <v>134</v>
          </cell>
          <cell r="V14">
            <v>217</v>
          </cell>
          <cell r="BH14" t="str">
            <v>Normal</v>
          </cell>
          <cell r="BI14" t="str">
            <v>Normal</v>
          </cell>
          <cell r="BJ14" t="str">
            <v>Kolesterol Tinggi</v>
          </cell>
          <cell r="BL14" t="str">
            <v>Normal</v>
          </cell>
          <cell r="BN14" t="str">
            <v>Normal</v>
          </cell>
          <cell r="BO14" t="str">
            <v>Tidak</v>
          </cell>
          <cell r="BT14" t="str">
            <v>Gg Penglihatan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Purwodadi</v>
          </cell>
          <cell r="M15" t="str">
            <v>Perempuan</v>
          </cell>
          <cell r="O15">
            <v>71</v>
          </cell>
          <cell r="P15">
            <v>44</v>
          </cell>
          <cell r="Q15">
            <v>137</v>
          </cell>
          <cell r="U15">
            <v>100</v>
          </cell>
          <cell r="V15">
            <v>100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Gg Penglihatan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Balearjosari</v>
          </cell>
          <cell r="M16" t="str">
            <v>Laki-laki</v>
          </cell>
          <cell r="O16">
            <v>72</v>
          </cell>
          <cell r="P16">
            <v>65</v>
          </cell>
          <cell r="Q16">
            <v>171</v>
          </cell>
          <cell r="U16">
            <v>138</v>
          </cell>
          <cell r="V16">
            <v>292</v>
          </cell>
          <cell r="BH16" t="str">
            <v>Normal</v>
          </cell>
          <cell r="BI16" t="str">
            <v>Normal</v>
          </cell>
          <cell r="BJ16" t="str">
            <v>Kolesterol Tinggi</v>
          </cell>
          <cell r="BL16" t="str">
            <v>Normal</v>
          </cell>
          <cell r="BN16" t="str">
            <v>Normal</v>
          </cell>
          <cell r="BO16" t="str">
            <v>Tidak</v>
          </cell>
          <cell r="BT16" t="str">
            <v>Gg Penglihatan</v>
          </cell>
          <cell r="BW16" t="str">
            <v>Gg Pendengaran</v>
          </cell>
          <cell r="CI16" t="str">
            <v>Ketergantungan Ringan (B)</v>
          </cell>
          <cell r="CZ16" t="str">
            <v>Kemungkinan besar ada gangguan depresi</v>
          </cell>
        </row>
        <row r="17">
          <cell r="C17" t="str">
            <v>Balearjosari</v>
          </cell>
          <cell r="M17" t="str">
            <v>Perempuan</v>
          </cell>
          <cell r="O17">
            <v>72</v>
          </cell>
          <cell r="P17">
            <v>66</v>
          </cell>
          <cell r="Q17">
            <v>153</v>
          </cell>
          <cell r="U17">
            <v>148</v>
          </cell>
          <cell r="V17">
            <v>262</v>
          </cell>
          <cell r="BH17" t="str">
            <v>Lebih</v>
          </cell>
          <cell r="BI17" t="str">
            <v>Normal</v>
          </cell>
          <cell r="BJ17" t="str">
            <v>Kolesterol Tinggi</v>
          </cell>
          <cell r="BL17" t="str">
            <v>Tinggi</v>
          </cell>
          <cell r="BN17" t="str">
            <v>Normal</v>
          </cell>
          <cell r="BO17" t="str">
            <v>Tidak</v>
          </cell>
          <cell r="BT17" t="str">
            <v>Normal</v>
          </cell>
          <cell r="BW17" t="str">
            <v>Gg Pendengaran</v>
          </cell>
          <cell r="CI17" t="str">
            <v>Mandiri (A)</v>
          </cell>
          <cell r="CZ17" t="str">
            <v>Normal</v>
          </cell>
        </row>
        <row r="18">
          <cell r="C18" t="str">
            <v>Polowijen</v>
          </cell>
          <cell r="M18" t="str">
            <v>Perempuan</v>
          </cell>
          <cell r="O18">
            <v>67</v>
          </cell>
          <cell r="P18">
            <v>35</v>
          </cell>
          <cell r="Q18">
            <v>145</v>
          </cell>
          <cell r="U18">
            <v>105</v>
          </cell>
          <cell r="V18">
            <v>50</v>
          </cell>
          <cell r="BH18" t="str">
            <v>IMT Kurang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Gg Penglihatan</v>
          </cell>
          <cell r="BW18" t="str">
            <v>Normal</v>
          </cell>
          <cell r="CI18" t="str">
            <v>Ketergantungan Ringan (B)</v>
          </cell>
          <cell r="CZ18" t="str">
            <v>Normal</v>
          </cell>
        </row>
        <row r="19">
          <cell r="C19" t="str">
            <v>Balearjosari</v>
          </cell>
          <cell r="M19" t="str">
            <v>Laki-laki</v>
          </cell>
          <cell r="O19">
            <v>52</v>
          </cell>
          <cell r="P19">
            <v>55</v>
          </cell>
          <cell r="Q19">
            <v>160</v>
          </cell>
          <cell r="U19">
            <v>100</v>
          </cell>
          <cell r="V19">
            <v>1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Polowijen</v>
          </cell>
          <cell r="M20" t="str">
            <v>Perempuan</v>
          </cell>
          <cell r="O20">
            <v>60</v>
          </cell>
          <cell r="P20">
            <v>70</v>
          </cell>
          <cell r="Q20">
            <v>149</v>
          </cell>
          <cell r="U20">
            <v>94</v>
          </cell>
          <cell r="V20">
            <v>1</v>
          </cell>
          <cell r="BH20" t="str">
            <v>Lebih</v>
          </cell>
          <cell r="BI20" t="str">
            <v>Normal</v>
          </cell>
          <cell r="BJ20" t="str">
            <v>Normal</v>
          </cell>
          <cell r="BL20" t="str">
            <v>Tinggi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Balearjosari</v>
          </cell>
          <cell r="M21" t="str">
            <v>Perempuan</v>
          </cell>
          <cell r="O21">
            <v>64</v>
          </cell>
          <cell r="P21">
            <v>47</v>
          </cell>
          <cell r="Q21">
            <v>147</v>
          </cell>
          <cell r="U21">
            <v>257</v>
          </cell>
          <cell r="V21">
            <v>1</v>
          </cell>
          <cell r="BH21" t="str">
            <v>Normal</v>
          </cell>
          <cell r="BI21" t="str">
            <v>DM</v>
          </cell>
          <cell r="BJ21" t="str">
            <v>Normal</v>
          </cell>
          <cell r="BL21" t="str">
            <v>Tinggi</v>
          </cell>
          <cell r="BN21" t="str">
            <v>Normal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Purwodadi</v>
          </cell>
          <cell r="M22" t="str">
            <v>Perempuan</v>
          </cell>
          <cell r="O22">
            <v>64</v>
          </cell>
          <cell r="P22">
            <v>52</v>
          </cell>
          <cell r="Q22">
            <v>145</v>
          </cell>
          <cell r="U22">
            <v>109</v>
          </cell>
          <cell r="V22">
            <v>261</v>
          </cell>
          <cell r="BH22" t="str">
            <v>Normal</v>
          </cell>
          <cell r="BI22" t="str">
            <v>Normal</v>
          </cell>
          <cell r="BJ22" t="str">
            <v>Kolesterol Tinggi</v>
          </cell>
          <cell r="BL22" t="str">
            <v>Tinggi</v>
          </cell>
          <cell r="BN22" t="str">
            <v>Normal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Polowijen</v>
          </cell>
          <cell r="M23" t="str">
            <v>Laki-laki</v>
          </cell>
          <cell r="O23">
            <v>74</v>
          </cell>
          <cell r="P23">
            <v>65</v>
          </cell>
          <cell r="Q23">
            <v>169</v>
          </cell>
          <cell r="U23">
            <v>112</v>
          </cell>
          <cell r="V23">
            <v>148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Polowijen</v>
          </cell>
          <cell r="M24" t="str">
            <v>Perempuan</v>
          </cell>
          <cell r="O24">
            <v>70</v>
          </cell>
          <cell r="P24">
            <v>51</v>
          </cell>
          <cell r="Q24">
            <v>155</v>
          </cell>
          <cell r="U24">
            <v>200</v>
          </cell>
          <cell r="V24">
            <v>180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Tinggi</v>
          </cell>
          <cell r="BN24" t="str">
            <v>Normal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Ketergantungan Ringan (B)</v>
          </cell>
          <cell r="CZ24" t="str">
            <v>Normal</v>
          </cell>
        </row>
        <row r="25">
          <cell r="C25" t="str">
            <v>Purwodadi</v>
          </cell>
          <cell r="M25" t="str">
            <v>Perempuan</v>
          </cell>
          <cell r="O25">
            <v>60</v>
          </cell>
          <cell r="P25">
            <v>58</v>
          </cell>
          <cell r="Q25">
            <v>155</v>
          </cell>
          <cell r="U25">
            <v>112</v>
          </cell>
          <cell r="V25">
            <v>200</v>
          </cell>
          <cell r="BH25" t="str">
            <v>Normal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Normal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Purwodadi</v>
          </cell>
          <cell r="M26" t="str">
            <v>Laki-laki</v>
          </cell>
          <cell r="O26">
            <v>64</v>
          </cell>
          <cell r="P26">
            <v>57</v>
          </cell>
          <cell r="Q26">
            <v>158</v>
          </cell>
          <cell r="U26">
            <v>90</v>
          </cell>
          <cell r="V26">
            <v>1</v>
          </cell>
          <cell r="BH26" t="str">
            <v>Normal</v>
          </cell>
          <cell r="BI26" t="str">
            <v>Normal</v>
          </cell>
          <cell r="BJ26" t="str">
            <v>Normal</v>
          </cell>
          <cell r="BL26" t="str">
            <v>Normal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Gg Pendengaran</v>
          </cell>
          <cell r="CI26" t="str">
            <v>Mandiri (A)</v>
          </cell>
          <cell r="CZ26" t="str">
            <v>Normal</v>
          </cell>
        </row>
        <row r="27">
          <cell r="C27" t="str">
            <v>Purwodadi</v>
          </cell>
          <cell r="M27" t="str">
            <v>Laki-laki</v>
          </cell>
          <cell r="O27">
            <v>77</v>
          </cell>
          <cell r="P27">
            <v>60</v>
          </cell>
          <cell r="Q27">
            <v>155</v>
          </cell>
          <cell r="U27">
            <v>140</v>
          </cell>
          <cell r="V27">
            <v>1</v>
          </cell>
          <cell r="BH27" t="str">
            <v>Normal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-</v>
          </cell>
          <cell r="BO27" t="str">
            <v>Tidak</v>
          </cell>
          <cell r="BT27" t="str">
            <v>Gg Penglihatan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Purwodadi</v>
          </cell>
          <cell r="M28" t="str">
            <v>Laki-laki</v>
          </cell>
          <cell r="O28">
            <v>78</v>
          </cell>
          <cell r="P28">
            <v>41</v>
          </cell>
          <cell r="Q28">
            <v>149</v>
          </cell>
          <cell r="U28">
            <v>165</v>
          </cell>
          <cell r="V28">
            <v>1</v>
          </cell>
          <cell r="BH28" t="str">
            <v>IMT Kurang</v>
          </cell>
          <cell r="BI28" t="str">
            <v>Normal</v>
          </cell>
          <cell r="BJ28" t="str">
            <v>Normal</v>
          </cell>
          <cell r="BL28" t="str">
            <v>Normal</v>
          </cell>
          <cell r="BN28" t="str">
            <v>-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Balearjosari</v>
          </cell>
          <cell r="M29" t="str">
            <v>Laki-laki</v>
          </cell>
          <cell r="O29">
            <v>67</v>
          </cell>
          <cell r="P29">
            <v>55</v>
          </cell>
          <cell r="Q29">
            <v>155</v>
          </cell>
          <cell r="U29">
            <v>120</v>
          </cell>
          <cell r="V29">
            <v>1</v>
          </cell>
          <cell r="BH29" t="str">
            <v>Normal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Normal</v>
          </cell>
          <cell r="BO29" t="str">
            <v>Tidak</v>
          </cell>
          <cell r="BT29" t="str">
            <v>Gg Penglihatan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Polowijen</v>
          </cell>
          <cell r="M30" t="str">
            <v>Laki-laki</v>
          </cell>
          <cell r="O30">
            <v>65</v>
          </cell>
          <cell r="P30">
            <v>76</v>
          </cell>
          <cell r="Q30">
            <v>168</v>
          </cell>
          <cell r="U30">
            <v>105</v>
          </cell>
          <cell r="V30">
            <v>180</v>
          </cell>
          <cell r="BH30" t="str">
            <v>Lebih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Gg Penglihatan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Balearjosari</v>
          </cell>
          <cell r="M31" t="str">
            <v>Laki-laki</v>
          </cell>
          <cell r="O31">
            <v>58</v>
          </cell>
          <cell r="P31">
            <v>55</v>
          </cell>
          <cell r="Q31">
            <v>165</v>
          </cell>
          <cell r="U31">
            <v>100</v>
          </cell>
          <cell r="V31">
            <v>1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Normal</v>
          </cell>
          <cell r="BN31" t="str">
            <v>-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Purwodadi</v>
          </cell>
          <cell r="M32" t="str">
            <v>Laki-laki</v>
          </cell>
          <cell r="O32">
            <v>59</v>
          </cell>
          <cell r="P32">
            <v>85</v>
          </cell>
          <cell r="Q32">
            <v>170</v>
          </cell>
          <cell r="U32">
            <v>100</v>
          </cell>
          <cell r="V32">
            <v>1</v>
          </cell>
          <cell r="BH32" t="str">
            <v>Lebih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-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60</v>
          </cell>
          <cell r="P33">
            <v>65</v>
          </cell>
          <cell r="Q33">
            <v>155</v>
          </cell>
          <cell r="U33">
            <v>162</v>
          </cell>
          <cell r="V33">
            <v>1</v>
          </cell>
          <cell r="BH33" t="str">
            <v>Lebih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-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Balearjosari</v>
          </cell>
          <cell r="M34" t="str">
            <v>Laki-laki</v>
          </cell>
          <cell r="O34">
            <v>71</v>
          </cell>
          <cell r="P34">
            <v>63</v>
          </cell>
          <cell r="Q34">
            <v>154</v>
          </cell>
          <cell r="U34">
            <v>143</v>
          </cell>
          <cell r="V34">
            <v>201</v>
          </cell>
          <cell r="BH34" t="str">
            <v>Lebih</v>
          </cell>
          <cell r="BI34" t="str">
            <v>Normal</v>
          </cell>
          <cell r="BJ34" t="str">
            <v>Kolesterol Tinggi</v>
          </cell>
          <cell r="BL34" t="str">
            <v>Normal</v>
          </cell>
          <cell r="BN34" t="str">
            <v>Normal</v>
          </cell>
          <cell r="BO34" t="str">
            <v>Tidak</v>
          </cell>
          <cell r="BT34" t="str">
            <v>Gg Penglihatan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Purwodadi</v>
          </cell>
          <cell r="M35" t="str">
            <v>Laki-laki</v>
          </cell>
          <cell r="O35">
            <v>68</v>
          </cell>
          <cell r="P35">
            <v>85</v>
          </cell>
          <cell r="Q35">
            <v>168</v>
          </cell>
          <cell r="U35">
            <v>70</v>
          </cell>
          <cell r="V35">
            <v>1</v>
          </cell>
          <cell r="BH35" t="str">
            <v>Lebih</v>
          </cell>
          <cell r="BI35" t="str">
            <v>Normal</v>
          </cell>
          <cell r="BJ35" t="str">
            <v>Normal</v>
          </cell>
          <cell r="BL35" t="str">
            <v>Normal</v>
          </cell>
          <cell r="BN35" t="str">
            <v>-</v>
          </cell>
          <cell r="BO35" t="str">
            <v>Tidak</v>
          </cell>
          <cell r="BT35" t="str">
            <v>Gg Penglihatan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Purwodadi</v>
          </cell>
          <cell r="M36" t="str">
            <v>Laki-laki</v>
          </cell>
          <cell r="O36">
            <v>78</v>
          </cell>
          <cell r="P36">
            <v>55</v>
          </cell>
          <cell r="Q36">
            <v>157</v>
          </cell>
          <cell r="U36">
            <v>130</v>
          </cell>
          <cell r="V36">
            <v>110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Normal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Polowijen</v>
          </cell>
          <cell r="M37" t="str">
            <v>Laki-laki</v>
          </cell>
          <cell r="O37">
            <v>73</v>
          </cell>
          <cell r="P37">
            <v>57</v>
          </cell>
          <cell r="Q37">
            <v>160</v>
          </cell>
          <cell r="U37">
            <v>142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Normal</v>
          </cell>
          <cell r="BN37" t="str">
            <v>-</v>
          </cell>
          <cell r="BO37" t="str">
            <v>Tidak</v>
          </cell>
          <cell r="BT37" t="str">
            <v>Normal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Balearjosari</v>
          </cell>
          <cell r="M38" t="str">
            <v>Laki-laki</v>
          </cell>
          <cell r="O38">
            <v>57</v>
          </cell>
          <cell r="P38">
            <v>61</v>
          </cell>
          <cell r="Q38">
            <v>154</v>
          </cell>
          <cell r="U38">
            <v>135</v>
          </cell>
          <cell r="V38">
            <v>192</v>
          </cell>
          <cell r="BH38" t="str">
            <v>Lebih</v>
          </cell>
          <cell r="BI38" t="str">
            <v>Normal</v>
          </cell>
          <cell r="BJ38" t="str">
            <v>Normal</v>
          </cell>
          <cell r="BL38" t="str">
            <v>Tinggi</v>
          </cell>
          <cell r="BN38" t="str">
            <v>-</v>
          </cell>
          <cell r="BO38" t="str">
            <v>Tidak</v>
          </cell>
          <cell r="BT38" t="str">
            <v>Normal</v>
          </cell>
          <cell r="BW38" t="str">
            <v>Gg Pendengaran</v>
          </cell>
          <cell r="CI38" t="str">
            <v>Mandiri (A)</v>
          </cell>
          <cell r="CZ38" t="str">
            <v>Normal</v>
          </cell>
        </row>
        <row r="39">
          <cell r="C39" t="str">
            <v>Purwodadi</v>
          </cell>
          <cell r="M39" t="str">
            <v>Laki-laki</v>
          </cell>
          <cell r="O39">
            <v>67</v>
          </cell>
          <cell r="P39">
            <v>65</v>
          </cell>
          <cell r="Q39">
            <v>165</v>
          </cell>
          <cell r="U39">
            <v>135</v>
          </cell>
          <cell r="V39">
            <v>1</v>
          </cell>
          <cell r="BH39" t="str">
            <v>Normal</v>
          </cell>
          <cell r="BI39" t="str">
            <v>Normal</v>
          </cell>
          <cell r="BJ39" t="str">
            <v>Normal</v>
          </cell>
          <cell r="BL39" t="str">
            <v>Normal</v>
          </cell>
          <cell r="BN39" t="str">
            <v>-</v>
          </cell>
          <cell r="BO39" t="str">
            <v>Tidak</v>
          </cell>
          <cell r="BT39" t="str">
            <v>Gg Penglihatan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Purwodadi</v>
          </cell>
          <cell r="M40" t="str">
            <v>Laki-laki</v>
          </cell>
          <cell r="O40">
            <v>80</v>
          </cell>
          <cell r="P40">
            <v>57</v>
          </cell>
          <cell r="Q40">
            <v>159</v>
          </cell>
          <cell r="U40">
            <v>115</v>
          </cell>
          <cell r="V40">
            <v>1</v>
          </cell>
          <cell r="BH40" t="str">
            <v>Normal</v>
          </cell>
          <cell r="BI40" t="str">
            <v>Normal</v>
          </cell>
          <cell r="BJ40" t="str">
            <v>Normal</v>
          </cell>
          <cell r="BL40" t="str">
            <v>Tinggi</v>
          </cell>
          <cell r="BN40" t="str">
            <v>-</v>
          </cell>
          <cell r="BO40" t="str">
            <v>Tidak</v>
          </cell>
          <cell r="BT40" t="str">
            <v>Gg Penglihatan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60</v>
          </cell>
          <cell r="P41">
            <v>70</v>
          </cell>
          <cell r="Q41">
            <v>170</v>
          </cell>
          <cell r="U41">
            <v>170</v>
          </cell>
          <cell r="V41">
            <v>200</v>
          </cell>
          <cell r="BH41" t="str">
            <v>Normal</v>
          </cell>
          <cell r="BI41" t="str">
            <v>Normal</v>
          </cell>
          <cell r="BJ41" t="str">
            <v>Normal</v>
          </cell>
          <cell r="BL41" t="str">
            <v>Tinggi</v>
          </cell>
          <cell r="BN41" t="str">
            <v>Normal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Purwodadi</v>
          </cell>
          <cell r="M42" t="str">
            <v>Laki-laki</v>
          </cell>
          <cell r="O42">
            <v>70</v>
          </cell>
          <cell r="P42">
            <v>52</v>
          </cell>
          <cell r="Q42">
            <v>160</v>
          </cell>
          <cell r="U42">
            <v>98</v>
          </cell>
          <cell r="V42">
            <v>1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-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Balearjosari</v>
          </cell>
          <cell r="M43" t="str">
            <v>Laki-laki</v>
          </cell>
          <cell r="O43">
            <v>62</v>
          </cell>
          <cell r="P43">
            <v>56</v>
          </cell>
          <cell r="Q43">
            <v>163</v>
          </cell>
          <cell r="U43">
            <v>130</v>
          </cell>
          <cell r="V43">
            <v>170</v>
          </cell>
          <cell r="BH43" t="str">
            <v>Normal</v>
          </cell>
          <cell r="BI43" t="str">
            <v>Normal</v>
          </cell>
          <cell r="BJ43" t="str">
            <v>Normal</v>
          </cell>
          <cell r="BL43" t="str">
            <v>Normal</v>
          </cell>
          <cell r="BN43" t="str">
            <v>Normal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Purwodadi</v>
          </cell>
          <cell r="M44" t="str">
            <v>Laki-laki</v>
          </cell>
          <cell r="O44">
            <v>81</v>
          </cell>
          <cell r="P44">
            <v>70</v>
          </cell>
          <cell r="Q44">
            <v>175</v>
          </cell>
          <cell r="U44">
            <v>50</v>
          </cell>
          <cell r="V44">
            <v>1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-</v>
          </cell>
          <cell r="BO44" t="str">
            <v>Tidak</v>
          </cell>
          <cell r="BT44" t="str">
            <v>Gg Penglihatan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Purwodadi</v>
          </cell>
          <cell r="M45" t="str">
            <v>Laki-laki</v>
          </cell>
          <cell r="O45">
            <v>66</v>
          </cell>
          <cell r="P45">
            <v>65</v>
          </cell>
          <cell r="Q45">
            <v>155</v>
          </cell>
          <cell r="U45">
            <v>100</v>
          </cell>
          <cell r="V45">
            <v>110</v>
          </cell>
          <cell r="BH45" t="str">
            <v>Lebih</v>
          </cell>
          <cell r="BI45" t="str">
            <v>Normal</v>
          </cell>
          <cell r="BJ45" t="str">
            <v>Normal</v>
          </cell>
          <cell r="BL45" t="str">
            <v>Normal</v>
          </cell>
          <cell r="BN45" t="str">
            <v>-</v>
          </cell>
          <cell r="BO45" t="str">
            <v>Tidak</v>
          </cell>
          <cell r="BT45" t="str">
            <v>Gg Penglihatan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Polowijen</v>
          </cell>
          <cell r="M46" t="str">
            <v>Laki-laki</v>
          </cell>
          <cell r="O46">
            <v>76</v>
          </cell>
          <cell r="P46">
            <v>51</v>
          </cell>
          <cell r="Q46">
            <v>168</v>
          </cell>
          <cell r="U46">
            <v>111</v>
          </cell>
          <cell r="V46">
            <v>1</v>
          </cell>
          <cell r="BH46" t="str">
            <v>IMT Kurang</v>
          </cell>
          <cell r="BI46" t="str">
            <v>Normal</v>
          </cell>
          <cell r="BJ46" t="str">
            <v>Normal</v>
          </cell>
          <cell r="BL46" t="str">
            <v>Tinggi</v>
          </cell>
          <cell r="BN46" t="str">
            <v>-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Purwodadi</v>
          </cell>
          <cell r="M47" t="str">
            <v>Laki-laki</v>
          </cell>
          <cell r="O47">
            <v>75</v>
          </cell>
          <cell r="P47">
            <v>70</v>
          </cell>
          <cell r="Q47">
            <v>167</v>
          </cell>
          <cell r="U47">
            <v>80</v>
          </cell>
          <cell r="V47">
            <v>1</v>
          </cell>
          <cell r="BH47" t="str">
            <v>Lebih</v>
          </cell>
          <cell r="BI47" t="str">
            <v>Normal</v>
          </cell>
          <cell r="BJ47" t="str">
            <v>Normal</v>
          </cell>
          <cell r="BL47" t="str">
            <v>Normal</v>
          </cell>
          <cell r="BN47" t="str">
            <v>-</v>
          </cell>
          <cell r="BO47" t="str">
            <v>Tidak</v>
          </cell>
          <cell r="BT47" t="str">
            <v>Gg Penglihatan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Balearjosari</v>
          </cell>
          <cell r="M48" t="str">
            <v>Laki-laki</v>
          </cell>
          <cell r="O48">
            <v>70</v>
          </cell>
          <cell r="P48">
            <v>72</v>
          </cell>
          <cell r="Q48">
            <v>176</v>
          </cell>
          <cell r="U48">
            <v>98</v>
          </cell>
          <cell r="V48">
            <v>189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Normal</v>
          </cell>
          <cell r="BO48" t="str">
            <v>Tidak</v>
          </cell>
          <cell r="BT48" t="str">
            <v>Gg Penglihatan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Laki-laki</v>
          </cell>
          <cell r="O49">
            <v>69</v>
          </cell>
          <cell r="P49">
            <v>65</v>
          </cell>
          <cell r="Q49">
            <v>170</v>
          </cell>
          <cell r="U49">
            <v>118</v>
          </cell>
          <cell r="V49">
            <v>1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Purwodadi</v>
          </cell>
          <cell r="M50" t="str">
            <v>Laki-laki</v>
          </cell>
          <cell r="O50">
            <v>63</v>
          </cell>
          <cell r="P50">
            <v>55</v>
          </cell>
          <cell r="Q50">
            <v>160</v>
          </cell>
          <cell r="U50">
            <v>104</v>
          </cell>
          <cell r="V50">
            <v>175</v>
          </cell>
          <cell r="BH50" t="str">
            <v>Normal</v>
          </cell>
          <cell r="BI50" t="str">
            <v>Normal</v>
          </cell>
          <cell r="BJ50" t="str">
            <v>Normal</v>
          </cell>
          <cell r="BL50" t="str">
            <v>Normal</v>
          </cell>
          <cell r="BN50" t="str">
            <v>Normal</v>
          </cell>
          <cell r="BO50" t="str">
            <v>Tidak</v>
          </cell>
          <cell r="BT50" t="str">
            <v>Gg Penglihatan</v>
          </cell>
          <cell r="BW50" t="str">
            <v>Normal</v>
          </cell>
          <cell r="CI50" t="str">
            <v>Ketergantungan Ringan (B)</v>
          </cell>
          <cell r="CZ50" t="str">
            <v>Normal</v>
          </cell>
        </row>
        <row r="51">
          <cell r="C51" t="str">
            <v>Balearjosari</v>
          </cell>
          <cell r="M51" t="str">
            <v>Laki-laki</v>
          </cell>
          <cell r="O51">
            <v>53</v>
          </cell>
          <cell r="P51">
            <v>75</v>
          </cell>
          <cell r="Q51">
            <v>165</v>
          </cell>
          <cell r="U51">
            <v>200</v>
          </cell>
          <cell r="V51">
            <v>200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Normal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Polowijen</v>
          </cell>
          <cell r="M52" t="str">
            <v>Laki-laki</v>
          </cell>
          <cell r="O52">
            <v>59</v>
          </cell>
          <cell r="P52">
            <v>56</v>
          </cell>
          <cell r="Q52">
            <v>160</v>
          </cell>
          <cell r="U52">
            <v>161</v>
          </cell>
          <cell r="V52">
            <v>1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Tinggi</v>
          </cell>
          <cell r="BN52" t="str">
            <v>Normal</v>
          </cell>
          <cell r="BO52" t="str">
            <v>Tidak</v>
          </cell>
          <cell r="BT52" t="str">
            <v>Gg Penglihatan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Polowijen</v>
          </cell>
          <cell r="M53" t="str">
            <v>Laki-laki</v>
          </cell>
          <cell r="O53">
            <v>52</v>
          </cell>
          <cell r="P53">
            <v>71</v>
          </cell>
          <cell r="Q53">
            <v>150</v>
          </cell>
          <cell r="U53">
            <v>135</v>
          </cell>
          <cell r="V53">
            <v>1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-</v>
          </cell>
          <cell r="BO53" t="str">
            <v>Tidak</v>
          </cell>
          <cell r="BT53" t="str">
            <v>Gg Penglihatan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Purwodadi</v>
          </cell>
          <cell r="M54" t="str">
            <v>Laki-laki</v>
          </cell>
          <cell r="O54">
            <v>80</v>
          </cell>
          <cell r="P54">
            <v>68</v>
          </cell>
          <cell r="Q54">
            <v>158</v>
          </cell>
          <cell r="U54">
            <v>100</v>
          </cell>
          <cell r="V54">
            <v>1</v>
          </cell>
          <cell r="BH54" t="str">
            <v>Lebih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Purwodadi</v>
          </cell>
          <cell r="M55" t="str">
            <v>Laki-laki</v>
          </cell>
          <cell r="O55">
            <v>65</v>
          </cell>
          <cell r="P55">
            <v>54</v>
          </cell>
          <cell r="Q55">
            <v>155</v>
          </cell>
          <cell r="U55">
            <v>110</v>
          </cell>
          <cell r="V55">
            <v>170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Normal</v>
          </cell>
          <cell r="BN55" t="str">
            <v>Normal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Balearjosari</v>
          </cell>
          <cell r="M56" t="str">
            <v>Laki-laki</v>
          </cell>
          <cell r="O56">
            <v>57</v>
          </cell>
          <cell r="P56">
            <v>63</v>
          </cell>
          <cell r="Q56">
            <v>166</v>
          </cell>
          <cell r="U56">
            <v>117</v>
          </cell>
          <cell r="V56">
            <v>1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Normal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Polowijen</v>
          </cell>
          <cell r="M57" t="str">
            <v>Laki-laki</v>
          </cell>
          <cell r="O57">
            <v>63</v>
          </cell>
          <cell r="P57">
            <v>51</v>
          </cell>
          <cell r="Q57">
            <v>158</v>
          </cell>
          <cell r="U57">
            <v>147</v>
          </cell>
          <cell r="V57">
            <v>135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Normal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Balearjosari</v>
          </cell>
          <cell r="M58" t="str">
            <v>Laki-laki</v>
          </cell>
          <cell r="O58">
            <v>64</v>
          </cell>
          <cell r="P58">
            <v>70</v>
          </cell>
          <cell r="Q58">
            <v>157</v>
          </cell>
          <cell r="U58">
            <v>130</v>
          </cell>
          <cell r="V58">
            <v>1</v>
          </cell>
          <cell r="BH58" t="str">
            <v>Lebih</v>
          </cell>
          <cell r="BI58" t="str">
            <v>Normal</v>
          </cell>
          <cell r="BJ58" t="str">
            <v>Normal</v>
          </cell>
          <cell r="BL58" t="str">
            <v>Tinggi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Balearjosari</v>
          </cell>
          <cell r="M59" t="str">
            <v>Laki-laki</v>
          </cell>
          <cell r="O59">
            <v>57</v>
          </cell>
          <cell r="P59">
            <v>70</v>
          </cell>
          <cell r="Q59">
            <v>150</v>
          </cell>
          <cell r="U59">
            <v>150</v>
          </cell>
          <cell r="V59">
            <v>1</v>
          </cell>
          <cell r="BH59" t="str">
            <v>Lebih</v>
          </cell>
          <cell r="BI59" t="str">
            <v>Normal</v>
          </cell>
          <cell r="BJ59" t="str">
            <v>Normal</v>
          </cell>
          <cell r="BL59" t="str">
            <v>Normal</v>
          </cell>
          <cell r="BN59" t="str">
            <v>Normal</v>
          </cell>
          <cell r="BO59" t="str">
            <v>Tidak</v>
          </cell>
          <cell r="BT59" t="str">
            <v>Normal</v>
          </cell>
          <cell r="BW59" t="str">
            <v>Gg Pendengaran</v>
          </cell>
          <cell r="CI59" t="str">
            <v>Mandiri (A)</v>
          </cell>
          <cell r="CZ59" t="str">
            <v>Normal</v>
          </cell>
        </row>
        <row r="60">
          <cell r="C60" t="str">
            <v>Purwodadi</v>
          </cell>
          <cell r="M60" t="str">
            <v>Laki-laki</v>
          </cell>
          <cell r="O60">
            <v>63</v>
          </cell>
          <cell r="P60">
            <v>50</v>
          </cell>
          <cell r="Q60">
            <v>165</v>
          </cell>
          <cell r="U60">
            <v>130</v>
          </cell>
          <cell r="V60">
            <v>170</v>
          </cell>
          <cell r="BH60" t="str">
            <v>IMT Kurang</v>
          </cell>
          <cell r="BI60" t="str">
            <v>Normal</v>
          </cell>
          <cell r="BJ60" t="str">
            <v>Normal</v>
          </cell>
          <cell r="BL60" t="str">
            <v>Normal</v>
          </cell>
          <cell r="BN60" t="str">
            <v>Normal</v>
          </cell>
          <cell r="BO60" t="str">
            <v>Tidak</v>
          </cell>
          <cell r="BT60" t="str">
            <v>Gg Penglihatan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Polowijen</v>
          </cell>
          <cell r="M61" t="str">
            <v>Laki-laki</v>
          </cell>
          <cell r="O61">
            <v>67</v>
          </cell>
          <cell r="P61">
            <v>71</v>
          </cell>
          <cell r="Q61">
            <v>167</v>
          </cell>
          <cell r="U61">
            <v>158</v>
          </cell>
          <cell r="V61">
            <v>1</v>
          </cell>
          <cell r="BH61" t="str">
            <v>Lebih</v>
          </cell>
          <cell r="BI61" t="str">
            <v>Normal</v>
          </cell>
          <cell r="BJ61" t="str">
            <v>Normal</v>
          </cell>
          <cell r="BL61" t="str">
            <v>Tinggi</v>
          </cell>
          <cell r="BN61" t="str">
            <v>-</v>
          </cell>
          <cell r="BO61" t="str">
            <v>Tidak</v>
          </cell>
          <cell r="BT61" t="str">
            <v>Gg Penglihatan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Polowijen</v>
          </cell>
          <cell r="M62" t="str">
            <v>Perempuan</v>
          </cell>
          <cell r="O62">
            <v>54</v>
          </cell>
          <cell r="P62">
            <v>50</v>
          </cell>
          <cell r="Q62">
            <v>146</v>
          </cell>
          <cell r="U62">
            <v>102</v>
          </cell>
          <cell r="V62">
            <v>1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Tinggi</v>
          </cell>
          <cell r="BN62" t="str">
            <v>-</v>
          </cell>
          <cell r="BO62" t="str">
            <v>Tidak</v>
          </cell>
          <cell r="BT62" t="str">
            <v>Gg Penglihatan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Polowijen</v>
          </cell>
          <cell r="M63" t="str">
            <v>Laki-laki</v>
          </cell>
          <cell r="O63">
            <v>68</v>
          </cell>
          <cell r="P63">
            <v>55</v>
          </cell>
          <cell r="Q63">
            <v>163</v>
          </cell>
          <cell r="U63">
            <v>98</v>
          </cell>
          <cell r="V63">
            <v>1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Normal</v>
          </cell>
          <cell r="BN63" t="str">
            <v>Normal</v>
          </cell>
          <cell r="BO63" t="str">
            <v>Tidak</v>
          </cell>
          <cell r="BT63" t="str">
            <v>Normal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Balearjosari</v>
          </cell>
          <cell r="M64" t="str">
            <v>Laki-laki</v>
          </cell>
          <cell r="O64">
            <v>69</v>
          </cell>
          <cell r="P64">
            <v>41</v>
          </cell>
          <cell r="Q64">
            <v>161</v>
          </cell>
          <cell r="U64">
            <v>107</v>
          </cell>
          <cell r="V64">
            <v>167</v>
          </cell>
          <cell r="BH64" t="str">
            <v>IMT Kurang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-</v>
          </cell>
          <cell r="BO64" t="str">
            <v>Tidak</v>
          </cell>
          <cell r="BT64" t="str">
            <v>Gg Penglihatan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Purwodadi</v>
          </cell>
          <cell r="M65" t="str">
            <v>Laki-laki</v>
          </cell>
          <cell r="O65">
            <v>69</v>
          </cell>
          <cell r="P65">
            <v>59</v>
          </cell>
          <cell r="Q65">
            <v>154</v>
          </cell>
          <cell r="U65">
            <v>101</v>
          </cell>
          <cell r="V65">
            <v>1</v>
          </cell>
          <cell r="BH65" t="str">
            <v>Normal</v>
          </cell>
          <cell r="BI65" t="str">
            <v>Normal</v>
          </cell>
          <cell r="BJ65" t="str">
            <v>Normal</v>
          </cell>
          <cell r="BL65" t="str">
            <v>Normal</v>
          </cell>
          <cell r="BN65" t="str">
            <v>-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Purwodadi</v>
          </cell>
          <cell r="M66" t="str">
            <v>Laki-laki</v>
          </cell>
          <cell r="O66">
            <v>64</v>
          </cell>
          <cell r="P66">
            <v>73</v>
          </cell>
          <cell r="Q66">
            <v>173</v>
          </cell>
          <cell r="U66">
            <v>133</v>
          </cell>
          <cell r="V66">
            <v>1</v>
          </cell>
          <cell r="BH66" t="str">
            <v>Normal</v>
          </cell>
          <cell r="BI66" t="str">
            <v>Normal</v>
          </cell>
          <cell r="BJ66" t="str">
            <v>Normal</v>
          </cell>
          <cell r="BL66" t="str">
            <v>Tinggi</v>
          </cell>
          <cell r="BN66" t="str">
            <v>-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Purwodadi</v>
          </cell>
          <cell r="M67" t="str">
            <v>Laki-laki</v>
          </cell>
          <cell r="O67">
            <v>81</v>
          </cell>
          <cell r="P67">
            <v>56</v>
          </cell>
          <cell r="Q67">
            <v>154</v>
          </cell>
          <cell r="U67">
            <v>100</v>
          </cell>
          <cell r="V67">
            <v>1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Gg Pendengaran</v>
          </cell>
          <cell r="CI67" t="str">
            <v>Mandiri (A)</v>
          </cell>
          <cell r="CZ67" t="str">
            <v>Normal</v>
          </cell>
        </row>
        <row r="68">
          <cell r="C68" t="str">
            <v>Polowijen</v>
          </cell>
          <cell r="M68" t="str">
            <v>Laki-laki</v>
          </cell>
          <cell r="O68">
            <v>78</v>
          </cell>
          <cell r="P68">
            <v>45</v>
          </cell>
          <cell r="Q68">
            <v>170</v>
          </cell>
          <cell r="U68">
            <v>85</v>
          </cell>
          <cell r="V68">
            <v>1</v>
          </cell>
          <cell r="BH68" t="str">
            <v>IMT Kurang</v>
          </cell>
          <cell r="BI68" t="str">
            <v>Normal</v>
          </cell>
          <cell r="BJ68" t="str">
            <v>Normal</v>
          </cell>
          <cell r="BL68" t="str">
            <v>Normal</v>
          </cell>
          <cell r="BN68" t="str">
            <v>Normal</v>
          </cell>
          <cell r="BO68" t="str">
            <v>Tidak</v>
          </cell>
          <cell r="BT68" t="str">
            <v>Gg Penglihatan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Polowijen</v>
          </cell>
          <cell r="M69" t="str">
            <v>Laki-laki</v>
          </cell>
          <cell r="O69">
            <v>63</v>
          </cell>
          <cell r="P69">
            <v>57</v>
          </cell>
          <cell r="Q69">
            <v>154</v>
          </cell>
          <cell r="U69">
            <v>135</v>
          </cell>
          <cell r="V69">
            <v>1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Tinggi</v>
          </cell>
          <cell r="BN69" t="str">
            <v>-</v>
          </cell>
          <cell r="BO69" t="str">
            <v>Tidak</v>
          </cell>
          <cell r="BT69" t="str">
            <v>Gg Penglihatan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Balearjosari</v>
          </cell>
          <cell r="M70" t="str">
            <v>Laki-laki</v>
          </cell>
          <cell r="O70">
            <v>71</v>
          </cell>
          <cell r="P70">
            <v>45</v>
          </cell>
          <cell r="Q70">
            <v>149</v>
          </cell>
          <cell r="U70">
            <v>158</v>
          </cell>
          <cell r="V70">
            <v>140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Tinggi</v>
          </cell>
          <cell r="BN70" t="str">
            <v>Normal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Purwodadi</v>
          </cell>
          <cell r="M71" t="str">
            <v>Laki-laki</v>
          </cell>
          <cell r="O71">
            <v>80</v>
          </cell>
          <cell r="P71">
            <v>75</v>
          </cell>
          <cell r="Q71">
            <v>175</v>
          </cell>
          <cell r="U71">
            <v>80</v>
          </cell>
          <cell r="V71">
            <v>1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Normal</v>
          </cell>
          <cell r="BN71" t="str">
            <v>-</v>
          </cell>
          <cell r="BO71" t="str">
            <v>Tidak</v>
          </cell>
          <cell r="BT71" t="str">
            <v>Gg Penglihatan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Purwodadi</v>
          </cell>
          <cell r="M72" t="str">
            <v>Laki-laki</v>
          </cell>
          <cell r="O72">
            <v>69</v>
          </cell>
          <cell r="P72">
            <v>75</v>
          </cell>
          <cell r="Q72">
            <v>170</v>
          </cell>
          <cell r="U72">
            <v>80</v>
          </cell>
          <cell r="V72">
            <v>1</v>
          </cell>
          <cell r="BH72" t="str">
            <v>Lebih</v>
          </cell>
          <cell r="BI72" t="str">
            <v>Normal</v>
          </cell>
          <cell r="BJ72" t="str">
            <v>Normal</v>
          </cell>
          <cell r="BL72" t="str">
            <v>Tinggi</v>
          </cell>
          <cell r="BN72" t="str">
            <v>-</v>
          </cell>
          <cell r="BO72" t="str">
            <v>Tidak</v>
          </cell>
          <cell r="BT72" t="str">
            <v>Gg Penglihatan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Polowijen</v>
          </cell>
          <cell r="M73" t="str">
            <v>Laki-laki</v>
          </cell>
          <cell r="O73">
            <v>66</v>
          </cell>
          <cell r="P73">
            <v>66</v>
          </cell>
          <cell r="Q73">
            <v>160</v>
          </cell>
          <cell r="U73">
            <v>120</v>
          </cell>
          <cell r="V73">
            <v>1</v>
          </cell>
          <cell r="BH73" t="str">
            <v>Lebih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-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Balearjosari</v>
          </cell>
          <cell r="M74" t="str">
            <v>Laki-laki</v>
          </cell>
          <cell r="O74">
            <v>67</v>
          </cell>
          <cell r="P74">
            <v>62</v>
          </cell>
          <cell r="Q74">
            <v>160</v>
          </cell>
          <cell r="U74">
            <v>103</v>
          </cell>
          <cell r="V74">
            <v>169</v>
          </cell>
          <cell r="BH74" t="str">
            <v>Normal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Normal</v>
          </cell>
          <cell r="BO74" t="str">
            <v>Tidak</v>
          </cell>
          <cell r="BT74" t="str">
            <v>Gg Penglihatan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Balearjosari</v>
          </cell>
          <cell r="M75" t="str">
            <v>Laki-laki</v>
          </cell>
          <cell r="O75">
            <v>59</v>
          </cell>
          <cell r="P75">
            <v>50</v>
          </cell>
          <cell r="Q75">
            <v>150</v>
          </cell>
          <cell r="U75">
            <v>200</v>
          </cell>
          <cell r="V75">
            <v>250</v>
          </cell>
          <cell r="BH75" t="str">
            <v>Normal</v>
          </cell>
          <cell r="BI75" t="str">
            <v>Normal</v>
          </cell>
          <cell r="BJ75" t="str">
            <v>Kolesterol Tinggi</v>
          </cell>
          <cell r="BL75" t="str">
            <v>Tinggi</v>
          </cell>
          <cell r="BN75" t="str">
            <v>Normal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Balearjosari</v>
          </cell>
          <cell r="M76" t="str">
            <v>Laki-laki</v>
          </cell>
          <cell r="O76">
            <v>56</v>
          </cell>
          <cell r="P76">
            <v>58</v>
          </cell>
          <cell r="Q76">
            <v>165</v>
          </cell>
          <cell r="U76">
            <v>106</v>
          </cell>
          <cell r="V76">
            <v>197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Normal</v>
          </cell>
          <cell r="BN76" t="str">
            <v>Normal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Polowijen</v>
          </cell>
          <cell r="M77" t="str">
            <v>Laki-laki</v>
          </cell>
          <cell r="O77">
            <v>66</v>
          </cell>
          <cell r="P77">
            <v>70</v>
          </cell>
          <cell r="Q77">
            <v>155</v>
          </cell>
          <cell r="U77">
            <v>71</v>
          </cell>
          <cell r="V77">
            <v>1</v>
          </cell>
          <cell r="BH77" t="str">
            <v>Lebih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-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Polowijen</v>
          </cell>
          <cell r="M78" t="str">
            <v>Laki-laki</v>
          </cell>
          <cell r="O78">
            <v>69</v>
          </cell>
          <cell r="P78">
            <v>90</v>
          </cell>
          <cell r="Q78">
            <v>175</v>
          </cell>
          <cell r="U78">
            <v>141</v>
          </cell>
          <cell r="V78">
            <v>1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Tinggi</v>
          </cell>
          <cell r="BN78" t="str">
            <v>-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Balearjosari</v>
          </cell>
          <cell r="M79" t="str">
            <v>Laki-laki</v>
          </cell>
          <cell r="O79">
            <v>67</v>
          </cell>
          <cell r="P79">
            <v>56</v>
          </cell>
          <cell r="Q79">
            <v>169</v>
          </cell>
          <cell r="U79">
            <v>114</v>
          </cell>
          <cell r="V79">
            <v>174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Normal</v>
          </cell>
          <cell r="BN79" t="str">
            <v>Normal</v>
          </cell>
          <cell r="BO79" t="str">
            <v>Tidak</v>
          </cell>
          <cell r="BT79" t="str">
            <v>Normal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Polowijen</v>
          </cell>
          <cell r="M80" t="str">
            <v>Laki-laki</v>
          </cell>
          <cell r="O80">
            <v>67</v>
          </cell>
          <cell r="P80">
            <v>80</v>
          </cell>
          <cell r="Q80">
            <v>171</v>
          </cell>
          <cell r="U80">
            <v>126</v>
          </cell>
          <cell r="V80">
            <v>1</v>
          </cell>
          <cell r="BH80" t="str">
            <v>Lebih</v>
          </cell>
          <cell r="BI80" t="str">
            <v>Normal</v>
          </cell>
          <cell r="BJ80" t="str">
            <v>Normal</v>
          </cell>
          <cell r="BL80" t="str">
            <v>Tinggi</v>
          </cell>
          <cell r="BN80" t="str">
            <v>-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Polowijen</v>
          </cell>
          <cell r="M81" t="str">
            <v>Laki-laki</v>
          </cell>
          <cell r="O81">
            <v>67</v>
          </cell>
          <cell r="P81">
            <v>46</v>
          </cell>
          <cell r="Q81">
            <v>150</v>
          </cell>
          <cell r="U81">
            <v>115</v>
          </cell>
          <cell r="V81">
            <v>1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-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Balearjosari</v>
          </cell>
          <cell r="M82" t="str">
            <v>Laki-laki</v>
          </cell>
          <cell r="O82">
            <v>60</v>
          </cell>
          <cell r="P82">
            <v>62</v>
          </cell>
          <cell r="Q82">
            <v>154</v>
          </cell>
          <cell r="U82">
            <v>128</v>
          </cell>
          <cell r="V82">
            <v>232</v>
          </cell>
          <cell r="BH82" t="str">
            <v>Lebih</v>
          </cell>
          <cell r="BI82" t="str">
            <v>Normal</v>
          </cell>
          <cell r="BJ82" t="str">
            <v>Kolesterol Tinggi</v>
          </cell>
          <cell r="BL82" t="str">
            <v>Normal</v>
          </cell>
          <cell r="BN82" t="str">
            <v>Normal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Balearjosari</v>
          </cell>
          <cell r="M83" t="str">
            <v>Laki-laki</v>
          </cell>
          <cell r="O83">
            <v>66</v>
          </cell>
          <cell r="P83">
            <v>54</v>
          </cell>
          <cell r="Q83">
            <v>154</v>
          </cell>
          <cell r="U83">
            <v>160</v>
          </cell>
          <cell r="V83">
            <v>165</v>
          </cell>
          <cell r="BH83" t="str">
            <v>Normal</v>
          </cell>
          <cell r="BI83" t="str">
            <v>Normal</v>
          </cell>
          <cell r="BJ83" t="str">
            <v>Normal</v>
          </cell>
          <cell r="BL83" t="str">
            <v>Normal</v>
          </cell>
          <cell r="BN83" t="str">
            <v>Normal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Ketergantungan Berat (C)</v>
          </cell>
          <cell r="CZ83" t="str">
            <v>Ada gangguan depresi</v>
          </cell>
        </row>
        <row r="84">
          <cell r="C84" t="str">
            <v>Balearjosari</v>
          </cell>
          <cell r="M84" t="str">
            <v>Laki-laki</v>
          </cell>
          <cell r="O84">
            <v>67</v>
          </cell>
          <cell r="P84">
            <v>50</v>
          </cell>
          <cell r="Q84">
            <v>160</v>
          </cell>
          <cell r="U84">
            <v>200</v>
          </cell>
          <cell r="V84">
            <v>250</v>
          </cell>
          <cell r="BH84" t="str">
            <v>Normal</v>
          </cell>
          <cell r="BI84" t="str">
            <v>Normal</v>
          </cell>
          <cell r="BJ84" t="str">
            <v>Kolesterol Tinggi</v>
          </cell>
          <cell r="BL84" t="str">
            <v>Tinggi</v>
          </cell>
          <cell r="BN84" t="str">
            <v>Normal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Purwodadi</v>
          </cell>
          <cell r="M85" t="str">
            <v>Laki-laki</v>
          </cell>
          <cell r="O85">
            <v>83</v>
          </cell>
          <cell r="P85">
            <v>54</v>
          </cell>
          <cell r="Q85">
            <v>159</v>
          </cell>
          <cell r="U85">
            <v>197</v>
          </cell>
          <cell r="V85">
            <v>1</v>
          </cell>
          <cell r="BH85" t="str">
            <v>Normal</v>
          </cell>
          <cell r="BI85" t="str">
            <v>Normal</v>
          </cell>
          <cell r="BJ85" t="str">
            <v>Normal</v>
          </cell>
          <cell r="BL85" t="str">
            <v>Normal</v>
          </cell>
          <cell r="BN85" t="str">
            <v>-</v>
          </cell>
          <cell r="BO85" t="str">
            <v>Tidak</v>
          </cell>
          <cell r="BT85" t="str">
            <v>Gg Penglihatan</v>
          </cell>
          <cell r="BW85" t="str">
            <v>Normal</v>
          </cell>
          <cell r="CI85" t="str">
            <v>Ketergantungan Ringan (B)</v>
          </cell>
          <cell r="CZ85" t="str">
            <v>Normal</v>
          </cell>
        </row>
        <row r="86">
          <cell r="C86" t="str">
            <v>Polowijen</v>
          </cell>
          <cell r="M86" t="str">
            <v>Laki-laki</v>
          </cell>
          <cell r="O86">
            <v>67</v>
          </cell>
          <cell r="P86">
            <v>72</v>
          </cell>
          <cell r="Q86">
            <v>165</v>
          </cell>
          <cell r="U86">
            <v>103</v>
          </cell>
          <cell r="V86">
            <v>121</v>
          </cell>
          <cell r="BH86" t="str">
            <v>Lebih</v>
          </cell>
          <cell r="BI86" t="str">
            <v>Normal</v>
          </cell>
          <cell r="BJ86" t="str">
            <v>Normal</v>
          </cell>
          <cell r="BL86" t="str">
            <v>Tinggi</v>
          </cell>
          <cell r="BN86" t="str">
            <v>Normal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Polowijen</v>
          </cell>
          <cell r="M87" t="str">
            <v>Laki-laki</v>
          </cell>
          <cell r="O87">
            <v>73</v>
          </cell>
          <cell r="P87">
            <v>56</v>
          </cell>
          <cell r="Q87">
            <v>160</v>
          </cell>
          <cell r="U87">
            <v>102</v>
          </cell>
          <cell r="V87">
            <v>1</v>
          </cell>
          <cell r="BH87" t="str">
            <v>Normal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-</v>
          </cell>
          <cell r="BO87" t="str">
            <v>Tidak</v>
          </cell>
          <cell r="BT87" t="str">
            <v>Normal</v>
          </cell>
          <cell r="BW87" t="str">
            <v>Gg Pendengaran</v>
          </cell>
          <cell r="CI87" t="str">
            <v>Mandiri (A)</v>
          </cell>
          <cell r="CZ87" t="str">
            <v>Normal</v>
          </cell>
        </row>
        <row r="88">
          <cell r="C88" t="str">
            <v>Balearjosari</v>
          </cell>
          <cell r="M88" t="str">
            <v>Laki-laki</v>
          </cell>
          <cell r="O88">
            <v>52</v>
          </cell>
          <cell r="P88">
            <v>55</v>
          </cell>
          <cell r="Q88">
            <v>157</v>
          </cell>
          <cell r="U88">
            <v>137</v>
          </cell>
          <cell r="V88">
            <v>1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Tinggi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Balearjosari</v>
          </cell>
          <cell r="M89" t="str">
            <v>Laki-laki</v>
          </cell>
          <cell r="O89">
            <v>74</v>
          </cell>
          <cell r="P89">
            <v>70</v>
          </cell>
          <cell r="Q89">
            <v>170</v>
          </cell>
          <cell r="U89">
            <v>375</v>
          </cell>
          <cell r="V89">
            <v>300</v>
          </cell>
          <cell r="BH89" t="str">
            <v>Normal</v>
          </cell>
          <cell r="BI89" t="str">
            <v>DM</v>
          </cell>
          <cell r="BJ89" t="str">
            <v>Kolesterol Tinggi</v>
          </cell>
          <cell r="BL89" t="str">
            <v>Tinggi</v>
          </cell>
          <cell r="BN89" t="str">
            <v>Tinggi</v>
          </cell>
          <cell r="BO89" t="str">
            <v>Tidak</v>
          </cell>
          <cell r="BT89" t="str">
            <v>Normal</v>
          </cell>
          <cell r="BW89" t="str">
            <v>Gg Pendengaran</v>
          </cell>
          <cell r="CI89" t="str">
            <v>Mandiri (A)</v>
          </cell>
          <cell r="CZ89" t="str">
            <v>Normal</v>
          </cell>
        </row>
        <row r="90">
          <cell r="C90" t="str">
            <v>Purwodadi</v>
          </cell>
          <cell r="M90" t="str">
            <v>Laki-laki</v>
          </cell>
          <cell r="O90">
            <v>70</v>
          </cell>
          <cell r="P90">
            <v>55</v>
          </cell>
          <cell r="Q90">
            <v>154</v>
          </cell>
          <cell r="U90">
            <v>120</v>
          </cell>
          <cell r="V90">
            <v>1</v>
          </cell>
          <cell r="BH90" t="str">
            <v>Normal</v>
          </cell>
          <cell r="BI90" t="str">
            <v>Normal</v>
          </cell>
          <cell r="BJ90" t="str">
            <v>Normal</v>
          </cell>
          <cell r="BL90" t="str">
            <v>Tinggi</v>
          </cell>
          <cell r="BN90" t="str">
            <v>-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Balearjosari</v>
          </cell>
          <cell r="M91" t="str">
            <v>Laki-laki</v>
          </cell>
          <cell r="O91">
            <v>60</v>
          </cell>
          <cell r="P91">
            <v>60</v>
          </cell>
          <cell r="Q91">
            <v>156</v>
          </cell>
          <cell r="U91">
            <v>200</v>
          </cell>
          <cell r="V91">
            <v>170</v>
          </cell>
          <cell r="BH91" t="str">
            <v>Normal</v>
          </cell>
          <cell r="BI91" t="str">
            <v>Normal</v>
          </cell>
          <cell r="BJ91" t="str">
            <v>Normal</v>
          </cell>
          <cell r="BL91" t="str">
            <v>Tinggi</v>
          </cell>
          <cell r="BN91" t="str">
            <v>Normal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Purwodadi</v>
          </cell>
          <cell r="M92" t="str">
            <v>Laki-laki</v>
          </cell>
          <cell r="O92">
            <v>72</v>
          </cell>
          <cell r="P92">
            <v>65</v>
          </cell>
          <cell r="Q92">
            <v>165</v>
          </cell>
          <cell r="U92">
            <v>110</v>
          </cell>
          <cell r="V92">
            <v>1</v>
          </cell>
          <cell r="BH92" t="str">
            <v>Normal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-</v>
          </cell>
          <cell r="BO92" t="str">
            <v>Tidak</v>
          </cell>
          <cell r="BT92" t="str">
            <v>Gg Penglihatan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Balearjosari</v>
          </cell>
          <cell r="M93" t="str">
            <v>Laki-laki</v>
          </cell>
          <cell r="O93">
            <v>50</v>
          </cell>
          <cell r="P93">
            <v>62</v>
          </cell>
          <cell r="Q93">
            <v>165</v>
          </cell>
          <cell r="U93">
            <v>119</v>
          </cell>
          <cell r="V93">
            <v>1</v>
          </cell>
          <cell r="BH93" t="str">
            <v>Normal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-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Balearjosari</v>
          </cell>
          <cell r="M94" t="str">
            <v>Laki-laki</v>
          </cell>
          <cell r="O94">
            <v>61</v>
          </cell>
          <cell r="P94">
            <v>70</v>
          </cell>
          <cell r="Q94">
            <v>168</v>
          </cell>
          <cell r="U94">
            <v>148</v>
          </cell>
          <cell r="V94">
            <v>1</v>
          </cell>
          <cell r="BH94" t="str">
            <v>Normal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-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Balearjosari</v>
          </cell>
          <cell r="M95" t="str">
            <v>Laki-laki</v>
          </cell>
          <cell r="O95">
            <v>70</v>
          </cell>
          <cell r="P95">
            <v>49</v>
          </cell>
          <cell r="Q95">
            <v>149</v>
          </cell>
          <cell r="U95">
            <v>120</v>
          </cell>
          <cell r="V95">
            <v>236</v>
          </cell>
          <cell r="BH95" t="str">
            <v>Normal</v>
          </cell>
          <cell r="BI95" t="str">
            <v>Normal</v>
          </cell>
          <cell r="BJ95" t="str">
            <v>Kolesterol Tinggi</v>
          </cell>
          <cell r="BL95" t="str">
            <v>Tinggi</v>
          </cell>
          <cell r="BN95" t="str">
            <v>Normal</v>
          </cell>
          <cell r="BO95" t="str">
            <v>Tidak</v>
          </cell>
          <cell r="BT95" t="str">
            <v>Gg Penglihatan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70</v>
          </cell>
          <cell r="P96">
            <v>55</v>
          </cell>
          <cell r="Q96">
            <v>165</v>
          </cell>
          <cell r="U96">
            <v>120</v>
          </cell>
          <cell r="V96">
            <v>1</v>
          </cell>
          <cell r="BH96" t="str">
            <v>Normal</v>
          </cell>
          <cell r="BI96" t="str">
            <v>Normal</v>
          </cell>
          <cell r="BJ96" t="str">
            <v>Normal</v>
          </cell>
          <cell r="BL96" t="str">
            <v>Normal</v>
          </cell>
          <cell r="BN96" t="str">
            <v>Normal</v>
          </cell>
          <cell r="BO96" t="str">
            <v>Tidak</v>
          </cell>
          <cell r="BT96" t="str">
            <v>Gg Penglihatan</v>
          </cell>
          <cell r="BW96" t="str">
            <v>Gg Pendengaran</v>
          </cell>
          <cell r="CI96" t="str">
            <v>Mandiri (A)</v>
          </cell>
          <cell r="CZ96" t="str">
            <v>Normal</v>
          </cell>
        </row>
        <row r="97">
          <cell r="C97" t="str">
            <v>Purwodadi</v>
          </cell>
          <cell r="M97" t="str">
            <v>Laki-laki</v>
          </cell>
          <cell r="O97">
            <v>73</v>
          </cell>
          <cell r="P97">
            <v>49</v>
          </cell>
          <cell r="Q97">
            <v>170</v>
          </cell>
          <cell r="U97">
            <v>107</v>
          </cell>
          <cell r="V97">
            <v>1</v>
          </cell>
          <cell r="BH97" t="str">
            <v>IMT Kurang</v>
          </cell>
          <cell r="BI97" t="str">
            <v>Normal</v>
          </cell>
          <cell r="BJ97" t="str">
            <v>Normal</v>
          </cell>
          <cell r="BL97" t="str">
            <v>Normal</v>
          </cell>
          <cell r="BN97" t="str">
            <v>-</v>
          </cell>
          <cell r="BO97" t="str">
            <v>Tidak</v>
          </cell>
          <cell r="BT97" t="str">
            <v>Normal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Balearjosari</v>
          </cell>
          <cell r="M98" t="str">
            <v>Laki-laki</v>
          </cell>
          <cell r="O98">
            <v>45</v>
          </cell>
          <cell r="P98">
            <v>50</v>
          </cell>
          <cell r="Q98">
            <v>150</v>
          </cell>
          <cell r="U98">
            <v>120</v>
          </cell>
          <cell r="V98">
            <v>1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Normal</v>
          </cell>
          <cell r="BN98" t="str">
            <v>-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Balearjosari</v>
          </cell>
          <cell r="M99" t="str">
            <v>Laki-laki</v>
          </cell>
          <cell r="O99">
            <v>71</v>
          </cell>
          <cell r="P99">
            <v>60</v>
          </cell>
          <cell r="Q99">
            <v>155</v>
          </cell>
          <cell r="U99">
            <v>160</v>
          </cell>
          <cell r="V99">
            <v>170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Tinggi</v>
          </cell>
          <cell r="BN99" t="str">
            <v>Normal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Balearjosari</v>
          </cell>
          <cell r="M100" t="str">
            <v>Laki-laki</v>
          </cell>
          <cell r="O100">
            <v>55</v>
          </cell>
          <cell r="P100">
            <v>65</v>
          </cell>
          <cell r="Q100">
            <v>154</v>
          </cell>
          <cell r="U100">
            <v>179</v>
          </cell>
          <cell r="V100">
            <v>165</v>
          </cell>
          <cell r="BH100" t="str">
            <v>Lebih</v>
          </cell>
          <cell r="BI100" t="str">
            <v>Normal</v>
          </cell>
          <cell r="BJ100" t="str">
            <v>Normal</v>
          </cell>
          <cell r="BL100" t="str">
            <v>Tinggi</v>
          </cell>
          <cell r="BN100" t="str">
            <v>Normal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Balearjosari</v>
          </cell>
          <cell r="M101" t="str">
            <v>Laki-laki</v>
          </cell>
          <cell r="O101">
            <v>53</v>
          </cell>
          <cell r="P101">
            <v>74</v>
          </cell>
          <cell r="Q101">
            <v>165</v>
          </cell>
          <cell r="U101">
            <v>150</v>
          </cell>
          <cell r="V101">
            <v>120</v>
          </cell>
          <cell r="BH101" t="str">
            <v>Lebih</v>
          </cell>
          <cell r="BI101" t="str">
            <v>Normal</v>
          </cell>
          <cell r="BJ101" t="str">
            <v>Normal</v>
          </cell>
          <cell r="BL101" t="str">
            <v>Tinggi</v>
          </cell>
          <cell r="BN101" t="str">
            <v>Normal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Purwodadi</v>
          </cell>
          <cell r="M102" t="str">
            <v>Laki-laki</v>
          </cell>
          <cell r="O102">
            <v>62</v>
          </cell>
          <cell r="P102">
            <v>55</v>
          </cell>
          <cell r="Q102">
            <v>160</v>
          </cell>
          <cell r="U102">
            <v>108</v>
          </cell>
          <cell r="V102">
            <v>1</v>
          </cell>
          <cell r="BH102" t="str">
            <v>Normal</v>
          </cell>
          <cell r="BI102" t="str">
            <v>Normal</v>
          </cell>
          <cell r="BJ102" t="str">
            <v>Normal</v>
          </cell>
          <cell r="BL102" t="str">
            <v>Tinggi</v>
          </cell>
          <cell r="BN102" t="str">
            <v>-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Balearjosari</v>
          </cell>
          <cell r="M103" t="str">
            <v>Laki-laki</v>
          </cell>
          <cell r="O103">
            <v>65</v>
          </cell>
          <cell r="P103">
            <v>64</v>
          </cell>
          <cell r="Q103">
            <v>155</v>
          </cell>
          <cell r="U103">
            <v>110</v>
          </cell>
          <cell r="V103">
            <v>202</v>
          </cell>
          <cell r="BH103" t="str">
            <v>Lebih</v>
          </cell>
          <cell r="BI103" t="str">
            <v>Normal</v>
          </cell>
          <cell r="BJ103" t="str">
            <v>Kolesterol Tinggi</v>
          </cell>
          <cell r="BL103" t="str">
            <v>Tinggi</v>
          </cell>
          <cell r="BN103" t="str">
            <v>Normal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Polowijen</v>
          </cell>
          <cell r="M104" t="str">
            <v>Laki-laki</v>
          </cell>
          <cell r="O104">
            <v>61</v>
          </cell>
          <cell r="P104">
            <v>56</v>
          </cell>
          <cell r="Q104">
            <v>157</v>
          </cell>
          <cell r="U104">
            <v>185</v>
          </cell>
          <cell r="V104">
            <v>1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Purwodadi</v>
          </cell>
          <cell r="M105" t="str">
            <v>Laki-laki</v>
          </cell>
          <cell r="O105">
            <v>72</v>
          </cell>
          <cell r="P105">
            <v>37</v>
          </cell>
          <cell r="Q105">
            <v>142</v>
          </cell>
          <cell r="U105">
            <v>125</v>
          </cell>
          <cell r="V105">
            <v>159</v>
          </cell>
          <cell r="BH105" t="str">
            <v>IMT Kurang</v>
          </cell>
          <cell r="BI105" t="str">
            <v>Normal</v>
          </cell>
          <cell r="BJ105" t="str">
            <v>Normal</v>
          </cell>
          <cell r="BL105" t="str">
            <v>Normal</v>
          </cell>
          <cell r="BN105" t="str">
            <v>Normal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Purwodadi</v>
          </cell>
          <cell r="M106" t="str">
            <v>Laki-laki</v>
          </cell>
          <cell r="O106">
            <v>67</v>
          </cell>
          <cell r="P106">
            <v>67</v>
          </cell>
          <cell r="Q106">
            <v>160</v>
          </cell>
          <cell r="U106">
            <v>80</v>
          </cell>
          <cell r="V106">
            <v>1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Tinggi</v>
          </cell>
          <cell r="BN106" t="str">
            <v>-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Purwodadi</v>
          </cell>
          <cell r="M107" t="str">
            <v>Laki-laki</v>
          </cell>
          <cell r="O107">
            <v>60</v>
          </cell>
          <cell r="P107">
            <v>77</v>
          </cell>
          <cell r="Q107">
            <v>153</v>
          </cell>
          <cell r="U107">
            <v>143</v>
          </cell>
          <cell r="V107">
            <v>1</v>
          </cell>
          <cell r="BH107" t="str">
            <v>Lebih</v>
          </cell>
          <cell r="BI107" t="str">
            <v>Normal</v>
          </cell>
          <cell r="BJ107" t="str">
            <v>Normal</v>
          </cell>
          <cell r="BL107" t="str">
            <v>Tinggi</v>
          </cell>
          <cell r="BN107" t="str">
            <v>-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Balearjosari</v>
          </cell>
          <cell r="M108" t="str">
            <v>Laki-laki</v>
          </cell>
          <cell r="O108">
            <v>71</v>
          </cell>
          <cell r="P108">
            <v>43</v>
          </cell>
          <cell r="Q108">
            <v>153</v>
          </cell>
          <cell r="U108">
            <v>192</v>
          </cell>
          <cell r="V108">
            <v>150</v>
          </cell>
          <cell r="BH108" t="str">
            <v>IMT Kurang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Normal</v>
          </cell>
          <cell r="BO108" t="str">
            <v>Tidak</v>
          </cell>
          <cell r="BT108" t="str">
            <v>Gg Penglihatan</v>
          </cell>
          <cell r="BW108" t="str">
            <v>Gg Pendengaran</v>
          </cell>
          <cell r="CI108" t="str">
            <v>Mandiri (A)</v>
          </cell>
          <cell r="CZ108" t="str">
            <v>Normal</v>
          </cell>
        </row>
        <row r="109">
          <cell r="C109" t="str">
            <v>Polowijen</v>
          </cell>
          <cell r="M109" t="str">
            <v>Laki-laki</v>
          </cell>
          <cell r="O109">
            <v>65</v>
          </cell>
          <cell r="P109">
            <v>65</v>
          </cell>
          <cell r="Q109">
            <v>162</v>
          </cell>
          <cell r="U109">
            <v>102</v>
          </cell>
          <cell r="V109">
            <v>1</v>
          </cell>
          <cell r="BH109" t="str">
            <v>Normal</v>
          </cell>
          <cell r="BI109" t="str">
            <v>Normal</v>
          </cell>
          <cell r="BJ109" t="str">
            <v>Normal</v>
          </cell>
          <cell r="BL109" t="str">
            <v>Normal</v>
          </cell>
          <cell r="BN109" t="str">
            <v>-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Purwodadi</v>
          </cell>
          <cell r="M110" t="str">
            <v>Laki-laki</v>
          </cell>
          <cell r="O110">
            <v>82</v>
          </cell>
          <cell r="P110">
            <v>50</v>
          </cell>
          <cell r="Q110">
            <v>157</v>
          </cell>
          <cell r="U110">
            <v>120</v>
          </cell>
          <cell r="V110">
            <v>170</v>
          </cell>
          <cell r="BH110" t="str">
            <v>Normal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Normal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Balearjosari</v>
          </cell>
          <cell r="M111" t="str">
            <v>Laki-laki</v>
          </cell>
          <cell r="O111">
            <v>61</v>
          </cell>
          <cell r="P111">
            <v>70</v>
          </cell>
          <cell r="Q111">
            <v>165</v>
          </cell>
          <cell r="U111">
            <v>200</v>
          </cell>
          <cell r="V111">
            <v>300</v>
          </cell>
          <cell r="BH111" t="str">
            <v>Lebih</v>
          </cell>
          <cell r="BI111" t="str">
            <v>Normal</v>
          </cell>
          <cell r="BJ111" t="str">
            <v>Kolesterol Tinggi</v>
          </cell>
          <cell r="BL111" t="str">
            <v>Tinggi</v>
          </cell>
          <cell r="BN111" t="str">
            <v>Normal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Polowijen</v>
          </cell>
          <cell r="M112" t="str">
            <v>Laki-laki</v>
          </cell>
          <cell r="O112">
            <v>68</v>
          </cell>
          <cell r="P112">
            <v>59</v>
          </cell>
          <cell r="Q112">
            <v>164</v>
          </cell>
          <cell r="U112">
            <v>186</v>
          </cell>
          <cell r="V112">
            <v>145</v>
          </cell>
          <cell r="BH112" t="str">
            <v>Normal</v>
          </cell>
          <cell r="BI112" t="str">
            <v>Normal</v>
          </cell>
          <cell r="BJ112" t="str">
            <v>Normal</v>
          </cell>
          <cell r="BL112" t="str">
            <v>Normal</v>
          </cell>
          <cell r="BN112" t="str">
            <v>-</v>
          </cell>
          <cell r="BO112" t="str">
            <v>Tidak</v>
          </cell>
          <cell r="BT112" t="str">
            <v>Gg Penglihatan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Polowijen</v>
          </cell>
          <cell r="M113" t="str">
            <v>Laki-laki</v>
          </cell>
          <cell r="O113">
            <v>67</v>
          </cell>
          <cell r="P113">
            <v>72</v>
          </cell>
          <cell r="Q113">
            <v>154</v>
          </cell>
          <cell r="U113">
            <v>182</v>
          </cell>
          <cell r="V113">
            <v>1</v>
          </cell>
          <cell r="BH113" t="str">
            <v>Lebih</v>
          </cell>
          <cell r="BI113" t="str">
            <v>Normal</v>
          </cell>
          <cell r="BJ113" t="str">
            <v>Normal</v>
          </cell>
          <cell r="BL113" t="str">
            <v>Tinggi</v>
          </cell>
          <cell r="BN113" t="str">
            <v>-</v>
          </cell>
          <cell r="BO113" t="str">
            <v>Tidak</v>
          </cell>
          <cell r="BT113" t="str">
            <v>Gg Penglihatan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Balearjosari</v>
          </cell>
          <cell r="M114" t="str">
            <v>Laki-laki</v>
          </cell>
          <cell r="O114">
            <v>65</v>
          </cell>
          <cell r="P114">
            <v>45</v>
          </cell>
          <cell r="Q114">
            <v>156</v>
          </cell>
          <cell r="U114">
            <v>120</v>
          </cell>
          <cell r="V114">
            <v>1</v>
          </cell>
          <cell r="BH114" t="str">
            <v>IMT Kurang</v>
          </cell>
          <cell r="BI114" t="str">
            <v>Normal</v>
          </cell>
          <cell r="BJ114" t="str">
            <v>Normal</v>
          </cell>
          <cell r="BL114" t="str">
            <v>Tinggi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Purwodadi</v>
          </cell>
          <cell r="M115" t="str">
            <v>Laki-laki</v>
          </cell>
          <cell r="O115">
            <v>60</v>
          </cell>
          <cell r="P115">
            <v>52</v>
          </cell>
          <cell r="Q115">
            <v>155</v>
          </cell>
          <cell r="U115">
            <v>80</v>
          </cell>
          <cell r="V115">
            <v>100</v>
          </cell>
          <cell r="BH115" t="str">
            <v>Normal</v>
          </cell>
          <cell r="BI115" t="str">
            <v>Normal</v>
          </cell>
          <cell r="BJ115" t="str">
            <v>Normal</v>
          </cell>
          <cell r="BL115" t="str">
            <v>Normal</v>
          </cell>
          <cell r="BN115" t="str">
            <v>Normal</v>
          </cell>
          <cell r="BO115" t="str">
            <v>Tidak</v>
          </cell>
          <cell r="BT115" t="str">
            <v>Gg Penglihatan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Polowijen</v>
          </cell>
          <cell r="M116" t="str">
            <v>Laki-laki</v>
          </cell>
          <cell r="O116">
            <v>57</v>
          </cell>
          <cell r="P116">
            <v>68</v>
          </cell>
          <cell r="Q116">
            <v>150</v>
          </cell>
          <cell r="U116">
            <v>190</v>
          </cell>
          <cell r="V116">
            <v>110</v>
          </cell>
          <cell r="BH116" t="str">
            <v>Lebih</v>
          </cell>
          <cell r="BI116" t="str">
            <v>Normal</v>
          </cell>
          <cell r="BJ116" t="str">
            <v>Normal</v>
          </cell>
          <cell r="BL116" t="str">
            <v>Normal</v>
          </cell>
          <cell r="BN116" t="str">
            <v>Tinggi</v>
          </cell>
          <cell r="BO116" t="str">
            <v>Tidak</v>
          </cell>
          <cell r="BT116" t="str">
            <v>Gg Penglihatan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Balearjosari</v>
          </cell>
          <cell r="M117" t="str">
            <v>Laki-laki</v>
          </cell>
          <cell r="O117">
            <v>82</v>
          </cell>
          <cell r="P117">
            <v>50</v>
          </cell>
          <cell r="Q117">
            <v>158</v>
          </cell>
          <cell r="U117">
            <v>161</v>
          </cell>
          <cell r="V117">
            <v>203</v>
          </cell>
          <cell r="BH117" t="str">
            <v>Normal</v>
          </cell>
          <cell r="BI117" t="str">
            <v>Normal</v>
          </cell>
          <cell r="BJ117" t="str">
            <v>Kolesterol Tinggi</v>
          </cell>
          <cell r="BL117" t="str">
            <v>Tinggi</v>
          </cell>
          <cell r="BN117" t="str">
            <v>Normal</v>
          </cell>
          <cell r="BO117" t="str">
            <v>Tidak</v>
          </cell>
          <cell r="BT117" t="str">
            <v>Gg Penglihatan</v>
          </cell>
          <cell r="BW117" t="str">
            <v>Gg Pendengaran</v>
          </cell>
          <cell r="CI117" t="str">
            <v>Mandiri (A)</v>
          </cell>
          <cell r="CZ117" t="str">
            <v>Normal</v>
          </cell>
        </row>
        <row r="118">
          <cell r="C118" t="str">
            <v>Polowijen</v>
          </cell>
          <cell r="M118" t="str">
            <v>Laki-laki</v>
          </cell>
          <cell r="O118">
            <v>64</v>
          </cell>
          <cell r="P118">
            <v>72</v>
          </cell>
          <cell r="Q118">
            <v>160</v>
          </cell>
          <cell r="U118">
            <v>285</v>
          </cell>
          <cell r="V118">
            <v>170</v>
          </cell>
          <cell r="BH118" t="str">
            <v>Lebih</v>
          </cell>
          <cell r="BI118" t="str">
            <v>DM</v>
          </cell>
          <cell r="BJ118" t="str">
            <v>Normal</v>
          </cell>
          <cell r="BL118" t="str">
            <v>Tinggi</v>
          </cell>
          <cell r="BN118" t="str">
            <v>-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Purwodadi</v>
          </cell>
          <cell r="M119" t="str">
            <v>Laki-laki</v>
          </cell>
          <cell r="O119">
            <v>63</v>
          </cell>
          <cell r="P119">
            <v>63</v>
          </cell>
          <cell r="Q119">
            <v>156</v>
          </cell>
          <cell r="U119">
            <v>140</v>
          </cell>
          <cell r="V119">
            <v>200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Normal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Polowijen</v>
          </cell>
          <cell r="M120" t="str">
            <v>Laki-laki</v>
          </cell>
          <cell r="O120">
            <v>65</v>
          </cell>
          <cell r="P120">
            <v>44</v>
          </cell>
          <cell r="Q120">
            <v>159</v>
          </cell>
          <cell r="U120">
            <v>521</v>
          </cell>
          <cell r="V120">
            <v>1</v>
          </cell>
          <cell r="BH120" t="str">
            <v>IMT Kurang</v>
          </cell>
          <cell r="BI120" t="str">
            <v>DM</v>
          </cell>
          <cell r="BJ120" t="str">
            <v>Normal</v>
          </cell>
          <cell r="BL120" t="str">
            <v>Normal</v>
          </cell>
          <cell r="BN120" t="str">
            <v>-</v>
          </cell>
          <cell r="BO120" t="str">
            <v>Tidak</v>
          </cell>
          <cell r="BT120" t="str">
            <v>Gg Penglihatan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Balearjosari</v>
          </cell>
          <cell r="M121" t="str">
            <v>Laki-laki</v>
          </cell>
          <cell r="O121">
            <v>89</v>
          </cell>
          <cell r="P121">
            <v>56</v>
          </cell>
          <cell r="Q121">
            <v>153</v>
          </cell>
          <cell r="U121">
            <v>158</v>
          </cell>
          <cell r="V121">
            <v>146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Tinggi</v>
          </cell>
          <cell r="BN121" t="str">
            <v>-</v>
          </cell>
          <cell r="BO121" t="str">
            <v>Tidak</v>
          </cell>
          <cell r="BT121" t="str">
            <v>Gg Penglihatan</v>
          </cell>
          <cell r="BW121" t="str">
            <v>Gg Pendengaran</v>
          </cell>
          <cell r="CI121" t="str">
            <v>Ketergantungan Ringan (B)</v>
          </cell>
          <cell r="CZ121" t="str">
            <v>Normal</v>
          </cell>
        </row>
        <row r="122">
          <cell r="C122" t="str">
            <v>Balearjosari</v>
          </cell>
          <cell r="M122" t="str">
            <v>Laki-laki</v>
          </cell>
          <cell r="O122">
            <v>72</v>
          </cell>
          <cell r="P122">
            <v>60</v>
          </cell>
          <cell r="Q122">
            <v>172</v>
          </cell>
          <cell r="U122">
            <v>190</v>
          </cell>
          <cell r="V122">
            <v>180</v>
          </cell>
          <cell r="BH122" t="str">
            <v>Normal</v>
          </cell>
          <cell r="BI122" t="str">
            <v>Normal</v>
          </cell>
          <cell r="BJ122" t="str">
            <v>Normal</v>
          </cell>
          <cell r="BL122" t="str">
            <v>Normal</v>
          </cell>
          <cell r="BN122" t="str">
            <v>Normal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Polowijen</v>
          </cell>
          <cell r="M123" t="str">
            <v>Laki-laki</v>
          </cell>
          <cell r="O123">
            <v>62</v>
          </cell>
          <cell r="P123">
            <v>53</v>
          </cell>
          <cell r="Q123">
            <v>167</v>
          </cell>
          <cell r="U123">
            <v>118</v>
          </cell>
          <cell r="V123">
            <v>276</v>
          </cell>
          <cell r="BH123" t="str">
            <v>Normal</v>
          </cell>
          <cell r="BI123" t="str">
            <v>Normal</v>
          </cell>
          <cell r="BJ123" t="str">
            <v>Kolesterol Tinggi</v>
          </cell>
          <cell r="BL123" t="str">
            <v>Tinggi</v>
          </cell>
          <cell r="BN123" t="str">
            <v>Tinggi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Purwodadi</v>
          </cell>
          <cell r="M124" t="str">
            <v>Laki-laki</v>
          </cell>
          <cell r="O124">
            <v>69</v>
          </cell>
          <cell r="P124">
            <v>74</v>
          </cell>
          <cell r="Q124">
            <v>167</v>
          </cell>
          <cell r="U124">
            <v>110</v>
          </cell>
          <cell r="V124">
            <v>1</v>
          </cell>
          <cell r="BH124" t="str">
            <v>Lebih</v>
          </cell>
          <cell r="BI124" t="str">
            <v>Normal</v>
          </cell>
          <cell r="BJ124" t="str">
            <v>Normal</v>
          </cell>
          <cell r="BL124" t="str">
            <v>Tinggi</v>
          </cell>
          <cell r="BN124" t="str">
            <v>-</v>
          </cell>
          <cell r="BO124" t="str">
            <v>Tidak</v>
          </cell>
          <cell r="BT124" t="str">
            <v>Gg Penglihatan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Polowijen</v>
          </cell>
          <cell r="M125" t="str">
            <v>Laki-laki</v>
          </cell>
          <cell r="O125">
            <v>70</v>
          </cell>
          <cell r="P125">
            <v>48</v>
          </cell>
          <cell r="Q125">
            <v>165</v>
          </cell>
          <cell r="U125">
            <v>201</v>
          </cell>
          <cell r="V125">
            <v>145</v>
          </cell>
          <cell r="BH125" t="str">
            <v>IMT Kurang</v>
          </cell>
          <cell r="BI125" t="str">
            <v>DM</v>
          </cell>
          <cell r="BJ125" t="str">
            <v>Normal</v>
          </cell>
          <cell r="BL125" t="str">
            <v>Tinggi</v>
          </cell>
          <cell r="BN125" t="str">
            <v>Normal</v>
          </cell>
          <cell r="BO125" t="str">
            <v>Tidak</v>
          </cell>
          <cell r="BT125" t="str">
            <v>Gg Penglihatan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Balearjosari</v>
          </cell>
          <cell r="M126" t="str">
            <v>Laki-laki</v>
          </cell>
          <cell r="O126">
            <v>61</v>
          </cell>
          <cell r="P126">
            <v>60</v>
          </cell>
          <cell r="Q126">
            <v>140</v>
          </cell>
          <cell r="U126">
            <v>180</v>
          </cell>
          <cell r="V126">
            <v>200</v>
          </cell>
          <cell r="BH126" t="str">
            <v>Lebih</v>
          </cell>
          <cell r="BI126" t="str">
            <v>Normal</v>
          </cell>
          <cell r="BJ126" t="str">
            <v>Normal</v>
          </cell>
          <cell r="BL126" t="str">
            <v>Tinggi</v>
          </cell>
          <cell r="BN126" t="str">
            <v>Normal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Polowijen</v>
          </cell>
          <cell r="M127" t="str">
            <v>Laki-laki</v>
          </cell>
          <cell r="O127">
            <v>64</v>
          </cell>
          <cell r="P127">
            <v>87</v>
          </cell>
          <cell r="Q127">
            <v>168</v>
          </cell>
          <cell r="U127">
            <v>256</v>
          </cell>
          <cell r="V127">
            <v>1</v>
          </cell>
          <cell r="BH127" t="str">
            <v>Lebih</v>
          </cell>
          <cell r="BI127" t="str">
            <v>DM</v>
          </cell>
          <cell r="BJ127" t="str">
            <v>Normal</v>
          </cell>
          <cell r="BL127" t="str">
            <v>Tinggi</v>
          </cell>
          <cell r="BN127" t="str">
            <v>-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Balearjosari</v>
          </cell>
          <cell r="M128" t="str">
            <v>Laki-laki</v>
          </cell>
          <cell r="O128">
            <v>66</v>
          </cell>
          <cell r="P128">
            <v>74</v>
          </cell>
          <cell r="Q128">
            <v>165</v>
          </cell>
          <cell r="U128">
            <v>121</v>
          </cell>
          <cell r="V128">
            <v>195</v>
          </cell>
          <cell r="BH128" t="str">
            <v>Lebih</v>
          </cell>
          <cell r="BI128" t="str">
            <v>Normal</v>
          </cell>
          <cell r="BJ128" t="str">
            <v>Normal</v>
          </cell>
          <cell r="BL128" t="str">
            <v>Tinggi</v>
          </cell>
          <cell r="BN128" t="str">
            <v>Normal</v>
          </cell>
          <cell r="BO128" t="str">
            <v>Tidak</v>
          </cell>
          <cell r="BT128" t="str">
            <v>Gg Penglihatan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Polowijen</v>
          </cell>
          <cell r="M129" t="str">
            <v>Perempuan</v>
          </cell>
          <cell r="O129">
            <v>59</v>
          </cell>
          <cell r="P129">
            <v>72</v>
          </cell>
          <cell r="Q129">
            <v>144</v>
          </cell>
          <cell r="U129">
            <v>156</v>
          </cell>
          <cell r="V129">
            <v>172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Normal</v>
          </cell>
          <cell r="BN129" t="str">
            <v>Normal</v>
          </cell>
          <cell r="BO129" t="str">
            <v>Tidak</v>
          </cell>
          <cell r="BT129" t="str">
            <v>Gg Penglihatan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Balearjosari</v>
          </cell>
          <cell r="M130" t="str">
            <v>Laki-laki</v>
          </cell>
          <cell r="O130">
            <v>67</v>
          </cell>
          <cell r="P130">
            <v>70</v>
          </cell>
          <cell r="Q130">
            <v>167</v>
          </cell>
          <cell r="U130">
            <v>100</v>
          </cell>
          <cell r="V130">
            <v>150</v>
          </cell>
          <cell r="BH130" t="str">
            <v>Lebih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Normal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Purwodadi</v>
          </cell>
          <cell r="M131" t="str">
            <v>Laki-laki</v>
          </cell>
          <cell r="O131">
            <v>60</v>
          </cell>
          <cell r="P131">
            <v>68</v>
          </cell>
          <cell r="Q131">
            <v>165</v>
          </cell>
          <cell r="U131">
            <v>89</v>
          </cell>
          <cell r="V131">
            <v>1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Tinggi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Purwodadi</v>
          </cell>
          <cell r="M132" t="str">
            <v>Laki-laki</v>
          </cell>
          <cell r="O132">
            <v>62</v>
          </cell>
          <cell r="P132">
            <v>62</v>
          </cell>
          <cell r="Q132">
            <v>160</v>
          </cell>
          <cell r="U132">
            <v>110</v>
          </cell>
          <cell r="V132">
            <v>120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Normal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Purwodadi</v>
          </cell>
          <cell r="M133" t="str">
            <v>Laki-laki</v>
          </cell>
          <cell r="O133">
            <v>70</v>
          </cell>
          <cell r="P133">
            <v>57</v>
          </cell>
          <cell r="Q133">
            <v>163</v>
          </cell>
          <cell r="U133">
            <v>102</v>
          </cell>
          <cell r="V133">
            <v>1</v>
          </cell>
          <cell r="BH133" t="str">
            <v>Normal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Balearjosari</v>
          </cell>
          <cell r="M134" t="str">
            <v>Laki-laki</v>
          </cell>
          <cell r="O134">
            <v>57</v>
          </cell>
          <cell r="P134">
            <v>75</v>
          </cell>
          <cell r="Q134">
            <v>170</v>
          </cell>
          <cell r="U134">
            <v>114</v>
          </cell>
          <cell r="V134">
            <v>183</v>
          </cell>
          <cell r="BH134" t="str">
            <v>Lebih</v>
          </cell>
          <cell r="BI134" t="str">
            <v>Normal</v>
          </cell>
          <cell r="BJ134" t="str">
            <v>Normal</v>
          </cell>
          <cell r="BL134" t="str">
            <v>Tinggi</v>
          </cell>
          <cell r="BN134" t="str">
            <v>Normal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Purwodadi</v>
          </cell>
          <cell r="M135" t="str">
            <v>Laki-laki</v>
          </cell>
          <cell r="O135">
            <v>80</v>
          </cell>
          <cell r="P135">
            <v>61</v>
          </cell>
          <cell r="Q135">
            <v>158</v>
          </cell>
          <cell r="U135">
            <v>127</v>
          </cell>
          <cell r="V135">
            <v>1</v>
          </cell>
          <cell r="BH135" t="str">
            <v>Normal</v>
          </cell>
          <cell r="BI135" t="str">
            <v>Normal</v>
          </cell>
          <cell r="BJ135" t="str">
            <v>Normal</v>
          </cell>
          <cell r="BL135" t="str">
            <v>Tinggi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Balearjosari</v>
          </cell>
          <cell r="M136" t="str">
            <v>Laki-laki</v>
          </cell>
          <cell r="O136">
            <v>61</v>
          </cell>
          <cell r="P136">
            <v>61</v>
          </cell>
          <cell r="Q136">
            <v>165</v>
          </cell>
          <cell r="U136">
            <v>154</v>
          </cell>
          <cell r="V136">
            <v>197</v>
          </cell>
          <cell r="BH136" t="str">
            <v>Normal</v>
          </cell>
          <cell r="BI136" t="str">
            <v>Normal</v>
          </cell>
          <cell r="BJ136" t="str">
            <v>Normal</v>
          </cell>
          <cell r="BL136" t="str">
            <v>Normal</v>
          </cell>
          <cell r="BN136" t="str">
            <v>Normal</v>
          </cell>
          <cell r="BO136" t="str">
            <v>Ya</v>
          </cell>
          <cell r="BT136" t="str">
            <v>Gg Penglihatan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Balearjosari</v>
          </cell>
          <cell r="M137" t="str">
            <v>Laki-laki</v>
          </cell>
          <cell r="O137">
            <v>58</v>
          </cell>
          <cell r="P137">
            <v>54</v>
          </cell>
          <cell r="Q137">
            <v>163</v>
          </cell>
          <cell r="U137">
            <v>176</v>
          </cell>
          <cell r="V137">
            <v>213</v>
          </cell>
          <cell r="BH137" t="str">
            <v>Normal</v>
          </cell>
          <cell r="BI137" t="str">
            <v>Normal</v>
          </cell>
          <cell r="BJ137" t="str">
            <v>Kolesterol Tinggi</v>
          </cell>
          <cell r="BL137" t="str">
            <v>Tinggi</v>
          </cell>
          <cell r="BN137" t="str">
            <v>Normal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Balearjosari</v>
          </cell>
          <cell r="M138" t="str">
            <v>Laki-laki</v>
          </cell>
          <cell r="O138">
            <v>47</v>
          </cell>
          <cell r="P138">
            <v>60</v>
          </cell>
          <cell r="Q138">
            <v>172</v>
          </cell>
          <cell r="U138">
            <v>125</v>
          </cell>
          <cell r="V138">
            <v>150</v>
          </cell>
          <cell r="BH138" t="str">
            <v>Normal</v>
          </cell>
          <cell r="BI138" t="str">
            <v>Normal</v>
          </cell>
          <cell r="BJ138" t="str">
            <v>Normal</v>
          </cell>
          <cell r="BL138" t="str">
            <v>Normal</v>
          </cell>
          <cell r="BN138" t="str">
            <v>Normal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Purwodadi</v>
          </cell>
          <cell r="M139" t="str">
            <v>Laki-laki</v>
          </cell>
          <cell r="O139">
            <v>63</v>
          </cell>
          <cell r="P139">
            <v>65</v>
          </cell>
          <cell r="Q139">
            <v>165</v>
          </cell>
          <cell r="U139">
            <v>110</v>
          </cell>
          <cell r="V139">
            <v>1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Normal</v>
          </cell>
          <cell r="BN139" t="str">
            <v>-</v>
          </cell>
          <cell r="BO139" t="str">
            <v>Tidak</v>
          </cell>
          <cell r="BT139" t="str">
            <v>Gg Penglihatan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Purwodadi</v>
          </cell>
          <cell r="M140" t="str">
            <v>Laki-laki</v>
          </cell>
          <cell r="O140">
            <v>61</v>
          </cell>
          <cell r="P140">
            <v>60</v>
          </cell>
          <cell r="Q140">
            <v>146</v>
          </cell>
          <cell r="U140">
            <v>100</v>
          </cell>
          <cell r="V140">
            <v>80</v>
          </cell>
          <cell r="BH140" t="str">
            <v>Lebih</v>
          </cell>
          <cell r="BI140" t="str">
            <v>Normal</v>
          </cell>
          <cell r="BJ140" t="str">
            <v>Normal</v>
          </cell>
          <cell r="BL140" t="str">
            <v>Normal</v>
          </cell>
          <cell r="BN140" t="str">
            <v>Normal</v>
          </cell>
          <cell r="BO140" t="str">
            <v>Tidak</v>
          </cell>
          <cell r="BT140" t="str">
            <v>Gg Penglihatan</v>
          </cell>
          <cell r="BW140" t="str">
            <v>Gg Pendengaran</v>
          </cell>
          <cell r="CI140" t="str">
            <v>Mandiri (A)</v>
          </cell>
          <cell r="CZ140" t="str">
            <v>Normal</v>
          </cell>
        </row>
        <row r="141">
          <cell r="C141" t="str">
            <v>Balearjosari</v>
          </cell>
          <cell r="M141" t="str">
            <v>Laki-laki</v>
          </cell>
          <cell r="O141">
            <v>52</v>
          </cell>
          <cell r="P141">
            <v>50</v>
          </cell>
          <cell r="Q141">
            <v>145</v>
          </cell>
          <cell r="U141">
            <v>1500</v>
          </cell>
          <cell r="V141">
            <v>1</v>
          </cell>
          <cell r="BH141" t="str">
            <v>Normal</v>
          </cell>
          <cell r="BI141" t="str">
            <v>DM</v>
          </cell>
          <cell r="BJ141" t="str">
            <v>Normal</v>
          </cell>
          <cell r="BL141" t="str">
            <v>Normal</v>
          </cell>
          <cell r="BN141" t="str">
            <v>-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Balearjosari</v>
          </cell>
          <cell r="M142" t="str">
            <v>Laki-laki</v>
          </cell>
          <cell r="O142">
            <v>46</v>
          </cell>
          <cell r="P142">
            <v>55</v>
          </cell>
          <cell r="Q142">
            <v>165</v>
          </cell>
          <cell r="U142">
            <v>150</v>
          </cell>
          <cell r="V142">
            <v>1</v>
          </cell>
          <cell r="BH142" t="str">
            <v>Normal</v>
          </cell>
          <cell r="BI142" t="str">
            <v>Normal</v>
          </cell>
          <cell r="BJ142" t="str">
            <v>Normal</v>
          </cell>
          <cell r="BL142" t="str">
            <v>Normal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Polowijen</v>
          </cell>
          <cell r="M143" t="str">
            <v>Laki-laki</v>
          </cell>
          <cell r="O143">
            <v>72</v>
          </cell>
          <cell r="P143">
            <v>49</v>
          </cell>
          <cell r="Q143">
            <v>159</v>
          </cell>
          <cell r="U143">
            <v>416</v>
          </cell>
          <cell r="V143">
            <v>1</v>
          </cell>
          <cell r="BH143" t="str">
            <v>Normal</v>
          </cell>
          <cell r="BI143" t="str">
            <v>DM</v>
          </cell>
          <cell r="BJ143" t="str">
            <v>Normal</v>
          </cell>
          <cell r="BL143" t="str">
            <v>Tinggi</v>
          </cell>
          <cell r="BN143" t="str">
            <v>-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Polowijen</v>
          </cell>
          <cell r="M144" t="str">
            <v>Laki-laki</v>
          </cell>
          <cell r="O144">
            <v>66</v>
          </cell>
          <cell r="P144">
            <v>65</v>
          </cell>
          <cell r="Q144">
            <v>161</v>
          </cell>
          <cell r="U144">
            <v>182</v>
          </cell>
          <cell r="V144">
            <v>1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Normal</v>
          </cell>
          <cell r="BN144" t="str">
            <v>-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Balearjosari</v>
          </cell>
          <cell r="M145" t="str">
            <v>Laki-laki</v>
          </cell>
          <cell r="O145">
            <v>58</v>
          </cell>
          <cell r="P145">
            <v>58</v>
          </cell>
          <cell r="Q145">
            <v>155</v>
          </cell>
          <cell r="U145">
            <v>130</v>
          </cell>
          <cell r="V145">
            <v>198</v>
          </cell>
          <cell r="BH145" t="str">
            <v>Normal</v>
          </cell>
          <cell r="BI145" t="str">
            <v>Normal</v>
          </cell>
          <cell r="BJ145" t="str">
            <v>Normal</v>
          </cell>
          <cell r="BL145" t="str">
            <v>Normal</v>
          </cell>
          <cell r="BN145" t="str">
            <v>Normal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Polowijen</v>
          </cell>
          <cell r="M146" t="str">
            <v>Laki-laki</v>
          </cell>
          <cell r="O146">
            <v>68</v>
          </cell>
          <cell r="P146">
            <v>54</v>
          </cell>
          <cell r="Q146">
            <v>168</v>
          </cell>
          <cell r="U146">
            <v>142</v>
          </cell>
          <cell r="V146">
            <v>1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Tinggi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Balearjosari</v>
          </cell>
          <cell r="M147" t="str">
            <v>Laki-laki</v>
          </cell>
          <cell r="O147">
            <v>73</v>
          </cell>
          <cell r="P147">
            <v>60</v>
          </cell>
          <cell r="Q147">
            <v>155</v>
          </cell>
          <cell r="U147">
            <v>150</v>
          </cell>
          <cell r="V147">
            <v>180</v>
          </cell>
          <cell r="BH147" t="str">
            <v>Normal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Normal</v>
          </cell>
          <cell r="BO147" t="str">
            <v>Tidak</v>
          </cell>
          <cell r="BT147" t="str">
            <v>Gg Penglihatan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Balearjosari</v>
          </cell>
          <cell r="M148" t="str">
            <v>Laki-laki</v>
          </cell>
          <cell r="O148">
            <v>49</v>
          </cell>
          <cell r="P148">
            <v>45</v>
          </cell>
          <cell r="Q148">
            <v>140</v>
          </cell>
          <cell r="U148">
            <v>150</v>
          </cell>
          <cell r="V148">
            <v>1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Normal</v>
          </cell>
          <cell r="BN148" t="str">
            <v>-</v>
          </cell>
          <cell r="BO148" t="str">
            <v>Tidak</v>
          </cell>
          <cell r="BT148" t="str">
            <v>Normal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Purwodadi</v>
          </cell>
          <cell r="M149" t="str">
            <v>Laki-laki</v>
          </cell>
          <cell r="O149">
            <v>76</v>
          </cell>
          <cell r="P149">
            <v>75</v>
          </cell>
          <cell r="Q149">
            <v>166</v>
          </cell>
          <cell r="U149">
            <v>96</v>
          </cell>
          <cell r="V149">
            <v>189</v>
          </cell>
          <cell r="BH149" t="str">
            <v>Lebih</v>
          </cell>
          <cell r="BI149" t="str">
            <v>Normal</v>
          </cell>
          <cell r="BJ149" t="str">
            <v>Normal</v>
          </cell>
          <cell r="BL149" t="str">
            <v>Normal</v>
          </cell>
          <cell r="BN149" t="str">
            <v>Tinggi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Polowijen</v>
          </cell>
          <cell r="M150" t="str">
            <v>Laki-laki</v>
          </cell>
          <cell r="O150">
            <v>53</v>
          </cell>
          <cell r="P150">
            <v>62</v>
          </cell>
          <cell r="Q150">
            <v>160</v>
          </cell>
          <cell r="U150">
            <v>11111</v>
          </cell>
          <cell r="V150">
            <v>11111</v>
          </cell>
          <cell r="BH150" t="str">
            <v>Normal</v>
          </cell>
          <cell r="BI150" t="str">
            <v>DM</v>
          </cell>
          <cell r="BJ150" t="str">
            <v>Kolesterol Tinggi</v>
          </cell>
          <cell r="BL150" t="str">
            <v>Normal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Balearjosari</v>
          </cell>
          <cell r="M151" t="str">
            <v>Laki-laki</v>
          </cell>
          <cell r="O151">
            <v>70</v>
          </cell>
          <cell r="P151">
            <v>67</v>
          </cell>
          <cell r="Q151">
            <v>163</v>
          </cell>
          <cell r="U151">
            <v>157</v>
          </cell>
          <cell r="V151">
            <v>160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Tinggi</v>
          </cell>
          <cell r="BN151" t="str">
            <v>Normal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Balearjosari</v>
          </cell>
          <cell r="M152" t="str">
            <v>Laki-laki</v>
          </cell>
          <cell r="O152">
            <v>65</v>
          </cell>
          <cell r="P152">
            <v>79</v>
          </cell>
          <cell r="Q152">
            <v>163</v>
          </cell>
          <cell r="U152">
            <v>163</v>
          </cell>
          <cell r="V152">
            <v>1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Normal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Balearjosari</v>
          </cell>
          <cell r="M153" t="str">
            <v>Laki-laki</v>
          </cell>
          <cell r="O153">
            <v>53</v>
          </cell>
          <cell r="P153">
            <v>50</v>
          </cell>
          <cell r="Q153">
            <v>145</v>
          </cell>
          <cell r="U153">
            <v>150</v>
          </cell>
          <cell r="V153">
            <v>1</v>
          </cell>
          <cell r="BH153" t="str">
            <v>Normal</v>
          </cell>
          <cell r="BI153" t="str">
            <v>Normal</v>
          </cell>
          <cell r="BJ153" t="str">
            <v>Normal</v>
          </cell>
          <cell r="BL153" t="str">
            <v>Normal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Polowijen</v>
          </cell>
          <cell r="M154" t="str">
            <v>Laki-laki</v>
          </cell>
          <cell r="O154">
            <v>64</v>
          </cell>
          <cell r="P154">
            <v>60</v>
          </cell>
          <cell r="Q154">
            <v>163</v>
          </cell>
          <cell r="U154">
            <v>170</v>
          </cell>
          <cell r="V154">
            <v>168</v>
          </cell>
          <cell r="BH154" t="str">
            <v>Normal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-</v>
          </cell>
          <cell r="BO154" t="str">
            <v>Tidak</v>
          </cell>
          <cell r="BT154" t="str">
            <v>Gg Penglihatan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Balearjosari</v>
          </cell>
          <cell r="M155" t="str">
            <v>Laki-laki</v>
          </cell>
          <cell r="O155">
            <v>62</v>
          </cell>
          <cell r="P155">
            <v>60</v>
          </cell>
          <cell r="Q155">
            <v>155</v>
          </cell>
          <cell r="U155">
            <v>133</v>
          </cell>
          <cell r="V155">
            <v>1</v>
          </cell>
          <cell r="BH155" t="str">
            <v>Normal</v>
          </cell>
          <cell r="BI155" t="str">
            <v>Normal</v>
          </cell>
          <cell r="BJ155" t="str">
            <v>Normal</v>
          </cell>
          <cell r="BL155" t="str">
            <v>Tinggi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Balearjosari</v>
          </cell>
          <cell r="M156" t="str">
            <v>Laki-laki</v>
          </cell>
          <cell r="O156">
            <v>67</v>
          </cell>
          <cell r="P156">
            <v>62</v>
          </cell>
          <cell r="Q156">
            <v>165</v>
          </cell>
          <cell r="U156">
            <v>123</v>
          </cell>
          <cell r="V156">
            <v>165</v>
          </cell>
          <cell r="BH156" t="str">
            <v>Normal</v>
          </cell>
          <cell r="BI156" t="str">
            <v>Normal</v>
          </cell>
          <cell r="BJ156" t="str">
            <v>Normal</v>
          </cell>
          <cell r="BL156" t="str">
            <v>Normal</v>
          </cell>
          <cell r="BN156" t="str">
            <v>Normal</v>
          </cell>
          <cell r="BO156" t="str">
            <v>Tidak</v>
          </cell>
          <cell r="BT156" t="str">
            <v>Normal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Balearjosari</v>
          </cell>
          <cell r="M157" t="str">
            <v>Laki-laki</v>
          </cell>
          <cell r="O157">
            <v>64</v>
          </cell>
          <cell r="P157">
            <v>68</v>
          </cell>
          <cell r="Q157">
            <v>165</v>
          </cell>
          <cell r="U157">
            <v>150</v>
          </cell>
          <cell r="V157">
            <v>1</v>
          </cell>
          <cell r="BH157" t="str">
            <v>Normal</v>
          </cell>
          <cell r="BI157" t="str">
            <v>Normal</v>
          </cell>
          <cell r="BJ157" t="str">
            <v>Normal</v>
          </cell>
          <cell r="BL157" t="str">
            <v>Tinggi</v>
          </cell>
          <cell r="BN157" t="str">
            <v>Normal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Polowijen</v>
          </cell>
          <cell r="M158" t="str">
            <v>Laki-laki</v>
          </cell>
          <cell r="O158">
            <v>62</v>
          </cell>
          <cell r="P158">
            <v>67</v>
          </cell>
          <cell r="Q158">
            <v>165</v>
          </cell>
          <cell r="U158">
            <v>101</v>
          </cell>
          <cell r="V158">
            <v>178</v>
          </cell>
          <cell r="BH158" t="str">
            <v>Normal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Normal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Purwodadi</v>
          </cell>
          <cell r="M159" t="str">
            <v>Laki-laki</v>
          </cell>
          <cell r="O159">
            <v>72</v>
          </cell>
          <cell r="P159">
            <v>71</v>
          </cell>
          <cell r="Q159">
            <v>163</v>
          </cell>
          <cell r="U159">
            <v>115</v>
          </cell>
          <cell r="V159">
            <v>1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Tinggi</v>
          </cell>
          <cell r="BN159" t="str">
            <v>-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Balearjosari</v>
          </cell>
          <cell r="M160" t="str">
            <v>Laki-laki</v>
          </cell>
          <cell r="O160">
            <v>68</v>
          </cell>
          <cell r="P160">
            <v>63</v>
          </cell>
          <cell r="Q160">
            <v>165</v>
          </cell>
          <cell r="U160">
            <v>131</v>
          </cell>
          <cell r="V160">
            <v>1</v>
          </cell>
          <cell r="BH160" t="str">
            <v>Normal</v>
          </cell>
          <cell r="BI160" t="str">
            <v>Normal</v>
          </cell>
          <cell r="BJ160" t="str">
            <v>Normal</v>
          </cell>
          <cell r="BL160" t="str">
            <v>Tinggi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Polowijen</v>
          </cell>
          <cell r="M161" t="str">
            <v>Laki-laki</v>
          </cell>
          <cell r="O161">
            <v>64</v>
          </cell>
          <cell r="P161">
            <v>56</v>
          </cell>
          <cell r="Q161">
            <v>152</v>
          </cell>
          <cell r="U161">
            <v>125</v>
          </cell>
          <cell r="V161">
            <v>160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-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Balearjosari</v>
          </cell>
          <cell r="M162" t="str">
            <v>Laki-laki</v>
          </cell>
          <cell r="O162">
            <v>65</v>
          </cell>
          <cell r="P162">
            <v>65</v>
          </cell>
          <cell r="Q162">
            <v>170</v>
          </cell>
          <cell r="U162">
            <v>170</v>
          </cell>
          <cell r="V162">
            <v>200</v>
          </cell>
          <cell r="BH162" t="str">
            <v>Normal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Normal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Balearjosari</v>
          </cell>
          <cell r="M163" t="str">
            <v>Laki-laki</v>
          </cell>
          <cell r="O163">
            <v>63</v>
          </cell>
          <cell r="P163">
            <v>66</v>
          </cell>
          <cell r="Q163">
            <v>157</v>
          </cell>
          <cell r="U163">
            <v>170</v>
          </cell>
          <cell r="V163">
            <v>200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Normal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Purwodadi</v>
          </cell>
          <cell r="M164" t="str">
            <v>Laki-laki</v>
          </cell>
          <cell r="O164">
            <v>47</v>
          </cell>
          <cell r="P164">
            <v>107</v>
          </cell>
          <cell r="Q164">
            <v>174</v>
          </cell>
          <cell r="U164">
            <v>105</v>
          </cell>
          <cell r="V164">
            <v>1</v>
          </cell>
          <cell r="BH164" t="str">
            <v>Lebih</v>
          </cell>
          <cell r="BI164" t="str">
            <v>Normal</v>
          </cell>
          <cell r="BJ164" t="str">
            <v>Normal</v>
          </cell>
          <cell r="BL164" t="str">
            <v>Tinggi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Laki-laki</v>
          </cell>
          <cell r="O165">
            <v>55</v>
          </cell>
          <cell r="P165">
            <v>69</v>
          </cell>
          <cell r="Q165">
            <v>160</v>
          </cell>
          <cell r="U165">
            <v>132</v>
          </cell>
          <cell r="V165">
            <v>220</v>
          </cell>
          <cell r="BH165" t="str">
            <v>Lebih</v>
          </cell>
          <cell r="BI165" t="str">
            <v>Normal</v>
          </cell>
          <cell r="BJ165" t="str">
            <v>Kolesterol Tinggi</v>
          </cell>
          <cell r="BL165" t="str">
            <v>Tinggi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Balearjosari</v>
          </cell>
          <cell r="M166" t="str">
            <v>Laki-laki</v>
          </cell>
          <cell r="O166">
            <v>52</v>
          </cell>
          <cell r="P166">
            <v>55</v>
          </cell>
          <cell r="Q166">
            <v>145</v>
          </cell>
          <cell r="U166">
            <v>200</v>
          </cell>
          <cell r="V166">
            <v>1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-</v>
          </cell>
          <cell r="BO166" t="str">
            <v>Tidak</v>
          </cell>
          <cell r="BT166" t="str">
            <v>Gg Penglihatan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Balearjosari</v>
          </cell>
          <cell r="M167" t="str">
            <v>Laki-laki</v>
          </cell>
          <cell r="O167">
            <v>60</v>
          </cell>
          <cell r="P167">
            <v>75</v>
          </cell>
          <cell r="Q167">
            <v>172</v>
          </cell>
          <cell r="U167">
            <v>80</v>
          </cell>
          <cell r="V167">
            <v>1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Normal</v>
          </cell>
          <cell r="BN167" t="str">
            <v>-</v>
          </cell>
          <cell r="BO167" t="str">
            <v>Tidak</v>
          </cell>
          <cell r="BT167" t="str">
            <v>Normal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Balearjosari</v>
          </cell>
          <cell r="M168" t="str">
            <v>Laki-laki</v>
          </cell>
          <cell r="O168">
            <v>63</v>
          </cell>
          <cell r="P168">
            <v>64</v>
          </cell>
          <cell r="Q168">
            <v>160</v>
          </cell>
          <cell r="U168">
            <v>79</v>
          </cell>
          <cell r="V168">
            <v>219</v>
          </cell>
          <cell r="BH168" t="str">
            <v>Normal</v>
          </cell>
          <cell r="BI168" t="str">
            <v>Normal</v>
          </cell>
          <cell r="BJ168" t="str">
            <v>Kolesterol Tinggi</v>
          </cell>
          <cell r="BL168" t="str">
            <v>Normal</v>
          </cell>
          <cell r="BN168" t="str">
            <v>Normal</v>
          </cell>
          <cell r="BO168" t="str">
            <v>Tidak</v>
          </cell>
          <cell r="BT168" t="str">
            <v>Gg Penglihatan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Balearjosari</v>
          </cell>
          <cell r="M169" t="str">
            <v>Laki-laki</v>
          </cell>
          <cell r="O169">
            <v>66</v>
          </cell>
          <cell r="P169">
            <v>65</v>
          </cell>
          <cell r="Q169">
            <v>166</v>
          </cell>
          <cell r="U169">
            <v>98</v>
          </cell>
          <cell r="V169">
            <v>197</v>
          </cell>
          <cell r="BH169" t="str">
            <v>Normal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Normal</v>
          </cell>
          <cell r="BO169" t="str">
            <v>Tidak</v>
          </cell>
          <cell r="BT169" t="str">
            <v>Gg Penglihatan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Polowijen</v>
          </cell>
          <cell r="M170" t="str">
            <v>Laki-laki</v>
          </cell>
          <cell r="O170">
            <v>64</v>
          </cell>
          <cell r="P170">
            <v>65</v>
          </cell>
          <cell r="Q170">
            <v>158</v>
          </cell>
          <cell r="U170">
            <v>530</v>
          </cell>
          <cell r="V170">
            <v>1</v>
          </cell>
          <cell r="BH170" t="str">
            <v>Lebih</v>
          </cell>
          <cell r="BI170" t="str">
            <v>DM</v>
          </cell>
          <cell r="BJ170" t="str">
            <v>Normal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Gg Penglihatan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Polowijen</v>
          </cell>
          <cell r="M171" t="str">
            <v>Laki-laki</v>
          </cell>
          <cell r="O171">
            <v>61</v>
          </cell>
          <cell r="P171">
            <v>70</v>
          </cell>
          <cell r="Q171">
            <v>155</v>
          </cell>
          <cell r="U171">
            <v>124</v>
          </cell>
          <cell r="V171">
            <v>1</v>
          </cell>
          <cell r="BH171" t="str">
            <v>Lebih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-</v>
          </cell>
          <cell r="BO171" t="str">
            <v>Tidak</v>
          </cell>
          <cell r="BT171" t="str">
            <v>Gg Penglihatan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Polowijen</v>
          </cell>
          <cell r="M172" t="str">
            <v>Laki-laki</v>
          </cell>
          <cell r="O172">
            <v>71</v>
          </cell>
          <cell r="P172">
            <v>85</v>
          </cell>
          <cell r="Q172">
            <v>172</v>
          </cell>
          <cell r="U172">
            <v>98</v>
          </cell>
          <cell r="V172">
            <v>1</v>
          </cell>
          <cell r="BH172" t="str">
            <v>Lebih</v>
          </cell>
          <cell r="BI172" t="str">
            <v>Normal</v>
          </cell>
          <cell r="BJ172" t="str">
            <v>Normal</v>
          </cell>
          <cell r="BL172" t="str">
            <v>Tinggi</v>
          </cell>
          <cell r="BN172" t="str">
            <v>-</v>
          </cell>
          <cell r="BO172" t="str">
            <v>Tidak</v>
          </cell>
          <cell r="BT172" t="str">
            <v>Gg Penglihatan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Purwodadi</v>
          </cell>
          <cell r="M173" t="str">
            <v>Laki-laki</v>
          </cell>
          <cell r="O173">
            <v>73</v>
          </cell>
          <cell r="P173">
            <v>55</v>
          </cell>
          <cell r="Q173">
            <v>157</v>
          </cell>
          <cell r="U173">
            <v>95</v>
          </cell>
          <cell r="V173">
            <v>1</v>
          </cell>
          <cell r="BH173" t="str">
            <v>Normal</v>
          </cell>
          <cell r="BI173" t="str">
            <v>Normal</v>
          </cell>
          <cell r="BJ173" t="str">
            <v>Normal</v>
          </cell>
          <cell r="BL173" t="str">
            <v>Tinggi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Balearjosari</v>
          </cell>
          <cell r="M174" t="str">
            <v>Laki-laki</v>
          </cell>
          <cell r="O174">
            <v>64</v>
          </cell>
          <cell r="P174">
            <v>60</v>
          </cell>
          <cell r="Q174">
            <v>165</v>
          </cell>
          <cell r="U174">
            <v>120</v>
          </cell>
          <cell r="V174">
            <v>1</v>
          </cell>
          <cell r="BH174" t="str">
            <v>Normal</v>
          </cell>
          <cell r="BI174" t="str">
            <v>Normal</v>
          </cell>
          <cell r="BJ174" t="str">
            <v>Normal</v>
          </cell>
          <cell r="BL174" t="str">
            <v>Tinggi</v>
          </cell>
          <cell r="BN174" t="str">
            <v>Normal</v>
          </cell>
          <cell r="BO174" t="str">
            <v>Tidak</v>
          </cell>
          <cell r="BT174" t="str">
            <v>Normal</v>
          </cell>
          <cell r="BW174" t="str">
            <v>Gg Pendengaran</v>
          </cell>
          <cell r="CI174" t="str">
            <v>Mandiri (A)</v>
          </cell>
          <cell r="CZ174" t="str">
            <v>Normal</v>
          </cell>
        </row>
        <row r="175">
          <cell r="C175" t="str">
            <v>Polowijen</v>
          </cell>
          <cell r="M175" t="str">
            <v>Laki-laki</v>
          </cell>
          <cell r="O175">
            <v>73</v>
          </cell>
          <cell r="P175">
            <v>61</v>
          </cell>
          <cell r="Q175">
            <v>156</v>
          </cell>
          <cell r="U175">
            <v>135</v>
          </cell>
          <cell r="V175">
            <v>1</v>
          </cell>
          <cell r="BH175" t="str">
            <v>Lebih</v>
          </cell>
          <cell r="BI175" t="str">
            <v>Normal</v>
          </cell>
          <cell r="BJ175" t="str">
            <v>Normal</v>
          </cell>
          <cell r="BL175" t="str">
            <v>Tinggi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Polowijen</v>
          </cell>
          <cell r="M176" t="str">
            <v>Laki-laki</v>
          </cell>
          <cell r="O176">
            <v>65</v>
          </cell>
          <cell r="P176">
            <v>80</v>
          </cell>
          <cell r="Q176">
            <v>165</v>
          </cell>
          <cell r="U176">
            <v>186</v>
          </cell>
          <cell r="V176">
            <v>210</v>
          </cell>
          <cell r="BH176" t="str">
            <v>Lebih</v>
          </cell>
          <cell r="BI176" t="str">
            <v>Normal</v>
          </cell>
          <cell r="BJ176" t="str">
            <v>Kolesterol Tinggi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Gg Penglihatan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Balearjosari</v>
          </cell>
          <cell r="M177" t="str">
            <v>Perempuan</v>
          </cell>
          <cell r="O177">
            <v>82</v>
          </cell>
          <cell r="P177">
            <v>60</v>
          </cell>
          <cell r="Q177">
            <v>160</v>
          </cell>
          <cell r="U177">
            <v>200</v>
          </cell>
          <cell r="V177">
            <v>200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Normal</v>
          </cell>
          <cell r="BO177" t="str">
            <v>Tidak</v>
          </cell>
          <cell r="BT177" t="str">
            <v>Gg Penglihatan</v>
          </cell>
          <cell r="BW177" t="str">
            <v>Gg Pendengaran</v>
          </cell>
          <cell r="CI177" t="str">
            <v>Ketergantungan Ringan (B)</v>
          </cell>
          <cell r="CZ177" t="str">
            <v>Normal</v>
          </cell>
        </row>
        <row r="178">
          <cell r="C178" t="str">
            <v>Polowijen</v>
          </cell>
          <cell r="M178" t="str">
            <v>Perempuan</v>
          </cell>
          <cell r="O178">
            <v>80</v>
          </cell>
          <cell r="P178">
            <v>39</v>
          </cell>
          <cell r="Q178">
            <v>135</v>
          </cell>
          <cell r="U178">
            <v>131</v>
          </cell>
          <cell r="V178">
            <v>125</v>
          </cell>
          <cell r="BH178" t="str">
            <v>Normal</v>
          </cell>
          <cell r="BI178" t="str">
            <v>Normal</v>
          </cell>
          <cell r="BJ178" t="str">
            <v>Normal</v>
          </cell>
          <cell r="BL178" t="str">
            <v>Normal</v>
          </cell>
          <cell r="BN178" t="str">
            <v>Normal</v>
          </cell>
          <cell r="BO178" t="str">
            <v>Tidak</v>
          </cell>
          <cell r="BT178" t="str">
            <v>Gg Penglihatan</v>
          </cell>
          <cell r="BW178" t="str">
            <v>Gg Pendengaran</v>
          </cell>
          <cell r="CI178" t="str">
            <v>Ketergantungan Ringan (B)</v>
          </cell>
          <cell r="CZ178" t="str">
            <v>Kemungkinan besar ada gangguan depresi</v>
          </cell>
        </row>
        <row r="179">
          <cell r="C179" t="str">
            <v>Purwodadi</v>
          </cell>
          <cell r="M179" t="str">
            <v>Perempuan</v>
          </cell>
          <cell r="O179">
            <v>68</v>
          </cell>
          <cell r="P179">
            <v>50</v>
          </cell>
          <cell r="Q179">
            <v>145</v>
          </cell>
          <cell r="U179">
            <v>296</v>
          </cell>
          <cell r="V179">
            <v>192</v>
          </cell>
          <cell r="BH179" t="str">
            <v>Normal</v>
          </cell>
          <cell r="BI179" t="str">
            <v>DM</v>
          </cell>
          <cell r="BJ179" t="str">
            <v>Normal</v>
          </cell>
          <cell r="BL179" t="str">
            <v>Tinggi</v>
          </cell>
          <cell r="BN179" t="str">
            <v>Tinggi</v>
          </cell>
          <cell r="BO179" t="str">
            <v>Tidak</v>
          </cell>
          <cell r="BT179" t="str">
            <v>Gg Penglihatan</v>
          </cell>
          <cell r="BW179" t="str">
            <v>Gg Pendengaran</v>
          </cell>
          <cell r="CI179" t="str">
            <v>Mandiri (A)</v>
          </cell>
          <cell r="CZ179" t="str">
            <v>Normal</v>
          </cell>
        </row>
        <row r="180">
          <cell r="C180" t="str">
            <v>Balearjosari</v>
          </cell>
          <cell r="M180" t="str">
            <v>Perempuan</v>
          </cell>
          <cell r="O180">
            <v>67</v>
          </cell>
          <cell r="P180">
            <v>44</v>
          </cell>
          <cell r="Q180">
            <v>140</v>
          </cell>
          <cell r="U180">
            <v>200</v>
          </cell>
          <cell r="V180">
            <v>200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Tinggi</v>
          </cell>
          <cell r="BN180" t="str">
            <v>Normal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Balearjosari</v>
          </cell>
          <cell r="M181" t="str">
            <v>Perempuan</v>
          </cell>
          <cell r="O181">
            <v>67</v>
          </cell>
          <cell r="P181">
            <v>67</v>
          </cell>
          <cell r="Q181">
            <v>145</v>
          </cell>
          <cell r="U181">
            <v>330</v>
          </cell>
          <cell r="V181">
            <v>220</v>
          </cell>
          <cell r="BH181" t="str">
            <v>Lebih</v>
          </cell>
          <cell r="BI181" t="str">
            <v>DM</v>
          </cell>
          <cell r="BJ181" t="str">
            <v>Kolesterol Tinggi</v>
          </cell>
          <cell r="BL181" t="str">
            <v>Tinggi</v>
          </cell>
          <cell r="BN181" t="str">
            <v>Normal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Polowijen</v>
          </cell>
          <cell r="M182" t="str">
            <v>Perempuan</v>
          </cell>
          <cell r="O182">
            <v>65</v>
          </cell>
          <cell r="P182">
            <v>47</v>
          </cell>
          <cell r="Q182">
            <v>147</v>
          </cell>
          <cell r="U182">
            <v>146</v>
          </cell>
          <cell r="V182">
            <v>1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Tinggi</v>
          </cell>
          <cell r="BN182" t="str">
            <v>-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Balearjosari</v>
          </cell>
          <cell r="M183" t="str">
            <v>Perempuan</v>
          </cell>
          <cell r="O183">
            <v>56</v>
          </cell>
          <cell r="P183">
            <v>70</v>
          </cell>
          <cell r="Q183">
            <v>170</v>
          </cell>
          <cell r="U183">
            <v>118</v>
          </cell>
          <cell r="V183">
            <v>1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Normal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Polowijen</v>
          </cell>
          <cell r="M184" t="str">
            <v>Perempuan</v>
          </cell>
          <cell r="O184">
            <v>71</v>
          </cell>
          <cell r="P184">
            <v>54</v>
          </cell>
          <cell r="Q184">
            <v>146</v>
          </cell>
          <cell r="U184">
            <v>124</v>
          </cell>
          <cell r="V184">
            <v>302</v>
          </cell>
          <cell r="BH184" t="str">
            <v>Lebih</v>
          </cell>
          <cell r="BI184" t="str">
            <v>Normal</v>
          </cell>
          <cell r="BJ184" t="str">
            <v>Kolesterol Tinggi</v>
          </cell>
          <cell r="BL184" t="str">
            <v>Tinggi</v>
          </cell>
          <cell r="BN184" t="str">
            <v>-</v>
          </cell>
          <cell r="BO184" t="str">
            <v>Tidak</v>
          </cell>
          <cell r="BT184" t="str">
            <v>Gg Penglihatan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Purwodadi</v>
          </cell>
          <cell r="M185" t="str">
            <v>Perempuan</v>
          </cell>
          <cell r="O185">
            <v>73</v>
          </cell>
          <cell r="P185">
            <v>55</v>
          </cell>
          <cell r="Q185">
            <v>162</v>
          </cell>
          <cell r="U185">
            <v>130</v>
          </cell>
          <cell r="V185">
            <v>1</v>
          </cell>
          <cell r="BH185" t="str">
            <v>Normal</v>
          </cell>
          <cell r="BI185" t="str">
            <v>Normal</v>
          </cell>
          <cell r="BJ185" t="str">
            <v>Normal</v>
          </cell>
          <cell r="BL185" t="str">
            <v>Tinggi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Balearjosari</v>
          </cell>
          <cell r="M186" t="str">
            <v>Perempuan</v>
          </cell>
          <cell r="O186">
            <v>82</v>
          </cell>
          <cell r="P186">
            <v>38</v>
          </cell>
          <cell r="Q186">
            <v>140</v>
          </cell>
          <cell r="U186">
            <v>180</v>
          </cell>
          <cell r="V186">
            <v>200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Normal</v>
          </cell>
          <cell r="BO186" t="str">
            <v>Tidak</v>
          </cell>
          <cell r="BT186" t="str">
            <v>Normal</v>
          </cell>
          <cell r="BW186" t="str">
            <v>Gg Pendengaran</v>
          </cell>
          <cell r="CI186" t="str">
            <v>Mandiri (A)</v>
          </cell>
          <cell r="CZ186" t="str">
            <v>Normal</v>
          </cell>
        </row>
        <row r="187">
          <cell r="C187" t="str">
            <v>Purwodadi</v>
          </cell>
          <cell r="M187" t="str">
            <v>Perempuan</v>
          </cell>
          <cell r="O187">
            <v>72</v>
          </cell>
          <cell r="P187">
            <v>43</v>
          </cell>
          <cell r="Q187">
            <v>149</v>
          </cell>
          <cell r="U187">
            <v>90</v>
          </cell>
          <cell r="V187">
            <v>1</v>
          </cell>
          <cell r="BH187" t="str">
            <v>Normal</v>
          </cell>
          <cell r="BI187" t="str">
            <v>Normal</v>
          </cell>
          <cell r="BJ187" t="str">
            <v>Normal</v>
          </cell>
          <cell r="BL187" t="str">
            <v>Normal</v>
          </cell>
          <cell r="BN187" t="str">
            <v>-</v>
          </cell>
          <cell r="BO187" t="str">
            <v>Tidak</v>
          </cell>
          <cell r="BT187" t="str">
            <v>Gg Penglihatan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Balearjosari</v>
          </cell>
          <cell r="M188" t="str">
            <v>Perempuan</v>
          </cell>
          <cell r="O188">
            <v>72</v>
          </cell>
          <cell r="P188">
            <v>74</v>
          </cell>
          <cell r="Q188">
            <v>145</v>
          </cell>
          <cell r="U188">
            <v>200</v>
          </cell>
          <cell r="V188">
            <v>250</v>
          </cell>
          <cell r="BH188" t="str">
            <v>Lebih</v>
          </cell>
          <cell r="BI188" t="str">
            <v>Normal</v>
          </cell>
          <cell r="BJ188" t="str">
            <v>Kolesterol Tinggi</v>
          </cell>
          <cell r="BL188" t="str">
            <v>Tinggi</v>
          </cell>
          <cell r="BN188" t="str">
            <v>Normal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Polowijen</v>
          </cell>
          <cell r="M189" t="str">
            <v>Perempuan</v>
          </cell>
          <cell r="O189">
            <v>64</v>
          </cell>
          <cell r="P189">
            <v>49</v>
          </cell>
          <cell r="Q189">
            <v>142</v>
          </cell>
          <cell r="U189">
            <v>61</v>
          </cell>
          <cell r="V189">
            <v>1</v>
          </cell>
          <cell r="BH189" t="str">
            <v>Normal</v>
          </cell>
          <cell r="BI189" t="str">
            <v>Normal</v>
          </cell>
          <cell r="BJ189" t="str">
            <v>Normal</v>
          </cell>
          <cell r="BL189" t="str">
            <v>Tinggi</v>
          </cell>
          <cell r="BN189" t="str">
            <v>-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Balearjosari</v>
          </cell>
          <cell r="M190" t="str">
            <v>Perempuan</v>
          </cell>
          <cell r="O190">
            <v>65</v>
          </cell>
          <cell r="P190">
            <v>70</v>
          </cell>
          <cell r="Q190">
            <v>155</v>
          </cell>
          <cell r="U190">
            <v>120</v>
          </cell>
          <cell r="V190">
            <v>1</v>
          </cell>
          <cell r="BH190" t="str">
            <v>Lebih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-</v>
          </cell>
          <cell r="BO190" t="str">
            <v>Tidak</v>
          </cell>
          <cell r="BT190" t="str">
            <v>Normal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Polowijen</v>
          </cell>
          <cell r="M191" t="str">
            <v>Perempuan</v>
          </cell>
          <cell r="O191">
            <v>65</v>
          </cell>
          <cell r="P191">
            <v>60</v>
          </cell>
          <cell r="Q191">
            <v>153</v>
          </cell>
          <cell r="U191">
            <v>142</v>
          </cell>
          <cell r="V191">
            <v>1</v>
          </cell>
          <cell r="BH191" t="str">
            <v>Lebih</v>
          </cell>
          <cell r="BI191" t="str">
            <v>Normal</v>
          </cell>
          <cell r="BJ191" t="str">
            <v>Normal</v>
          </cell>
          <cell r="BL191" t="str">
            <v>Tinggi</v>
          </cell>
          <cell r="BN191" t="str">
            <v>-</v>
          </cell>
          <cell r="BO191" t="str">
            <v>Tidak</v>
          </cell>
          <cell r="BT191" t="str">
            <v>Gg Penglihatan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Purwodadi</v>
          </cell>
          <cell r="M192" t="str">
            <v>Perempuan</v>
          </cell>
          <cell r="O192">
            <v>61</v>
          </cell>
          <cell r="P192">
            <v>49</v>
          </cell>
          <cell r="Q192">
            <v>155</v>
          </cell>
          <cell r="U192">
            <v>100</v>
          </cell>
          <cell r="V192">
            <v>120</v>
          </cell>
          <cell r="BH192" t="str">
            <v>Normal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Normal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Polowijen</v>
          </cell>
          <cell r="M193" t="str">
            <v>Perempuan</v>
          </cell>
          <cell r="O193">
            <v>60</v>
          </cell>
          <cell r="P193">
            <v>52</v>
          </cell>
          <cell r="Q193">
            <v>147</v>
          </cell>
          <cell r="U193">
            <v>135</v>
          </cell>
          <cell r="V193">
            <v>1</v>
          </cell>
          <cell r="BH193" t="str">
            <v>Normal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Balearjosari</v>
          </cell>
          <cell r="M194" t="str">
            <v>Perempuan</v>
          </cell>
          <cell r="O194">
            <v>53</v>
          </cell>
          <cell r="P194">
            <v>50</v>
          </cell>
          <cell r="Q194">
            <v>152</v>
          </cell>
          <cell r="U194">
            <v>118</v>
          </cell>
          <cell r="V194">
            <v>160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Tinggi</v>
          </cell>
          <cell r="BN194" t="str">
            <v>Normal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Balearjosari</v>
          </cell>
          <cell r="M195" t="str">
            <v>Perempuan</v>
          </cell>
          <cell r="O195">
            <v>66</v>
          </cell>
          <cell r="P195">
            <v>54</v>
          </cell>
          <cell r="Q195">
            <v>145</v>
          </cell>
          <cell r="U195">
            <v>150</v>
          </cell>
          <cell r="V195">
            <v>170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Tinggi</v>
          </cell>
          <cell r="BN195" t="str">
            <v>Normal</v>
          </cell>
          <cell r="BO195" t="str">
            <v>Tidak</v>
          </cell>
          <cell r="BT195" t="str">
            <v>Gg Penglihatan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Polowijen</v>
          </cell>
          <cell r="M196" t="str">
            <v>Perempuan</v>
          </cell>
          <cell r="O196">
            <v>70</v>
          </cell>
          <cell r="P196">
            <v>61</v>
          </cell>
          <cell r="Q196">
            <v>163</v>
          </cell>
          <cell r="U196">
            <v>189</v>
          </cell>
          <cell r="V196">
            <v>1</v>
          </cell>
          <cell r="BH196" t="str">
            <v>Normal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Gg Penglihatan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Purwodadi</v>
          </cell>
          <cell r="M197" t="str">
            <v>Perempuan</v>
          </cell>
          <cell r="O197">
            <v>66</v>
          </cell>
          <cell r="P197">
            <v>50</v>
          </cell>
          <cell r="Q197">
            <v>147</v>
          </cell>
          <cell r="U197">
            <v>80</v>
          </cell>
          <cell r="V197">
            <v>1</v>
          </cell>
          <cell r="BH197" t="str">
            <v>Normal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Balearjosari</v>
          </cell>
          <cell r="M198" t="str">
            <v>Perempuan</v>
          </cell>
          <cell r="O198">
            <v>57</v>
          </cell>
          <cell r="P198">
            <v>54</v>
          </cell>
          <cell r="Q198">
            <v>146</v>
          </cell>
          <cell r="U198">
            <v>127</v>
          </cell>
          <cell r="V198">
            <v>120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Tinggi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Polowijen</v>
          </cell>
          <cell r="M199" t="str">
            <v>Perempuan</v>
          </cell>
          <cell r="O199">
            <v>66</v>
          </cell>
          <cell r="P199">
            <v>42</v>
          </cell>
          <cell r="Q199">
            <v>133</v>
          </cell>
          <cell r="U199">
            <v>105</v>
          </cell>
          <cell r="V199">
            <v>1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Tinggi</v>
          </cell>
          <cell r="BN199" t="str">
            <v>-</v>
          </cell>
          <cell r="BO199" t="str">
            <v>Tidak</v>
          </cell>
          <cell r="BT199" t="str">
            <v>Gg Penglihatan</v>
          </cell>
          <cell r="BW199" t="str">
            <v>Gg Pendengaran</v>
          </cell>
          <cell r="CI199" t="str">
            <v>Mandiri (A)</v>
          </cell>
          <cell r="CZ199" t="str">
            <v>Kemungkinan besar ada gangguan depresi</v>
          </cell>
        </row>
        <row r="200">
          <cell r="C200" t="str">
            <v>Polowijen</v>
          </cell>
          <cell r="M200" t="str">
            <v>Laki-laki</v>
          </cell>
          <cell r="O200">
            <v>66</v>
          </cell>
          <cell r="P200">
            <v>64</v>
          </cell>
          <cell r="Q200">
            <v>163</v>
          </cell>
          <cell r="U200">
            <v>96</v>
          </cell>
          <cell r="V200">
            <v>1</v>
          </cell>
          <cell r="BH200" t="str">
            <v>Normal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53</v>
          </cell>
          <cell r="P201">
            <v>62</v>
          </cell>
          <cell r="Q201">
            <v>145</v>
          </cell>
          <cell r="U201">
            <v>113</v>
          </cell>
          <cell r="V201">
            <v>1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-</v>
          </cell>
          <cell r="BO201" t="str">
            <v>Tidak</v>
          </cell>
          <cell r="BT201" t="str">
            <v>Normal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Purwodadi</v>
          </cell>
          <cell r="M202" t="str">
            <v>Perempuan</v>
          </cell>
          <cell r="O202">
            <v>60</v>
          </cell>
          <cell r="P202">
            <v>44</v>
          </cell>
          <cell r="Q202">
            <v>151</v>
          </cell>
          <cell r="U202">
            <v>91</v>
          </cell>
          <cell r="V202">
            <v>195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Normal</v>
          </cell>
          <cell r="BN202" t="str">
            <v>Normal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67</v>
          </cell>
          <cell r="P203">
            <v>54</v>
          </cell>
          <cell r="Q203">
            <v>146</v>
          </cell>
          <cell r="U203">
            <v>109</v>
          </cell>
          <cell r="V203">
            <v>1</v>
          </cell>
          <cell r="BH203" t="str">
            <v>Lebih</v>
          </cell>
          <cell r="BI203" t="str">
            <v>Normal</v>
          </cell>
          <cell r="BJ203" t="str">
            <v>Normal</v>
          </cell>
          <cell r="BL203" t="str">
            <v>Normal</v>
          </cell>
          <cell r="BN203" t="str">
            <v>-</v>
          </cell>
          <cell r="BO203" t="str">
            <v>Tidak</v>
          </cell>
          <cell r="BT203" t="str">
            <v>Normal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66</v>
          </cell>
          <cell r="P204">
            <v>55</v>
          </cell>
          <cell r="Q204">
            <v>155</v>
          </cell>
          <cell r="U204">
            <v>145</v>
          </cell>
          <cell r="V204">
            <v>1</v>
          </cell>
          <cell r="BH204" t="str">
            <v>Normal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-</v>
          </cell>
          <cell r="BO204" t="str">
            <v>Tidak</v>
          </cell>
          <cell r="BT204" t="str">
            <v>Normal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Polowijen</v>
          </cell>
          <cell r="M205" t="str">
            <v>Perempuan</v>
          </cell>
          <cell r="O205">
            <v>61</v>
          </cell>
          <cell r="P205">
            <v>78</v>
          </cell>
          <cell r="Q205">
            <v>148</v>
          </cell>
          <cell r="U205">
            <v>132</v>
          </cell>
          <cell r="V205">
            <v>256</v>
          </cell>
          <cell r="BH205" t="str">
            <v>Lebih</v>
          </cell>
          <cell r="BI205" t="str">
            <v>Normal</v>
          </cell>
          <cell r="BJ205" t="str">
            <v>Kolesterol Tinggi</v>
          </cell>
          <cell r="BL205" t="str">
            <v>Tinggi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Polowijen</v>
          </cell>
          <cell r="M206" t="str">
            <v>Perempuan</v>
          </cell>
          <cell r="O206">
            <v>62</v>
          </cell>
          <cell r="P206">
            <v>55</v>
          </cell>
          <cell r="Q206">
            <v>155</v>
          </cell>
          <cell r="U206">
            <v>87</v>
          </cell>
          <cell r="V206" t="str">
            <v>0.00</v>
          </cell>
          <cell r="BH206" t="str">
            <v>Normal</v>
          </cell>
          <cell r="BI206" t="str">
            <v>Normal</v>
          </cell>
          <cell r="BJ206" t="str">
            <v>Kolesterol Tinggi</v>
          </cell>
          <cell r="BL206" t="str">
            <v>Normal</v>
          </cell>
          <cell r="BN206" t="str">
            <v>Normal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Balearjosari</v>
          </cell>
          <cell r="M207" t="str">
            <v>Perempuan</v>
          </cell>
          <cell r="O207">
            <v>55</v>
          </cell>
          <cell r="P207">
            <v>51</v>
          </cell>
          <cell r="Q207">
            <v>145</v>
          </cell>
          <cell r="U207">
            <v>129</v>
          </cell>
          <cell r="V207">
            <v>1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Balearjosari</v>
          </cell>
          <cell r="M208" t="str">
            <v>Perempuan</v>
          </cell>
          <cell r="O208">
            <v>60</v>
          </cell>
          <cell r="P208">
            <v>47</v>
          </cell>
          <cell r="Q208">
            <v>144</v>
          </cell>
          <cell r="U208">
            <v>145</v>
          </cell>
          <cell r="V208">
            <v>1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Tinggi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Balearjosari</v>
          </cell>
          <cell r="M209" t="str">
            <v>Perempuan</v>
          </cell>
          <cell r="O209">
            <v>62</v>
          </cell>
          <cell r="P209">
            <v>48</v>
          </cell>
          <cell r="Q209">
            <v>149</v>
          </cell>
          <cell r="U209">
            <v>285</v>
          </cell>
          <cell r="V209">
            <v>1</v>
          </cell>
          <cell r="BH209" t="str">
            <v>Normal</v>
          </cell>
          <cell r="BI209" t="str">
            <v>DM</v>
          </cell>
          <cell r="BJ209" t="str">
            <v>Normal</v>
          </cell>
          <cell r="BL209" t="str">
            <v>Tinggi</v>
          </cell>
          <cell r="BN209" t="str">
            <v>-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Polowijen</v>
          </cell>
          <cell r="M210" t="str">
            <v>Perempuan</v>
          </cell>
          <cell r="O210">
            <v>60</v>
          </cell>
          <cell r="P210">
            <v>52</v>
          </cell>
          <cell r="Q210">
            <v>145</v>
          </cell>
          <cell r="U210">
            <v>305</v>
          </cell>
          <cell r="V210">
            <v>1</v>
          </cell>
          <cell r="BH210" t="str">
            <v>Normal</v>
          </cell>
          <cell r="BI210" t="str">
            <v>DM</v>
          </cell>
          <cell r="BJ210" t="str">
            <v>Normal</v>
          </cell>
          <cell r="BL210" t="str">
            <v>Tinggi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Balearjosari</v>
          </cell>
          <cell r="M211" t="str">
            <v>Perempuan</v>
          </cell>
          <cell r="O211">
            <v>53</v>
          </cell>
          <cell r="P211">
            <v>60</v>
          </cell>
          <cell r="Q211">
            <v>151</v>
          </cell>
          <cell r="U211">
            <v>104</v>
          </cell>
          <cell r="V211">
            <v>221</v>
          </cell>
          <cell r="BH211" t="str">
            <v>Lebih</v>
          </cell>
          <cell r="BI211" t="str">
            <v>Normal</v>
          </cell>
          <cell r="BJ211" t="str">
            <v>Kolesterol Tinggi</v>
          </cell>
          <cell r="BL211" t="str">
            <v>Normal</v>
          </cell>
          <cell r="BN211" t="str">
            <v>Normal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Polowijen</v>
          </cell>
          <cell r="M212" t="str">
            <v>Perempuan</v>
          </cell>
          <cell r="O212">
            <v>50</v>
          </cell>
          <cell r="P212">
            <v>96</v>
          </cell>
          <cell r="Q212">
            <v>154</v>
          </cell>
          <cell r="U212">
            <v>99</v>
          </cell>
          <cell r="V212">
            <v>1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Normal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Balearjosari</v>
          </cell>
          <cell r="M213" t="str">
            <v>Perempuan</v>
          </cell>
          <cell r="O213">
            <v>62</v>
          </cell>
          <cell r="P213">
            <v>65</v>
          </cell>
          <cell r="Q213">
            <v>165</v>
          </cell>
          <cell r="U213">
            <v>110</v>
          </cell>
          <cell r="V213">
            <v>1</v>
          </cell>
          <cell r="BH213" t="str">
            <v>Normal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Normal</v>
          </cell>
          <cell r="BO213" t="str">
            <v>Tidak</v>
          </cell>
          <cell r="BT213" t="str">
            <v>Gg Penglihatan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Balearjosari</v>
          </cell>
          <cell r="M214" t="str">
            <v>Perempuan</v>
          </cell>
          <cell r="O214">
            <v>54</v>
          </cell>
          <cell r="P214">
            <v>58</v>
          </cell>
          <cell r="Q214">
            <v>154</v>
          </cell>
          <cell r="U214">
            <v>130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Normal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Polowijen</v>
          </cell>
          <cell r="M215" t="str">
            <v>Perempuan</v>
          </cell>
          <cell r="O215">
            <v>70</v>
          </cell>
          <cell r="P215">
            <v>64</v>
          </cell>
          <cell r="Q215">
            <v>146</v>
          </cell>
          <cell r="U215">
            <v>567</v>
          </cell>
          <cell r="V215">
            <v>1</v>
          </cell>
          <cell r="BH215" t="str">
            <v>Lebih</v>
          </cell>
          <cell r="BI215" t="str">
            <v>DM</v>
          </cell>
          <cell r="BJ215" t="str">
            <v>Normal</v>
          </cell>
          <cell r="BL215" t="str">
            <v>Normal</v>
          </cell>
          <cell r="BN215" t="str">
            <v>-</v>
          </cell>
          <cell r="BO215" t="str">
            <v>Tidak</v>
          </cell>
          <cell r="BT215" t="str">
            <v>Gg Penglihatan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Polowijen</v>
          </cell>
          <cell r="M216" t="str">
            <v>Perempuan</v>
          </cell>
          <cell r="O216">
            <v>68</v>
          </cell>
          <cell r="P216">
            <v>45</v>
          </cell>
          <cell r="Q216">
            <v>154</v>
          </cell>
          <cell r="U216">
            <v>143</v>
          </cell>
          <cell r="V216">
            <v>284</v>
          </cell>
          <cell r="BH216" t="str">
            <v>Normal</v>
          </cell>
          <cell r="BI216" t="str">
            <v>Normal</v>
          </cell>
          <cell r="BJ216" t="str">
            <v>Kolesterol Tinggi</v>
          </cell>
          <cell r="BL216" t="str">
            <v>Normal</v>
          </cell>
          <cell r="BN216" t="str">
            <v>-</v>
          </cell>
          <cell r="BO216" t="str">
            <v>Tidak</v>
          </cell>
          <cell r="BT216" t="str">
            <v>Gg Penglihatan</v>
          </cell>
          <cell r="BW216" t="str">
            <v>Gg Pendengaran</v>
          </cell>
          <cell r="CI216" t="str">
            <v>Mandiri (A)</v>
          </cell>
          <cell r="CZ216" t="str">
            <v>Normal</v>
          </cell>
        </row>
        <row r="217">
          <cell r="C217" t="str">
            <v>Purwodadi</v>
          </cell>
          <cell r="M217" t="str">
            <v>Perempuan</v>
          </cell>
          <cell r="O217">
            <v>68</v>
          </cell>
          <cell r="P217">
            <v>57</v>
          </cell>
          <cell r="Q217">
            <v>143</v>
          </cell>
          <cell r="U217">
            <v>127</v>
          </cell>
          <cell r="V217">
            <v>1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Tinggi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Polowijen</v>
          </cell>
          <cell r="M218" t="str">
            <v>Perempuan</v>
          </cell>
          <cell r="O218">
            <v>54</v>
          </cell>
          <cell r="P218">
            <v>68</v>
          </cell>
          <cell r="Q218">
            <v>153</v>
          </cell>
          <cell r="U218">
            <v>98</v>
          </cell>
          <cell r="V218">
            <v>1</v>
          </cell>
          <cell r="BH218" t="str">
            <v>Lebih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Polowijen</v>
          </cell>
          <cell r="M219" t="str">
            <v>Perempuan</v>
          </cell>
          <cell r="O219">
            <v>74</v>
          </cell>
          <cell r="P219">
            <v>48</v>
          </cell>
          <cell r="Q219">
            <v>148</v>
          </cell>
          <cell r="U219">
            <v>112</v>
          </cell>
          <cell r="V219">
            <v>1</v>
          </cell>
          <cell r="BH219" t="str">
            <v>Normal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Purwodadi</v>
          </cell>
          <cell r="M220" t="str">
            <v>Perempuan</v>
          </cell>
          <cell r="O220">
            <v>62</v>
          </cell>
          <cell r="P220">
            <v>55</v>
          </cell>
          <cell r="Q220">
            <v>152</v>
          </cell>
          <cell r="U220">
            <v>140</v>
          </cell>
          <cell r="V220">
            <v>1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Tinggi</v>
          </cell>
          <cell r="BN220" t="str">
            <v>-</v>
          </cell>
          <cell r="BO220" t="str">
            <v>Tidak</v>
          </cell>
          <cell r="BT220" t="str">
            <v>Gg Penglihatan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Polowijen</v>
          </cell>
          <cell r="M221" t="str">
            <v>Perempuan</v>
          </cell>
          <cell r="O221">
            <v>48</v>
          </cell>
          <cell r="P221">
            <v>45</v>
          </cell>
          <cell r="Q221">
            <v>150</v>
          </cell>
          <cell r="U221">
            <v>108</v>
          </cell>
          <cell r="V221">
            <v>299</v>
          </cell>
          <cell r="BH221" t="str">
            <v>Normal</v>
          </cell>
          <cell r="BI221" t="str">
            <v>Normal</v>
          </cell>
          <cell r="BJ221" t="str">
            <v>Kolesterol Tinggi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Purwodadi</v>
          </cell>
          <cell r="M222" t="str">
            <v>Perempuan</v>
          </cell>
          <cell r="O222">
            <v>73</v>
          </cell>
          <cell r="P222">
            <v>49</v>
          </cell>
          <cell r="Q222">
            <v>138</v>
          </cell>
          <cell r="U222">
            <v>120</v>
          </cell>
          <cell r="V222">
            <v>1</v>
          </cell>
          <cell r="BH222" t="str">
            <v>Lebih</v>
          </cell>
          <cell r="BI222" t="str">
            <v>Normal</v>
          </cell>
          <cell r="BJ222" t="str">
            <v>Normal</v>
          </cell>
          <cell r="BL222" t="str">
            <v>Tinggi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Polowijen</v>
          </cell>
          <cell r="M223" t="str">
            <v>Perempuan</v>
          </cell>
          <cell r="O223">
            <v>60</v>
          </cell>
          <cell r="P223">
            <v>42</v>
          </cell>
          <cell r="Q223">
            <v>149</v>
          </cell>
          <cell r="U223">
            <v>111</v>
          </cell>
          <cell r="V223">
            <v>1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Purwodadi</v>
          </cell>
          <cell r="M224" t="str">
            <v>Perempuan</v>
          </cell>
          <cell r="O224">
            <v>69</v>
          </cell>
          <cell r="P224">
            <v>51</v>
          </cell>
          <cell r="Q224">
            <v>157</v>
          </cell>
          <cell r="U224">
            <v>106</v>
          </cell>
          <cell r="V224">
            <v>161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Normal</v>
          </cell>
          <cell r="BN224" t="str">
            <v>Tinggi</v>
          </cell>
          <cell r="BO224" t="str">
            <v>Tidak</v>
          </cell>
          <cell r="BT224" t="str">
            <v>Gg Penglihatan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Polowijen</v>
          </cell>
          <cell r="M225" t="str">
            <v>Perempuan</v>
          </cell>
          <cell r="O225">
            <v>68</v>
          </cell>
          <cell r="P225">
            <v>48</v>
          </cell>
          <cell r="Q225">
            <v>150</v>
          </cell>
          <cell r="U225">
            <v>185</v>
          </cell>
          <cell r="V225">
            <v>1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Gg Penglihatan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Perempuan</v>
          </cell>
          <cell r="O226">
            <v>61</v>
          </cell>
          <cell r="P226">
            <v>54</v>
          </cell>
          <cell r="Q226">
            <v>141</v>
          </cell>
          <cell r="U226">
            <v>101</v>
          </cell>
          <cell r="V226">
            <v>1</v>
          </cell>
          <cell r="BH226" t="str">
            <v>Lebih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-</v>
          </cell>
          <cell r="BO226" t="str">
            <v>Tidak</v>
          </cell>
          <cell r="BT226" t="str">
            <v>Gg Penglihatan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Balearjosari</v>
          </cell>
          <cell r="M227" t="str">
            <v>Perempuan</v>
          </cell>
          <cell r="O227">
            <v>66</v>
          </cell>
          <cell r="P227">
            <v>59</v>
          </cell>
          <cell r="Q227">
            <v>145</v>
          </cell>
          <cell r="U227">
            <v>164</v>
          </cell>
          <cell r="V227">
            <v>1</v>
          </cell>
          <cell r="BH227" t="str">
            <v>Lebih</v>
          </cell>
          <cell r="BI227" t="str">
            <v>Normal</v>
          </cell>
          <cell r="BJ227" t="str">
            <v>Normal</v>
          </cell>
          <cell r="BL227" t="str">
            <v>Tinggi</v>
          </cell>
          <cell r="BN227" t="str">
            <v>-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Polowijen</v>
          </cell>
          <cell r="M228" t="str">
            <v>Perempuan</v>
          </cell>
          <cell r="O228">
            <v>84</v>
          </cell>
          <cell r="P228">
            <v>35</v>
          </cell>
          <cell r="Q228">
            <v>143</v>
          </cell>
          <cell r="U228">
            <v>100</v>
          </cell>
          <cell r="V228">
            <v>100</v>
          </cell>
          <cell r="BH228" t="str">
            <v>IMT Kurang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Normal</v>
          </cell>
          <cell r="BO228" t="str">
            <v>Tidak</v>
          </cell>
          <cell r="BT228" t="str">
            <v>Gg Penglihatan</v>
          </cell>
          <cell r="BW228" t="str">
            <v>Gg Pendengaran</v>
          </cell>
          <cell r="CI228" t="str">
            <v>Mandiri (A)</v>
          </cell>
          <cell r="CZ228" t="str">
            <v>Normal</v>
          </cell>
        </row>
        <row r="229">
          <cell r="C229" t="str">
            <v>Balearjosari</v>
          </cell>
          <cell r="M229" t="str">
            <v>Perempuan</v>
          </cell>
          <cell r="O229">
            <v>81</v>
          </cell>
          <cell r="P229">
            <v>52</v>
          </cell>
          <cell r="Q229">
            <v>148</v>
          </cell>
          <cell r="U229">
            <v>125</v>
          </cell>
          <cell r="V229">
            <v>180</v>
          </cell>
          <cell r="BH229" t="str">
            <v>Normal</v>
          </cell>
          <cell r="BI229" t="str">
            <v>Normal</v>
          </cell>
          <cell r="BJ229" t="str">
            <v>Normal</v>
          </cell>
          <cell r="BL229" t="str">
            <v>Normal</v>
          </cell>
          <cell r="BN229" t="str">
            <v>Normal</v>
          </cell>
          <cell r="BO229" t="str">
            <v>Tidak</v>
          </cell>
          <cell r="BT229" t="str">
            <v>Gg Penglihatan</v>
          </cell>
          <cell r="BW229" t="str">
            <v>Normal</v>
          </cell>
          <cell r="CI229" t="str">
            <v>Ketergantungan Ringan (B)</v>
          </cell>
          <cell r="CZ229" t="str">
            <v>Normal</v>
          </cell>
        </row>
        <row r="230">
          <cell r="C230" t="str">
            <v>Purwodadi</v>
          </cell>
          <cell r="M230" t="str">
            <v>Perempuan</v>
          </cell>
          <cell r="O230">
            <v>64</v>
          </cell>
          <cell r="P230">
            <v>55</v>
          </cell>
          <cell r="Q230">
            <v>146</v>
          </cell>
          <cell r="U230">
            <v>127</v>
          </cell>
          <cell r="V230">
            <v>150</v>
          </cell>
          <cell r="BH230" t="str">
            <v>Lebih</v>
          </cell>
          <cell r="BI230" t="str">
            <v>Normal</v>
          </cell>
          <cell r="BJ230" t="str">
            <v>Normal</v>
          </cell>
          <cell r="BL230" t="str">
            <v>Normal</v>
          </cell>
          <cell r="BN230" t="str">
            <v>Normal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Purwodadi</v>
          </cell>
          <cell r="M231" t="str">
            <v>Perempuan</v>
          </cell>
          <cell r="O231">
            <v>81</v>
          </cell>
          <cell r="P231">
            <v>65</v>
          </cell>
          <cell r="Q231">
            <v>155</v>
          </cell>
          <cell r="U231">
            <v>135</v>
          </cell>
          <cell r="V231">
            <v>1</v>
          </cell>
          <cell r="BH231" t="str">
            <v>Lebih</v>
          </cell>
          <cell r="BI231" t="str">
            <v>Normal</v>
          </cell>
          <cell r="BJ231" t="str">
            <v>Normal</v>
          </cell>
          <cell r="BL231" t="str">
            <v>Tinggi</v>
          </cell>
          <cell r="BN231" t="str">
            <v>-</v>
          </cell>
          <cell r="BO231" t="str">
            <v>Tidak</v>
          </cell>
          <cell r="BT231" t="str">
            <v>Gg Penglihatan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Balearjosari</v>
          </cell>
          <cell r="M232" t="str">
            <v>Perempuan</v>
          </cell>
          <cell r="O232">
            <v>53</v>
          </cell>
          <cell r="P232">
            <v>69</v>
          </cell>
          <cell r="Q232">
            <v>156</v>
          </cell>
          <cell r="U232">
            <v>106</v>
          </cell>
          <cell r="V232">
            <v>195</v>
          </cell>
          <cell r="BH232" t="str">
            <v>Lebih</v>
          </cell>
          <cell r="BI232" t="str">
            <v>Normal</v>
          </cell>
          <cell r="BJ232" t="str">
            <v>Normal</v>
          </cell>
          <cell r="BL232" t="str">
            <v>Normal</v>
          </cell>
          <cell r="BN232" t="str">
            <v>Normal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Balearjosari</v>
          </cell>
          <cell r="M233" t="str">
            <v>Perempuan</v>
          </cell>
          <cell r="O233">
            <v>53</v>
          </cell>
          <cell r="P233">
            <v>56</v>
          </cell>
          <cell r="Q233">
            <v>151</v>
          </cell>
          <cell r="U233">
            <v>104</v>
          </cell>
          <cell r="V233">
            <v>187</v>
          </cell>
          <cell r="BH233" t="str">
            <v>Normal</v>
          </cell>
          <cell r="BI233" t="str">
            <v>Normal</v>
          </cell>
          <cell r="BJ233" t="str">
            <v>Normal</v>
          </cell>
          <cell r="BL233" t="str">
            <v>Tinggi</v>
          </cell>
          <cell r="BN233" t="str">
            <v>Normal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Purwodadi</v>
          </cell>
          <cell r="M234" t="str">
            <v>Perempuan</v>
          </cell>
          <cell r="O234">
            <v>72</v>
          </cell>
          <cell r="P234">
            <v>40</v>
          </cell>
          <cell r="Q234">
            <v>140</v>
          </cell>
          <cell r="U234">
            <v>120</v>
          </cell>
          <cell r="V234">
            <v>180</v>
          </cell>
          <cell r="BH234" t="str">
            <v>Normal</v>
          </cell>
          <cell r="BI234" t="str">
            <v>Normal</v>
          </cell>
          <cell r="BJ234" t="str">
            <v>Normal</v>
          </cell>
          <cell r="BL234" t="str">
            <v>Normal</v>
          </cell>
          <cell r="BN234" t="str">
            <v>Normal</v>
          </cell>
          <cell r="BO234" t="str">
            <v>Tidak</v>
          </cell>
          <cell r="BT234" t="str">
            <v>Gg Penglihatan</v>
          </cell>
          <cell r="BW234" t="str">
            <v>Gg Pendengaran</v>
          </cell>
          <cell r="CI234" t="str">
            <v>Mandiri (A)</v>
          </cell>
          <cell r="CZ234" t="str">
            <v>Normal</v>
          </cell>
        </row>
        <row r="235">
          <cell r="C235" t="str">
            <v>Polowijen</v>
          </cell>
          <cell r="M235" t="str">
            <v>Perempuan</v>
          </cell>
          <cell r="O235">
            <v>63</v>
          </cell>
          <cell r="P235">
            <v>60</v>
          </cell>
          <cell r="Q235">
            <v>148</v>
          </cell>
          <cell r="U235">
            <v>60</v>
          </cell>
          <cell r="V235">
            <v>1</v>
          </cell>
          <cell r="BH235" t="str">
            <v>Lebih</v>
          </cell>
          <cell r="BI235" t="str">
            <v>Normal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Gg Penglihatan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Polowijen</v>
          </cell>
          <cell r="M236" t="str">
            <v>Laki-laki</v>
          </cell>
          <cell r="O236">
            <v>67</v>
          </cell>
          <cell r="P236">
            <v>60</v>
          </cell>
          <cell r="Q236">
            <v>165</v>
          </cell>
          <cell r="U236">
            <v>11111</v>
          </cell>
          <cell r="V236">
            <v>111111</v>
          </cell>
          <cell r="BH236" t="str">
            <v>Normal</v>
          </cell>
          <cell r="BI236" t="str">
            <v>DM</v>
          </cell>
          <cell r="BJ236" t="str">
            <v>Kolesterol Tinggi</v>
          </cell>
          <cell r="BL236" t="str">
            <v>Normal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Polowijen</v>
          </cell>
          <cell r="M237" t="str">
            <v>Perempuan</v>
          </cell>
          <cell r="O237">
            <v>56</v>
          </cell>
          <cell r="P237">
            <v>66</v>
          </cell>
          <cell r="Q237">
            <v>167</v>
          </cell>
          <cell r="U237">
            <v>160</v>
          </cell>
          <cell r="V237">
            <v>1</v>
          </cell>
          <cell r="BH237" t="str">
            <v>Normal</v>
          </cell>
          <cell r="BI237" t="str">
            <v>Normal</v>
          </cell>
          <cell r="BJ237" t="str">
            <v>Normal</v>
          </cell>
          <cell r="BL237" t="str">
            <v>Normal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Purwodadi</v>
          </cell>
          <cell r="M238" t="str">
            <v>Perempuan</v>
          </cell>
          <cell r="O238">
            <v>60</v>
          </cell>
          <cell r="P238">
            <v>61</v>
          </cell>
          <cell r="Q238">
            <v>152</v>
          </cell>
          <cell r="U238">
            <v>291</v>
          </cell>
          <cell r="V238">
            <v>1</v>
          </cell>
          <cell r="BH238" t="str">
            <v>Lebih</v>
          </cell>
          <cell r="BI238" t="str">
            <v>DM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Gg Penglihatan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Polowijen</v>
          </cell>
          <cell r="M239" t="str">
            <v>Perempuan</v>
          </cell>
          <cell r="O239">
            <v>58</v>
          </cell>
          <cell r="P239">
            <v>55</v>
          </cell>
          <cell r="Q239">
            <v>149</v>
          </cell>
          <cell r="U239">
            <v>294</v>
          </cell>
          <cell r="V239">
            <v>306</v>
          </cell>
          <cell r="BH239" t="str">
            <v>Normal</v>
          </cell>
          <cell r="BI239" t="str">
            <v>DM</v>
          </cell>
          <cell r="BJ239" t="str">
            <v>Kolesterol Tinggi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Balearjosari</v>
          </cell>
          <cell r="M240" t="str">
            <v>Perempuan</v>
          </cell>
          <cell r="O240">
            <v>48</v>
          </cell>
          <cell r="P240">
            <v>56</v>
          </cell>
          <cell r="Q240">
            <v>143</v>
          </cell>
          <cell r="U240">
            <v>101</v>
          </cell>
          <cell r="V240">
            <v>246</v>
          </cell>
          <cell r="BH240" t="str">
            <v>Lebih</v>
          </cell>
          <cell r="BI240" t="str">
            <v>Normal</v>
          </cell>
          <cell r="BJ240" t="str">
            <v>Kolesterol Tinggi</v>
          </cell>
          <cell r="BL240" t="str">
            <v>Normal</v>
          </cell>
          <cell r="BN240" t="str">
            <v>Tinggi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Balearjosari</v>
          </cell>
          <cell r="M241" t="str">
            <v>Perempuan</v>
          </cell>
          <cell r="O241">
            <v>60</v>
          </cell>
          <cell r="P241">
            <v>68</v>
          </cell>
          <cell r="Q241">
            <v>155</v>
          </cell>
          <cell r="U241">
            <v>165</v>
          </cell>
          <cell r="V241">
            <v>1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Polowijen</v>
          </cell>
          <cell r="M242" t="str">
            <v>Perempuan</v>
          </cell>
          <cell r="O242">
            <v>73</v>
          </cell>
          <cell r="P242">
            <v>56</v>
          </cell>
          <cell r="Q242">
            <v>148</v>
          </cell>
          <cell r="U242">
            <v>155</v>
          </cell>
          <cell r="V242">
            <v>285</v>
          </cell>
          <cell r="BH242" t="str">
            <v>Lebih</v>
          </cell>
          <cell r="BI242" t="str">
            <v>Normal</v>
          </cell>
          <cell r="BJ242" t="str">
            <v>Kolesterol Tinggi</v>
          </cell>
          <cell r="BL242" t="str">
            <v>Normal</v>
          </cell>
          <cell r="BN242" t="str">
            <v>Normal</v>
          </cell>
          <cell r="BO242" t="str">
            <v>Tidak</v>
          </cell>
          <cell r="BT242" t="str">
            <v>Normal</v>
          </cell>
          <cell r="BW242" t="str">
            <v>Gg Pendengaran</v>
          </cell>
          <cell r="CI242" t="str">
            <v>Mandiri (A)</v>
          </cell>
          <cell r="CZ242" t="str">
            <v>Normal</v>
          </cell>
        </row>
        <row r="243">
          <cell r="C243" t="str">
            <v>Balearjosari</v>
          </cell>
          <cell r="M243" t="str">
            <v>Perempuan</v>
          </cell>
          <cell r="O243">
            <v>65</v>
          </cell>
          <cell r="P243">
            <v>48</v>
          </cell>
          <cell r="Q243">
            <v>150</v>
          </cell>
          <cell r="U243">
            <v>180</v>
          </cell>
          <cell r="V243">
            <v>190</v>
          </cell>
          <cell r="BH243" t="str">
            <v>Normal</v>
          </cell>
          <cell r="BI243" t="str">
            <v>Normal</v>
          </cell>
          <cell r="BJ243" t="str">
            <v>Normal</v>
          </cell>
          <cell r="BL243" t="str">
            <v>Normal</v>
          </cell>
          <cell r="BN243" t="str">
            <v>Normal</v>
          </cell>
          <cell r="BO243" t="str">
            <v>Tidak</v>
          </cell>
          <cell r="BT243" t="str">
            <v>Normal</v>
          </cell>
          <cell r="BW243" t="str">
            <v>Gg Pendengaran</v>
          </cell>
          <cell r="CI243" t="str">
            <v>Mandiri (A)</v>
          </cell>
          <cell r="CZ243" t="str">
            <v>Normal</v>
          </cell>
        </row>
        <row r="244">
          <cell r="C244" t="str">
            <v>Polowijen</v>
          </cell>
          <cell r="M244" t="str">
            <v>Perempuan</v>
          </cell>
          <cell r="O244">
            <v>63</v>
          </cell>
          <cell r="P244">
            <v>42</v>
          </cell>
          <cell r="Q244">
            <v>140</v>
          </cell>
          <cell r="U244">
            <v>157</v>
          </cell>
          <cell r="V244">
            <v>1</v>
          </cell>
          <cell r="BH244" t="str">
            <v>Normal</v>
          </cell>
          <cell r="BI244" t="str">
            <v>Normal</v>
          </cell>
          <cell r="BJ244" t="str">
            <v>Normal</v>
          </cell>
          <cell r="BL244" t="str">
            <v>Tinggi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Purwodadi</v>
          </cell>
          <cell r="M245" t="str">
            <v>Perempuan</v>
          </cell>
          <cell r="O245">
            <v>71</v>
          </cell>
          <cell r="P245">
            <v>90</v>
          </cell>
          <cell r="Q245">
            <v>145</v>
          </cell>
          <cell r="U245">
            <v>100</v>
          </cell>
          <cell r="V245">
            <v>1</v>
          </cell>
          <cell r="BH245" t="str">
            <v>Lebih</v>
          </cell>
          <cell r="BI245" t="str">
            <v>Normal</v>
          </cell>
          <cell r="BJ245" t="str">
            <v>Normal</v>
          </cell>
          <cell r="BL245" t="str">
            <v>Normal</v>
          </cell>
          <cell r="BN245" t="str">
            <v>-</v>
          </cell>
          <cell r="BO245" t="str">
            <v>Tidak</v>
          </cell>
          <cell r="BT245" t="str">
            <v>Gg Penglihatan</v>
          </cell>
          <cell r="BW245" t="str">
            <v>Normal</v>
          </cell>
          <cell r="CI245" t="str">
            <v>Ketergantungan Ringan (B)</v>
          </cell>
          <cell r="CZ245" t="str">
            <v>Normal</v>
          </cell>
        </row>
        <row r="246">
          <cell r="C246" t="str">
            <v>Balearjosari</v>
          </cell>
          <cell r="M246" t="str">
            <v>Perempuan</v>
          </cell>
          <cell r="O246">
            <v>60</v>
          </cell>
          <cell r="P246">
            <v>74</v>
          </cell>
          <cell r="Q246">
            <v>154</v>
          </cell>
          <cell r="U246">
            <v>106</v>
          </cell>
          <cell r="V246">
            <v>1</v>
          </cell>
          <cell r="BH246" t="str">
            <v>Lebih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Purwodadi</v>
          </cell>
          <cell r="M247" t="str">
            <v>Perempuan</v>
          </cell>
          <cell r="O247">
            <v>71</v>
          </cell>
          <cell r="P247">
            <v>56</v>
          </cell>
          <cell r="Q247">
            <v>150</v>
          </cell>
          <cell r="U247">
            <v>100</v>
          </cell>
          <cell r="V247">
            <v>1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Tinggi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Balearjosari</v>
          </cell>
          <cell r="M248" t="str">
            <v>Perempuan</v>
          </cell>
          <cell r="O248">
            <v>65</v>
          </cell>
          <cell r="P248">
            <v>46</v>
          </cell>
          <cell r="Q248">
            <v>141</v>
          </cell>
          <cell r="U248">
            <v>126</v>
          </cell>
          <cell r="V248">
            <v>1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Tinggi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Balearjosari</v>
          </cell>
          <cell r="M249" t="str">
            <v>Perempuan</v>
          </cell>
          <cell r="O249">
            <v>60</v>
          </cell>
          <cell r="P249">
            <v>45</v>
          </cell>
          <cell r="Q249">
            <v>155</v>
          </cell>
          <cell r="U249">
            <v>128</v>
          </cell>
          <cell r="V249">
            <v>185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Normal</v>
          </cell>
          <cell r="BO249" t="str">
            <v>Tidak</v>
          </cell>
          <cell r="BT249" t="str">
            <v>Gg Penglihatan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Purwodadi</v>
          </cell>
          <cell r="M250" t="str">
            <v>Perempuan</v>
          </cell>
          <cell r="O250">
            <v>64</v>
          </cell>
          <cell r="P250">
            <v>79</v>
          </cell>
          <cell r="Q250">
            <v>170</v>
          </cell>
          <cell r="U250">
            <v>110</v>
          </cell>
          <cell r="V250">
            <v>1</v>
          </cell>
          <cell r="BH250" t="str">
            <v>Lebih</v>
          </cell>
          <cell r="BI250" t="str">
            <v>Normal</v>
          </cell>
          <cell r="BJ250" t="str">
            <v>Normal</v>
          </cell>
          <cell r="BL250" t="str">
            <v>Normal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Balearjosari</v>
          </cell>
          <cell r="M251" t="str">
            <v>Perempuan</v>
          </cell>
          <cell r="O251">
            <v>47</v>
          </cell>
          <cell r="P251">
            <v>55</v>
          </cell>
          <cell r="Q251">
            <v>135</v>
          </cell>
          <cell r="U251">
            <v>150</v>
          </cell>
          <cell r="V251">
            <v>1</v>
          </cell>
          <cell r="BH251" t="str">
            <v>Lebih</v>
          </cell>
          <cell r="BI251" t="str">
            <v>Normal</v>
          </cell>
          <cell r="BJ251" t="str">
            <v>Normal</v>
          </cell>
          <cell r="BL251" t="str">
            <v>Normal</v>
          </cell>
          <cell r="BN251" t="str">
            <v>-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Polowijen</v>
          </cell>
          <cell r="M252" t="str">
            <v>Perempuan</v>
          </cell>
          <cell r="O252">
            <v>63</v>
          </cell>
          <cell r="P252">
            <v>68</v>
          </cell>
          <cell r="Q252">
            <v>148</v>
          </cell>
          <cell r="U252">
            <v>256</v>
          </cell>
          <cell r="V252">
            <v>1</v>
          </cell>
          <cell r="BH252" t="str">
            <v>Lebih</v>
          </cell>
          <cell r="BI252" t="str">
            <v>DM</v>
          </cell>
          <cell r="BJ252" t="str">
            <v>Normal</v>
          </cell>
          <cell r="BL252" t="str">
            <v>Tinggi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Polowijen</v>
          </cell>
          <cell r="M253" t="str">
            <v>Perempuan</v>
          </cell>
          <cell r="O253">
            <v>71</v>
          </cell>
          <cell r="P253">
            <v>56</v>
          </cell>
          <cell r="Q253">
            <v>148</v>
          </cell>
          <cell r="U253">
            <v>91</v>
          </cell>
          <cell r="V253">
            <v>1</v>
          </cell>
          <cell r="BH253" t="str">
            <v>Lebih</v>
          </cell>
          <cell r="BI253" t="str">
            <v>Normal</v>
          </cell>
          <cell r="BJ253" t="str">
            <v>Normal</v>
          </cell>
          <cell r="BL253" t="str">
            <v>Normal</v>
          </cell>
          <cell r="BN253" t="str">
            <v>-</v>
          </cell>
          <cell r="BO253" t="str">
            <v>Tidak</v>
          </cell>
          <cell r="BT253" t="str">
            <v>Gg Penglihatan</v>
          </cell>
          <cell r="BW253" t="str">
            <v>Gg Pendengaran</v>
          </cell>
          <cell r="CI253" t="str">
            <v>Mandiri (A)</v>
          </cell>
          <cell r="CZ253" t="str">
            <v>Kemungkinan besar ada gangguan depresi</v>
          </cell>
        </row>
        <row r="254">
          <cell r="C254" t="str">
            <v>Balearjosari</v>
          </cell>
          <cell r="M254" t="str">
            <v>Perempuan</v>
          </cell>
          <cell r="O254">
            <v>64</v>
          </cell>
          <cell r="P254">
            <v>53</v>
          </cell>
          <cell r="Q254">
            <v>155</v>
          </cell>
          <cell r="U254">
            <v>110</v>
          </cell>
          <cell r="V254">
            <v>179</v>
          </cell>
          <cell r="BH254" t="str">
            <v>Normal</v>
          </cell>
          <cell r="BI254" t="str">
            <v>Normal</v>
          </cell>
          <cell r="BJ254" t="str">
            <v>Normal</v>
          </cell>
          <cell r="BL254" t="str">
            <v>Tinggi</v>
          </cell>
          <cell r="BN254" t="str">
            <v>Normal</v>
          </cell>
          <cell r="BO254" t="str">
            <v>Tidak</v>
          </cell>
          <cell r="BT254" t="str">
            <v>Gg Penglihatan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Polowijen</v>
          </cell>
          <cell r="M255" t="str">
            <v>Perempuan</v>
          </cell>
          <cell r="O255">
            <v>56</v>
          </cell>
          <cell r="P255">
            <v>72</v>
          </cell>
          <cell r="Q255">
            <v>147</v>
          </cell>
          <cell r="U255">
            <v>126</v>
          </cell>
          <cell r="V255">
            <v>1</v>
          </cell>
          <cell r="BH255" t="str">
            <v>Lebih</v>
          </cell>
          <cell r="BI255" t="str">
            <v>Normal</v>
          </cell>
          <cell r="BJ255" t="str">
            <v>Normal</v>
          </cell>
          <cell r="BL255" t="str">
            <v>Tinggi</v>
          </cell>
          <cell r="BN255" t="str">
            <v>-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Purwodadi</v>
          </cell>
          <cell r="M256" t="str">
            <v>Perempuan</v>
          </cell>
          <cell r="O256">
            <v>65</v>
          </cell>
          <cell r="P256">
            <v>59</v>
          </cell>
          <cell r="Q256">
            <v>150</v>
          </cell>
          <cell r="U256">
            <v>125</v>
          </cell>
          <cell r="V256">
            <v>197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Normal</v>
          </cell>
          <cell r="BN256" t="str">
            <v>Normal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Polowijen</v>
          </cell>
          <cell r="M257" t="str">
            <v>Perempuan</v>
          </cell>
          <cell r="O257">
            <v>64</v>
          </cell>
          <cell r="P257">
            <v>67</v>
          </cell>
          <cell r="Q257">
            <v>154</v>
          </cell>
          <cell r="U257">
            <v>125</v>
          </cell>
          <cell r="V257">
            <v>1</v>
          </cell>
          <cell r="BH257" t="str">
            <v>Lebih</v>
          </cell>
          <cell r="BI257" t="str">
            <v>Normal</v>
          </cell>
          <cell r="BJ257" t="str">
            <v>Normal</v>
          </cell>
          <cell r="BL257" t="str">
            <v>Tinggi</v>
          </cell>
          <cell r="BN257" t="str">
            <v>-</v>
          </cell>
          <cell r="BO257" t="str">
            <v>Tidak</v>
          </cell>
          <cell r="BT257" t="str">
            <v>Gg Penglihatan</v>
          </cell>
          <cell r="BW257" t="str">
            <v>Gg Pendengaran</v>
          </cell>
          <cell r="CI257" t="str">
            <v>Mandiri (A)</v>
          </cell>
          <cell r="CZ257" t="str">
            <v>Normal</v>
          </cell>
        </row>
        <row r="258">
          <cell r="C258" t="str">
            <v>Polowijen</v>
          </cell>
          <cell r="M258" t="str">
            <v>Perempuan</v>
          </cell>
          <cell r="O258">
            <v>60</v>
          </cell>
          <cell r="P258">
            <v>48</v>
          </cell>
          <cell r="Q258">
            <v>149</v>
          </cell>
          <cell r="U258">
            <v>86</v>
          </cell>
          <cell r="V258">
            <v>1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Tinggi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Polowijen</v>
          </cell>
          <cell r="M259" t="str">
            <v>Perempuan</v>
          </cell>
          <cell r="O259">
            <v>48</v>
          </cell>
          <cell r="P259">
            <v>60</v>
          </cell>
          <cell r="Q259">
            <v>145</v>
          </cell>
          <cell r="U259">
            <v>94</v>
          </cell>
          <cell r="V259">
            <v>1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-</v>
          </cell>
          <cell r="BO259" t="str">
            <v>Tidak</v>
          </cell>
          <cell r="BT259" t="str">
            <v>Gg Penglihatan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Polowijen</v>
          </cell>
          <cell r="M260" t="str">
            <v>Perempuan</v>
          </cell>
          <cell r="O260">
            <v>65</v>
          </cell>
          <cell r="P260">
            <v>73</v>
          </cell>
          <cell r="Q260">
            <v>158</v>
          </cell>
          <cell r="U260">
            <v>372</v>
          </cell>
          <cell r="V260">
            <v>215</v>
          </cell>
          <cell r="BH260" t="str">
            <v>Lebih</v>
          </cell>
          <cell r="BI260" t="str">
            <v>DM</v>
          </cell>
          <cell r="BJ260" t="str">
            <v>Kolesterol Tinggi</v>
          </cell>
          <cell r="BL260" t="str">
            <v>Tinggi</v>
          </cell>
          <cell r="BN260" t="str">
            <v>-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Balearjosari</v>
          </cell>
          <cell r="M261" t="str">
            <v>Perempuan</v>
          </cell>
          <cell r="O261">
            <v>48</v>
          </cell>
          <cell r="P261">
            <v>80</v>
          </cell>
          <cell r="Q261">
            <v>152</v>
          </cell>
          <cell r="U261">
            <v>150</v>
          </cell>
          <cell r="V261">
            <v>1</v>
          </cell>
          <cell r="BH261" t="str">
            <v>Lebih</v>
          </cell>
          <cell r="BI261" t="str">
            <v>Normal</v>
          </cell>
          <cell r="BJ261" t="str">
            <v>Normal</v>
          </cell>
          <cell r="BL261" t="str">
            <v>Tinggi</v>
          </cell>
          <cell r="BN261" t="str">
            <v>Normal</v>
          </cell>
          <cell r="BO261" t="str">
            <v>Tidak</v>
          </cell>
          <cell r="BT261" t="str">
            <v>Gg Penglihatan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Balearjosari</v>
          </cell>
          <cell r="M262" t="str">
            <v>Perempuan</v>
          </cell>
          <cell r="O262">
            <v>64</v>
          </cell>
          <cell r="P262">
            <v>59</v>
          </cell>
          <cell r="Q262">
            <v>147</v>
          </cell>
          <cell r="U262">
            <v>150</v>
          </cell>
          <cell r="V262">
            <v>1</v>
          </cell>
          <cell r="BH262" t="str">
            <v>Lebih</v>
          </cell>
          <cell r="BI262" t="str">
            <v>Normal</v>
          </cell>
          <cell r="BJ262" t="str">
            <v>Normal</v>
          </cell>
          <cell r="BL262" t="str">
            <v>Tinggi</v>
          </cell>
          <cell r="BN262" t="str">
            <v>Normal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Purwodadi</v>
          </cell>
          <cell r="M263" t="str">
            <v>Perempuan</v>
          </cell>
          <cell r="O263">
            <v>63</v>
          </cell>
          <cell r="P263">
            <v>65</v>
          </cell>
          <cell r="Q263">
            <v>160</v>
          </cell>
          <cell r="U263">
            <v>110</v>
          </cell>
          <cell r="V263">
            <v>1</v>
          </cell>
          <cell r="BH263" t="str">
            <v>Lebih</v>
          </cell>
          <cell r="BI263" t="str">
            <v>Normal</v>
          </cell>
          <cell r="BJ263" t="str">
            <v>Normal</v>
          </cell>
          <cell r="BL263" t="str">
            <v>Normal</v>
          </cell>
          <cell r="BN263" t="str">
            <v>-</v>
          </cell>
          <cell r="BO263" t="str">
            <v>Tidak</v>
          </cell>
          <cell r="BT263" t="str">
            <v>Gg Penglihatan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Polowijen</v>
          </cell>
          <cell r="M264" t="str">
            <v>Perempuan</v>
          </cell>
          <cell r="O264">
            <v>61</v>
          </cell>
          <cell r="P264">
            <v>68</v>
          </cell>
          <cell r="Q264">
            <v>149</v>
          </cell>
          <cell r="U264">
            <v>246</v>
          </cell>
          <cell r="V264">
            <v>1</v>
          </cell>
          <cell r="BH264" t="str">
            <v>Lebih</v>
          </cell>
          <cell r="BI264" t="str">
            <v>DM</v>
          </cell>
          <cell r="BJ264" t="str">
            <v>Normal</v>
          </cell>
          <cell r="BL264" t="str">
            <v>Tinggi</v>
          </cell>
          <cell r="BN264" t="str">
            <v>-</v>
          </cell>
          <cell r="BO264" t="str">
            <v>Tidak</v>
          </cell>
          <cell r="BT264" t="str">
            <v>Gg Penglihatan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Purwodadi</v>
          </cell>
          <cell r="M265" t="str">
            <v>Perempuan</v>
          </cell>
          <cell r="O265">
            <v>62</v>
          </cell>
          <cell r="P265">
            <v>46</v>
          </cell>
          <cell r="Q265">
            <v>143</v>
          </cell>
          <cell r="U265">
            <v>77</v>
          </cell>
          <cell r="V265">
            <v>178</v>
          </cell>
          <cell r="BH265" t="str">
            <v>Normal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Normal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Purwodadi</v>
          </cell>
          <cell r="M266" t="str">
            <v>Perempuan</v>
          </cell>
          <cell r="O266">
            <v>61</v>
          </cell>
          <cell r="P266">
            <v>65</v>
          </cell>
          <cell r="Q266">
            <v>160</v>
          </cell>
          <cell r="U266">
            <v>90</v>
          </cell>
          <cell r="V266">
            <v>1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Gg Penglihatan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Purwodadi</v>
          </cell>
          <cell r="M267" t="str">
            <v>Perempuan</v>
          </cell>
          <cell r="O267">
            <v>73</v>
          </cell>
          <cell r="P267">
            <v>89</v>
          </cell>
          <cell r="Q267">
            <v>146</v>
          </cell>
          <cell r="U267">
            <v>80</v>
          </cell>
          <cell r="V267">
            <v>1</v>
          </cell>
          <cell r="BH267" t="str">
            <v>Lebih</v>
          </cell>
          <cell r="BI267" t="str">
            <v>Normal</v>
          </cell>
          <cell r="BJ267" t="str">
            <v>Normal</v>
          </cell>
          <cell r="BL267" t="str">
            <v>Tinggi</v>
          </cell>
          <cell r="BN267" t="str">
            <v>-</v>
          </cell>
          <cell r="BO267" t="str">
            <v>Tidak</v>
          </cell>
          <cell r="BT267" t="str">
            <v>Gg Penglihatan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Balearjosari</v>
          </cell>
          <cell r="M268" t="str">
            <v>Perempuan</v>
          </cell>
          <cell r="O268">
            <v>60</v>
          </cell>
          <cell r="P268">
            <v>56</v>
          </cell>
          <cell r="Q268">
            <v>154</v>
          </cell>
          <cell r="U268">
            <v>110</v>
          </cell>
          <cell r="V268">
            <v>287</v>
          </cell>
          <cell r="BH268" t="str">
            <v>Normal</v>
          </cell>
          <cell r="BI268" t="str">
            <v>Normal</v>
          </cell>
          <cell r="BJ268" t="str">
            <v>Kolesterol Tinggi</v>
          </cell>
          <cell r="BL268" t="str">
            <v>Tinggi</v>
          </cell>
          <cell r="BN268" t="str">
            <v>Normal</v>
          </cell>
          <cell r="BO268" t="str">
            <v>Tidak</v>
          </cell>
          <cell r="BT268" t="str">
            <v>Gg Penglihatan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Purwodadi</v>
          </cell>
          <cell r="M269" t="str">
            <v>Perempuan</v>
          </cell>
          <cell r="O269">
            <v>77</v>
          </cell>
          <cell r="P269">
            <v>56</v>
          </cell>
          <cell r="Q269">
            <v>149</v>
          </cell>
          <cell r="U269">
            <v>101</v>
          </cell>
          <cell r="V269">
            <v>1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Tinggi</v>
          </cell>
          <cell r="BN269" t="str">
            <v>-</v>
          </cell>
          <cell r="BO269" t="str">
            <v>Tidak</v>
          </cell>
          <cell r="BT269" t="str">
            <v>Gg Penglihatan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Balearjosari</v>
          </cell>
          <cell r="M270" t="str">
            <v>Perempuan</v>
          </cell>
          <cell r="O270">
            <v>53</v>
          </cell>
          <cell r="P270">
            <v>51</v>
          </cell>
          <cell r="Q270">
            <v>146</v>
          </cell>
          <cell r="U270">
            <v>162</v>
          </cell>
          <cell r="V270">
            <v>239</v>
          </cell>
          <cell r="BH270" t="str">
            <v>Normal</v>
          </cell>
          <cell r="BI270" t="str">
            <v>Normal</v>
          </cell>
          <cell r="BJ270" t="str">
            <v>Kolesterol Tinggi</v>
          </cell>
          <cell r="BL270" t="str">
            <v>Normal</v>
          </cell>
          <cell r="BN270" t="str">
            <v>Normal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Purwodadi</v>
          </cell>
          <cell r="M271" t="str">
            <v>Perempuan</v>
          </cell>
          <cell r="O271">
            <v>63</v>
          </cell>
          <cell r="P271">
            <v>51</v>
          </cell>
          <cell r="Q271">
            <v>144</v>
          </cell>
          <cell r="U271">
            <v>117</v>
          </cell>
          <cell r="V271">
            <v>1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Polowijen</v>
          </cell>
          <cell r="M272" t="str">
            <v>Perempuan</v>
          </cell>
          <cell r="O272">
            <v>62</v>
          </cell>
          <cell r="P272">
            <v>55</v>
          </cell>
          <cell r="Q272">
            <v>152</v>
          </cell>
          <cell r="U272">
            <v>166</v>
          </cell>
          <cell r="V272">
            <v>1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Tinggi</v>
          </cell>
          <cell r="BN272" t="str">
            <v>-</v>
          </cell>
          <cell r="BO272" t="str">
            <v>Tidak</v>
          </cell>
          <cell r="BT272" t="str">
            <v>Gg Penglihatan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Polowijen</v>
          </cell>
          <cell r="M273" t="str">
            <v>Perempuan</v>
          </cell>
          <cell r="O273">
            <v>72</v>
          </cell>
          <cell r="P273">
            <v>61</v>
          </cell>
          <cell r="Q273">
            <v>154</v>
          </cell>
          <cell r="U273">
            <v>421</v>
          </cell>
          <cell r="V273">
            <v>1</v>
          </cell>
          <cell r="BH273" t="str">
            <v>Lebih</v>
          </cell>
          <cell r="BI273" t="str">
            <v>DM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Polowijen</v>
          </cell>
          <cell r="M274" t="str">
            <v>Perempuan</v>
          </cell>
          <cell r="O274">
            <v>68</v>
          </cell>
          <cell r="P274">
            <v>51</v>
          </cell>
          <cell r="Q274">
            <v>151</v>
          </cell>
          <cell r="U274">
            <v>60</v>
          </cell>
          <cell r="V274">
            <v>1</v>
          </cell>
          <cell r="BH274" t="str">
            <v>Normal</v>
          </cell>
          <cell r="BI274" t="str">
            <v>Normal</v>
          </cell>
          <cell r="BJ274" t="str">
            <v>Normal</v>
          </cell>
          <cell r="BL274" t="str">
            <v>Normal</v>
          </cell>
          <cell r="BN274" t="str">
            <v>-</v>
          </cell>
          <cell r="BO274" t="str">
            <v>Tidak</v>
          </cell>
          <cell r="BT274" t="str">
            <v>Gg Penglihatan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Purwodadi</v>
          </cell>
          <cell r="M275" t="str">
            <v>Perempuan</v>
          </cell>
          <cell r="O275">
            <v>62</v>
          </cell>
          <cell r="P275">
            <v>64</v>
          </cell>
          <cell r="Q275">
            <v>147</v>
          </cell>
          <cell r="U275">
            <v>204</v>
          </cell>
          <cell r="V275">
            <v>1</v>
          </cell>
          <cell r="BH275" t="str">
            <v>Lebih</v>
          </cell>
          <cell r="BI275" t="str">
            <v>DM</v>
          </cell>
          <cell r="BJ275" t="str">
            <v>Normal</v>
          </cell>
          <cell r="BL275" t="str">
            <v>Normal</v>
          </cell>
          <cell r="BN275" t="str">
            <v>-</v>
          </cell>
          <cell r="BO275" t="str">
            <v>Tidak</v>
          </cell>
          <cell r="BT275" t="str">
            <v>Gg Penglihatan</v>
          </cell>
          <cell r="BW275" t="str">
            <v>Gg Pendengaran</v>
          </cell>
          <cell r="CI275" t="str">
            <v>Mandiri (A)</v>
          </cell>
          <cell r="CZ275" t="str">
            <v>Normal</v>
          </cell>
        </row>
        <row r="276">
          <cell r="C276" t="str">
            <v>Polowijen</v>
          </cell>
          <cell r="M276" t="str">
            <v>Laki-laki</v>
          </cell>
          <cell r="O276">
            <v>68</v>
          </cell>
          <cell r="P276">
            <v>65</v>
          </cell>
          <cell r="Q276">
            <v>157</v>
          </cell>
          <cell r="U276">
            <v>179</v>
          </cell>
          <cell r="V276">
            <v>1</v>
          </cell>
          <cell r="BH276" t="str">
            <v>Lebih</v>
          </cell>
          <cell r="BI276" t="str">
            <v>Normal</v>
          </cell>
          <cell r="BJ276" t="str">
            <v>Normal</v>
          </cell>
          <cell r="BL276" t="str">
            <v>Tinggi</v>
          </cell>
          <cell r="BN276" t="str">
            <v>-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Balearjosari</v>
          </cell>
          <cell r="M277" t="str">
            <v>Perempuan</v>
          </cell>
          <cell r="O277">
            <v>61</v>
          </cell>
          <cell r="P277">
            <v>45</v>
          </cell>
          <cell r="Q277">
            <v>155</v>
          </cell>
          <cell r="U277">
            <v>125</v>
          </cell>
          <cell r="V277">
            <v>169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Tinggi</v>
          </cell>
          <cell r="BN277" t="str">
            <v>Normal</v>
          </cell>
          <cell r="BO277" t="str">
            <v>Tidak</v>
          </cell>
          <cell r="BT277" t="str">
            <v>Gg Penglihatan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Balearjosari</v>
          </cell>
          <cell r="M278" t="str">
            <v>Perempuan</v>
          </cell>
          <cell r="O278">
            <v>68</v>
          </cell>
          <cell r="P278">
            <v>62</v>
          </cell>
          <cell r="Q278">
            <v>149</v>
          </cell>
          <cell r="U278">
            <v>135</v>
          </cell>
          <cell r="V278">
            <v>1204</v>
          </cell>
          <cell r="BH278" t="str">
            <v>Lebih</v>
          </cell>
          <cell r="BI278" t="str">
            <v>Normal</v>
          </cell>
          <cell r="BJ278" t="str">
            <v>Kolesterol Tinggi</v>
          </cell>
          <cell r="BL278" t="str">
            <v>Tinggi</v>
          </cell>
          <cell r="BN278" t="str">
            <v>Tinggi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Polowijen</v>
          </cell>
          <cell r="M279" t="str">
            <v>Perempuan</v>
          </cell>
          <cell r="O279">
            <v>62</v>
          </cell>
          <cell r="P279">
            <v>58</v>
          </cell>
          <cell r="Q279">
            <v>155</v>
          </cell>
          <cell r="U279">
            <v>129</v>
          </cell>
          <cell r="V279">
            <v>306</v>
          </cell>
          <cell r="BH279" t="str">
            <v>Normal</v>
          </cell>
          <cell r="BI279" t="str">
            <v>Normal</v>
          </cell>
          <cell r="BJ279" t="str">
            <v>Kolesterol Tinggi</v>
          </cell>
          <cell r="BL279" t="str">
            <v>Normal</v>
          </cell>
          <cell r="BN279" t="str">
            <v>-</v>
          </cell>
          <cell r="BO279" t="str">
            <v>Tidak</v>
          </cell>
          <cell r="BT279" t="str">
            <v>Gg Penglihatan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Purwodadi</v>
          </cell>
          <cell r="M280" t="str">
            <v>Perempuan</v>
          </cell>
          <cell r="O280">
            <v>76</v>
          </cell>
          <cell r="P280">
            <v>50</v>
          </cell>
          <cell r="Q280">
            <v>145</v>
          </cell>
          <cell r="U280">
            <v>80</v>
          </cell>
          <cell r="V280">
            <v>1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Tinggi</v>
          </cell>
          <cell r="BN280" t="str">
            <v>-</v>
          </cell>
          <cell r="BO280" t="str">
            <v>Tidak</v>
          </cell>
          <cell r="BT280" t="str">
            <v>Gg Penglihatan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Balearjosari</v>
          </cell>
          <cell r="M281" t="str">
            <v>Perempuan</v>
          </cell>
          <cell r="O281">
            <v>72</v>
          </cell>
          <cell r="P281">
            <v>46</v>
          </cell>
          <cell r="Q281">
            <v>150</v>
          </cell>
          <cell r="U281">
            <v>160</v>
          </cell>
          <cell r="V281">
            <v>221</v>
          </cell>
          <cell r="BH281" t="str">
            <v>Normal</v>
          </cell>
          <cell r="BI281" t="str">
            <v>Normal</v>
          </cell>
          <cell r="BJ281" t="str">
            <v>Kolesterol Tinggi</v>
          </cell>
          <cell r="BL281" t="str">
            <v>Tinggi</v>
          </cell>
          <cell r="BN281" t="str">
            <v>-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Balearjosari</v>
          </cell>
          <cell r="M282" t="str">
            <v>Perempuan</v>
          </cell>
          <cell r="O282">
            <v>56</v>
          </cell>
          <cell r="P282">
            <v>64</v>
          </cell>
          <cell r="Q282">
            <v>159</v>
          </cell>
          <cell r="U282">
            <v>101</v>
          </cell>
          <cell r="V282">
            <v>197</v>
          </cell>
          <cell r="BH282" t="str">
            <v>Lebih</v>
          </cell>
          <cell r="BI282" t="str">
            <v>Normal</v>
          </cell>
          <cell r="BJ282" t="str">
            <v>Normal</v>
          </cell>
          <cell r="BL282" t="str">
            <v>Normal</v>
          </cell>
          <cell r="BN282" t="str">
            <v>Normal</v>
          </cell>
          <cell r="BO282" t="str">
            <v>Tidak</v>
          </cell>
          <cell r="BT282" t="str">
            <v>Gg Penglihatan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Polowijen</v>
          </cell>
          <cell r="M283" t="str">
            <v>Perempuan</v>
          </cell>
          <cell r="O283">
            <v>58</v>
          </cell>
          <cell r="P283">
            <v>58</v>
          </cell>
          <cell r="Q283">
            <v>141</v>
          </cell>
          <cell r="U283">
            <v>137</v>
          </cell>
          <cell r="V283">
            <v>243</v>
          </cell>
          <cell r="BH283" t="str">
            <v>Lebih</v>
          </cell>
          <cell r="BI283" t="str">
            <v>Normal</v>
          </cell>
          <cell r="BJ283" t="str">
            <v>Kolesterol Tinggi</v>
          </cell>
          <cell r="BL283" t="str">
            <v>Tinggi</v>
          </cell>
          <cell r="BN283" t="str">
            <v>-</v>
          </cell>
          <cell r="BO283" t="str">
            <v>Tidak</v>
          </cell>
          <cell r="BT283" t="str">
            <v>Gg Penglihatan</v>
          </cell>
          <cell r="BW283" t="str">
            <v>Gg Pendengaran</v>
          </cell>
          <cell r="CI283" t="str">
            <v>Mandiri (A)</v>
          </cell>
          <cell r="CZ283" t="str">
            <v>Normal</v>
          </cell>
        </row>
        <row r="284">
          <cell r="C284" t="str">
            <v>Polowijen</v>
          </cell>
          <cell r="M284" t="str">
            <v>Perempuan</v>
          </cell>
          <cell r="O284">
            <v>79</v>
          </cell>
          <cell r="P284">
            <v>50</v>
          </cell>
          <cell r="Q284">
            <v>146</v>
          </cell>
          <cell r="U284">
            <v>175</v>
          </cell>
          <cell r="V284">
            <v>1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Polowijen</v>
          </cell>
          <cell r="M285" t="str">
            <v>Perempuan</v>
          </cell>
          <cell r="O285">
            <v>59</v>
          </cell>
          <cell r="P285">
            <v>62</v>
          </cell>
          <cell r="Q285">
            <v>157</v>
          </cell>
          <cell r="U285">
            <v>134</v>
          </cell>
          <cell r="V285">
            <v>1</v>
          </cell>
          <cell r="BH285" t="str">
            <v>Lebih</v>
          </cell>
          <cell r="BI285" t="str">
            <v>Normal</v>
          </cell>
          <cell r="BJ285" t="str">
            <v>Normal</v>
          </cell>
          <cell r="BL285" t="str">
            <v>Tinggi</v>
          </cell>
          <cell r="BN285" t="str">
            <v>-</v>
          </cell>
          <cell r="BO285" t="str">
            <v>Tidak</v>
          </cell>
          <cell r="BT285" t="str">
            <v>Gg Penglihatan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Polowijen</v>
          </cell>
          <cell r="M286" t="str">
            <v>Perempuan</v>
          </cell>
          <cell r="O286">
            <v>53</v>
          </cell>
          <cell r="P286">
            <v>64</v>
          </cell>
          <cell r="Q286">
            <v>158</v>
          </cell>
          <cell r="U286">
            <v>101</v>
          </cell>
          <cell r="V286">
            <v>145</v>
          </cell>
          <cell r="BH286" t="str">
            <v>Lebih</v>
          </cell>
          <cell r="BI286" t="str">
            <v>Normal</v>
          </cell>
          <cell r="BJ286" t="str">
            <v>Normal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Purwodadi</v>
          </cell>
          <cell r="M287" t="str">
            <v>Perempuan</v>
          </cell>
          <cell r="O287">
            <v>68</v>
          </cell>
          <cell r="P287">
            <v>58</v>
          </cell>
          <cell r="Q287">
            <v>158</v>
          </cell>
          <cell r="U287">
            <v>90</v>
          </cell>
          <cell r="V287">
            <v>1</v>
          </cell>
          <cell r="BH287" t="str">
            <v>Normal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Gg Penglihatan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Polowijen</v>
          </cell>
          <cell r="M288" t="str">
            <v>Perempuan</v>
          </cell>
          <cell r="O288">
            <v>73</v>
          </cell>
          <cell r="P288">
            <v>50</v>
          </cell>
          <cell r="Q288">
            <v>150</v>
          </cell>
          <cell r="U288">
            <v>169</v>
          </cell>
          <cell r="V288">
            <v>1</v>
          </cell>
          <cell r="BH288" t="str">
            <v>Normal</v>
          </cell>
          <cell r="BI288" t="str">
            <v>Normal</v>
          </cell>
          <cell r="BJ288" t="str">
            <v>Normal</v>
          </cell>
          <cell r="BL288" t="str">
            <v>Tinggi</v>
          </cell>
          <cell r="BN288" t="str">
            <v>-</v>
          </cell>
          <cell r="BO288" t="str">
            <v>Tidak</v>
          </cell>
          <cell r="BT288" t="str">
            <v>Normal</v>
          </cell>
          <cell r="BW288" t="str">
            <v>Gg Pendengaran</v>
          </cell>
          <cell r="CI288" t="str">
            <v>Mandiri (A)</v>
          </cell>
          <cell r="CZ288" t="str">
            <v>Normal</v>
          </cell>
        </row>
        <row r="289">
          <cell r="C289" t="str">
            <v>Purwodadi</v>
          </cell>
          <cell r="M289" t="str">
            <v>Perempuan</v>
          </cell>
          <cell r="O289">
            <v>67</v>
          </cell>
          <cell r="P289">
            <v>50</v>
          </cell>
          <cell r="Q289">
            <v>160</v>
          </cell>
          <cell r="U289">
            <v>90</v>
          </cell>
          <cell r="V289">
            <v>17</v>
          </cell>
          <cell r="BH289" t="str">
            <v>Normal</v>
          </cell>
          <cell r="BI289" t="str">
            <v>Normal</v>
          </cell>
          <cell r="BJ289" t="str">
            <v>Normal</v>
          </cell>
          <cell r="BL289" t="str">
            <v>Normal</v>
          </cell>
          <cell r="BN289" t="str">
            <v>Normal</v>
          </cell>
          <cell r="BO289" t="str">
            <v>Tidak</v>
          </cell>
          <cell r="BT289" t="str">
            <v>Gg Penglihatan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Polowijen</v>
          </cell>
          <cell r="M290" t="str">
            <v>Perempuan</v>
          </cell>
          <cell r="O290">
            <v>72</v>
          </cell>
          <cell r="P290">
            <v>60</v>
          </cell>
          <cell r="Q290">
            <v>157</v>
          </cell>
          <cell r="U290">
            <v>158</v>
          </cell>
          <cell r="V290">
            <v>1</v>
          </cell>
          <cell r="BH290" t="str">
            <v>Normal</v>
          </cell>
          <cell r="BI290" t="str">
            <v>Normal</v>
          </cell>
          <cell r="BJ290" t="str">
            <v>Normal</v>
          </cell>
          <cell r="BL290" t="str">
            <v>Tinggi</v>
          </cell>
          <cell r="BN290" t="str">
            <v>-</v>
          </cell>
          <cell r="BO290" t="str">
            <v>Tidak</v>
          </cell>
          <cell r="BT290" t="str">
            <v>Gg Penglihatan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Purwodadi</v>
          </cell>
          <cell r="M291" t="str">
            <v>Perempuan</v>
          </cell>
          <cell r="O291">
            <v>68</v>
          </cell>
          <cell r="P291">
            <v>59</v>
          </cell>
          <cell r="Q291">
            <v>147</v>
          </cell>
          <cell r="U291">
            <v>152</v>
          </cell>
          <cell r="V291">
            <v>152</v>
          </cell>
          <cell r="BH291" t="str">
            <v>Lebih</v>
          </cell>
          <cell r="BI291" t="str">
            <v>Normal</v>
          </cell>
          <cell r="BJ291" t="str">
            <v>Normal</v>
          </cell>
          <cell r="BL291" t="str">
            <v>Tinggi</v>
          </cell>
          <cell r="BN291" t="str">
            <v>Tinggi</v>
          </cell>
          <cell r="BO291" t="str">
            <v>Tidak</v>
          </cell>
          <cell r="BT291" t="str">
            <v>Gg Penglihatan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Purwodadi</v>
          </cell>
          <cell r="M292" t="str">
            <v>Perempuan</v>
          </cell>
          <cell r="O292">
            <v>65</v>
          </cell>
          <cell r="P292">
            <v>63</v>
          </cell>
          <cell r="Q292">
            <v>158</v>
          </cell>
          <cell r="U292">
            <v>125</v>
          </cell>
          <cell r="V292">
            <v>200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Normal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Polowijen</v>
          </cell>
          <cell r="M293" t="str">
            <v>Perempuan</v>
          </cell>
          <cell r="O293">
            <v>49</v>
          </cell>
          <cell r="P293">
            <v>74</v>
          </cell>
          <cell r="Q293">
            <v>149</v>
          </cell>
          <cell r="U293">
            <v>99</v>
          </cell>
          <cell r="V293">
            <v>1</v>
          </cell>
          <cell r="BH293" t="str">
            <v>Lebih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Polowijen</v>
          </cell>
          <cell r="M294" t="str">
            <v>Perempuan</v>
          </cell>
          <cell r="O294">
            <v>69</v>
          </cell>
          <cell r="P294">
            <v>38</v>
          </cell>
          <cell r="Q294">
            <v>148</v>
          </cell>
          <cell r="U294">
            <v>105</v>
          </cell>
          <cell r="V294">
            <v>1</v>
          </cell>
          <cell r="BH294" t="str">
            <v>IMT Kurang</v>
          </cell>
          <cell r="BI294" t="str">
            <v>Normal</v>
          </cell>
          <cell r="BJ294" t="str">
            <v>Normal</v>
          </cell>
          <cell r="BL294" t="str">
            <v>Normal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Polowijen</v>
          </cell>
          <cell r="M295" t="str">
            <v>Perempuan</v>
          </cell>
          <cell r="O295">
            <v>62</v>
          </cell>
          <cell r="P295">
            <v>52</v>
          </cell>
          <cell r="Q295">
            <v>149</v>
          </cell>
          <cell r="U295">
            <v>183</v>
          </cell>
          <cell r="V295">
            <v>1</v>
          </cell>
          <cell r="BH295" t="str">
            <v>Normal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-</v>
          </cell>
          <cell r="BO295" t="str">
            <v>Tidak</v>
          </cell>
          <cell r="BT295" t="str">
            <v>Gg Penglihatan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Balearjosari</v>
          </cell>
          <cell r="M296" t="str">
            <v>Perempuan</v>
          </cell>
          <cell r="O296">
            <v>58</v>
          </cell>
          <cell r="P296">
            <v>52</v>
          </cell>
          <cell r="Q296">
            <v>150</v>
          </cell>
          <cell r="U296">
            <v>150</v>
          </cell>
          <cell r="V296">
            <v>1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Normal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Polowijen</v>
          </cell>
          <cell r="M297" t="str">
            <v>Perempuan</v>
          </cell>
          <cell r="O297">
            <v>54</v>
          </cell>
          <cell r="P297">
            <v>45</v>
          </cell>
          <cell r="Q297">
            <v>141</v>
          </cell>
          <cell r="U297">
            <v>169</v>
          </cell>
          <cell r="V297">
            <v>1</v>
          </cell>
          <cell r="BH297" t="str">
            <v>Normal</v>
          </cell>
          <cell r="BI297" t="str">
            <v>Normal</v>
          </cell>
          <cell r="BJ297" t="str">
            <v>Normal</v>
          </cell>
          <cell r="BL297" t="str">
            <v>Tinggi</v>
          </cell>
          <cell r="BN297" t="str">
            <v>-</v>
          </cell>
          <cell r="BO297" t="str">
            <v>Tidak</v>
          </cell>
          <cell r="BT297" t="str">
            <v>Gg Penglihatan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Polowijen</v>
          </cell>
          <cell r="M298" t="str">
            <v>Perempuan</v>
          </cell>
          <cell r="O298">
            <v>61</v>
          </cell>
          <cell r="P298">
            <v>58</v>
          </cell>
          <cell r="Q298">
            <v>154</v>
          </cell>
          <cell r="U298">
            <v>102</v>
          </cell>
          <cell r="V298">
            <v>300</v>
          </cell>
          <cell r="BH298" t="str">
            <v>Normal</v>
          </cell>
          <cell r="BI298" t="str">
            <v>Normal</v>
          </cell>
          <cell r="BJ298" t="str">
            <v>Kolesterol Tinggi</v>
          </cell>
          <cell r="BL298" t="str">
            <v>Normal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Polowijen</v>
          </cell>
          <cell r="M299" t="str">
            <v>Perempuan</v>
          </cell>
          <cell r="O299">
            <v>79</v>
          </cell>
          <cell r="P299">
            <v>31</v>
          </cell>
          <cell r="Q299">
            <v>146</v>
          </cell>
          <cell r="U299">
            <v>100</v>
          </cell>
          <cell r="V299">
            <v>180</v>
          </cell>
          <cell r="BH299" t="str">
            <v>IMT Kurang</v>
          </cell>
          <cell r="BI299" t="str">
            <v>Normal</v>
          </cell>
          <cell r="BJ299" t="str">
            <v>Normal</v>
          </cell>
          <cell r="BL299" t="str">
            <v>Normal</v>
          </cell>
          <cell r="BN299" t="str">
            <v>Normal</v>
          </cell>
          <cell r="BO299" t="str">
            <v>Tidak</v>
          </cell>
          <cell r="BT299" t="str">
            <v>Gg Penglihatan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Purwodadi</v>
          </cell>
          <cell r="M300" t="str">
            <v>Perempuan</v>
          </cell>
          <cell r="O300">
            <v>64</v>
          </cell>
          <cell r="P300">
            <v>57</v>
          </cell>
          <cell r="Q300">
            <v>144</v>
          </cell>
          <cell r="U300">
            <v>119</v>
          </cell>
          <cell r="V300">
            <v>1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Tinggi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Balearjosari</v>
          </cell>
          <cell r="M301" t="str">
            <v>Perempuan</v>
          </cell>
          <cell r="O301">
            <v>45</v>
          </cell>
          <cell r="P301">
            <v>58</v>
          </cell>
          <cell r="Q301">
            <v>156</v>
          </cell>
          <cell r="U301">
            <v>121</v>
          </cell>
          <cell r="V301">
            <v>236</v>
          </cell>
          <cell r="BH301" t="str">
            <v>Normal</v>
          </cell>
          <cell r="BI301" t="str">
            <v>Normal</v>
          </cell>
          <cell r="BJ301" t="str">
            <v>Kolesterol Tinggi</v>
          </cell>
          <cell r="BL301" t="str">
            <v>Normal</v>
          </cell>
          <cell r="BN301" t="str">
            <v>Normal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Polowijen</v>
          </cell>
          <cell r="M302" t="str">
            <v>Perempuan</v>
          </cell>
          <cell r="O302">
            <v>61</v>
          </cell>
          <cell r="P302">
            <v>65</v>
          </cell>
          <cell r="Q302">
            <v>157</v>
          </cell>
          <cell r="U302">
            <v>105</v>
          </cell>
          <cell r="V302">
            <v>100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Normal</v>
          </cell>
          <cell r="BN302" t="str">
            <v>Normal</v>
          </cell>
          <cell r="BO302" t="str">
            <v>Tidak</v>
          </cell>
          <cell r="BT302" t="str">
            <v>Gg Penglihatan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Balearjosari</v>
          </cell>
          <cell r="M303" t="str">
            <v>Perempuan</v>
          </cell>
          <cell r="O303">
            <v>61</v>
          </cell>
          <cell r="P303">
            <v>61</v>
          </cell>
          <cell r="Q303">
            <v>157</v>
          </cell>
          <cell r="U303">
            <v>126</v>
          </cell>
          <cell r="V303">
            <v>118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Normal</v>
          </cell>
          <cell r="BN303" t="str">
            <v>Normal</v>
          </cell>
          <cell r="BO303" t="str">
            <v>Tidak</v>
          </cell>
          <cell r="BT303" t="str">
            <v>Gg Penglihatan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Purwodadi</v>
          </cell>
          <cell r="M304" t="str">
            <v>Perempuan</v>
          </cell>
          <cell r="O304">
            <v>65</v>
          </cell>
          <cell r="P304">
            <v>56</v>
          </cell>
          <cell r="Q304">
            <v>145</v>
          </cell>
          <cell r="U304">
            <v>169</v>
          </cell>
          <cell r="V304">
            <v>1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Tinggi</v>
          </cell>
          <cell r="BN304" t="str">
            <v>-</v>
          </cell>
          <cell r="BO304" t="str">
            <v>Tidak</v>
          </cell>
          <cell r="BT304" t="str">
            <v>Gg Penglihatan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Polowijen</v>
          </cell>
          <cell r="M305" t="str">
            <v>Perempuan</v>
          </cell>
          <cell r="O305">
            <v>65</v>
          </cell>
          <cell r="P305">
            <v>67</v>
          </cell>
          <cell r="Q305">
            <v>150</v>
          </cell>
          <cell r="U305">
            <v>228</v>
          </cell>
          <cell r="V305">
            <v>1</v>
          </cell>
          <cell r="BH305" t="str">
            <v>Lebih</v>
          </cell>
          <cell r="BI305" t="str">
            <v>DM</v>
          </cell>
          <cell r="BJ305" t="str">
            <v>Normal</v>
          </cell>
          <cell r="BL305" t="str">
            <v>Tinggi</v>
          </cell>
          <cell r="BN305" t="str">
            <v>-</v>
          </cell>
          <cell r="BO305" t="str">
            <v>Tidak</v>
          </cell>
          <cell r="BT305" t="str">
            <v>Normal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Purwodadi</v>
          </cell>
          <cell r="M306" t="str">
            <v>Perempuan</v>
          </cell>
          <cell r="O306">
            <v>63</v>
          </cell>
          <cell r="P306">
            <v>60</v>
          </cell>
          <cell r="Q306">
            <v>152</v>
          </cell>
          <cell r="U306">
            <v>110</v>
          </cell>
          <cell r="V306">
            <v>200</v>
          </cell>
          <cell r="BH306" t="str">
            <v>Lebih</v>
          </cell>
          <cell r="BI306" t="str">
            <v>Normal</v>
          </cell>
          <cell r="BJ306" t="str">
            <v>Normal</v>
          </cell>
          <cell r="BL306" t="str">
            <v>Normal</v>
          </cell>
          <cell r="BN306" t="str">
            <v>-</v>
          </cell>
          <cell r="BO306" t="str">
            <v>Tidak</v>
          </cell>
          <cell r="BT306" t="str">
            <v>Gg Penglihatan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Purwodadi</v>
          </cell>
          <cell r="M307" t="str">
            <v>Perempuan</v>
          </cell>
          <cell r="O307">
            <v>91</v>
          </cell>
          <cell r="P307">
            <v>56</v>
          </cell>
          <cell r="Q307">
            <v>142</v>
          </cell>
          <cell r="U307">
            <v>140</v>
          </cell>
          <cell r="V307">
            <v>200</v>
          </cell>
          <cell r="BH307" t="str">
            <v>Lebih</v>
          </cell>
          <cell r="BI307" t="str">
            <v>Normal</v>
          </cell>
          <cell r="BJ307" t="str">
            <v>Normal</v>
          </cell>
          <cell r="BL307" t="str">
            <v>Tinggi</v>
          </cell>
          <cell r="BN307" t="str">
            <v>Normal</v>
          </cell>
          <cell r="BO307" t="str">
            <v>Tidak</v>
          </cell>
          <cell r="BT307" t="str">
            <v>Gg Penglihatan</v>
          </cell>
          <cell r="BW307" t="str">
            <v>Gg Pendengaran</v>
          </cell>
          <cell r="CI307" t="str">
            <v>Mandiri (A)</v>
          </cell>
          <cell r="CZ307" t="str">
            <v>Normal</v>
          </cell>
        </row>
        <row r="308">
          <cell r="C308" t="str">
            <v>Balearjosari</v>
          </cell>
          <cell r="M308" t="str">
            <v>Perempuan</v>
          </cell>
          <cell r="O308">
            <v>72</v>
          </cell>
          <cell r="P308">
            <v>53</v>
          </cell>
          <cell r="Q308">
            <v>154</v>
          </cell>
          <cell r="U308">
            <v>109</v>
          </cell>
          <cell r="V308">
            <v>1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-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Balearjosari</v>
          </cell>
          <cell r="M309" t="str">
            <v>Perempuan</v>
          </cell>
          <cell r="O309">
            <v>68</v>
          </cell>
          <cell r="P309">
            <v>65</v>
          </cell>
          <cell r="Q309">
            <v>152</v>
          </cell>
          <cell r="U309">
            <v>250</v>
          </cell>
          <cell r="V309">
            <v>190</v>
          </cell>
          <cell r="BH309" t="str">
            <v>Lebih</v>
          </cell>
          <cell r="BI309" t="str">
            <v>DM</v>
          </cell>
          <cell r="BJ309" t="str">
            <v>Normal</v>
          </cell>
          <cell r="BL309" t="str">
            <v>Tinggi</v>
          </cell>
          <cell r="BN309" t="str">
            <v>Normal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Ketergantungan Ringan (B)</v>
          </cell>
          <cell r="CZ309" t="str">
            <v>Kemungkinan besar ada gangguan depresi</v>
          </cell>
        </row>
        <row r="310">
          <cell r="C310" t="str">
            <v>Balearjosari</v>
          </cell>
          <cell r="M310" t="str">
            <v>Perempuan</v>
          </cell>
          <cell r="O310">
            <v>66</v>
          </cell>
          <cell r="P310">
            <v>65</v>
          </cell>
          <cell r="Q310">
            <v>153</v>
          </cell>
          <cell r="U310">
            <v>275</v>
          </cell>
          <cell r="V310">
            <v>180</v>
          </cell>
          <cell r="BH310" t="str">
            <v>Lebih</v>
          </cell>
          <cell r="BI310" t="str">
            <v>DM</v>
          </cell>
          <cell r="BJ310" t="str">
            <v>Normal</v>
          </cell>
          <cell r="BL310" t="str">
            <v>Normal</v>
          </cell>
          <cell r="BN310" t="str">
            <v>Normal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Polowijen</v>
          </cell>
          <cell r="M311" t="str">
            <v>Perempuan</v>
          </cell>
          <cell r="O311">
            <v>64</v>
          </cell>
          <cell r="P311">
            <v>60</v>
          </cell>
          <cell r="Q311">
            <v>153</v>
          </cell>
          <cell r="U311">
            <v>110</v>
          </cell>
          <cell r="V311">
            <v>1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-</v>
          </cell>
          <cell r="BO311" t="str">
            <v>Tidak</v>
          </cell>
          <cell r="BT311" t="str">
            <v>Gg Penglihatan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Polowijen</v>
          </cell>
          <cell r="M312" t="str">
            <v>Perempuan</v>
          </cell>
          <cell r="O312">
            <v>59</v>
          </cell>
          <cell r="P312">
            <v>60</v>
          </cell>
          <cell r="Q312">
            <v>151</v>
          </cell>
          <cell r="U312">
            <v>125</v>
          </cell>
          <cell r="V312">
            <v>1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Normal</v>
          </cell>
          <cell r="BN312" t="str">
            <v>-</v>
          </cell>
          <cell r="BO312" t="str">
            <v>Tidak</v>
          </cell>
          <cell r="BT312" t="str">
            <v>Normal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Purwodadi</v>
          </cell>
          <cell r="M313" t="str">
            <v>Perempuan</v>
          </cell>
          <cell r="O313">
            <v>46</v>
          </cell>
          <cell r="P313">
            <v>60</v>
          </cell>
          <cell r="Q313">
            <v>156</v>
          </cell>
          <cell r="U313">
            <v>119</v>
          </cell>
          <cell r="V313">
            <v>1</v>
          </cell>
          <cell r="BH313" t="str">
            <v>Normal</v>
          </cell>
          <cell r="BI313" t="str">
            <v>Normal</v>
          </cell>
          <cell r="BJ313" t="str">
            <v>Normal</v>
          </cell>
          <cell r="BL313" t="str">
            <v>Tinggi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Polowijen</v>
          </cell>
          <cell r="M314" t="str">
            <v>Perempuan</v>
          </cell>
          <cell r="O314">
            <v>68</v>
          </cell>
          <cell r="P314">
            <v>54</v>
          </cell>
          <cell r="Q314">
            <v>140</v>
          </cell>
          <cell r="U314">
            <v>115</v>
          </cell>
          <cell r="V314">
            <v>225</v>
          </cell>
          <cell r="BH314" t="str">
            <v>Lebih</v>
          </cell>
          <cell r="BI314" t="str">
            <v>Normal</v>
          </cell>
          <cell r="BJ314" t="str">
            <v>Kolesterol Tinggi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Gg Penglihatan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Balearjosari</v>
          </cell>
          <cell r="M315" t="str">
            <v>Perempuan</v>
          </cell>
          <cell r="O315">
            <v>76</v>
          </cell>
          <cell r="P315">
            <v>59</v>
          </cell>
          <cell r="Q315">
            <v>150</v>
          </cell>
          <cell r="U315">
            <v>115</v>
          </cell>
          <cell r="V315">
            <v>165</v>
          </cell>
          <cell r="BH315" t="str">
            <v>Lebih</v>
          </cell>
          <cell r="BI315" t="str">
            <v>Normal</v>
          </cell>
          <cell r="BJ315" t="str">
            <v>Normal</v>
          </cell>
          <cell r="BL315" t="str">
            <v>Tinggi</v>
          </cell>
          <cell r="BN315" t="str">
            <v>Normal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Polowijen</v>
          </cell>
          <cell r="M316" t="str">
            <v>Perempuan</v>
          </cell>
          <cell r="O316">
            <v>69</v>
          </cell>
          <cell r="P316">
            <v>52</v>
          </cell>
          <cell r="Q316">
            <v>147</v>
          </cell>
          <cell r="U316">
            <v>500</v>
          </cell>
          <cell r="V316">
            <v>1</v>
          </cell>
          <cell r="BH316" t="str">
            <v>Normal</v>
          </cell>
          <cell r="BI316" t="str">
            <v>DM</v>
          </cell>
          <cell r="BJ316" t="str">
            <v>Normal</v>
          </cell>
          <cell r="BL316" t="str">
            <v>Tinggi</v>
          </cell>
          <cell r="BN316" t="str">
            <v>-</v>
          </cell>
          <cell r="BO316" t="str">
            <v>Tidak</v>
          </cell>
          <cell r="BT316" t="str">
            <v>Gg Penglihatan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68</v>
          </cell>
          <cell r="P317">
            <v>77</v>
          </cell>
          <cell r="Q317">
            <v>145</v>
          </cell>
          <cell r="U317">
            <v>150</v>
          </cell>
          <cell r="V317">
            <v>150</v>
          </cell>
          <cell r="BH317" t="str">
            <v>Lebih</v>
          </cell>
          <cell r="BI317" t="str">
            <v>Normal</v>
          </cell>
          <cell r="BJ317" t="str">
            <v>Normal</v>
          </cell>
          <cell r="BL317" t="str">
            <v>Tinggi</v>
          </cell>
          <cell r="BN317" t="str">
            <v>Normal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Polowijen</v>
          </cell>
          <cell r="M318" t="str">
            <v>Perempuan</v>
          </cell>
          <cell r="O318">
            <v>81</v>
          </cell>
          <cell r="P318">
            <v>30</v>
          </cell>
          <cell r="Q318">
            <v>145</v>
          </cell>
          <cell r="U318">
            <v>124</v>
          </cell>
          <cell r="V318">
            <v>151</v>
          </cell>
          <cell r="BH318" t="str">
            <v>IMT Kurang</v>
          </cell>
          <cell r="BI318" t="str">
            <v>Normal</v>
          </cell>
          <cell r="BJ318" t="str">
            <v>Normal</v>
          </cell>
          <cell r="BL318" t="str">
            <v>Tinggi</v>
          </cell>
          <cell r="BN318" t="str">
            <v>Normal</v>
          </cell>
          <cell r="BO318" t="str">
            <v>Tidak</v>
          </cell>
          <cell r="BT318" t="str">
            <v>Gg Penglihatan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Polowijen</v>
          </cell>
          <cell r="M319" t="str">
            <v>Perempuan</v>
          </cell>
          <cell r="O319">
            <v>75</v>
          </cell>
          <cell r="P319">
            <v>62</v>
          </cell>
          <cell r="Q319">
            <v>144</v>
          </cell>
          <cell r="U319">
            <v>91</v>
          </cell>
          <cell r="V319">
            <v>1</v>
          </cell>
          <cell r="BH319" t="str">
            <v>Lebih</v>
          </cell>
          <cell r="BI319" t="str">
            <v>Normal</v>
          </cell>
          <cell r="BJ319" t="str">
            <v>Normal</v>
          </cell>
          <cell r="BL319" t="str">
            <v>Tinggi</v>
          </cell>
          <cell r="BN319" t="str">
            <v>-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Purwodadi</v>
          </cell>
          <cell r="M320" t="str">
            <v>Perempuan</v>
          </cell>
          <cell r="O320">
            <v>61</v>
          </cell>
          <cell r="P320">
            <v>53</v>
          </cell>
          <cell r="Q320">
            <v>145</v>
          </cell>
          <cell r="U320">
            <v>100</v>
          </cell>
          <cell r="V320">
            <v>1</v>
          </cell>
          <cell r="BH320" t="str">
            <v>Lebih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-</v>
          </cell>
          <cell r="BO320" t="str">
            <v>Tidak</v>
          </cell>
          <cell r="BT320" t="str">
            <v>Gg Penglihatan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Balearjosari</v>
          </cell>
          <cell r="M321" t="str">
            <v>Perempuan</v>
          </cell>
          <cell r="O321">
            <v>76</v>
          </cell>
          <cell r="P321">
            <v>40</v>
          </cell>
          <cell r="Q321">
            <v>140</v>
          </cell>
          <cell r="U321">
            <v>220</v>
          </cell>
          <cell r="V321">
            <v>210</v>
          </cell>
          <cell r="BH321" t="str">
            <v>Normal</v>
          </cell>
          <cell r="BI321" t="str">
            <v>DM</v>
          </cell>
          <cell r="BJ321" t="str">
            <v>Kolesterol Tinggi</v>
          </cell>
          <cell r="BL321" t="str">
            <v>Tinggi</v>
          </cell>
          <cell r="BN321" t="str">
            <v>Normal</v>
          </cell>
          <cell r="BO321" t="str">
            <v>Tidak</v>
          </cell>
          <cell r="BT321" t="str">
            <v>Gg Penglihatan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Balearjosari</v>
          </cell>
          <cell r="M322" t="str">
            <v>Perempuan</v>
          </cell>
          <cell r="O322">
            <v>62</v>
          </cell>
          <cell r="P322">
            <v>71</v>
          </cell>
          <cell r="Q322">
            <v>151</v>
          </cell>
          <cell r="U322">
            <v>150</v>
          </cell>
          <cell r="V322">
            <v>1</v>
          </cell>
          <cell r="BH322" t="str">
            <v>Lebih</v>
          </cell>
          <cell r="BI322" t="str">
            <v>Normal</v>
          </cell>
          <cell r="BJ322" t="str">
            <v>Normal</v>
          </cell>
          <cell r="BL322" t="str">
            <v>Normal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Balearjosari</v>
          </cell>
          <cell r="M323" t="str">
            <v>Perempuan</v>
          </cell>
          <cell r="O323">
            <v>62</v>
          </cell>
          <cell r="P323">
            <v>72</v>
          </cell>
          <cell r="Q323">
            <v>160</v>
          </cell>
          <cell r="U323">
            <v>450</v>
          </cell>
          <cell r="V323">
            <v>250</v>
          </cell>
          <cell r="BH323" t="str">
            <v>Lebih</v>
          </cell>
          <cell r="BI323" t="str">
            <v>DM</v>
          </cell>
          <cell r="BJ323" t="str">
            <v>Kolesterol Tinggi</v>
          </cell>
          <cell r="BL323" t="str">
            <v>Tinggi</v>
          </cell>
          <cell r="BN323" t="str">
            <v>Tinggi</v>
          </cell>
          <cell r="BO323" t="str">
            <v>Tidak</v>
          </cell>
          <cell r="BT323" t="str">
            <v>Gg Penglihatan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75</v>
          </cell>
          <cell r="P324">
            <v>60</v>
          </cell>
          <cell r="Q324">
            <v>148</v>
          </cell>
          <cell r="U324">
            <v>120</v>
          </cell>
          <cell r="V324">
            <v>203</v>
          </cell>
          <cell r="BH324" t="str">
            <v>Lebih</v>
          </cell>
          <cell r="BI324" t="str">
            <v>Normal</v>
          </cell>
          <cell r="BJ324" t="str">
            <v>Kolesterol Tinggi</v>
          </cell>
          <cell r="BL324" t="str">
            <v>Normal</v>
          </cell>
          <cell r="BN324" t="str">
            <v>Tinggi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Balearjosari</v>
          </cell>
          <cell r="M325" t="str">
            <v>Perempuan</v>
          </cell>
          <cell r="O325">
            <v>70</v>
          </cell>
          <cell r="P325">
            <v>50</v>
          </cell>
          <cell r="Q325">
            <v>150</v>
          </cell>
          <cell r="U325">
            <v>150</v>
          </cell>
          <cell r="V325">
            <v>150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Normal</v>
          </cell>
          <cell r="BN325" t="str">
            <v>Normal</v>
          </cell>
          <cell r="BO325" t="str">
            <v>Tidak</v>
          </cell>
          <cell r="BT325" t="str">
            <v>Normal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Balearjosari</v>
          </cell>
          <cell r="M326" t="str">
            <v>Perempuan</v>
          </cell>
          <cell r="O326">
            <v>163</v>
          </cell>
          <cell r="P326">
            <v>45</v>
          </cell>
          <cell r="Q326">
            <v>140</v>
          </cell>
          <cell r="U326">
            <v>150</v>
          </cell>
          <cell r="V326">
            <v>160</v>
          </cell>
          <cell r="BH326" t="str">
            <v>Normal</v>
          </cell>
          <cell r="BI326" t="str">
            <v>Normal</v>
          </cell>
          <cell r="BJ326" t="str">
            <v>Normal</v>
          </cell>
          <cell r="BL326" t="str">
            <v>Tinggi</v>
          </cell>
          <cell r="BN326" t="str">
            <v>Normal</v>
          </cell>
          <cell r="BO326" t="str">
            <v>Tidak</v>
          </cell>
          <cell r="BT326" t="str">
            <v>Gg Penglihatan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Balearjosari</v>
          </cell>
          <cell r="M327" t="str">
            <v>Perempuan</v>
          </cell>
          <cell r="O327">
            <v>53</v>
          </cell>
          <cell r="P327">
            <v>64</v>
          </cell>
          <cell r="Q327">
            <v>155</v>
          </cell>
          <cell r="U327">
            <v>106</v>
          </cell>
          <cell r="V327">
            <v>1</v>
          </cell>
          <cell r="BH327" t="str">
            <v>Lebih</v>
          </cell>
          <cell r="BI327" t="str">
            <v>Normal</v>
          </cell>
          <cell r="BJ327" t="str">
            <v>Normal</v>
          </cell>
          <cell r="BL327" t="str">
            <v>Tinggi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Balearjosari</v>
          </cell>
          <cell r="M328" t="str">
            <v>Perempuan</v>
          </cell>
          <cell r="O328">
            <v>71</v>
          </cell>
          <cell r="P328">
            <v>64</v>
          </cell>
          <cell r="Q328">
            <v>153</v>
          </cell>
          <cell r="U328">
            <v>152</v>
          </cell>
          <cell r="V328">
            <v>1</v>
          </cell>
          <cell r="BH328" t="str">
            <v>Lebih</v>
          </cell>
          <cell r="BI328" t="str">
            <v>Normal</v>
          </cell>
          <cell r="BJ328" t="str">
            <v>Normal</v>
          </cell>
          <cell r="BL328" t="str">
            <v>Tinggi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Balearjosari</v>
          </cell>
          <cell r="M329" t="str">
            <v>Perempuan</v>
          </cell>
          <cell r="O329">
            <v>59</v>
          </cell>
          <cell r="P329">
            <v>58</v>
          </cell>
          <cell r="Q329">
            <v>151</v>
          </cell>
          <cell r="U329">
            <v>137</v>
          </cell>
          <cell r="V329">
            <v>1</v>
          </cell>
          <cell r="BH329" t="str">
            <v>Lebih</v>
          </cell>
          <cell r="BI329" t="str">
            <v>Normal</v>
          </cell>
          <cell r="BJ329" t="str">
            <v>Normal</v>
          </cell>
          <cell r="BL329" t="str">
            <v>Normal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Purwodadi</v>
          </cell>
          <cell r="M330" t="str">
            <v>Perempuan</v>
          </cell>
          <cell r="O330">
            <v>60</v>
          </cell>
          <cell r="P330">
            <v>52</v>
          </cell>
          <cell r="Q330">
            <v>145</v>
          </cell>
          <cell r="U330">
            <v>100</v>
          </cell>
          <cell r="V330">
            <v>1</v>
          </cell>
          <cell r="BH330" t="str">
            <v>Normal</v>
          </cell>
          <cell r="BI330" t="str">
            <v>Normal</v>
          </cell>
          <cell r="BJ330" t="str">
            <v>Normal</v>
          </cell>
          <cell r="BL330" t="str">
            <v>Tinggi</v>
          </cell>
          <cell r="BN330" t="str">
            <v>-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Polowijen</v>
          </cell>
          <cell r="M331" t="str">
            <v>Laki-laki</v>
          </cell>
          <cell r="O331">
            <v>82</v>
          </cell>
          <cell r="P331">
            <v>55</v>
          </cell>
          <cell r="Q331">
            <v>165</v>
          </cell>
          <cell r="U331">
            <v>135</v>
          </cell>
          <cell r="V331">
            <v>180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Normal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Balearjosari</v>
          </cell>
          <cell r="M332" t="str">
            <v>Perempuan</v>
          </cell>
          <cell r="O332">
            <v>62</v>
          </cell>
          <cell r="P332">
            <v>57</v>
          </cell>
          <cell r="Q332">
            <v>147</v>
          </cell>
          <cell r="U332">
            <v>200</v>
          </cell>
          <cell r="V332" t="str">
            <v>0.00</v>
          </cell>
          <cell r="BH332" t="str">
            <v>Lebih</v>
          </cell>
          <cell r="BI332" t="str">
            <v>Normal</v>
          </cell>
          <cell r="BJ332" t="str">
            <v>Kolesterol Tinggi</v>
          </cell>
          <cell r="BL332" t="str">
            <v>Normal</v>
          </cell>
          <cell r="BN332" t="str">
            <v>-</v>
          </cell>
          <cell r="BO332" t="str">
            <v>Tidak</v>
          </cell>
          <cell r="BT332" t="str">
            <v>Gg Penglihatan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63</v>
          </cell>
          <cell r="P333">
            <v>64</v>
          </cell>
          <cell r="Q333">
            <v>156</v>
          </cell>
          <cell r="U333">
            <v>130</v>
          </cell>
          <cell r="V333">
            <v>1</v>
          </cell>
          <cell r="BH333" t="str">
            <v>Lebih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Gg Penglihatan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Polowijen</v>
          </cell>
          <cell r="M334" t="str">
            <v>Perempuan</v>
          </cell>
          <cell r="O334">
            <v>61</v>
          </cell>
          <cell r="P334">
            <v>65</v>
          </cell>
          <cell r="Q334">
            <v>165</v>
          </cell>
          <cell r="U334">
            <v>153</v>
          </cell>
          <cell r="V334">
            <v>1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-</v>
          </cell>
          <cell r="BO334" t="str">
            <v>Tidak</v>
          </cell>
          <cell r="BT334" t="str">
            <v>Gg Penglihatan</v>
          </cell>
          <cell r="BW334" t="str">
            <v>Gg Pendengaran</v>
          </cell>
          <cell r="CI334" t="str">
            <v>Mandiri (A)</v>
          </cell>
          <cell r="CZ334" t="str">
            <v>Normal</v>
          </cell>
        </row>
        <row r="335">
          <cell r="C335" t="str">
            <v>Balearjosari</v>
          </cell>
          <cell r="M335" t="str">
            <v>Perempuan</v>
          </cell>
          <cell r="O335">
            <v>60</v>
          </cell>
          <cell r="P335">
            <v>45</v>
          </cell>
          <cell r="Q335">
            <v>149</v>
          </cell>
          <cell r="U335">
            <v>235</v>
          </cell>
          <cell r="V335">
            <v>1</v>
          </cell>
          <cell r="BH335" t="str">
            <v>Normal</v>
          </cell>
          <cell r="BI335" t="str">
            <v>DM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Perempuan</v>
          </cell>
          <cell r="O336">
            <v>65</v>
          </cell>
          <cell r="P336">
            <v>62</v>
          </cell>
          <cell r="Q336">
            <v>150</v>
          </cell>
          <cell r="U336">
            <v>100</v>
          </cell>
          <cell r="V336">
            <v>1</v>
          </cell>
          <cell r="BH336" t="str">
            <v>Lebih</v>
          </cell>
          <cell r="BI336" t="str">
            <v>Normal</v>
          </cell>
          <cell r="BJ336" t="str">
            <v>Normal</v>
          </cell>
          <cell r="BL336" t="str">
            <v>Tinggi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Polowijen</v>
          </cell>
          <cell r="M337" t="str">
            <v>Perempuan</v>
          </cell>
          <cell r="O337">
            <v>63</v>
          </cell>
          <cell r="P337">
            <v>43</v>
          </cell>
          <cell r="Q337">
            <v>151</v>
          </cell>
          <cell r="U337">
            <v>109</v>
          </cell>
          <cell r="V337">
            <v>1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Polowijen</v>
          </cell>
          <cell r="M338" t="str">
            <v>Perempuan</v>
          </cell>
          <cell r="O338">
            <v>77</v>
          </cell>
          <cell r="P338">
            <v>43</v>
          </cell>
          <cell r="Q338">
            <v>144</v>
          </cell>
          <cell r="U338">
            <v>195</v>
          </cell>
          <cell r="V338">
            <v>1</v>
          </cell>
          <cell r="BH338" t="str">
            <v>Normal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Balearjosari</v>
          </cell>
          <cell r="M339" t="str">
            <v>Perempuan</v>
          </cell>
          <cell r="O339">
            <v>65</v>
          </cell>
          <cell r="P339">
            <v>42</v>
          </cell>
          <cell r="Q339">
            <v>150</v>
          </cell>
          <cell r="U339">
            <v>165</v>
          </cell>
          <cell r="V339">
            <v>1</v>
          </cell>
          <cell r="BH339" t="str">
            <v>Normal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75</v>
          </cell>
          <cell r="P340">
            <v>64</v>
          </cell>
          <cell r="Q340">
            <v>154</v>
          </cell>
          <cell r="U340">
            <v>128</v>
          </cell>
          <cell r="V340">
            <v>1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Balearjosari</v>
          </cell>
          <cell r="M341" t="str">
            <v>Perempuan</v>
          </cell>
          <cell r="O341">
            <v>71</v>
          </cell>
          <cell r="P341">
            <v>50</v>
          </cell>
          <cell r="Q341">
            <v>150</v>
          </cell>
          <cell r="U341">
            <v>200</v>
          </cell>
          <cell r="V341">
            <v>1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Normal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Polowijen</v>
          </cell>
          <cell r="M342" t="str">
            <v>Perempuan</v>
          </cell>
          <cell r="O342">
            <v>63</v>
          </cell>
          <cell r="P342">
            <v>60</v>
          </cell>
          <cell r="Q342">
            <v>145</v>
          </cell>
          <cell r="U342">
            <v>60</v>
          </cell>
          <cell r="V342">
            <v>1</v>
          </cell>
          <cell r="BH342" t="str">
            <v>Lebih</v>
          </cell>
          <cell r="BI342" t="str">
            <v>Normal</v>
          </cell>
          <cell r="BJ342" t="str">
            <v>Normal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Gg Penglihatan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Polowijen</v>
          </cell>
          <cell r="M343" t="str">
            <v>Perempuan</v>
          </cell>
          <cell r="O343">
            <v>53</v>
          </cell>
          <cell r="P343">
            <v>70</v>
          </cell>
          <cell r="Q343">
            <v>155</v>
          </cell>
          <cell r="U343">
            <v>146</v>
          </cell>
          <cell r="V343">
            <v>1</v>
          </cell>
          <cell r="BH343" t="str">
            <v>Lebih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Polowijen</v>
          </cell>
          <cell r="M344" t="str">
            <v>Perempuan</v>
          </cell>
          <cell r="O344">
            <v>67</v>
          </cell>
          <cell r="P344">
            <v>54</v>
          </cell>
          <cell r="Q344">
            <v>138</v>
          </cell>
          <cell r="U344">
            <v>110</v>
          </cell>
          <cell r="V344">
            <v>1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Tinggi</v>
          </cell>
          <cell r="BN344" t="str">
            <v>-</v>
          </cell>
          <cell r="BO344" t="str">
            <v>Tidak</v>
          </cell>
          <cell r="BT344" t="str">
            <v>Gg Penglihatan</v>
          </cell>
          <cell r="BW344" t="str">
            <v>Gg Pendengaran</v>
          </cell>
          <cell r="CI344" t="str">
            <v>Mandiri (A)</v>
          </cell>
          <cell r="CZ344" t="str">
            <v>Normal</v>
          </cell>
        </row>
        <row r="345">
          <cell r="C345" t="str">
            <v>Polowijen</v>
          </cell>
          <cell r="M345" t="str">
            <v>Perempuan</v>
          </cell>
          <cell r="O345">
            <v>62</v>
          </cell>
          <cell r="P345">
            <v>52</v>
          </cell>
          <cell r="Q345">
            <v>152</v>
          </cell>
          <cell r="U345">
            <v>223</v>
          </cell>
          <cell r="V345">
            <v>259</v>
          </cell>
          <cell r="BH345" t="str">
            <v>Normal</v>
          </cell>
          <cell r="BI345" t="str">
            <v>DM</v>
          </cell>
          <cell r="BJ345" t="str">
            <v>Kolesterol Tinggi</v>
          </cell>
          <cell r="BL345" t="str">
            <v>Tinggi</v>
          </cell>
          <cell r="BN345" t="str">
            <v>-</v>
          </cell>
          <cell r="BO345" t="str">
            <v>Ya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Purwodadi</v>
          </cell>
          <cell r="M346" t="str">
            <v>Perempuan</v>
          </cell>
          <cell r="O346">
            <v>71</v>
          </cell>
          <cell r="P346">
            <v>49</v>
          </cell>
          <cell r="Q346">
            <v>136</v>
          </cell>
          <cell r="U346">
            <v>126</v>
          </cell>
          <cell r="V346">
            <v>155</v>
          </cell>
          <cell r="BH346" t="str">
            <v>Lebih</v>
          </cell>
          <cell r="BI346" t="str">
            <v>Normal</v>
          </cell>
          <cell r="BJ346" t="str">
            <v>Normal</v>
          </cell>
          <cell r="BL346" t="str">
            <v>Tinggi</v>
          </cell>
          <cell r="BN346" t="str">
            <v>Tinggi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Balearjosari</v>
          </cell>
          <cell r="M347" t="str">
            <v>Perempuan</v>
          </cell>
          <cell r="O347">
            <v>60</v>
          </cell>
          <cell r="P347">
            <v>73</v>
          </cell>
          <cell r="Q347">
            <v>159</v>
          </cell>
          <cell r="U347">
            <v>135</v>
          </cell>
          <cell r="V347">
            <v>1</v>
          </cell>
          <cell r="BH347" t="str">
            <v>Lebih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Purwodadi</v>
          </cell>
          <cell r="M348" t="str">
            <v>Perempuan</v>
          </cell>
          <cell r="O348">
            <v>75</v>
          </cell>
          <cell r="P348">
            <v>60</v>
          </cell>
          <cell r="Q348">
            <v>150</v>
          </cell>
          <cell r="U348">
            <v>130</v>
          </cell>
          <cell r="V348">
            <v>1</v>
          </cell>
          <cell r="BH348" t="str">
            <v>Lebih</v>
          </cell>
          <cell r="BI348" t="str">
            <v>Normal</v>
          </cell>
          <cell r="BJ348" t="str">
            <v>Normal</v>
          </cell>
          <cell r="BL348" t="str">
            <v>Tinggi</v>
          </cell>
          <cell r="BN348" t="str">
            <v>-</v>
          </cell>
          <cell r="BO348" t="str">
            <v>Tidak</v>
          </cell>
          <cell r="BT348" t="str">
            <v>Gg Penglihatan</v>
          </cell>
          <cell r="BW348" t="str">
            <v>Gg Pendengaran</v>
          </cell>
          <cell r="CI348" t="str">
            <v>Mandiri (A)</v>
          </cell>
          <cell r="CZ348" t="str">
            <v>Normal</v>
          </cell>
        </row>
        <row r="349">
          <cell r="C349" t="str">
            <v>Balearjosari</v>
          </cell>
          <cell r="M349" t="str">
            <v>Perempuan</v>
          </cell>
          <cell r="O349">
            <v>64</v>
          </cell>
          <cell r="P349">
            <v>60</v>
          </cell>
          <cell r="Q349">
            <v>160</v>
          </cell>
          <cell r="U349">
            <v>600</v>
          </cell>
          <cell r="V349">
            <v>300</v>
          </cell>
          <cell r="BH349" t="str">
            <v>Normal</v>
          </cell>
          <cell r="BI349" t="str">
            <v>DM</v>
          </cell>
          <cell r="BJ349" t="str">
            <v>Kolesterol Tinggi</v>
          </cell>
          <cell r="BL349" t="str">
            <v>Tinggi</v>
          </cell>
          <cell r="BN349" t="str">
            <v>Normal</v>
          </cell>
          <cell r="BO349" t="str">
            <v>Tidak</v>
          </cell>
          <cell r="BT349" t="str">
            <v>Gg Penglihatan</v>
          </cell>
          <cell r="BW349" t="str">
            <v>Normal</v>
          </cell>
          <cell r="CI349" t="str">
            <v>Ketergantungan Berat (C)</v>
          </cell>
          <cell r="CZ349" t="str">
            <v>Ada gangguan depresi</v>
          </cell>
        </row>
        <row r="350">
          <cell r="C350" t="str">
            <v>Polowijen</v>
          </cell>
          <cell r="M350" t="str">
            <v>Perempuan</v>
          </cell>
          <cell r="O350">
            <v>55</v>
          </cell>
          <cell r="P350">
            <v>64</v>
          </cell>
          <cell r="Q350">
            <v>151</v>
          </cell>
          <cell r="U350">
            <v>96</v>
          </cell>
          <cell r="V350">
            <v>1</v>
          </cell>
          <cell r="BH350" t="str">
            <v>Lebih</v>
          </cell>
          <cell r="BI350" t="str">
            <v>Normal</v>
          </cell>
          <cell r="BJ350" t="str">
            <v>Normal</v>
          </cell>
          <cell r="BL350" t="str">
            <v>Normal</v>
          </cell>
          <cell r="BN350" t="str">
            <v>-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Balearjosari</v>
          </cell>
          <cell r="M351" t="str">
            <v>Perempuan</v>
          </cell>
          <cell r="O351">
            <v>69</v>
          </cell>
          <cell r="P351">
            <v>40</v>
          </cell>
          <cell r="Q351">
            <v>152</v>
          </cell>
          <cell r="U351">
            <v>113</v>
          </cell>
          <cell r="V351">
            <v>1</v>
          </cell>
          <cell r="BH351" t="str">
            <v>IMT Kurang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Normal</v>
          </cell>
          <cell r="BO351" t="str">
            <v>Tidak</v>
          </cell>
          <cell r="BT351" t="str">
            <v>Gg Penglihatan</v>
          </cell>
          <cell r="BW351" t="str">
            <v>Gg Pendengaran</v>
          </cell>
          <cell r="CI351" t="str">
            <v>Ketergantungan Berat (C)</v>
          </cell>
          <cell r="CZ351" t="str">
            <v>Ada gangguan depresi</v>
          </cell>
        </row>
        <row r="352">
          <cell r="C352" t="str">
            <v>Purwodadi</v>
          </cell>
          <cell r="M352" t="str">
            <v>Perempuan</v>
          </cell>
          <cell r="O352">
            <v>66</v>
          </cell>
          <cell r="P352">
            <v>53</v>
          </cell>
          <cell r="Q352">
            <v>152</v>
          </cell>
          <cell r="U352">
            <v>242</v>
          </cell>
          <cell r="V352">
            <v>143</v>
          </cell>
          <cell r="BH352" t="str">
            <v>Normal</v>
          </cell>
          <cell r="BI352" t="str">
            <v>DM</v>
          </cell>
          <cell r="BJ352" t="str">
            <v>Normal</v>
          </cell>
          <cell r="BL352" t="str">
            <v>Tinggi</v>
          </cell>
          <cell r="BN352" t="str">
            <v>Tinggi</v>
          </cell>
          <cell r="BO352" t="str">
            <v>Tidak</v>
          </cell>
          <cell r="BT352" t="str">
            <v>Gg Penglihatan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Purwodadi</v>
          </cell>
          <cell r="M353" t="str">
            <v>Perempuan</v>
          </cell>
          <cell r="O353">
            <v>56</v>
          </cell>
          <cell r="P353">
            <v>58</v>
          </cell>
          <cell r="Q353">
            <v>159</v>
          </cell>
          <cell r="U353">
            <v>137</v>
          </cell>
          <cell r="V353">
            <v>1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Normal</v>
          </cell>
          <cell r="BN353" t="str">
            <v>-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Polowijen</v>
          </cell>
          <cell r="M354" t="str">
            <v>Perempuan</v>
          </cell>
          <cell r="O354">
            <v>73</v>
          </cell>
          <cell r="P354">
            <v>54</v>
          </cell>
          <cell r="Q354">
            <v>153</v>
          </cell>
          <cell r="U354">
            <v>276</v>
          </cell>
          <cell r="V354">
            <v>1</v>
          </cell>
          <cell r="BH354" t="str">
            <v>Normal</v>
          </cell>
          <cell r="BI354" t="str">
            <v>DM</v>
          </cell>
          <cell r="BJ354" t="str">
            <v>Normal</v>
          </cell>
          <cell r="BL354" t="str">
            <v>Tinggi</v>
          </cell>
          <cell r="BN354" t="str">
            <v>-</v>
          </cell>
          <cell r="BO354" t="str">
            <v>Tidak</v>
          </cell>
          <cell r="BT354" t="str">
            <v>Gg Penglihatan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Polowijen</v>
          </cell>
          <cell r="M355" t="str">
            <v>Perempuan</v>
          </cell>
          <cell r="O355">
            <v>65</v>
          </cell>
          <cell r="P355">
            <v>43</v>
          </cell>
          <cell r="Q355">
            <v>148</v>
          </cell>
          <cell r="U355">
            <v>185</v>
          </cell>
          <cell r="V355">
            <v>1</v>
          </cell>
          <cell r="BH355" t="str">
            <v>Normal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-</v>
          </cell>
          <cell r="BO355" t="str">
            <v>Tidak</v>
          </cell>
          <cell r="BT355" t="str">
            <v>Gg Penglihatan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Purwodadi</v>
          </cell>
          <cell r="M356" t="str">
            <v>Perempuan</v>
          </cell>
          <cell r="O356">
            <v>46</v>
          </cell>
          <cell r="P356">
            <v>52</v>
          </cell>
          <cell r="Q356">
            <v>159</v>
          </cell>
          <cell r="U356">
            <v>92</v>
          </cell>
          <cell r="V356">
            <v>1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-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Polowijen</v>
          </cell>
          <cell r="M357" t="str">
            <v>Perempuan</v>
          </cell>
          <cell r="O357">
            <v>62</v>
          </cell>
          <cell r="P357">
            <v>57</v>
          </cell>
          <cell r="Q357">
            <v>149</v>
          </cell>
          <cell r="U357">
            <v>105</v>
          </cell>
          <cell r="V357">
            <v>1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-</v>
          </cell>
          <cell r="BO357" t="str">
            <v>Tidak</v>
          </cell>
          <cell r="BT357" t="str">
            <v>Gg Penglihatan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Balearjosari</v>
          </cell>
          <cell r="M358" t="str">
            <v>Perempuan</v>
          </cell>
          <cell r="O358">
            <v>86</v>
          </cell>
          <cell r="P358">
            <v>46</v>
          </cell>
          <cell r="Q358">
            <v>157</v>
          </cell>
          <cell r="U358">
            <v>187</v>
          </cell>
          <cell r="V358">
            <v>271</v>
          </cell>
          <cell r="BH358" t="str">
            <v>Normal</v>
          </cell>
          <cell r="BI358" t="str">
            <v>Normal</v>
          </cell>
          <cell r="BJ358" t="str">
            <v>Kolesterol Tinggi</v>
          </cell>
          <cell r="BL358" t="str">
            <v>Normal</v>
          </cell>
          <cell r="BN358" t="str">
            <v>Normal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Balearjosari</v>
          </cell>
          <cell r="M359" t="str">
            <v>Perempuan</v>
          </cell>
          <cell r="O359">
            <v>77</v>
          </cell>
          <cell r="P359">
            <v>72</v>
          </cell>
          <cell r="Q359">
            <v>135</v>
          </cell>
          <cell r="U359">
            <v>135</v>
          </cell>
          <cell r="V359">
            <v>246</v>
          </cell>
          <cell r="BH359" t="str">
            <v>Lebih</v>
          </cell>
          <cell r="BI359" t="str">
            <v>Normal</v>
          </cell>
          <cell r="BJ359" t="str">
            <v>Kolesterol Tinggi</v>
          </cell>
          <cell r="BL359" t="str">
            <v>Tinggi</v>
          </cell>
          <cell r="BN359" t="str">
            <v>Normal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Polowijen</v>
          </cell>
          <cell r="M360" t="str">
            <v>Perempuan</v>
          </cell>
          <cell r="O360">
            <v>65</v>
          </cell>
          <cell r="P360">
            <v>68</v>
          </cell>
          <cell r="Q360">
            <v>156</v>
          </cell>
          <cell r="U360">
            <v>135</v>
          </cell>
          <cell r="V360">
            <v>1</v>
          </cell>
          <cell r="BH360" t="str">
            <v>Lebih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-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Balearjosari</v>
          </cell>
          <cell r="M361" t="str">
            <v>Perempuan</v>
          </cell>
          <cell r="O361">
            <v>61</v>
          </cell>
          <cell r="P361">
            <v>54</v>
          </cell>
          <cell r="Q361">
            <v>151</v>
          </cell>
          <cell r="U361">
            <v>277</v>
          </cell>
          <cell r="V361">
            <v>1</v>
          </cell>
          <cell r="BH361" t="str">
            <v>Normal</v>
          </cell>
          <cell r="BI361" t="str">
            <v>DM</v>
          </cell>
          <cell r="BJ361" t="str">
            <v>Normal</v>
          </cell>
          <cell r="BL361" t="str">
            <v>Tinggi</v>
          </cell>
          <cell r="BN361" t="str">
            <v>-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Purwodadi</v>
          </cell>
          <cell r="M362" t="str">
            <v>Perempuan</v>
          </cell>
          <cell r="O362">
            <v>76</v>
          </cell>
          <cell r="P362">
            <v>66</v>
          </cell>
          <cell r="Q362">
            <v>151</v>
          </cell>
          <cell r="U362">
            <v>137</v>
          </cell>
          <cell r="V362">
            <v>1</v>
          </cell>
          <cell r="BH362" t="str">
            <v>Lebih</v>
          </cell>
          <cell r="BI362" t="str">
            <v>Normal</v>
          </cell>
          <cell r="BJ362" t="str">
            <v>Normal</v>
          </cell>
          <cell r="BL362" t="str">
            <v>Tinggi</v>
          </cell>
          <cell r="BN362" t="str">
            <v>-</v>
          </cell>
          <cell r="BO362" t="str">
            <v>Tidak</v>
          </cell>
          <cell r="BT362" t="str">
            <v>Gg Penglihatan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Polowijen</v>
          </cell>
          <cell r="M363" t="str">
            <v>Perempuan</v>
          </cell>
          <cell r="O363">
            <v>62</v>
          </cell>
          <cell r="P363">
            <v>60</v>
          </cell>
          <cell r="Q363">
            <v>146</v>
          </cell>
          <cell r="U363">
            <v>104</v>
          </cell>
          <cell r="V363">
            <v>1</v>
          </cell>
          <cell r="BH363" t="str">
            <v>Lebih</v>
          </cell>
          <cell r="BI363" t="str">
            <v>Normal</v>
          </cell>
          <cell r="BJ363" t="str">
            <v>Normal</v>
          </cell>
          <cell r="BL363" t="str">
            <v>Normal</v>
          </cell>
          <cell r="BN363" t="str">
            <v>-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Balearjosari</v>
          </cell>
          <cell r="M364" t="str">
            <v>Perempuan</v>
          </cell>
          <cell r="O364">
            <v>61</v>
          </cell>
          <cell r="P364">
            <v>65</v>
          </cell>
          <cell r="Q364">
            <v>147</v>
          </cell>
          <cell r="U364">
            <v>137</v>
          </cell>
          <cell r="V364">
            <v>168</v>
          </cell>
          <cell r="BH364" t="str">
            <v>Lebih</v>
          </cell>
          <cell r="BI364" t="str">
            <v>Normal</v>
          </cell>
          <cell r="BJ364" t="str">
            <v>Normal</v>
          </cell>
          <cell r="BL364" t="str">
            <v>Tinggi</v>
          </cell>
          <cell r="BN364" t="str">
            <v>Normal</v>
          </cell>
          <cell r="BO364" t="str">
            <v>Tidak</v>
          </cell>
          <cell r="BT364" t="str">
            <v>Normal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Polowijen</v>
          </cell>
          <cell r="M365" t="str">
            <v>Perempuan</v>
          </cell>
          <cell r="O365">
            <v>55</v>
          </cell>
          <cell r="P365">
            <v>76</v>
          </cell>
          <cell r="Q365">
            <v>148</v>
          </cell>
          <cell r="U365">
            <v>50</v>
          </cell>
          <cell r="V365">
            <v>1</v>
          </cell>
          <cell r="BH365" t="str">
            <v>Lebih</v>
          </cell>
          <cell r="BI365" t="str">
            <v>Normal</v>
          </cell>
          <cell r="BJ365" t="str">
            <v>Normal</v>
          </cell>
          <cell r="BL365" t="str">
            <v>Tinggi</v>
          </cell>
          <cell r="BN365" t="str">
            <v>-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Polowijen</v>
          </cell>
          <cell r="M366" t="str">
            <v>Perempuan</v>
          </cell>
          <cell r="O366">
            <v>50</v>
          </cell>
          <cell r="P366">
            <v>55</v>
          </cell>
          <cell r="Q366">
            <v>141</v>
          </cell>
          <cell r="U366">
            <v>139</v>
          </cell>
          <cell r="V366">
            <v>1</v>
          </cell>
          <cell r="BH366" t="str">
            <v>Lebih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-</v>
          </cell>
          <cell r="BO366" t="str">
            <v>Tidak</v>
          </cell>
          <cell r="BT366" t="str">
            <v>Gg Penglihatan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Purwodadi</v>
          </cell>
          <cell r="M367" t="str">
            <v>Perempuan</v>
          </cell>
          <cell r="O367">
            <v>81</v>
          </cell>
          <cell r="P367">
            <v>42</v>
          </cell>
          <cell r="Q367">
            <v>155</v>
          </cell>
          <cell r="U367">
            <v>163</v>
          </cell>
          <cell r="V367">
            <v>161</v>
          </cell>
          <cell r="BH367" t="str">
            <v>IMT Kurang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-</v>
          </cell>
          <cell r="BO367" t="str">
            <v>Tidak</v>
          </cell>
          <cell r="BT367" t="str">
            <v>Gg Penglihatan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Polowijen</v>
          </cell>
          <cell r="M368" t="str">
            <v>Perempuan</v>
          </cell>
          <cell r="O368">
            <v>53</v>
          </cell>
          <cell r="P368">
            <v>43</v>
          </cell>
          <cell r="Q368">
            <v>150</v>
          </cell>
          <cell r="U368">
            <v>105</v>
          </cell>
          <cell r="V368">
            <v>356</v>
          </cell>
          <cell r="BH368" t="str">
            <v>Normal</v>
          </cell>
          <cell r="BI368" t="str">
            <v>Normal</v>
          </cell>
          <cell r="BJ368" t="str">
            <v>Kolesterol Tinggi</v>
          </cell>
          <cell r="BL368" t="str">
            <v>Normal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Polowijen</v>
          </cell>
          <cell r="M369" t="str">
            <v>Perempuan</v>
          </cell>
          <cell r="O369">
            <v>58</v>
          </cell>
          <cell r="P369">
            <v>48</v>
          </cell>
          <cell r="Q369">
            <v>145</v>
          </cell>
          <cell r="U369">
            <v>164</v>
          </cell>
          <cell r="V369">
            <v>1</v>
          </cell>
          <cell r="BH369" t="str">
            <v>Normal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-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Polowijen</v>
          </cell>
          <cell r="M370" t="str">
            <v>Perempuan</v>
          </cell>
          <cell r="O370">
            <v>61</v>
          </cell>
          <cell r="P370">
            <v>67</v>
          </cell>
          <cell r="Q370">
            <v>145</v>
          </cell>
          <cell r="U370">
            <v>96</v>
          </cell>
          <cell r="V370">
            <v>1</v>
          </cell>
          <cell r="BH370" t="str">
            <v>Lebih</v>
          </cell>
          <cell r="BI370" t="str">
            <v>Normal</v>
          </cell>
          <cell r="BJ370" t="str">
            <v>Normal</v>
          </cell>
          <cell r="BL370" t="str">
            <v>Tinggi</v>
          </cell>
          <cell r="BN370" t="str">
            <v>-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Purwodadi</v>
          </cell>
          <cell r="M371" t="str">
            <v>Perempuan</v>
          </cell>
          <cell r="O371">
            <v>65</v>
          </cell>
          <cell r="P371">
            <v>65</v>
          </cell>
          <cell r="Q371">
            <v>156</v>
          </cell>
          <cell r="U371">
            <v>100</v>
          </cell>
          <cell r="V371">
            <v>1</v>
          </cell>
          <cell r="BH371" t="str">
            <v>Lebih</v>
          </cell>
          <cell r="BI371" t="str">
            <v>Normal</v>
          </cell>
          <cell r="BJ371" t="str">
            <v>Normal</v>
          </cell>
          <cell r="BL371" t="str">
            <v>Tinggi</v>
          </cell>
          <cell r="BN371" t="str">
            <v>-</v>
          </cell>
          <cell r="BO371" t="str">
            <v>Tidak</v>
          </cell>
          <cell r="BT371" t="str">
            <v>Normal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Purwodadi</v>
          </cell>
          <cell r="M372" t="str">
            <v>Perempuan</v>
          </cell>
          <cell r="O372">
            <v>64</v>
          </cell>
          <cell r="P372">
            <v>44</v>
          </cell>
          <cell r="Q372">
            <v>150</v>
          </cell>
          <cell r="U372">
            <v>100</v>
          </cell>
          <cell r="V372">
            <v>125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Normal</v>
          </cell>
          <cell r="BO372" t="str">
            <v>Tidak</v>
          </cell>
          <cell r="BT372" t="str">
            <v>Gg Penglihatan</v>
          </cell>
          <cell r="BW372" t="str">
            <v>Gg Pendengaran</v>
          </cell>
          <cell r="CI372" t="str">
            <v>Mandiri (A)</v>
          </cell>
          <cell r="CZ372" t="str">
            <v>Kemungkinan besar ada gangguan depresi</v>
          </cell>
        </row>
        <row r="373">
          <cell r="C373" t="str">
            <v>Polowijen</v>
          </cell>
          <cell r="M373" t="str">
            <v>Perempuan</v>
          </cell>
          <cell r="O373">
            <v>61</v>
          </cell>
          <cell r="P373">
            <v>59</v>
          </cell>
          <cell r="Q373">
            <v>145</v>
          </cell>
          <cell r="U373">
            <v>65</v>
          </cell>
          <cell r="V373">
            <v>238</v>
          </cell>
          <cell r="BH373" t="str">
            <v>Lebih</v>
          </cell>
          <cell r="BI373" t="str">
            <v>Normal</v>
          </cell>
          <cell r="BJ373" t="str">
            <v>Kolesterol Tinggi</v>
          </cell>
          <cell r="BL373" t="str">
            <v>Normal</v>
          </cell>
          <cell r="BN373" t="str">
            <v>-</v>
          </cell>
          <cell r="BO373" t="str">
            <v>Tidak</v>
          </cell>
          <cell r="BT373" t="str">
            <v>Normal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Purwodadi</v>
          </cell>
          <cell r="M374" t="str">
            <v>Perempuan</v>
          </cell>
          <cell r="O374">
            <v>71</v>
          </cell>
          <cell r="P374">
            <v>57</v>
          </cell>
          <cell r="Q374">
            <v>144</v>
          </cell>
          <cell r="U374">
            <v>126</v>
          </cell>
          <cell r="V374">
            <v>133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Tinggi</v>
          </cell>
          <cell r="BN374" t="str">
            <v>Tinggi</v>
          </cell>
          <cell r="BO374" t="str">
            <v>Tidak</v>
          </cell>
          <cell r="BT374" t="str">
            <v>Normal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Balearjosari</v>
          </cell>
          <cell r="M375" t="str">
            <v>Perempuan</v>
          </cell>
          <cell r="O375">
            <v>56</v>
          </cell>
          <cell r="P375">
            <v>65</v>
          </cell>
          <cell r="Q375">
            <v>145</v>
          </cell>
          <cell r="U375">
            <v>139</v>
          </cell>
          <cell r="V375">
            <v>1</v>
          </cell>
          <cell r="BH375" t="str">
            <v>Lebih</v>
          </cell>
          <cell r="BI375" t="str">
            <v>Normal</v>
          </cell>
          <cell r="BJ375" t="str">
            <v>Normal</v>
          </cell>
          <cell r="BL375" t="str">
            <v>Tinggi</v>
          </cell>
          <cell r="BN375" t="str">
            <v>-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Polowijen</v>
          </cell>
          <cell r="M376" t="str">
            <v>Perempuan</v>
          </cell>
          <cell r="O376">
            <v>64</v>
          </cell>
          <cell r="P376">
            <v>61</v>
          </cell>
          <cell r="Q376">
            <v>150</v>
          </cell>
          <cell r="U376">
            <v>186</v>
          </cell>
          <cell r="V376">
            <v>189</v>
          </cell>
          <cell r="BH376" t="str">
            <v>Lebih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Normal</v>
          </cell>
          <cell r="BO376" t="str">
            <v>Tidak</v>
          </cell>
          <cell r="BT376" t="str">
            <v>Gg Penglihatan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Polowijen</v>
          </cell>
          <cell r="M377" t="str">
            <v>Perempuan</v>
          </cell>
          <cell r="O377">
            <v>60</v>
          </cell>
          <cell r="P377">
            <v>67</v>
          </cell>
          <cell r="Q377">
            <v>149</v>
          </cell>
          <cell r="U377">
            <v>295</v>
          </cell>
          <cell r="V377">
            <v>1</v>
          </cell>
          <cell r="BH377" t="str">
            <v>Lebih</v>
          </cell>
          <cell r="BI377" t="str">
            <v>DM</v>
          </cell>
          <cell r="BJ377" t="str">
            <v>Normal</v>
          </cell>
          <cell r="BL377" t="str">
            <v>Normal</v>
          </cell>
          <cell r="BN377" t="str">
            <v>-</v>
          </cell>
          <cell r="BO377" t="str">
            <v>Tidak</v>
          </cell>
          <cell r="BT377" t="str">
            <v>Normal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Polowijen</v>
          </cell>
          <cell r="M378" t="str">
            <v>Perempuan</v>
          </cell>
          <cell r="O378">
            <v>51</v>
          </cell>
          <cell r="P378">
            <v>50</v>
          </cell>
          <cell r="Q378">
            <v>153</v>
          </cell>
          <cell r="U378">
            <v>91</v>
          </cell>
          <cell r="V378">
            <v>1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-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Polowijen</v>
          </cell>
          <cell r="M379" t="str">
            <v>Perempuan</v>
          </cell>
          <cell r="O379">
            <v>63</v>
          </cell>
          <cell r="P379">
            <v>57</v>
          </cell>
          <cell r="Q379">
            <v>152</v>
          </cell>
          <cell r="U379">
            <v>129</v>
          </cell>
          <cell r="V379">
            <v>266</v>
          </cell>
          <cell r="BH379" t="str">
            <v>Normal</v>
          </cell>
          <cell r="BI379" t="str">
            <v>Normal</v>
          </cell>
          <cell r="BJ379" t="str">
            <v>Kolesterol Tinggi</v>
          </cell>
          <cell r="BL379" t="str">
            <v>Normal</v>
          </cell>
          <cell r="BN379" t="str">
            <v>-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Polowijen</v>
          </cell>
          <cell r="M380" t="str">
            <v>Perempuan</v>
          </cell>
          <cell r="O380">
            <v>47</v>
          </cell>
          <cell r="P380">
            <v>73</v>
          </cell>
          <cell r="Q380">
            <v>145</v>
          </cell>
          <cell r="U380">
            <v>124</v>
          </cell>
          <cell r="V380">
            <v>1</v>
          </cell>
          <cell r="BH380" t="str">
            <v>Lebih</v>
          </cell>
          <cell r="BI380" t="str">
            <v>Normal</v>
          </cell>
          <cell r="BJ380" t="str">
            <v>Normal</v>
          </cell>
          <cell r="BL380" t="str">
            <v>Normal</v>
          </cell>
          <cell r="BN380" t="str">
            <v>-</v>
          </cell>
          <cell r="BO380" t="str">
            <v>Tidak</v>
          </cell>
          <cell r="BT380" t="str">
            <v>Normal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Polowijen</v>
          </cell>
          <cell r="M381" t="str">
            <v>Perempuan</v>
          </cell>
          <cell r="O381">
            <v>77</v>
          </cell>
          <cell r="P381">
            <v>54</v>
          </cell>
          <cell r="Q381">
            <v>140</v>
          </cell>
          <cell r="U381">
            <v>161</v>
          </cell>
          <cell r="V381">
            <v>1</v>
          </cell>
          <cell r="BH381" t="str">
            <v>Lebih</v>
          </cell>
          <cell r="BI381" t="str">
            <v>Normal</v>
          </cell>
          <cell r="BJ381" t="str">
            <v>Normal</v>
          </cell>
          <cell r="BL381" t="str">
            <v>Normal</v>
          </cell>
          <cell r="BN381" t="str">
            <v>-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Polowijen</v>
          </cell>
          <cell r="M382" t="str">
            <v>Perempuan</v>
          </cell>
          <cell r="O382">
            <v>68</v>
          </cell>
          <cell r="P382">
            <v>58</v>
          </cell>
          <cell r="Q382">
            <v>157</v>
          </cell>
          <cell r="U382">
            <v>239</v>
          </cell>
          <cell r="V382">
            <v>1</v>
          </cell>
          <cell r="BH382" t="str">
            <v>Normal</v>
          </cell>
          <cell r="BI382" t="str">
            <v>DM</v>
          </cell>
          <cell r="BJ382" t="str">
            <v>Normal</v>
          </cell>
          <cell r="BL382" t="str">
            <v>Tinggi</v>
          </cell>
          <cell r="BN382" t="str">
            <v>-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Balearjosari</v>
          </cell>
          <cell r="M383" t="str">
            <v>Perempuan</v>
          </cell>
          <cell r="O383">
            <v>63</v>
          </cell>
          <cell r="P383">
            <v>53</v>
          </cell>
          <cell r="Q383">
            <v>147</v>
          </cell>
          <cell r="U383">
            <v>114</v>
          </cell>
          <cell r="V383">
            <v>1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Tinggi</v>
          </cell>
          <cell r="BN383" t="str">
            <v>-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Balearjosari</v>
          </cell>
          <cell r="M384" t="str">
            <v>Perempuan</v>
          </cell>
          <cell r="O384">
            <v>51</v>
          </cell>
          <cell r="P384">
            <v>67</v>
          </cell>
          <cell r="Q384">
            <v>152</v>
          </cell>
          <cell r="U384">
            <v>120</v>
          </cell>
          <cell r="V384">
            <v>1</v>
          </cell>
          <cell r="BH384" t="str">
            <v>Lebih</v>
          </cell>
          <cell r="BI384" t="str">
            <v>Normal</v>
          </cell>
          <cell r="BJ384" t="str">
            <v>Normal</v>
          </cell>
          <cell r="BL384" t="str">
            <v>Normal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Purwodadi</v>
          </cell>
          <cell r="M385" t="str">
            <v>Perempuan</v>
          </cell>
          <cell r="O385">
            <v>71</v>
          </cell>
          <cell r="P385">
            <v>55</v>
          </cell>
          <cell r="Q385">
            <v>149</v>
          </cell>
          <cell r="U385">
            <v>136</v>
          </cell>
          <cell r="V385">
            <v>1</v>
          </cell>
          <cell r="BH385" t="str">
            <v>Normal</v>
          </cell>
          <cell r="BI385" t="str">
            <v>Normal</v>
          </cell>
          <cell r="BJ385" t="str">
            <v>Normal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Gg Penglihatan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Balearjosari</v>
          </cell>
          <cell r="M386" t="str">
            <v>Perempuan</v>
          </cell>
          <cell r="O386">
            <v>67</v>
          </cell>
          <cell r="P386">
            <v>48</v>
          </cell>
          <cell r="Q386">
            <v>145</v>
          </cell>
          <cell r="U386">
            <v>135</v>
          </cell>
          <cell r="V386">
            <v>1</v>
          </cell>
          <cell r="BH386" t="str">
            <v>Normal</v>
          </cell>
          <cell r="BI386" t="str">
            <v>Normal</v>
          </cell>
          <cell r="BJ386" t="str">
            <v>Normal</v>
          </cell>
          <cell r="BL386" t="str">
            <v>Tinggi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Polowijen</v>
          </cell>
          <cell r="M387" t="str">
            <v>Perempuan</v>
          </cell>
          <cell r="O387">
            <v>61</v>
          </cell>
          <cell r="P387">
            <v>60</v>
          </cell>
          <cell r="Q387">
            <v>150</v>
          </cell>
          <cell r="U387">
            <v>109</v>
          </cell>
          <cell r="V387">
            <v>1</v>
          </cell>
          <cell r="BH387" t="str">
            <v>Lebih</v>
          </cell>
          <cell r="BI387" t="str">
            <v>Normal</v>
          </cell>
          <cell r="BJ387" t="str">
            <v>Normal</v>
          </cell>
          <cell r="BL387" t="str">
            <v>Tinggi</v>
          </cell>
          <cell r="BN387" t="str">
            <v>-</v>
          </cell>
          <cell r="BO387" t="str">
            <v>Tidak</v>
          </cell>
          <cell r="BT387" t="str">
            <v>Gg Penglihatan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Polowijen</v>
          </cell>
          <cell r="M388" t="str">
            <v>Perempuan</v>
          </cell>
          <cell r="O388">
            <v>48</v>
          </cell>
          <cell r="P388">
            <v>80</v>
          </cell>
          <cell r="Q388">
            <v>157</v>
          </cell>
          <cell r="U388">
            <v>221</v>
          </cell>
          <cell r="V388">
            <v>1</v>
          </cell>
          <cell r="BH388" t="str">
            <v>Lebih</v>
          </cell>
          <cell r="BI388" t="str">
            <v>DM</v>
          </cell>
          <cell r="BJ388" t="str">
            <v>Normal</v>
          </cell>
          <cell r="BL388" t="str">
            <v>Tinggi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Purwodadi</v>
          </cell>
          <cell r="M389" t="str">
            <v>Perempuan</v>
          </cell>
          <cell r="O389">
            <v>70</v>
          </cell>
          <cell r="P389">
            <v>59</v>
          </cell>
          <cell r="Q389">
            <v>142</v>
          </cell>
          <cell r="U389">
            <v>91</v>
          </cell>
          <cell r="V389">
            <v>1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Tinggi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Balearjosari</v>
          </cell>
          <cell r="M390" t="str">
            <v>Perempuan</v>
          </cell>
          <cell r="O390">
            <v>51</v>
          </cell>
          <cell r="P390">
            <v>89</v>
          </cell>
          <cell r="Q390">
            <v>147</v>
          </cell>
          <cell r="U390">
            <v>123</v>
          </cell>
          <cell r="V390">
            <v>167</v>
          </cell>
          <cell r="BH390" t="str">
            <v>Lebih</v>
          </cell>
          <cell r="BI390" t="str">
            <v>Normal</v>
          </cell>
          <cell r="BJ390" t="str">
            <v>Normal</v>
          </cell>
          <cell r="BL390" t="str">
            <v>Tinggi</v>
          </cell>
          <cell r="BN390" t="str">
            <v>Normal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Balearjosari</v>
          </cell>
          <cell r="M391" t="str">
            <v>Perempuan</v>
          </cell>
          <cell r="O391">
            <v>72</v>
          </cell>
          <cell r="P391">
            <v>61</v>
          </cell>
          <cell r="Q391">
            <v>155</v>
          </cell>
          <cell r="U391">
            <v>111</v>
          </cell>
          <cell r="V391">
            <v>1</v>
          </cell>
          <cell r="BH391" t="str">
            <v>Lebih</v>
          </cell>
          <cell r="BI391" t="str">
            <v>Normal</v>
          </cell>
          <cell r="BJ391" t="str">
            <v>Normal</v>
          </cell>
          <cell r="BL391" t="str">
            <v>Tinggi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Polowijen</v>
          </cell>
          <cell r="M392" t="str">
            <v>Perempuan</v>
          </cell>
          <cell r="O392">
            <v>72</v>
          </cell>
          <cell r="P392">
            <v>60</v>
          </cell>
          <cell r="Q392">
            <v>148</v>
          </cell>
          <cell r="U392">
            <v>111</v>
          </cell>
          <cell r="V392">
            <v>1</v>
          </cell>
          <cell r="BH392" t="str">
            <v>Lebih</v>
          </cell>
          <cell r="BI392" t="str">
            <v>Normal</v>
          </cell>
          <cell r="BJ392" t="str">
            <v>Normal</v>
          </cell>
          <cell r="BL392" t="str">
            <v>Tinggi</v>
          </cell>
          <cell r="BN392" t="str">
            <v>-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Polowijen</v>
          </cell>
          <cell r="M393" t="str">
            <v>Perempuan</v>
          </cell>
          <cell r="O393">
            <v>60</v>
          </cell>
          <cell r="P393">
            <v>69</v>
          </cell>
          <cell r="Q393">
            <v>149</v>
          </cell>
          <cell r="U393">
            <v>97</v>
          </cell>
          <cell r="V393">
            <v>260</v>
          </cell>
          <cell r="BH393" t="str">
            <v>Lebih</v>
          </cell>
          <cell r="BI393" t="str">
            <v>Normal</v>
          </cell>
          <cell r="BJ393" t="str">
            <v>Kolesterol Tinggi</v>
          </cell>
          <cell r="BL393" t="str">
            <v>Normal</v>
          </cell>
          <cell r="BN393" t="str">
            <v>Tinggi</v>
          </cell>
          <cell r="BO393" t="str">
            <v>Tidak</v>
          </cell>
          <cell r="BT393" t="str">
            <v>Gg Penglihatan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Polowijen</v>
          </cell>
          <cell r="M394" t="str">
            <v>Perempuan</v>
          </cell>
          <cell r="O394">
            <v>57</v>
          </cell>
          <cell r="P394">
            <v>65</v>
          </cell>
          <cell r="Q394">
            <v>149</v>
          </cell>
          <cell r="U394">
            <v>157</v>
          </cell>
          <cell r="V394">
            <v>1</v>
          </cell>
          <cell r="BH394" t="str">
            <v>Lebih</v>
          </cell>
          <cell r="BI394" t="str">
            <v>Normal</v>
          </cell>
          <cell r="BJ394" t="str">
            <v>Normal</v>
          </cell>
          <cell r="BL394" t="str">
            <v>Tinggi</v>
          </cell>
          <cell r="BN394" t="str">
            <v>-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Polowijen</v>
          </cell>
          <cell r="M395" t="str">
            <v>Perempuan</v>
          </cell>
          <cell r="O395">
            <v>56</v>
          </cell>
          <cell r="P395">
            <v>58</v>
          </cell>
          <cell r="Q395">
            <v>149</v>
          </cell>
          <cell r="U395">
            <v>100</v>
          </cell>
          <cell r="V395">
            <v>1</v>
          </cell>
          <cell r="BH395" t="str">
            <v>Lebih</v>
          </cell>
          <cell r="BI395" t="str">
            <v>Normal</v>
          </cell>
          <cell r="BJ395" t="str">
            <v>Normal</v>
          </cell>
          <cell r="BL395" t="str">
            <v>Tinggi</v>
          </cell>
          <cell r="BN395" t="str">
            <v>-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Balearjosari</v>
          </cell>
          <cell r="M396" t="str">
            <v>Perempuan</v>
          </cell>
          <cell r="O396">
            <v>46</v>
          </cell>
          <cell r="P396">
            <v>60</v>
          </cell>
          <cell r="Q396">
            <v>147</v>
          </cell>
          <cell r="U396">
            <v>150</v>
          </cell>
          <cell r="V396">
            <v>120</v>
          </cell>
          <cell r="BH396" t="str">
            <v>Lebih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Normal</v>
          </cell>
          <cell r="BO396" t="str">
            <v>Tidak</v>
          </cell>
          <cell r="BT396" t="str">
            <v>Normal</v>
          </cell>
          <cell r="BW396" t="str">
            <v>Gg Pendengaran</v>
          </cell>
          <cell r="CI396" t="str">
            <v>Mandiri (A)</v>
          </cell>
          <cell r="CZ396" t="str">
            <v>Normal</v>
          </cell>
        </row>
        <row r="397">
          <cell r="C397" t="str">
            <v>Balearjosari</v>
          </cell>
          <cell r="M397" t="str">
            <v>Perempuan</v>
          </cell>
          <cell r="O397">
            <v>45</v>
          </cell>
          <cell r="P397">
            <v>62</v>
          </cell>
          <cell r="Q397">
            <v>150</v>
          </cell>
          <cell r="U397">
            <v>125</v>
          </cell>
          <cell r="V397">
            <v>150</v>
          </cell>
          <cell r="BH397" t="str">
            <v>Lebih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Normal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Balearjosari</v>
          </cell>
          <cell r="M398" t="str">
            <v>Perempuan</v>
          </cell>
          <cell r="O398">
            <v>49</v>
          </cell>
          <cell r="P398">
            <v>45</v>
          </cell>
          <cell r="Q398">
            <v>135</v>
          </cell>
          <cell r="U398">
            <v>150</v>
          </cell>
          <cell r="V398">
            <v>1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-</v>
          </cell>
          <cell r="BO398" t="str">
            <v>Tidak</v>
          </cell>
          <cell r="BT398" t="str">
            <v>Gg Penglihatan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57</v>
          </cell>
          <cell r="P399">
            <v>56</v>
          </cell>
          <cell r="Q399">
            <v>150</v>
          </cell>
          <cell r="U399">
            <v>109</v>
          </cell>
          <cell r="V399">
            <v>139</v>
          </cell>
          <cell r="BH399" t="str">
            <v>Normal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Normal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Purwodadi</v>
          </cell>
          <cell r="M400" t="str">
            <v>Perempuan</v>
          </cell>
          <cell r="O400">
            <v>76</v>
          </cell>
          <cell r="P400">
            <v>50</v>
          </cell>
          <cell r="Q400">
            <v>150</v>
          </cell>
          <cell r="U400">
            <v>100</v>
          </cell>
          <cell r="V400">
            <v>1</v>
          </cell>
          <cell r="BH400" t="str">
            <v>Normal</v>
          </cell>
          <cell r="BI400" t="str">
            <v>Normal</v>
          </cell>
          <cell r="BJ400" t="str">
            <v>Normal</v>
          </cell>
          <cell r="BL400" t="str">
            <v>Tinggi</v>
          </cell>
          <cell r="BN400" t="str">
            <v>-</v>
          </cell>
          <cell r="BO400" t="str">
            <v>Tidak</v>
          </cell>
          <cell r="BT400" t="str">
            <v>Normal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Polowijen</v>
          </cell>
          <cell r="M401" t="str">
            <v>Perempuan</v>
          </cell>
          <cell r="O401">
            <v>58</v>
          </cell>
          <cell r="P401">
            <v>43</v>
          </cell>
          <cell r="Q401">
            <v>150</v>
          </cell>
          <cell r="U401">
            <v>169</v>
          </cell>
          <cell r="V401">
            <v>187</v>
          </cell>
          <cell r="BH401" t="str">
            <v>Normal</v>
          </cell>
          <cell r="BI401" t="str">
            <v>Normal</v>
          </cell>
          <cell r="BJ401" t="str">
            <v>Normal</v>
          </cell>
          <cell r="BL401" t="str">
            <v>Tinggi</v>
          </cell>
          <cell r="BN401" t="str">
            <v>Normal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Polowijen</v>
          </cell>
          <cell r="M402" t="str">
            <v>Perempuan</v>
          </cell>
          <cell r="O402">
            <v>54</v>
          </cell>
          <cell r="P402">
            <v>93</v>
          </cell>
          <cell r="Q402">
            <v>158</v>
          </cell>
          <cell r="U402">
            <v>102</v>
          </cell>
          <cell r="V402">
            <v>90</v>
          </cell>
          <cell r="BH402" t="str">
            <v>Lebih</v>
          </cell>
          <cell r="BI402" t="str">
            <v>Normal</v>
          </cell>
          <cell r="BJ402" t="str">
            <v>Normal</v>
          </cell>
          <cell r="BL402" t="str">
            <v>Tinggi</v>
          </cell>
          <cell r="BN402" t="str">
            <v>Normal</v>
          </cell>
          <cell r="BO402" t="str">
            <v>Tidak</v>
          </cell>
          <cell r="BT402" t="str">
            <v>Normal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Polowijen</v>
          </cell>
          <cell r="M403" t="str">
            <v>Perempuan</v>
          </cell>
          <cell r="O403">
            <v>74</v>
          </cell>
          <cell r="P403">
            <v>54</v>
          </cell>
          <cell r="Q403">
            <v>150</v>
          </cell>
          <cell r="U403">
            <v>122</v>
          </cell>
          <cell r="V403">
            <v>1</v>
          </cell>
          <cell r="BH403" t="str">
            <v>Normal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-</v>
          </cell>
          <cell r="BO403" t="str">
            <v>Tidak</v>
          </cell>
          <cell r="BT403" t="str">
            <v>Normal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Balearjosari</v>
          </cell>
          <cell r="M404" t="str">
            <v>Perempuan</v>
          </cell>
          <cell r="O404">
            <v>68</v>
          </cell>
          <cell r="P404">
            <v>60</v>
          </cell>
          <cell r="Q404">
            <v>150</v>
          </cell>
          <cell r="U404">
            <v>200</v>
          </cell>
          <cell r="V404">
            <v>200</v>
          </cell>
          <cell r="BH404" t="str">
            <v>Lebih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Normal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Polowijen</v>
          </cell>
          <cell r="M405" t="str">
            <v>Perempuan</v>
          </cell>
          <cell r="O405">
            <v>60</v>
          </cell>
          <cell r="P405">
            <v>67</v>
          </cell>
          <cell r="Q405">
            <v>152</v>
          </cell>
          <cell r="U405">
            <v>90</v>
          </cell>
          <cell r="V405">
            <v>180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Tinggi</v>
          </cell>
          <cell r="BO405" t="str">
            <v>Tidak</v>
          </cell>
          <cell r="BT405" t="str">
            <v>Normal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Polowijen</v>
          </cell>
          <cell r="M406" t="str">
            <v>Perempuan</v>
          </cell>
          <cell r="O406">
            <v>68</v>
          </cell>
          <cell r="P406">
            <v>61</v>
          </cell>
          <cell r="Q406">
            <v>153</v>
          </cell>
          <cell r="U406">
            <v>187</v>
          </cell>
          <cell r="V406">
            <v>1</v>
          </cell>
          <cell r="BH406" t="str">
            <v>Lebih</v>
          </cell>
          <cell r="BI406" t="str">
            <v>Normal</v>
          </cell>
          <cell r="BJ406" t="str">
            <v>Normal</v>
          </cell>
          <cell r="BL406" t="str">
            <v>Tinggi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Polowijen</v>
          </cell>
          <cell r="M407" t="str">
            <v>Perempuan</v>
          </cell>
          <cell r="O407">
            <v>86</v>
          </cell>
          <cell r="P407">
            <v>58</v>
          </cell>
          <cell r="Q407">
            <v>142</v>
          </cell>
          <cell r="U407">
            <v>170</v>
          </cell>
          <cell r="V407">
            <v>210</v>
          </cell>
          <cell r="BH407" t="str">
            <v>Lebih</v>
          </cell>
          <cell r="BI407" t="str">
            <v>Normal</v>
          </cell>
          <cell r="BJ407" t="str">
            <v>Kolesterol Tinggi</v>
          </cell>
          <cell r="BL407" t="str">
            <v>Normal</v>
          </cell>
          <cell r="BN407" t="str">
            <v>-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Polowijen</v>
          </cell>
          <cell r="M408" t="str">
            <v>Perempuan</v>
          </cell>
          <cell r="O408">
            <v>62</v>
          </cell>
          <cell r="P408">
            <v>69</v>
          </cell>
          <cell r="Q408">
            <v>158</v>
          </cell>
          <cell r="U408">
            <v>157</v>
          </cell>
          <cell r="V408">
            <v>1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Tinggi</v>
          </cell>
          <cell r="BN408" t="str">
            <v>-</v>
          </cell>
          <cell r="BO408" t="str">
            <v>Tidak</v>
          </cell>
          <cell r="BT408" t="str">
            <v>Gg Penglihatan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Balearjosari</v>
          </cell>
          <cell r="M409" t="str">
            <v>Perempuan</v>
          </cell>
          <cell r="O409">
            <v>61</v>
          </cell>
          <cell r="P409">
            <v>60</v>
          </cell>
          <cell r="Q409">
            <v>155</v>
          </cell>
          <cell r="U409">
            <v>120</v>
          </cell>
          <cell r="V409">
            <v>195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Normal</v>
          </cell>
          <cell r="BO409" t="str">
            <v>Tidak</v>
          </cell>
          <cell r="BT409" t="str">
            <v>Gg Penglihatan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Purwodadi</v>
          </cell>
          <cell r="M410" t="str">
            <v>Perempuan</v>
          </cell>
          <cell r="O410">
            <v>62</v>
          </cell>
          <cell r="P410">
            <v>64</v>
          </cell>
          <cell r="Q410">
            <v>150</v>
          </cell>
          <cell r="U410">
            <v>103</v>
          </cell>
          <cell r="V410">
            <v>1</v>
          </cell>
          <cell r="BH410" t="str">
            <v>Lebih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-</v>
          </cell>
          <cell r="BO410" t="str">
            <v>Tidak</v>
          </cell>
          <cell r="BT410" t="str">
            <v>Normal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Purwodadi</v>
          </cell>
          <cell r="M411" t="str">
            <v>Perempuan</v>
          </cell>
          <cell r="O411">
            <v>56</v>
          </cell>
          <cell r="P411">
            <v>49</v>
          </cell>
          <cell r="Q411">
            <v>147</v>
          </cell>
          <cell r="U411">
            <v>151</v>
          </cell>
          <cell r="V411">
            <v>1</v>
          </cell>
          <cell r="BH411" t="str">
            <v>Normal</v>
          </cell>
          <cell r="BI411" t="str">
            <v>Normal</v>
          </cell>
          <cell r="BJ411" t="str">
            <v>Normal</v>
          </cell>
          <cell r="BL411" t="str">
            <v>Tinggi</v>
          </cell>
          <cell r="BN411" t="str">
            <v>-</v>
          </cell>
          <cell r="BO411" t="str">
            <v>Tidak</v>
          </cell>
          <cell r="BT411" t="str">
            <v>Gg Penglihatan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Balearjosari</v>
          </cell>
          <cell r="M412" t="str">
            <v>Perempuan</v>
          </cell>
          <cell r="O412">
            <v>68</v>
          </cell>
          <cell r="P412">
            <v>49</v>
          </cell>
          <cell r="Q412">
            <v>152</v>
          </cell>
          <cell r="U412">
            <v>169</v>
          </cell>
          <cell r="V412">
            <v>304</v>
          </cell>
          <cell r="BH412" t="str">
            <v>Normal</v>
          </cell>
          <cell r="BI412" t="str">
            <v>Normal</v>
          </cell>
          <cell r="BJ412" t="str">
            <v>Kolesterol Tinggi</v>
          </cell>
          <cell r="BL412" t="str">
            <v>Normal</v>
          </cell>
          <cell r="BN412" t="str">
            <v>Normal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Balearjosari</v>
          </cell>
          <cell r="M413" t="str">
            <v>Perempuan</v>
          </cell>
          <cell r="O413">
            <v>55</v>
          </cell>
          <cell r="P413">
            <v>55</v>
          </cell>
          <cell r="Q413">
            <v>152</v>
          </cell>
          <cell r="U413">
            <v>281</v>
          </cell>
          <cell r="V413">
            <v>173</v>
          </cell>
          <cell r="BH413" t="str">
            <v>Normal</v>
          </cell>
          <cell r="BI413" t="str">
            <v>DM</v>
          </cell>
          <cell r="BJ413" t="str">
            <v>Normal</v>
          </cell>
          <cell r="BL413" t="str">
            <v>Tinggi</v>
          </cell>
          <cell r="BN413" t="str">
            <v>Normal</v>
          </cell>
          <cell r="BO413" t="str">
            <v>Tidak</v>
          </cell>
          <cell r="BT413" t="str">
            <v>Gg Penglihatan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Balearjosari</v>
          </cell>
          <cell r="M414" t="str">
            <v>Perempuan</v>
          </cell>
          <cell r="O414">
            <v>46</v>
          </cell>
          <cell r="P414">
            <v>60</v>
          </cell>
          <cell r="Q414">
            <v>160</v>
          </cell>
          <cell r="U414">
            <v>120</v>
          </cell>
          <cell r="V414">
            <v>150</v>
          </cell>
          <cell r="BH414" t="str">
            <v>Normal</v>
          </cell>
          <cell r="BI414" t="str">
            <v>Normal</v>
          </cell>
          <cell r="BJ414" t="str">
            <v>Normal</v>
          </cell>
          <cell r="BL414" t="str">
            <v>Tinggi</v>
          </cell>
          <cell r="BN414" t="str">
            <v>Normal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Purwodadi</v>
          </cell>
          <cell r="M415" t="str">
            <v>Perempuan</v>
          </cell>
          <cell r="O415">
            <v>78</v>
          </cell>
          <cell r="P415">
            <v>32</v>
          </cell>
          <cell r="Q415">
            <v>143</v>
          </cell>
          <cell r="U415">
            <v>100</v>
          </cell>
          <cell r="V415">
            <v>1</v>
          </cell>
          <cell r="BH415" t="str">
            <v>IMT Kurang</v>
          </cell>
          <cell r="BI415" t="str">
            <v>Normal</v>
          </cell>
          <cell r="BJ415" t="str">
            <v>Normal</v>
          </cell>
          <cell r="BL415" t="str">
            <v>Tinggi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Polowijen</v>
          </cell>
          <cell r="M416" t="str">
            <v>Perempuan</v>
          </cell>
          <cell r="O416">
            <v>63</v>
          </cell>
          <cell r="P416">
            <v>55</v>
          </cell>
          <cell r="Q416">
            <v>149</v>
          </cell>
          <cell r="U416">
            <v>185</v>
          </cell>
          <cell r="V416">
            <v>210</v>
          </cell>
          <cell r="BH416" t="str">
            <v>Normal</v>
          </cell>
          <cell r="BI416" t="str">
            <v>Normal</v>
          </cell>
          <cell r="BJ416" t="str">
            <v>Kolesterol Tinggi</v>
          </cell>
          <cell r="BL416" t="str">
            <v>Normal</v>
          </cell>
          <cell r="BN416" t="str">
            <v>-</v>
          </cell>
          <cell r="BO416" t="str">
            <v>Tidak</v>
          </cell>
          <cell r="BT416" t="str">
            <v>Normal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Polowijen</v>
          </cell>
          <cell r="M417" t="str">
            <v>Perempuan</v>
          </cell>
          <cell r="O417">
            <v>53</v>
          </cell>
          <cell r="P417">
            <v>63</v>
          </cell>
          <cell r="Q417">
            <v>147</v>
          </cell>
          <cell r="U417">
            <v>263</v>
          </cell>
          <cell r="V417">
            <v>1</v>
          </cell>
          <cell r="BH417" t="str">
            <v>Lebih</v>
          </cell>
          <cell r="BI417" t="str">
            <v>DM</v>
          </cell>
          <cell r="BJ417" t="str">
            <v>Normal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Balearjosari</v>
          </cell>
          <cell r="M418" t="str">
            <v>Perempuan</v>
          </cell>
          <cell r="O418">
            <v>68</v>
          </cell>
          <cell r="P418">
            <v>70</v>
          </cell>
          <cell r="Q418">
            <v>159</v>
          </cell>
          <cell r="U418">
            <v>303</v>
          </cell>
          <cell r="V418">
            <v>188</v>
          </cell>
          <cell r="BH418" t="str">
            <v>Lebih</v>
          </cell>
          <cell r="BI418" t="str">
            <v>DM</v>
          </cell>
          <cell r="BJ418" t="str">
            <v>Normal</v>
          </cell>
          <cell r="BL418" t="str">
            <v>Tinggi</v>
          </cell>
          <cell r="BN418" t="str">
            <v>Normal</v>
          </cell>
          <cell r="BO418" t="str">
            <v>Tidak</v>
          </cell>
          <cell r="BT418" t="str">
            <v>Gg Penglihatan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Purwodadi</v>
          </cell>
          <cell r="M419" t="str">
            <v>Perempuan</v>
          </cell>
          <cell r="O419">
            <v>82</v>
          </cell>
          <cell r="P419">
            <v>49</v>
          </cell>
          <cell r="Q419">
            <v>147</v>
          </cell>
          <cell r="U419">
            <v>110</v>
          </cell>
          <cell r="V419">
            <v>180</v>
          </cell>
          <cell r="BH419" t="str">
            <v>Normal</v>
          </cell>
          <cell r="BI419" t="str">
            <v>Normal</v>
          </cell>
          <cell r="BJ419" t="str">
            <v>Normal</v>
          </cell>
          <cell r="BL419" t="str">
            <v>Tinggi</v>
          </cell>
          <cell r="BN419" t="str">
            <v>Normal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Balearjosari</v>
          </cell>
          <cell r="M420" t="str">
            <v>Perempuan</v>
          </cell>
          <cell r="O420">
            <v>65</v>
          </cell>
          <cell r="P420">
            <v>55</v>
          </cell>
          <cell r="Q420">
            <v>151</v>
          </cell>
          <cell r="U420">
            <v>257</v>
          </cell>
          <cell r="V420">
            <v>1</v>
          </cell>
          <cell r="BH420" t="str">
            <v>Normal</v>
          </cell>
          <cell r="BI420" t="str">
            <v>DM</v>
          </cell>
          <cell r="BJ420" t="str">
            <v>Normal</v>
          </cell>
          <cell r="BL420" t="str">
            <v>Tinggi</v>
          </cell>
          <cell r="BN420" t="str">
            <v>-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Polowijen</v>
          </cell>
          <cell r="M421" t="str">
            <v>Perempuan</v>
          </cell>
          <cell r="O421">
            <v>62</v>
          </cell>
          <cell r="P421">
            <v>63</v>
          </cell>
          <cell r="Q421">
            <v>152</v>
          </cell>
          <cell r="U421">
            <v>98</v>
          </cell>
          <cell r="V421">
            <v>1</v>
          </cell>
          <cell r="BH421" t="str">
            <v>Lebih</v>
          </cell>
          <cell r="BI421" t="str">
            <v>Normal</v>
          </cell>
          <cell r="BJ421" t="str">
            <v>Normal</v>
          </cell>
          <cell r="BL421" t="str">
            <v>Normal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Balearjosari</v>
          </cell>
          <cell r="M422" t="str">
            <v>Perempuan</v>
          </cell>
          <cell r="O422">
            <v>57</v>
          </cell>
          <cell r="P422">
            <v>75</v>
          </cell>
          <cell r="Q422">
            <v>167</v>
          </cell>
          <cell r="U422">
            <v>165</v>
          </cell>
          <cell r="V422">
            <v>195</v>
          </cell>
          <cell r="BH422" t="str">
            <v>Lebih</v>
          </cell>
          <cell r="BI422" t="str">
            <v>Normal</v>
          </cell>
          <cell r="BJ422" t="str">
            <v>Normal</v>
          </cell>
          <cell r="BL422" t="str">
            <v>Tinggi</v>
          </cell>
          <cell r="BN422" t="str">
            <v>Normal</v>
          </cell>
          <cell r="BO422" t="str">
            <v>Tidak</v>
          </cell>
          <cell r="BT422" t="str">
            <v>Gg Penglihatan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Balearjosari</v>
          </cell>
          <cell r="M423" t="str">
            <v>Perempuan</v>
          </cell>
          <cell r="O423">
            <v>57</v>
          </cell>
          <cell r="P423">
            <v>54</v>
          </cell>
          <cell r="Q423">
            <v>144</v>
          </cell>
          <cell r="U423">
            <v>128</v>
          </cell>
          <cell r="V423">
            <v>1</v>
          </cell>
          <cell r="BH423" t="str">
            <v>Lebih</v>
          </cell>
          <cell r="BI423" t="str">
            <v>Normal</v>
          </cell>
          <cell r="BJ423" t="str">
            <v>Normal</v>
          </cell>
          <cell r="BL423" t="str">
            <v>Tinggi</v>
          </cell>
          <cell r="BN423" t="str">
            <v>-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Purwodadi</v>
          </cell>
          <cell r="M424" t="str">
            <v>Perempuan</v>
          </cell>
          <cell r="O424">
            <v>63</v>
          </cell>
          <cell r="P424">
            <v>55</v>
          </cell>
          <cell r="Q424">
            <v>154</v>
          </cell>
          <cell r="U424">
            <v>161</v>
          </cell>
          <cell r="V424">
            <v>1</v>
          </cell>
          <cell r="BH424" t="str">
            <v>Normal</v>
          </cell>
          <cell r="BI424" t="str">
            <v>Normal</v>
          </cell>
          <cell r="BJ424" t="str">
            <v>Normal</v>
          </cell>
          <cell r="BL424" t="str">
            <v>Tinggi</v>
          </cell>
          <cell r="BN424" t="str">
            <v>-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Purwodadi</v>
          </cell>
          <cell r="M425" t="str">
            <v>Perempuan</v>
          </cell>
          <cell r="O425">
            <v>74</v>
          </cell>
          <cell r="P425">
            <v>55</v>
          </cell>
          <cell r="Q425">
            <v>149</v>
          </cell>
          <cell r="U425">
            <v>100</v>
          </cell>
          <cell r="V425">
            <v>1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Tinggi</v>
          </cell>
          <cell r="BN425" t="str">
            <v>-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Polowijen</v>
          </cell>
          <cell r="M426" t="str">
            <v>Perempuan</v>
          </cell>
          <cell r="O426">
            <v>64</v>
          </cell>
          <cell r="P426">
            <v>44</v>
          </cell>
          <cell r="Q426">
            <v>147</v>
          </cell>
          <cell r="U426">
            <v>119</v>
          </cell>
          <cell r="V426">
            <v>1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Normal</v>
          </cell>
          <cell r="BN426" t="str">
            <v>-</v>
          </cell>
          <cell r="BO426" t="str">
            <v>Tidak</v>
          </cell>
          <cell r="BT426" t="str">
            <v>Gg Penglihatan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Polowijen</v>
          </cell>
          <cell r="M427" t="str">
            <v>Perempuan</v>
          </cell>
          <cell r="O427">
            <v>74</v>
          </cell>
          <cell r="P427">
            <v>42</v>
          </cell>
          <cell r="Q427">
            <v>148</v>
          </cell>
          <cell r="U427">
            <v>125</v>
          </cell>
          <cell r="V427">
            <v>1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-</v>
          </cell>
          <cell r="BO427" t="str">
            <v>Tidak</v>
          </cell>
          <cell r="BT427" t="str">
            <v>Normal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Purwodadi</v>
          </cell>
          <cell r="M428" t="str">
            <v>Perempuan</v>
          </cell>
          <cell r="O428">
            <v>65</v>
          </cell>
          <cell r="P428">
            <v>63</v>
          </cell>
          <cell r="Q428">
            <v>150</v>
          </cell>
          <cell r="U428">
            <v>100</v>
          </cell>
          <cell r="V428">
            <v>1</v>
          </cell>
          <cell r="BH428" t="str">
            <v>Lebih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-</v>
          </cell>
          <cell r="BO428" t="str">
            <v>Tidak</v>
          </cell>
          <cell r="BT428" t="str">
            <v>Normal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Polowijen</v>
          </cell>
          <cell r="M429" t="str">
            <v>Perempuan</v>
          </cell>
          <cell r="O429">
            <v>64</v>
          </cell>
          <cell r="P429">
            <v>59</v>
          </cell>
          <cell r="Q429">
            <v>158</v>
          </cell>
          <cell r="U429">
            <v>120</v>
          </cell>
          <cell r="V429">
            <v>1</v>
          </cell>
          <cell r="BH429" t="str">
            <v>Normal</v>
          </cell>
          <cell r="BI429" t="str">
            <v>Normal</v>
          </cell>
          <cell r="BJ429" t="str">
            <v>Normal</v>
          </cell>
          <cell r="BL429" t="str">
            <v>Normal</v>
          </cell>
          <cell r="BN429" t="str">
            <v>-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Polowijen</v>
          </cell>
          <cell r="M430" t="str">
            <v>Perempuan</v>
          </cell>
          <cell r="O430">
            <v>65</v>
          </cell>
          <cell r="P430">
            <v>74</v>
          </cell>
          <cell r="Q430">
            <v>155</v>
          </cell>
          <cell r="U430">
            <v>208</v>
          </cell>
          <cell r="V430">
            <v>257</v>
          </cell>
          <cell r="BH430" t="str">
            <v>Lebih</v>
          </cell>
          <cell r="BI430" t="str">
            <v>DM</v>
          </cell>
          <cell r="BJ430" t="str">
            <v>Kolesterol Tinggi</v>
          </cell>
          <cell r="BL430" t="str">
            <v>Tinggi</v>
          </cell>
          <cell r="BN430" t="str">
            <v>Tinggi</v>
          </cell>
          <cell r="BO430" t="str">
            <v>Tidak</v>
          </cell>
          <cell r="BT430" t="str">
            <v>Gg Penglihatan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Polowijen</v>
          </cell>
          <cell r="M431" t="str">
            <v>Perempuan</v>
          </cell>
          <cell r="O431">
            <v>54</v>
          </cell>
          <cell r="P431">
            <v>62</v>
          </cell>
          <cell r="Q431">
            <v>154</v>
          </cell>
          <cell r="U431">
            <v>100</v>
          </cell>
          <cell r="V431">
            <v>270</v>
          </cell>
          <cell r="BH431" t="str">
            <v>Lebih</v>
          </cell>
          <cell r="BI431" t="str">
            <v>Normal</v>
          </cell>
          <cell r="BJ431" t="str">
            <v>Kolesterol Tinggi</v>
          </cell>
          <cell r="BL431" t="str">
            <v>Tinggi</v>
          </cell>
          <cell r="BN431" t="str">
            <v>-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Balearjosari</v>
          </cell>
          <cell r="M432" t="str">
            <v>Perempuan</v>
          </cell>
          <cell r="O432">
            <v>52</v>
          </cell>
          <cell r="P432">
            <v>66</v>
          </cell>
          <cell r="Q432">
            <v>155</v>
          </cell>
          <cell r="U432">
            <v>127</v>
          </cell>
          <cell r="V432">
            <v>180</v>
          </cell>
          <cell r="BH432" t="str">
            <v>Lebih</v>
          </cell>
          <cell r="BI432" t="str">
            <v>Normal</v>
          </cell>
          <cell r="BJ432" t="str">
            <v>Normal</v>
          </cell>
          <cell r="BL432" t="str">
            <v>Tinggi</v>
          </cell>
          <cell r="BN432" t="str">
            <v>Normal</v>
          </cell>
          <cell r="BO432" t="str">
            <v>Tidak</v>
          </cell>
          <cell r="BT432" t="str">
            <v>Gg Penglihatan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Polowijen</v>
          </cell>
          <cell r="M433" t="str">
            <v>Perempuan</v>
          </cell>
          <cell r="O433">
            <v>72</v>
          </cell>
          <cell r="P433">
            <v>41</v>
          </cell>
          <cell r="Q433">
            <v>135</v>
          </cell>
          <cell r="U433">
            <v>115</v>
          </cell>
          <cell r="V433">
            <v>1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Tinggi</v>
          </cell>
          <cell r="BN433" t="str">
            <v>-</v>
          </cell>
          <cell r="BO433" t="str">
            <v>Tidak</v>
          </cell>
          <cell r="BT433" t="str">
            <v>Gg Penglihatan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Polowijen</v>
          </cell>
          <cell r="M434" t="str">
            <v>Perempuan</v>
          </cell>
          <cell r="O434">
            <v>64</v>
          </cell>
          <cell r="P434">
            <v>61</v>
          </cell>
          <cell r="Q434">
            <v>141</v>
          </cell>
          <cell r="U434">
            <v>120</v>
          </cell>
          <cell r="V434">
            <v>1</v>
          </cell>
          <cell r="BH434" t="str">
            <v>Lebih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-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Polowijen</v>
          </cell>
          <cell r="M435" t="str">
            <v>Perempuan</v>
          </cell>
          <cell r="O435">
            <v>64</v>
          </cell>
          <cell r="P435">
            <v>68</v>
          </cell>
          <cell r="Q435">
            <v>145</v>
          </cell>
          <cell r="U435">
            <v>106</v>
          </cell>
          <cell r="V435">
            <v>1</v>
          </cell>
          <cell r="BH435" t="str">
            <v>Lebih</v>
          </cell>
          <cell r="BI435" t="str">
            <v>Normal</v>
          </cell>
          <cell r="BJ435" t="str">
            <v>Normal</v>
          </cell>
          <cell r="BL435" t="str">
            <v>Tinggi</v>
          </cell>
          <cell r="BN435" t="str">
            <v>-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Purwodadi</v>
          </cell>
          <cell r="M436" t="str">
            <v>Perempuan</v>
          </cell>
          <cell r="O436">
            <v>60</v>
          </cell>
          <cell r="P436">
            <v>68</v>
          </cell>
          <cell r="Q436">
            <v>155</v>
          </cell>
          <cell r="U436">
            <v>128</v>
          </cell>
          <cell r="V436">
            <v>1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Tinggi</v>
          </cell>
          <cell r="BN436" t="str">
            <v>-</v>
          </cell>
          <cell r="BO436" t="str">
            <v>Tidak</v>
          </cell>
          <cell r="BT436" t="str">
            <v>Gg Penglihatan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Polowijen</v>
          </cell>
          <cell r="M437" t="str">
            <v>Perempuan</v>
          </cell>
          <cell r="O437">
            <v>68</v>
          </cell>
          <cell r="P437">
            <v>44</v>
          </cell>
          <cell r="Q437">
            <v>136</v>
          </cell>
          <cell r="U437">
            <v>123</v>
          </cell>
          <cell r="V437">
            <v>1</v>
          </cell>
          <cell r="BH437" t="str">
            <v>Normal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-</v>
          </cell>
          <cell r="BO437" t="str">
            <v>Tidak</v>
          </cell>
          <cell r="BT437" t="str">
            <v>Gg Penglihatan</v>
          </cell>
          <cell r="BW437" t="str">
            <v>Gg Pendengaran</v>
          </cell>
          <cell r="CI437" t="str">
            <v>Mandiri (A)</v>
          </cell>
          <cell r="CZ437" t="str">
            <v>Normal</v>
          </cell>
        </row>
        <row r="438">
          <cell r="C438" t="str">
            <v>Purwodadi</v>
          </cell>
          <cell r="M438" t="str">
            <v>Perempuan</v>
          </cell>
          <cell r="O438">
            <v>67</v>
          </cell>
          <cell r="P438">
            <v>51</v>
          </cell>
          <cell r="Q438">
            <v>142</v>
          </cell>
          <cell r="U438">
            <v>128</v>
          </cell>
          <cell r="V438">
            <v>200</v>
          </cell>
          <cell r="BH438" t="str">
            <v>Lebih</v>
          </cell>
          <cell r="BI438" t="str">
            <v>Normal</v>
          </cell>
          <cell r="BJ438" t="str">
            <v>Normal</v>
          </cell>
          <cell r="BL438" t="str">
            <v>Tinggi</v>
          </cell>
          <cell r="BN438" t="str">
            <v>Normal</v>
          </cell>
          <cell r="BO438" t="str">
            <v>Tidak</v>
          </cell>
          <cell r="BT438" t="str">
            <v>Gg Penglihatan</v>
          </cell>
          <cell r="BW438" t="str">
            <v>Gg Pendengaran</v>
          </cell>
          <cell r="CI438" t="str">
            <v>Mandiri (A)</v>
          </cell>
          <cell r="CZ438" t="str">
            <v>Kemungkinan besar ada gangguan depresi</v>
          </cell>
        </row>
        <row r="439">
          <cell r="C439" t="str">
            <v>Purwodadi</v>
          </cell>
          <cell r="M439" t="str">
            <v>Perempuan</v>
          </cell>
          <cell r="O439">
            <v>65</v>
          </cell>
          <cell r="P439">
            <v>71</v>
          </cell>
          <cell r="Q439">
            <v>149</v>
          </cell>
          <cell r="U439">
            <v>443</v>
          </cell>
          <cell r="V439">
            <v>1</v>
          </cell>
          <cell r="BH439" t="str">
            <v>Lebih</v>
          </cell>
          <cell r="BI439" t="str">
            <v>DM</v>
          </cell>
          <cell r="BJ439" t="str">
            <v>Normal</v>
          </cell>
          <cell r="BL439" t="str">
            <v>Normal</v>
          </cell>
          <cell r="BN439" t="str">
            <v>-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Balearjosari</v>
          </cell>
          <cell r="M440" t="str">
            <v>Perempuan</v>
          </cell>
          <cell r="O440">
            <v>52</v>
          </cell>
          <cell r="P440">
            <v>55</v>
          </cell>
          <cell r="Q440">
            <v>155</v>
          </cell>
          <cell r="U440">
            <v>150</v>
          </cell>
          <cell r="V440">
            <v>1</v>
          </cell>
          <cell r="BH440" t="str">
            <v>Normal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Polowijen</v>
          </cell>
          <cell r="M441" t="str">
            <v>Perempuan</v>
          </cell>
          <cell r="O441">
            <v>48</v>
          </cell>
          <cell r="P441">
            <v>59</v>
          </cell>
          <cell r="Q441">
            <v>147</v>
          </cell>
          <cell r="U441">
            <v>155</v>
          </cell>
          <cell r="V441">
            <v>210</v>
          </cell>
          <cell r="BH441" t="str">
            <v>Lebih</v>
          </cell>
          <cell r="BI441" t="str">
            <v>Normal</v>
          </cell>
          <cell r="BJ441" t="str">
            <v>Kolesterol Tinggi</v>
          </cell>
          <cell r="BL441" t="str">
            <v>Normal</v>
          </cell>
          <cell r="BN441" t="str">
            <v>-</v>
          </cell>
          <cell r="BO441" t="str">
            <v>Tidak</v>
          </cell>
          <cell r="BT441" t="str">
            <v>Gg Penglihatan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Polowijen</v>
          </cell>
          <cell r="M442" t="str">
            <v>Perempuan</v>
          </cell>
          <cell r="O442">
            <v>66</v>
          </cell>
          <cell r="P442">
            <v>50</v>
          </cell>
          <cell r="Q442">
            <v>153</v>
          </cell>
          <cell r="U442">
            <v>145</v>
          </cell>
          <cell r="V442">
            <v>1</v>
          </cell>
          <cell r="BH442" t="str">
            <v>Normal</v>
          </cell>
          <cell r="BI442" t="str">
            <v>Normal</v>
          </cell>
          <cell r="BJ442" t="str">
            <v>Normal</v>
          </cell>
          <cell r="BL442" t="str">
            <v>Tinggi</v>
          </cell>
          <cell r="BN442" t="str">
            <v>-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Purwodadi</v>
          </cell>
          <cell r="M443" t="str">
            <v>Perempuan</v>
          </cell>
          <cell r="O443">
            <v>64</v>
          </cell>
          <cell r="P443">
            <v>48</v>
          </cell>
          <cell r="Q443">
            <v>148</v>
          </cell>
          <cell r="U443">
            <v>100</v>
          </cell>
          <cell r="V443">
            <v>160</v>
          </cell>
          <cell r="BH443" t="str">
            <v>Normal</v>
          </cell>
          <cell r="BI443" t="str">
            <v>Normal</v>
          </cell>
          <cell r="BJ443" t="str">
            <v>Normal</v>
          </cell>
          <cell r="BL443" t="str">
            <v>Tinggi</v>
          </cell>
          <cell r="BN443" t="str">
            <v>Normal</v>
          </cell>
          <cell r="BO443" t="str">
            <v>Tidak</v>
          </cell>
          <cell r="BT443" t="str">
            <v>Gg Penglihatan</v>
          </cell>
          <cell r="BW443" t="str">
            <v>Gg Pendengaran</v>
          </cell>
          <cell r="CI443" t="str">
            <v>Mandiri (A)</v>
          </cell>
          <cell r="CZ443" t="str">
            <v>Normal</v>
          </cell>
        </row>
        <row r="444">
          <cell r="C444" t="str">
            <v>Polowijen</v>
          </cell>
          <cell r="M444" t="str">
            <v>Perempuan</v>
          </cell>
          <cell r="O444">
            <v>69</v>
          </cell>
          <cell r="P444">
            <v>58</v>
          </cell>
          <cell r="Q444">
            <v>151</v>
          </cell>
          <cell r="U444">
            <v>262</v>
          </cell>
          <cell r="V444">
            <v>1</v>
          </cell>
          <cell r="BH444" t="str">
            <v>Lebih</v>
          </cell>
          <cell r="BI444" t="str">
            <v>DM</v>
          </cell>
          <cell r="BJ444" t="str">
            <v>Normal</v>
          </cell>
          <cell r="BL444" t="str">
            <v>Tinggi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Polowijen</v>
          </cell>
          <cell r="M445" t="str">
            <v>Perempuan</v>
          </cell>
          <cell r="O445">
            <v>68</v>
          </cell>
          <cell r="P445">
            <v>65</v>
          </cell>
          <cell r="Q445">
            <v>157</v>
          </cell>
          <cell r="U445">
            <v>291</v>
          </cell>
          <cell r="V445">
            <v>148</v>
          </cell>
          <cell r="BH445" t="str">
            <v>Lebih</v>
          </cell>
          <cell r="BI445" t="str">
            <v>DM</v>
          </cell>
          <cell r="BJ445" t="str">
            <v>Normal</v>
          </cell>
          <cell r="BL445" t="str">
            <v>Tinggi</v>
          </cell>
          <cell r="BN445" t="str">
            <v>-</v>
          </cell>
          <cell r="BO445" t="str">
            <v>Tidak</v>
          </cell>
          <cell r="BT445" t="str">
            <v>Gg Penglihatan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Polowijen</v>
          </cell>
          <cell r="M446" t="str">
            <v>Perempuan</v>
          </cell>
          <cell r="O446">
            <v>52</v>
          </cell>
          <cell r="P446">
            <v>56</v>
          </cell>
          <cell r="Q446">
            <v>156</v>
          </cell>
          <cell r="U446">
            <v>112</v>
          </cell>
          <cell r="V446">
            <v>250</v>
          </cell>
          <cell r="BH446" t="str">
            <v>Normal</v>
          </cell>
          <cell r="BI446" t="str">
            <v>Normal</v>
          </cell>
          <cell r="BJ446" t="str">
            <v>Kolesterol Tinggi</v>
          </cell>
          <cell r="BL446" t="str">
            <v>Normal</v>
          </cell>
          <cell r="BN446" t="str">
            <v>Normal</v>
          </cell>
          <cell r="BO446" t="str">
            <v>Tidak</v>
          </cell>
          <cell r="BT446" t="str">
            <v>Normal</v>
          </cell>
          <cell r="BW446" t="str">
            <v>Gg Pendengaran</v>
          </cell>
          <cell r="CI446" t="str">
            <v>Mandiri (A)</v>
          </cell>
          <cell r="CZ446" t="str">
            <v>Normal</v>
          </cell>
        </row>
        <row r="447">
          <cell r="C447" t="str">
            <v>Polowijen</v>
          </cell>
          <cell r="M447" t="str">
            <v>Perempuan</v>
          </cell>
          <cell r="O447">
            <v>50</v>
          </cell>
          <cell r="P447">
            <v>59</v>
          </cell>
          <cell r="Q447">
            <v>148</v>
          </cell>
          <cell r="U447">
            <v>120</v>
          </cell>
          <cell r="V447">
            <v>1</v>
          </cell>
          <cell r="BH447" t="str">
            <v>Lebih</v>
          </cell>
          <cell r="BI447" t="str">
            <v>Normal</v>
          </cell>
          <cell r="BJ447" t="str">
            <v>Normal</v>
          </cell>
          <cell r="BL447" t="str">
            <v>Tinggi</v>
          </cell>
          <cell r="BN447" t="str">
            <v>-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Polowijen</v>
          </cell>
          <cell r="M448" t="str">
            <v>Perempuan</v>
          </cell>
          <cell r="O448">
            <v>68</v>
          </cell>
          <cell r="P448">
            <v>77</v>
          </cell>
          <cell r="Q448">
            <v>150</v>
          </cell>
          <cell r="U448">
            <v>252</v>
          </cell>
          <cell r="V448">
            <v>1</v>
          </cell>
          <cell r="BH448" t="str">
            <v>Lebih</v>
          </cell>
          <cell r="BI448" t="str">
            <v>DM</v>
          </cell>
          <cell r="BJ448" t="str">
            <v>Normal</v>
          </cell>
          <cell r="BL448" t="str">
            <v>Tinggi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Purwodadi</v>
          </cell>
          <cell r="M449" t="str">
            <v>Perempuan</v>
          </cell>
          <cell r="O449">
            <v>83</v>
          </cell>
          <cell r="P449">
            <v>61</v>
          </cell>
          <cell r="Q449">
            <v>155</v>
          </cell>
          <cell r="U449">
            <v>140</v>
          </cell>
          <cell r="V449">
            <v>110</v>
          </cell>
          <cell r="BH449" t="str">
            <v>Lebih</v>
          </cell>
          <cell r="BI449" t="str">
            <v>Normal</v>
          </cell>
          <cell r="BJ449" t="str">
            <v>Normal</v>
          </cell>
          <cell r="BL449" t="str">
            <v>Tinggi</v>
          </cell>
          <cell r="BN449" t="str">
            <v>Normal</v>
          </cell>
          <cell r="BO449" t="str">
            <v>Tidak</v>
          </cell>
          <cell r="BT449" t="str">
            <v>Gg Penglihatan</v>
          </cell>
          <cell r="BW449" t="str">
            <v>Normal</v>
          </cell>
          <cell r="CI449" t="str">
            <v>Ketergantungan Ringan (B)</v>
          </cell>
          <cell r="CZ449" t="str">
            <v>Normal</v>
          </cell>
        </row>
        <row r="450">
          <cell r="C450" t="str">
            <v>Balearjosari</v>
          </cell>
          <cell r="M450" t="str">
            <v>Laki-laki</v>
          </cell>
          <cell r="O450">
            <v>69</v>
          </cell>
          <cell r="P450">
            <v>54</v>
          </cell>
          <cell r="Q450">
            <v>156</v>
          </cell>
          <cell r="U450">
            <v>126</v>
          </cell>
          <cell r="V450">
            <v>1</v>
          </cell>
          <cell r="BH450" t="str">
            <v>Normal</v>
          </cell>
          <cell r="BI450" t="str">
            <v>Normal</v>
          </cell>
          <cell r="BJ450" t="str">
            <v>Normal</v>
          </cell>
          <cell r="BL450" t="str">
            <v>Tinggi</v>
          </cell>
          <cell r="BN450" t="str">
            <v>-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Polowijen</v>
          </cell>
          <cell r="M451" t="str">
            <v>Perempuan</v>
          </cell>
          <cell r="O451">
            <v>65</v>
          </cell>
          <cell r="P451">
            <v>50</v>
          </cell>
          <cell r="Q451">
            <v>146</v>
          </cell>
          <cell r="U451">
            <v>121</v>
          </cell>
          <cell r="V451">
            <v>1</v>
          </cell>
          <cell r="BH451" t="str">
            <v>Normal</v>
          </cell>
          <cell r="BI451" t="str">
            <v>Normal</v>
          </cell>
          <cell r="BJ451" t="str">
            <v>Normal</v>
          </cell>
          <cell r="BL451" t="str">
            <v>Tinggi</v>
          </cell>
          <cell r="BN451" t="str">
            <v>-</v>
          </cell>
          <cell r="BO451" t="str">
            <v>Tidak</v>
          </cell>
          <cell r="BT451" t="str">
            <v>Normal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Polowijen</v>
          </cell>
          <cell r="M452" t="str">
            <v>Perempuan</v>
          </cell>
          <cell r="O452">
            <v>65</v>
          </cell>
          <cell r="P452">
            <v>40</v>
          </cell>
          <cell r="Q452">
            <v>147</v>
          </cell>
          <cell r="U452">
            <v>118</v>
          </cell>
          <cell r="V452">
            <v>1</v>
          </cell>
          <cell r="BH452" t="str">
            <v>Normal</v>
          </cell>
          <cell r="BI452" t="str">
            <v>Normal</v>
          </cell>
          <cell r="BJ452" t="str">
            <v>Normal</v>
          </cell>
          <cell r="BL452" t="str">
            <v>Normal</v>
          </cell>
          <cell r="BN452" t="str">
            <v>-</v>
          </cell>
          <cell r="BO452" t="str">
            <v>Tidak</v>
          </cell>
          <cell r="BT452" t="str">
            <v>Normal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Polowijen</v>
          </cell>
          <cell r="M453" t="str">
            <v>Perempuan</v>
          </cell>
          <cell r="O453">
            <v>52</v>
          </cell>
          <cell r="P453">
            <v>52</v>
          </cell>
          <cell r="Q453">
            <v>139</v>
          </cell>
          <cell r="U453">
            <v>137</v>
          </cell>
          <cell r="V453">
            <v>307</v>
          </cell>
          <cell r="BH453" t="str">
            <v>Lebih</v>
          </cell>
          <cell r="BI453" t="str">
            <v>Normal</v>
          </cell>
          <cell r="BJ453" t="str">
            <v>Kolesterol Tinggi</v>
          </cell>
          <cell r="BL453" t="str">
            <v>Tinggi</v>
          </cell>
          <cell r="BN453" t="str">
            <v>-</v>
          </cell>
          <cell r="BO453" t="str">
            <v>Tidak</v>
          </cell>
          <cell r="BT453" t="str">
            <v>Gg Penglihatan</v>
          </cell>
          <cell r="BW453" t="str">
            <v>Normal</v>
          </cell>
          <cell r="CI453" t="str">
            <v>Ketergantungan Ringan (B)</v>
          </cell>
          <cell r="CZ453" t="str">
            <v>Normal</v>
          </cell>
        </row>
        <row r="454">
          <cell r="C454" t="str">
            <v>Purwodadi</v>
          </cell>
          <cell r="M454" t="str">
            <v>Perempuan</v>
          </cell>
          <cell r="O454">
            <v>66</v>
          </cell>
          <cell r="P454">
            <v>40</v>
          </cell>
          <cell r="Q454">
            <v>150</v>
          </cell>
          <cell r="U454">
            <v>140</v>
          </cell>
          <cell r="V454">
            <v>110</v>
          </cell>
          <cell r="BH454" t="str">
            <v>IMT Kurang</v>
          </cell>
          <cell r="BI454" t="str">
            <v>Normal</v>
          </cell>
          <cell r="BJ454" t="str">
            <v>Normal</v>
          </cell>
          <cell r="BL454" t="str">
            <v>Normal</v>
          </cell>
          <cell r="BN454" t="str">
            <v>Normal</v>
          </cell>
          <cell r="BO454" t="str">
            <v>Tidak</v>
          </cell>
          <cell r="BT454" t="str">
            <v>Gg Penglihatan</v>
          </cell>
          <cell r="BW454" t="str">
            <v>Normal</v>
          </cell>
          <cell r="CI454" t="str">
            <v>Ketergantungan Ringan (B)</v>
          </cell>
          <cell r="CZ454" t="str">
            <v>Kemungkinan besar ada gangguan depresi</v>
          </cell>
        </row>
        <row r="455">
          <cell r="C455" t="str">
            <v>Polowijen</v>
          </cell>
          <cell r="M455" t="str">
            <v>Perempuan</v>
          </cell>
          <cell r="O455">
            <v>48</v>
          </cell>
          <cell r="P455">
            <v>67</v>
          </cell>
          <cell r="Q455">
            <v>150</v>
          </cell>
          <cell r="U455">
            <v>95</v>
          </cell>
          <cell r="V455">
            <v>1</v>
          </cell>
          <cell r="BH455" t="str">
            <v>Lebih</v>
          </cell>
          <cell r="BI455" t="str">
            <v>Normal</v>
          </cell>
          <cell r="BJ455" t="str">
            <v>Normal</v>
          </cell>
          <cell r="BL455" t="str">
            <v>Normal</v>
          </cell>
          <cell r="BN455" t="str">
            <v>-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Polowijen</v>
          </cell>
          <cell r="M456" t="str">
            <v>Perempuan</v>
          </cell>
          <cell r="O456">
            <v>47</v>
          </cell>
          <cell r="P456">
            <v>73</v>
          </cell>
          <cell r="Q456">
            <v>147</v>
          </cell>
          <cell r="U456">
            <v>101</v>
          </cell>
          <cell r="V456">
            <v>292</v>
          </cell>
          <cell r="BH456" t="str">
            <v>Lebih</v>
          </cell>
          <cell r="BI456" t="str">
            <v>Normal</v>
          </cell>
          <cell r="BJ456" t="str">
            <v>Kolesterol Tinggi</v>
          </cell>
          <cell r="BL456" t="str">
            <v>Tinggi</v>
          </cell>
          <cell r="BN456" t="str">
            <v>-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Polowijen</v>
          </cell>
          <cell r="M457" t="str">
            <v>Perempuan</v>
          </cell>
          <cell r="O457">
            <v>63</v>
          </cell>
          <cell r="P457">
            <v>65</v>
          </cell>
          <cell r="Q457">
            <v>151</v>
          </cell>
          <cell r="U457">
            <v>143</v>
          </cell>
          <cell r="V457">
            <v>1</v>
          </cell>
          <cell r="BH457" t="str">
            <v>Lebih</v>
          </cell>
          <cell r="BI457" t="str">
            <v>Normal</v>
          </cell>
          <cell r="BJ457" t="str">
            <v>Normal</v>
          </cell>
          <cell r="BL457" t="str">
            <v>Tinggi</v>
          </cell>
          <cell r="BN457" t="str">
            <v>-</v>
          </cell>
          <cell r="BO457" t="str">
            <v>Tidak</v>
          </cell>
          <cell r="BT457" t="str">
            <v>Gg Penglihatan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Polowijen</v>
          </cell>
          <cell r="M458" t="str">
            <v>Perempuan</v>
          </cell>
          <cell r="O458">
            <v>62</v>
          </cell>
          <cell r="P458">
            <v>65</v>
          </cell>
          <cell r="Q458">
            <v>155</v>
          </cell>
          <cell r="U458">
            <v>154</v>
          </cell>
          <cell r="V458">
            <v>304</v>
          </cell>
          <cell r="BH458" t="str">
            <v>Lebih</v>
          </cell>
          <cell r="BI458" t="str">
            <v>Normal</v>
          </cell>
          <cell r="BJ458" t="str">
            <v>Kolesterol Tinggi</v>
          </cell>
          <cell r="BL458" t="str">
            <v>Tinggi</v>
          </cell>
          <cell r="BN458" t="str">
            <v>Tinggi</v>
          </cell>
          <cell r="BO458" t="str">
            <v>Tidak</v>
          </cell>
          <cell r="BT458" t="str">
            <v>Gg Penglihatan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Balearjosari</v>
          </cell>
          <cell r="M459" t="str">
            <v>Perempuan</v>
          </cell>
          <cell r="O459">
            <v>64</v>
          </cell>
          <cell r="P459">
            <v>55</v>
          </cell>
          <cell r="Q459">
            <v>147</v>
          </cell>
          <cell r="U459">
            <v>112</v>
          </cell>
          <cell r="V459">
            <v>160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Tinggi</v>
          </cell>
          <cell r="BN459" t="str">
            <v>Normal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Polowijen</v>
          </cell>
          <cell r="M460" t="str">
            <v>Perempuan</v>
          </cell>
          <cell r="O460">
            <v>63</v>
          </cell>
          <cell r="P460">
            <v>69</v>
          </cell>
          <cell r="Q460">
            <v>151</v>
          </cell>
          <cell r="U460">
            <v>171</v>
          </cell>
          <cell r="V460">
            <v>1</v>
          </cell>
          <cell r="BH460" t="str">
            <v>Lebih</v>
          </cell>
          <cell r="BI460" t="str">
            <v>Normal</v>
          </cell>
          <cell r="BJ460" t="str">
            <v>Normal</v>
          </cell>
          <cell r="BL460" t="str">
            <v>Tinggi</v>
          </cell>
          <cell r="BN460" t="str">
            <v>-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Polowijen</v>
          </cell>
          <cell r="M461" t="str">
            <v>Perempuan</v>
          </cell>
          <cell r="O461">
            <v>63</v>
          </cell>
          <cell r="P461">
            <v>46</v>
          </cell>
          <cell r="Q461">
            <v>139</v>
          </cell>
          <cell r="U461">
            <v>99</v>
          </cell>
          <cell r="V461">
            <v>1</v>
          </cell>
          <cell r="BH461" t="str">
            <v>Normal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-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Purwodadi</v>
          </cell>
          <cell r="M462" t="str">
            <v>Perempuan</v>
          </cell>
          <cell r="O462">
            <v>79</v>
          </cell>
          <cell r="P462">
            <v>38</v>
          </cell>
          <cell r="Q462">
            <v>129</v>
          </cell>
          <cell r="U462">
            <v>100</v>
          </cell>
          <cell r="V462">
            <v>1</v>
          </cell>
          <cell r="BH462" t="str">
            <v>Normal</v>
          </cell>
          <cell r="BI462" t="str">
            <v>Normal</v>
          </cell>
          <cell r="BJ462" t="str">
            <v>Normal</v>
          </cell>
          <cell r="BL462" t="str">
            <v>Tinggi</v>
          </cell>
          <cell r="BN462" t="str">
            <v>-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Purwodadi</v>
          </cell>
          <cell r="M463" t="str">
            <v>Perempuan</v>
          </cell>
          <cell r="O463">
            <v>67</v>
          </cell>
          <cell r="P463">
            <v>51</v>
          </cell>
          <cell r="Q463">
            <v>148</v>
          </cell>
          <cell r="U463">
            <v>98</v>
          </cell>
          <cell r="V463">
            <v>179</v>
          </cell>
          <cell r="BH463" t="str">
            <v>Normal</v>
          </cell>
          <cell r="BI463" t="str">
            <v>Normal</v>
          </cell>
          <cell r="BJ463" t="str">
            <v>Normal</v>
          </cell>
          <cell r="BL463" t="str">
            <v>Normal</v>
          </cell>
          <cell r="BN463" t="str">
            <v>Normal</v>
          </cell>
          <cell r="BO463" t="str">
            <v>Tidak</v>
          </cell>
          <cell r="BT463" t="str">
            <v>Gg Penglihatan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Purwodadi</v>
          </cell>
          <cell r="M464" t="str">
            <v>Laki-laki</v>
          </cell>
          <cell r="O464">
            <v>84</v>
          </cell>
          <cell r="P464">
            <v>60</v>
          </cell>
          <cell r="Q464">
            <v>161</v>
          </cell>
          <cell r="U464">
            <v>100</v>
          </cell>
          <cell r="V464">
            <v>1</v>
          </cell>
          <cell r="BH464" t="str">
            <v>Normal</v>
          </cell>
          <cell r="BI464" t="str">
            <v>Normal</v>
          </cell>
          <cell r="BJ464" t="str">
            <v>Normal</v>
          </cell>
          <cell r="BL464" t="str">
            <v>Normal</v>
          </cell>
          <cell r="BN464" t="str">
            <v>-</v>
          </cell>
          <cell r="BO464" t="str">
            <v>Tidak</v>
          </cell>
          <cell r="BT464" t="str">
            <v>Gg Penglihatan</v>
          </cell>
          <cell r="BW464" t="str">
            <v>Gg Pendengaran</v>
          </cell>
          <cell r="CI464" t="str">
            <v>Mandiri (A)</v>
          </cell>
          <cell r="CZ464" t="str">
            <v>Normal</v>
          </cell>
        </row>
        <row r="465">
          <cell r="C465" t="str">
            <v>Balearjosari</v>
          </cell>
          <cell r="M465" t="str">
            <v>Perempuan</v>
          </cell>
          <cell r="O465">
            <v>65</v>
          </cell>
          <cell r="P465">
            <v>50</v>
          </cell>
          <cell r="Q465">
            <v>151</v>
          </cell>
          <cell r="U465">
            <v>170</v>
          </cell>
          <cell r="V465">
            <v>1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Normal</v>
          </cell>
          <cell r="BN465" t="str">
            <v>-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Polowijen</v>
          </cell>
          <cell r="M466" t="str">
            <v>Perempuan</v>
          </cell>
          <cell r="O466">
            <v>64</v>
          </cell>
          <cell r="P466">
            <v>52</v>
          </cell>
          <cell r="Q466">
            <v>148</v>
          </cell>
          <cell r="U466">
            <v>253</v>
          </cell>
          <cell r="V466">
            <v>1</v>
          </cell>
          <cell r="BH466" t="str">
            <v>Normal</v>
          </cell>
          <cell r="BI466" t="str">
            <v>DM</v>
          </cell>
          <cell r="BJ466" t="str">
            <v>Normal</v>
          </cell>
          <cell r="BL466" t="str">
            <v>Tinggi</v>
          </cell>
          <cell r="BN466" t="str">
            <v>-</v>
          </cell>
          <cell r="BO466" t="str">
            <v>Tidak</v>
          </cell>
          <cell r="BT466" t="str">
            <v>Gg Penglihatan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Balearjosari</v>
          </cell>
          <cell r="M467" t="str">
            <v>Perempuan</v>
          </cell>
          <cell r="O467">
            <v>54</v>
          </cell>
          <cell r="P467">
            <v>60</v>
          </cell>
          <cell r="Q467">
            <v>130</v>
          </cell>
          <cell r="U467">
            <v>150</v>
          </cell>
          <cell r="V467">
            <v>1</v>
          </cell>
          <cell r="BH467" t="str">
            <v>Lebih</v>
          </cell>
          <cell r="BI467" t="str">
            <v>Normal</v>
          </cell>
          <cell r="BJ467" t="str">
            <v>Normal</v>
          </cell>
          <cell r="BL467" t="str">
            <v>Tinggi</v>
          </cell>
          <cell r="BN467" t="str">
            <v>-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Polowijen</v>
          </cell>
          <cell r="M468" t="str">
            <v>Perempuan</v>
          </cell>
          <cell r="O468">
            <v>57</v>
          </cell>
          <cell r="P468">
            <v>69</v>
          </cell>
          <cell r="Q468">
            <v>150</v>
          </cell>
          <cell r="U468">
            <v>70</v>
          </cell>
          <cell r="V468">
            <v>185</v>
          </cell>
          <cell r="BH468" t="str">
            <v>Lebih</v>
          </cell>
          <cell r="BI468" t="str">
            <v>Normal</v>
          </cell>
          <cell r="BJ468" t="str">
            <v>Normal</v>
          </cell>
          <cell r="BL468" t="str">
            <v>Normal</v>
          </cell>
          <cell r="BN468" t="str">
            <v>Normal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Polowijen</v>
          </cell>
          <cell r="M469" t="str">
            <v>Perempuan</v>
          </cell>
          <cell r="O469">
            <v>54</v>
          </cell>
          <cell r="P469">
            <v>68</v>
          </cell>
          <cell r="Q469">
            <v>145</v>
          </cell>
          <cell r="U469">
            <v>238</v>
          </cell>
          <cell r="V469">
            <v>1</v>
          </cell>
          <cell r="BH469" t="str">
            <v>Lebih</v>
          </cell>
          <cell r="BI469" t="str">
            <v>DM</v>
          </cell>
          <cell r="BJ469" t="str">
            <v>Normal</v>
          </cell>
          <cell r="BL469" t="str">
            <v>Tinggi</v>
          </cell>
          <cell r="BN469" t="str">
            <v>-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Polowijen</v>
          </cell>
          <cell r="M470" t="str">
            <v>Perempuan</v>
          </cell>
          <cell r="O470">
            <v>63</v>
          </cell>
          <cell r="P470">
            <v>55</v>
          </cell>
          <cell r="Q470">
            <v>142</v>
          </cell>
          <cell r="U470">
            <v>140</v>
          </cell>
          <cell r="V470">
            <v>1</v>
          </cell>
          <cell r="BH470" t="str">
            <v>Lebih</v>
          </cell>
          <cell r="BI470" t="str">
            <v>Normal</v>
          </cell>
          <cell r="BJ470" t="str">
            <v>Normal</v>
          </cell>
          <cell r="BL470" t="str">
            <v>Tinggi</v>
          </cell>
          <cell r="BN470" t="str">
            <v>-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Ketergantungan Ringan (B)</v>
          </cell>
          <cell r="CZ470" t="str">
            <v>Normal</v>
          </cell>
        </row>
        <row r="471">
          <cell r="C471" t="str">
            <v>Polowijen</v>
          </cell>
          <cell r="M471" t="str">
            <v>Perempuan</v>
          </cell>
          <cell r="O471">
            <v>64</v>
          </cell>
          <cell r="P471">
            <v>57</v>
          </cell>
          <cell r="Q471">
            <v>145</v>
          </cell>
          <cell r="U471">
            <v>110</v>
          </cell>
          <cell r="V471">
            <v>175</v>
          </cell>
          <cell r="BH471" t="str">
            <v>Lebih</v>
          </cell>
          <cell r="BI471" t="str">
            <v>Normal</v>
          </cell>
          <cell r="BJ471" t="str">
            <v>Normal</v>
          </cell>
          <cell r="BL471" t="str">
            <v>Normal</v>
          </cell>
          <cell r="BN471" t="str">
            <v>Normal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Polowijen</v>
          </cell>
          <cell r="M472" t="str">
            <v>Perempuan</v>
          </cell>
          <cell r="O472">
            <v>72</v>
          </cell>
          <cell r="P472">
            <v>70</v>
          </cell>
          <cell r="Q472">
            <v>143</v>
          </cell>
          <cell r="U472">
            <v>196</v>
          </cell>
          <cell r="V472">
            <v>1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Polowijen</v>
          </cell>
          <cell r="M473" t="str">
            <v>Perempuan</v>
          </cell>
          <cell r="O473">
            <v>70</v>
          </cell>
          <cell r="P473">
            <v>58</v>
          </cell>
          <cell r="Q473">
            <v>152</v>
          </cell>
          <cell r="U473">
            <v>132</v>
          </cell>
          <cell r="V473">
            <v>1</v>
          </cell>
          <cell r="BH473" t="str">
            <v>Lebih</v>
          </cell>
          <cell r="BI473" t="str">
            <v>Normal</v>
          </cell>
          <cell r="BJ473" t="str">
            <v>Normal</v>
          </cell>
          <cell r="BL473" t="str">
            <v>Tinggi</v>
          </cell>
          <cell r="BN473" t="str">
            <v>-</v>
          </cell>
          <cell r="BO473" t="str">
            <v>Tidak</v>
          </cell>
          <cell r="BT473" t="str">
            <v>Gg Penglihatan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Purwodadi</v>
          </cell>
          <cell r="M474" t="str">
            <v>Perempuan</v>
          </cell>
          <cell r="O474">
            <v>68</v>
          </cell>
          <cell r="P474">
            <v>59</v>
          </cell>
          <cell r="Q474">
            <v>152</v>
          </cell>
          <cell r="U474">
            <v>109</v>
          </cell>
          <cell r="V474">
            <v>276</v>
          </cell>
          <cell r="BH474" t="str">
            <v>Lebih</v>
          </cell>
          <cell r="BI474" t="str">
            <v>Normal</v>
          </cell>
          <cell r="BJ474" t="str">
            <v>Kolesterol Tinggi</v>
          </cell>
          <cell r="BL474" t="str">
            <v>Normal</v>
          </cell>
          <cell r="BN474" t="str">
            <v>Normal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Balearjosari</v>
          </cell>
          <cell r="M475" t="str">
            <v>Perempuan</v>
          </cell>
          <cell r="O475">
            <v>59</v>
          </cell>
          <cell r="P475">
            <v>64</v>
          </cell>
          <cell r="Q475">
            <v>156</v>
          </cell>
          <cell r="U475">
            <v>92</v>
          </cell>
          <cell r="V475">
            <v>224</v>
          </cell>
          <cell r="BH475" t="str">
            <v>Lebih</v>
          </cell>
          <cell r="BI475" t="str">
            <v>Normal</v>
          </cell>
          <cell r="BJ475" t="str">
            <v>Kolesterol Tinggi</v>
          </cell>
          <cell r="BL475" t="str">
            <v>Normal</v>
          </cell>
          <cell r="BN475" t="str">
            <v>Normal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Polowijen</v>
          </cell>
          <cell r="M476" t="str">
            <v>Perempuan</v>
          </cell>
          <cell r="O476">
            <v>59</v>
          </cell>
          <cell r="P476">
            <v>48</v>
          </cell>
          <cell r="Q476">
            <v>148</v>
          </cell>
          <cell r="U476">
            <v>112</v>
          </cell>
          <cell r="V476">
            <v>1</v>
          </cell>
          <cell r="BH476" t="str">
            <v>Normal</v>
          </cell>
          <cell r="BI476" t="str">
            <v>Normal</v>
          </cell>
          <cell r="BJ476" t="str">
            <v>Normal</v>
          </cell>
          <cell r="BL476" t="str">
            <v>Normal</v>
          </cell>
          <cell r="BN476" t="str">
            <v>-</v>
          </cell>
          <cell r="BO476" t="str">
            <v>Tidak</v>
          </cell>
          <cell r="BT476" t="str">
            <v>Gg Penglihatan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Polowijen</v>
          </cell>
          <cell r="M477" t="str">
            <v>Perempuan</v>
          </cell>
          <cell r="O477">
            <v>51</v>
          </cell>
          <cell r="P477">
            <v>64</v>
          </cell>
          <cell r="Q477">
            <v>158</v>
          </cell>
          <cell r="U477">
            <v>143</v>
          </cell>
          <cell r="V477">
            <v>1</v>
          </cell>
          <cell r="BH477" t="str">
            <v>Lebih</v>
          </cell>
          <cell r="BI477" t="str">
            <v>Normal</v>
          </cell>
          <cell r="BJ477" t="str">
            <v>Normal</v>
          </cell>
          <cell r="BL477" t="str">
            <v>Tinggi</v>
          </cell>
          <cell r="BN477" t="str">
            <v>-</v>
          </cell>
          <cell r="BO477" t="str">
            <v>Tidak</v>
          </cell>
          <cell r="BT477" t="str">
            <v>Gg Penglihatan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Purwodadi</v>
          </cell>
          <cell r="M478" t="str">
            <v>Perempuan</v>
          </cell>
          <cell r="O478">
            <v>63</v>
          </cell>
          <cell r="P478">
            <v>59</v>
          </cell>
          <cell r="Q478">
            <v>152</v>
          </cell>
          <cell r="U478">
            <v>100</v>
          </cell>
          <cell r="V478">
            <v>1</v>
          </cell>
          <cell r="BH478" t="str">
            <v>Lebih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-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Purwodadi</v>
          </cell>
          <cell r="M479" t="str">
            <v>Perempuan</v>
          </cell>
          <cell r="O479">
            <v>50</v>
          </cell>
          <cell r="P479">
            <v>51</v>
          </cell>
          <cell r="Q479">
            <v>160</v>
          </cell>
          <cell r="U479">
            <v>95</v>
          </cell>
          <cell r="V479">
            <v>1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Normal</v>
          </cell>
          <cell r="BN479" t="str">
            <v>-</v>
          </cell>
          <cell r="BO479" t="str">
            <v>Tidak</v>
          </cell>
          <cell r="BT479" t="str">
            <v>Gg Penglihatan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Polowijen</v>
          </cell>
          <cell r="M480" t="str">
            <v>Perempuan</v>
          </cell>
          <cell r="O480">
            <v>64</v>
          </cell>
          <cell r="P480">
            <v>60</v>
          </cell>
          <cell r="Q480">
            <v>155</v>
          </cell>
          <cell r="U480">
            <v>132</v>
          </cell>
          <cell r="V480">
            <v>1</v>
          </cell>
          <cell r="BH480" t="str">
            <v>Normal</v>
          </cell>
          <cell r="BI480" t="str">
            <v>Normal</v>
          </cell>
          <cell r="BJ480" t="str">
            <v>Normal</v>
          </cell>
          <cell r="BL480" t="str">
            <v>Tinggi</v>
          </cell>
          <cell r="BN480" t="str">
            <v>-</v>
          </cell>
          <cell r="BO480" t="str">
            <v>Tidak</v>
          </cell>
          <cell r="BT480" t="str">
            <v>Normal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Balearjosari</v>
          </cell>
          <cell r="M481" t="str">
            <v>Perempuan</v>
          </cell>
          <cell r="O481">
            <v>61</v>
          </cell>
          <cell r="P481">
            <v>56</v>
          </cell>
          <cell r="Q481">
            <v>155</v>
          </cell>
          <cell r="U481">
            <v>92</v>
          </cell>
          <cell r="V481">
            <v>1</v>
          </cell>
          <cell r="BH481" t="str">
            <v>Normal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-</v>
          </cell>
          <cell r="BO481" t="str">
            <v>Tidak</v>
          </cell>
          <cell r="BT481" t="str">
            <v>Normal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Polowijen</v>
          </cell>
          <cell r="M482" t="str">
            <v>Perempuan</v>
          </cell>
          <cell r="O482">
            <v>47</v>
          </cell>
          <cell r="P482">
            <v>53</v>
          </cell>
          <cell r="Q482">
            <v>143</v>
          </cell>
          <cell r="U482">
            <v>139</v>
          </cell>
          <cell r="V482">
            <v>1</v>
          </cell>
          <cell r="BH482" t="str">
            <v>Lebih</v>
          </cell>
          <cell r="BI482" t="str">
            <v>Normal</v>
          </cell>
          <cell r="BJ482" t="str">
            <v>Normal</v>
          </cell>
          <cell r="BL482" t="str">
            <v>Normal</v>
          </cell>
          <cell r="BN482" t="str">
            <v>-</v>
          </cell>
          <cell r="BO482" t="str">
            <v>Tidak</v>
          </cell>
          <cell r="BT482" t="str">
            <v>Normal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Purwodadi</v>
          </cell>
          <cell r="M483" t="str">
            <v>Perempuan</v>
          </cell>
          <cell r="O483">
            <v>62</v>
          </cell>
          <cell r="P483">
            <v>52</v>
          </cell>
          <cell r="Q483">
            <v>147</v>
          </cell>
          <cell r="U483">
            <v>70</v>
          </cell>
          <cell r="V483">
            <v>1</v>
          </cell>
          <cell r="BH483" t="str">
            <v>Normal</v>
          </cell>
          <cell r="BI483" t="str">
            <v>Normal</v>
          </cell>
          <cell r="BJ483" t="str">
            <v>Normal</v>
          </cell>
          <cell r="BL483" t="str">
            <v>Normal</v>
          </cell>
          <cell r="BN483" t="str">
            <v>-</v>
          </cell>
          <cell r="BO483" t="str">
            <v>Tidak</v>
          </cell>
          <cell r="BT483" t="str">
            <v>Gg Penglihatan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Balearjosari</v>
          </cell>
          <cell r="M484" t="str">
            <v>Perempuan</v>
          </cell>
          <cell r="O484">
            <v>60</v>
          </cell>
          <cell r="P484">
            <v>74</v>
          </cell>
          <cell r="Q484">
            <v>154</v>
          </cell>
          <cell r="U484">
            <v>110</v>
          </cell>
          <cell r="V484">
            <v>165</v>
          </cell>
          <cell r="BH484" t="str">
            <v>Lebih</v>
          </cell>
          <cell r="BI484" t="str">
            <v>Normal</v>
          </cell>
          <cell r="BJ484" t="str">
            <v>Normal</v>
          </cell>
          <cell r="BL484" t="str">
            <v>Tinggi</v>
          </cell>
          <cell r="BN484" t="str">
            <v>Normal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Purwodadi</v>
          </cell>
          <cell r="M485" t="str">
            <v>Perempuan</v>
          </cell>
          <cell r="O485">
            <v>60</v>
          </cell>
          <cell r="P485">
            <v>43</v>
          </cell>
          <cell r="Q485">
            <v>147</v>
          </cell>
          <cell r="U485">
            <v>100</v>
          </cell>
          <cell r="V485">
            <v>1</v>
          </cell>
          <cell r="BH485" t="str">
            <v>Normal</v>
          </cell>
          <cell r="BI485" t="str">
            <v>Normal</v>
          </cell>
          <cell r="BJ485" t="str">
            <v>Normal</v>
          </cell>
          <cell r="BL485" t="str">
            <v>Normal</v>
          </cell>
          <cell r="BN485" t="str">
            <v>-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Balearjosari</v>
          </cell>
          <cell r="M486" t="str">
            <v>Perempuan</v>
          </cell>
          <cell r="O486">
            <v>59</v>
          </cell>
          <cell r="P486">
            <v>60</v>
          </cell>
          <cell r="Q486">
            <v>162</v>
          </cell>
          <cell r="U486">
            <v>138</v>
          </cell>
          <cell r="V486">
            <v>198</v>
          </cell>
          <cell r="BH486" t="str">
            <v>Normal</v>
          </cell>
          <cell r="BI486" t="str">
            <v>Normal</v>
          </cell>
          <cell r="BJ486" t="str">
            <v>Normal</v>
          </cell>
          <cell r="BL486" t="str">
            <v>Normal</v>
          </cell>
          <cell r="BN486" t="str">
            <v>Normal</v>
          </cell>
          <cell r="BO486" t="str">
            <v>Tidak</v>
          </cell>
          <cell r="BT486" t="str">
            <v>Gg Penglihatan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Balearjosari</v>
          </cell>
          <cell r="M487" t="str">
            <v>Perempuan</v>
          </cell>
          <cell r="O487">
            <v>55</v>
          </cell>
          <cell r="P487">
            <v>69</v>
          </cell>
          <cell r="Q487">
            <v>150</v>
          </cell>
          <cell r="U487">
            <v>307</v>
          </cell>
          <cell r="V487">
            <v>1</v>
          </cell>
          <cell r="BH487" t="str">
            <v>Lebih</v>
          </cell>
          <cell r="BI487" t="str">
            <v>DM</v>
          </cell>
          <cell r="BJ487" t="str">
            <v>Normal</v>
          </cell>
          <cell r="BL487" t="str">
            <v>Normal</v>
          </cell>
          <cell r="BN487" t="str">
            <v>-</v>
          </cell>
          <cell r="BO487" t="str">
            <v>Tidak</v>
          </cell>
          <cell r="BT487" t="str">
            <v>Normal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Polowijen</v>
          </cell>
          <cell r="M488" t="str">
            <v>Perempuan</v>
          </cell>
          <cell r="O488">
            <v>58</v>
          </cell>
          <cell r="P488">
            <v>65</v>
          </cell>
          <cell r="Q488">
            <v>146</v>
          </cell>
          <cell r="U488">
            <v>111</v>
          </cell>
          <cell r="V488">
            <v>1</v>
          </cell>
          <cell r="BH488" t="str">
            <v>Lebih</v>
          </cell>
          <cell r="BI488" t="str">
            <v>Normal</v>
          </cell>
          <cell r="BJ488" t="str">
            <v>Normal</v>
          </cell>
          <cell r="BL488" t="str">
            <v>Tinggi</v>
          </cell>
          <cell r="BN488" t="str">
            <v>-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Balearjosari</v>
          </cell>
          <cell r="M489" t="str">
            <v>Perempuan</v>
          </cell>
          <cell r="O489">
            <v>48</v>
          </cell>
          <cell r="P489">
            <v>60</v>
          </cell>
          <cell r="Q489">
            <v>135</v>
          </cell>
          <cell r="U489">
            <v>200</v>
          </cell>
          <cell r="V489">
            <v>1</v>
          </cell>
          <cell r="BH489" t="str">
            <v>Lebih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-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Polowijen</v>
          </cell>
          <cell r="M490" t="str">
            <v>Perempuan</v>
          </cell>
          <cell r="O490">
            <v>56</v>
          </cell>
          <cell r="P490">
            <v>79</v>
          </cell>
          <cell r="Q490">
            <v>146</v>
          </cell>
          <cell r="U490">
            <v>203</v>
          </cell>
          <cell r="V490">
            <v>100</v>
          </cell>
          <cell r="BH490" t="str">
            <v>Lebih</v>
          </cell>
          <cell r="BI490" t="str">
            <v>DM</v>
          </cell>
          <cell r="BJ490" t="str">
            <v>Normal</v>
          </cell>
          <cell r="BL490" t="str">
            <v>Tinggi</v>
          </cell>
          <cell r="BN490" t="str">
            <v>Normal</v>
          </cell>
          <cell r="BO490" t="str">
            <v>Tidak</v>
          </cell>
          <cell r="BT490" t="str">
            <v>Normal</v>
          </cell>
          <cell r="BW490" t="str">
            <v>Normal</v>
          </cell>
          <cell r="CI490" t="str">
            <v>Ketergantungan Ringan (B)</v>
          </cell>
          <cell r="CZ490" t="str">
            <v>Normal</v>
          </cell>
        </row>
        <row r="491">
          <cell r="C491" t="str">
            <v>Polowijen</v>
          </cell>
          <cell r="M491" t="str">
            <v>Perempuan</v>
          </cell>
          <cell r="O491">
            <v>66</v>
          </cell>
          <cell r="P491">
            <v>45</v>
          </cell>
          <cell r="Q491">
            <v>146</v>
          </cell>
          <cell r="U491">
            <v>206</v>
          </cell>
          <cell r="V491">
            <v>1</v>
          </cell>
          <cell r="BH491" t="str">
            <v>Normal</v>
          </cell>
          <cell r="BI491" t="str">
            <v>DM</v>
          </cell>
          <cell r="BJ491" t="str">
            <v>Normal</v>
          </cell>
          <cell r="BL491" t="str">
            <v>Tinggi</v>
          </cell>
          <cell r="BN491" t="str">
            <v>-</v>
          </cell>
          <cell r="BO491" t="str">
            <v>Tidak</v>
          </cell>
          <cell r="BT491" t="str">
            <v>Normal</v>
          </cell>
          <cell r="BW491" t="str">
            <v>Normal</v>
          </cell>
          <cell r="CI491" t="str">
            <v>Mandiri (A)</v>
          </cell>
          <cell r="CZ491" t="str">
            <v>Normal</v>
          </cell>
        </row>
        <row r="492">
          <cell r="C492" t="str">
            <v>Polowijen</v>
          </cell>
          <cell r="M492" t="str">
            <v>Perempuan</v>
          </cell>
          <cell r="O492">
            <v>59</v>
          </cell>
          <cell r="P492">
            <v>52</v>
          </cell>
          <cell r="Q492">
            <v>150</v>
          </cell>
          <cell r="U492">
            <v>80</v>
          </cell>
          <cell r="V492">
            <v>180</v>
          </cell>
          <cell r="BH492" t="str">
            <v>Normal</v>
          </cell>
          <cell r="BI492" t="str">
            <v>Normal</v>
          </cell>
          <cell r="BJ492" t="str">
            <v>Normal</v>
          </cell>
          <cell r="BL492" t="str">
            <v>Normal</v>
          </cell>
          <cell r="BN492" t="str">
            <v>Normal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Polowijen</v>
          </cell>
          <cell r="M493" t="str">
            <v>Perempuan</v>
          </cell>
          <cell r="O493">
            <v>54</v>
          </cell>
          <cell r="P493">
            <v>54</v>
          </cell>
          <cell r="Q493">
            <v>143</v>
          </cell>
          <cell r="U493">
            <v>133</v>
          </cell>
          <cell r="V493">
            <v>270</v>
          </cell>
          <cell r="BH493" t="str">
            <v>Lebih</v>
          </cell>
          <cell r="BI493" t="str">
            <v>Normal</v>
          </cell>
          <cell r="BJ493" t="str">
            <v>Kolesterol Tinggi</v>
          </cell>
          <cell r="BL493" t="str">
            <v>Tinggi</v>
          </cell>
          <cell r="BN493" t="str">
            <v>-</v>
          </cell>
          <cell r="BO493" t="str">
            <v>Tidak</v>
          </cell>
          <cell r="BT493" t="str">
            <v>Normal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Purwodadi</v>
          </cell>
          <cell r="M494" t="str">
            <v>Perempuan</v>
          </cell>
          <cell r="O494">
            <v>83</v>
          </cell>
          <cell r="P494">
            <v>35</v>
          </cell>
          <cell r="Q494">
            <v>140</v>
          </cell>
          <cell r="U494">
            <v>120</v>
          </cell>
          <cell r="V494">
            <v>200</v>
          </cell>
          <cell r="BH494" t="str">
            <v>IMT Kurang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Normal</v>
          </cell>
          <cell r="BO494" t="str">
            <v>Tidak</v>
          </cell>
          <cell r="BT494" t="str">
            <v>Normal</v>
          </cell>
          <cell r="BW494" t="str">
            <v>Normal</v>
          </cell>
          <cell r="CI494" t="str">
            <v>Ketergantungan Berat (C)</v>
          </cell>
          <cell r="CZ494" t="str">
            <v>Ada gangguan depresi</v>
          </cell>
        </row>
        <row r="495">
          <cell r="C495" t="str">
            <v>Polowijen</v>
          </cell>
          <cell r="M495" t="str">
            <v>Perempuan</v>
          </cell>
          <cell r="O495">
            <v>69</v>
          </cell>
          <cell r="P495">
            <v>50</v>
          </cell>
          <cell r="Q495">
            <v>150</v>
          </cell>
          <cell r="U495">
            <v>118</v>
          </cell>
          <cell r="V495">
            <v>1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Normal</v>
          </cell>
          <cell r="BN495" t="str">
            <v>-</v>
          </cell>
          <cell r="BO495" t="str">
            <v>Tidak</v>
          </cell>
          <cell r="BT495" t="str">
            <v>Normal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Balearjosari</v>
          </cell>
          <cell r="M496" t="str">
            <v>Perempuan</v>
          </cell>
          <cell r="O496">
            <v>73</v>
          </cell>
          <cell r="P496">
            <v>45</v>
          </cell>
          <cell r="Q496">
            <v>148</v>
          </cell>
          <cell r="U496">
            <v>114</v>
          </cell>
          <cell r="V496">
            <v>189</v>
          </cell>
          <cell r="BH496" t="str">
            <v>Normal</v>
          </cell>
          <cell r="BI496" t="str">
            <v>Normal</v>
          </cell>
          <cell r="BJ496" t="str">
            <v>Normal</v>
          </cell>
          <cell r="BL496" t="str">
            <v>Tinggi</v>
          </cell>
          <cell r="BN496" t="str">
            <v>Normal</v>
          </cell>
          <cell r="BO496" t="str">
            <v>Tidak</v>
          </cell>
          <cell r="BT496" t="str">
            <v>Gg Penglihatan</v>
          </cell>
          <cell r="BW496" t="str">
            <v>Gg Pendengaran</v>
          </cell>
          <cell r="CI496" t="str">
            <v>Ketergantungan Ringan (B)</v>
          </cell>
          <cell r="CZ496" t="str">
            <v>Normal</v>
          </cell>
        </row>
        <row r="497">
          <cell r="C497" t="str">
            <v>Polowijen</v>
          </cell>
          <cell r="M497" t="str">
            <v>Perempuan</v>
          </cell>
          <cell r="O497">
            <v>70</v>
          </cell>
          <cell r="P497">
            <v>53</v>
          </cell>
          <cell r="Q497">
            <v>145</v>
          </cell>
          <cell r="U497">
            <v>245</v>
          </cell>
          <cell r="V497">
            <v>1</v>
          </cell>
          <cell r="BH497" t="str">
            <v>Lebih</v>
          </cell>
          <cell r="BI497" t="str">
            <v>DM</v>
          </cell>
          <cell r="BJ497" t="str">
            <v>Normal</v>
          </cell>
          <cell r="BL497" t="str">
            <v>Tinggi</v>
          </cell>
          <cell r="BN497" t="str">
            <v>-</v>
          </cell>
          <cell r="BO497" t="str">
            <v>Tidak</v>
          </cell>
          <cell r="BT497" t="str">
            <v>Gg Penglihatan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Polowijen</v>
          </cell>
          <cell r="M498" t="str">
            <v>Perempuan</v>
          </cell>
          <cell r="O498">
            <v>47</v>
          </cell>
          <cell r="P498">
            <v>50</v>
          </cell>
          <cell r="Q498">
            <v>157</v>
          </cell>
          <cell r="U498">
            <v>142</v>
          </cell>
          <cell r="V498">
            <v>1</v>
          </cell>
          <cell r="BH498" t="str">
            <v>Normal</v>
          </cell>
          <cell r="BI498" t="str">
            <v>Normal</v>
          </cell>
          <cell r="BJ498" t="str">
            <v>Normal</v>
          </cell>
          <cell r="BL498" t="str">
            <v>Normal</v>
          </cell>
          <cell r="BN498" t="str">
            <v>-</v>
          </cell>
          <cell r="BO498" t="str">
            <v>Tidak</v>
          </cell>
          <cell r="BT498" t="str">
            <v>Normal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Purwodadi</v>
          </cell>
          <cell r="M499" t="str">
            <v>Perempuan</v>
          </cell>
          <cell r="O499">
            <v>70</v>
          </cell>
          <cell r="P499">
            <v>70</v>
          </cell>
          <cell r="Q499">
            <v>146</v>
          </cell>
          <cell r="U499">
            <v>123</v>
          </cell>
          <cell r="V499">
            <v>229</v>
          </cell>
          <cell r="BH499" t="str">
            <v>Lebih</v>
          </cell>
          <cell r="BI499" t="str">
            <v>Normal</v>
          </cell>
          <cell r="BJ499" t="str">
            <v>Kolesterol Tinggi</v>
          </cell>
          <cell r="BL499" t="str">
            <v>Tinggi</v>
          </cell>
          <cell r="BN499" t="str">
            <v>-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Balearjosari</v>
          </cell>
          <cell r="M500" t="str">
            <v>Perempuan</v>
          </cell>
          <cell r="O500">
            <v>63</v>
          </cell>
          <cell r="P500">
            <v>54</v>
          </cell>
          <cell r="Q500">
            <v>157</v>
          </cell>
          <cell r="U500">
            <v>97</v>
          </cell>
          <cell r="V500">
            <v>1</v>
          </cell>
          <cell r="BH500" t="str">
            <v>Normal</v>
          </cell>
          <cell r="BI500" t="str">
            <v>Normal</v>
          </cell>
          <cell r="BJ500" t="str">
            <v>Normal</v>
          </cell>
          <cell r="BL500" t="str">
            <v>Normal</v>
          </cell>
          <cell r="BN500" t="str">
            <v>-</v>
          </cell>
          <cell r="BO500" t="str">
            <v>Tidak</v>
          </cell>
          <cell r="BT500" t="str">
            <v>Normal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Polowijen</v>
          </cell>
          <cell r="M501" t="str">
            <v>Perempuan</v>
          </cell>
          <cell r="O501">
            <v>45</v>
          </cell>
          <cell r="P501">
            <v>72</v>
          </cell>
          <cell r="Q501">
            <v>150</v>
          </cell>
          <cell r="U501">
            <v>133</v>
          </cell>
          <cell r="V501">
            <v>1</v>
          </cell>
          <cell r="BH501" t="str">
            <v>Lebih</v>
          </cell>
          <cell r="BI501" t="str">
            <v>Normal</v>
          </cell>
          <cell r="BJ501" t="str">
            <v>Normal</v>
          </cell>
          <cell r="BL501" t="str">
            <v>Normal</v>
          </cell>
          <cell r="BN501" t="str">
            <v>-</v>
          </cell>
          <cell r="BO501" t="str">
            <v>Tidak</v>
          </cell>
          <cell r="BT501" t="str">
            <v>Gg Penglihatan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Balearjosari</v>
          </cell>
          <cell r="M502" t="str">
            <v>Perempuan</v>
          </cell>
          <cell r="O502">
            <v>68</v>
          </cell>
          <cell r="P502">
            <v>70</v>
          </cell>
          <cell r="Q502">
            <v>156</v>
          </cell>
          <cell r="U502">
            <v>162</v>
          </cell>
          <cell r="V502">
            <v>190</v>
          </cell>
          <cell r="BH502" t="str">
            <v>Lebih</v>
          </cell>
          <cell r="BI502" t="str">
            <v>Normal</v>
          </cell>
          <cell r="BJ502" t="str">
            <v>Normal</v>
          </cell>
          <cell r="BL502" t="str">
            <v>Tinggi</v>
          </cell>
          <cell r="BN502" t="str">
            <v>Normal</v>
          </cell>
          <cell r="BO502" t="str">
            <v>Tidak</v>
          </cell>
          <cell r="BT502" t="str">
            <v>Gg Penglihatan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Polowijen</v>
          </cell>
          <cell r="M503" t="str">
            <v>Perempuan</v>
          </cell>
          <cell r="O503">
            <v>48</v>
          </cell>
          <cell r="P503">
            <v>60</v>
          </cell>
          <cell r="Q503">
            <v>148</v>
          </cell>
          <cell r="U503">
            <v>110</v>
          </cell>
          <cell r="V503">
            <v>1</v>
          </cell>
          <cell r="BH503" t="str">
            <v>Lebih</v>
          </cell>
          <cell r="BI503" t="str">
            <v>Normal</v>
          </cell>
          <cell r="BJ503" t="str">
            <v>Normal</v>
          </cell>
          <cell r="BL503" t="str">
            <v>Tinggi</v>
          </cell>
          <cell r="BN503" t="str">
            <v>-</v>
          </cell>
          <cell r="BO503" t="str">
            <v>Tidak</v>
          </cell>
          <cell r="BT503" t="str">
            <v>Normal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Balearjosari</v>
          </cell>
          <cell r="M504" t="str">
            <v>Perempuan</v>
          </cell>
          <cell r="O504">
            <v>82</v>
          </cell>
          <cell r="P504">
            <v>60</v>
          </cell>
          <cell r="Q504">
            <v>150</v>
          </cell>
          <cell r="U504">
            <v>300</v>
          </cell>
          <cell r="V504">
            <v>300</v>
          </cell>
          <cell r="BH504" t="str">
            <v>Lebih</v>
          </cell>
          <cell r="BI504" t="str">
            <v>DM</v>
          </cell>
          <cell r="BJ504" t="str">
            <v>Kolesterol Tinggi</v>
          </cell>
          <cell r="BL504" t="str">
            <v>Tinggi</v>
          </cell>
          <cell r="BN504" t="str">
            <v>Normal</v>
          </cell>
          <cell r="BO504" t="str">
            <v>Tidak</v>
          </cell>
          <cell r="BT504" t="str">
            <v>Normal</v>
          </cell>
          <cell r="BW504" t="str">
            <v>Gg Pendengaran</v>
          </cell>
          <cell r="CI504" t="str">
            <v>Ketergantungan Ringan (B)</v>
          </cell>
          <cell r="CZ504" t="str">
            <v>Normal</v>
          </cell>
        </row>
        <row r="505">
          <cell r="C505" t="str">
            <v>Balearjosari</v>
          </cell>
          <cell r="M505" t="str">
            <v>Perempuan</v>
          </cell>
          <cell r="O505">
            <v>72</v>
          </cell>
          <cell r="P505">
            <v>75</v>
          </cell>
          <cell r="Q505">
            <v>162</v>
          </cell>
          <cell r="U505">
            <v>114</v>
          </cell>
          <cell r="V505">
            <v>196</v>
          </cell>
          <cell r="BH505" t="str">
            <v>Lebih</v>
          </cell>
          <cell r="BI505" t="str">
            <v>Normal</v>
          </cell>
          <cell r="BJ505" t="str">
            <v>Normal</v>
          </cell>
          <cell r="BL505" t="str">
            <v>Normal</v>
          </cell>
          <cell r="BN505" t="str">
            <v>Normal</v>
          </cell>
          <cell r="BO505" t="str">
            <v>Tidak</v>
          </cell>
          <cell r="BT505" t="str">
            <v>Gg Penglihatan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Polowijen</v>
          </cell>
          <cell r="M506" t="str">
            <v>Perempuan</v>
          </cell>
          <cell r="O506">
            <v>68</v>
          </cell>
          <cell r="P506">
            <v>50</v>
          </cell>
          <cell r="Q506">
            <v>153</v>
          </cell>
          <cell r="U506">
            <v>108</v>
          </cell>
          <cell r="V506">
            <v>149</v>
          </cell>
          <cell r="BH506" t="str">
            <v>Normal</v>
          </cell>
          <cell r="BI506" t="str">
            <v>Normal</v>
          </cell>
          <cell r="BJ506" t="str">
            <v>Normal</v>
          </cell>
          <cell r="BL506" t="str">
            <v>Tinggi</v>
          </cell>
          <cell r="BN506" t="str">
            <v>Normal</v>
          </cell>
          <cell r="BO506" t="str">
            <v>Tidak</v>
          </cell>
          <cell r="BT506" t="str">
            <v>Normal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Balearjosari</v>
          </cell>
          <cell r="M507" t="str">
            <v>Perempuan</v>
          </cell>
          <cell r="O507">
            <v>54</v>
          </cell>
          <cell r="P507">
            <v>68</v>
          </cell>
          <cell r="Q507">
            <v>160</v>
          </cell>
          <cell r="U507">
            <v>111</v>
          </cell>
          <cell r="V507">
            <v>1</v>
          </cell>
          <cell r="BH507" t="str">
            <v>Lebih</v>
          </cell>
          <cell r="BI507" t="str">
            <v>Normal</v>
          </cell>
          <cell r="BJ507" t="str">
            <v>Normal</v>
          </cell>
          <cell r="BL507" t="str">
            <v>Normal</v>
          </cell>
          <cell r="BN507" t="str">
            <v>-</v>
          </cell>
          <cell r="BO507" t="str">
            <v>Tidak</v>
          </cell>
          <cell r="BT507" t="str">
            <v>Normal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Purwodadi</v>
          </cell>
          <cell r="M508" t="str">
            <v>Perempuan</v>
          </cell>
          <cell r="O508">
            <v>66</v>
          </cell>
          <cell r="P508">
            <v>65</v>
          </cell>
          <cell r="Q508">
            <v>157</v>
          </cell>
          <cell r="U508">
            <v>100</v>
          </cell>
          <cell r="V508">
            <v>1</v>
          </cell>
          <cell r="BH508" t="str">
            <v>Lebih</v>
          </cell>
          <cell r="BI508" t="str">
            <v>Normal</v>
          </cell>
          <cell r="BJ508" t="str">
            <v>Normal</v>
          </cell>
          <cell r="BL508" t="str">
            <v>Normal</v>
          </cell>
          <cell r="BN508" t="str">
            <v>-</v>
          </cell>
          <cell r="BO508" t="str">
            <v>Tidak</v>
          </cell>
          <cell r="BT508" t="str">
            <v>Normal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Purwodadi</v>
          </cell>
          <cell r="M509" t="str">
            <v>Perempuan</v>
          </cell>
          <cell r="O509">
            <v>61</v>
          </cell>
          <cell r="P509">
            <v>54</v>
          </cell>
          <cell r="Q509">
            <v>150</v>
          </cell>
          <cell r="U509">
            <v>96</v>
          </cell>
          <cell r="V509">
            <v>1</v>
          </cell>
          <cell r="BH509" t="str">
            <v>Normal</v>
          </cell>
          <cell r="BI509" t="str">
            <v>Normal</v>
          </cell>
          <cell r="BJ509" t="str">
            <v>Normal</v>
          </cell>
          <cell r="BL509" t="str">
            <v>Tinggi</v>
          </cell>
          <cell r="BN509" t="str">
            <v>-</v>
          </cell>
          <cell r="BO509" t="str">
            <v>Tidak</v>
          </cell>
          <cell r="BT509" t="str">
            <v>Normal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Polowijen</v>
          </cell>
          <cell r="M510" t="str">
            <v>Perempuan</v>
          </cell>
          <cell r="O510">
            <v>50</v>
          </cell>
          <cell r="P510">
            <v>59</v>
          </cell>
          <cell r="Q510">
            <v>149</v>
          </cell>
          <cell r="U510">
            <v>101</v>
          </cell>
          <cell r="V510">
            <v>1</v>
          </cell>
          <cell r="BH510" t="str">
            <v>Lebih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-</v>
          </cell>
          <cell r="BO510" t="str">
            <v>Tidak</v>
          </cell>
          <cell r="BT510" t="str">
            <v>Normal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Polowijen</v>
          </cell>
          <cell r="M511" t="str">
            <v>Perempuan</v>
          </cell>
          <cell r="O511">
            <v>67</v>
          </cell>
          <cell r="P511">
            <v>60</v>
          </cell>
          <cell r="Q511">
            <v>150</v>
          </cell>
          <cell r="U511">
            <v>173</v>
          </cell>
          <cell r="V511">
            <v>155</v>
          </cell>
          <cell r="BH511" t="str">
            <v>Lebih</v>
          </cell>
          <cell r="BI511" t="str">
            <v>Normal</v>
          </cell>
          <cell r="BJ511" t="str">
            <v>Normal</v>
          </cell>
          <cell r="BL511" t="str">
            <v>Normal</v>
          </cell>
          <cell r="BN511" t="str">
            <v>-</v>
          </cell>
          <cell r="BO511" t="str">
            <v>Tidak</v>
          </cell>
          <cell r="BT511" t="str">
            <v>Gg Penglihatan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Purwodadi</v>
          </cell>
          <cell r="M512" t="str">
            <v>Perempuan</v>
          </cell>
          <cell r="O512">
            <v>67</v>
          </cell>
          <cell r="P512">
            <v>51</v>
          </cell>
          <cell r="Q512">
            <v>158</v>
          </cell>
          <cell r="U512">
            <v>70</v>
          </cell>
          <cell r="V512">
            <v>1</v>
          </cell>
          <cell r="BH512" t="str">
            <v>Normal</v>
          </cell>
          <cell r="BI512" t="str">
            <v>Normal</v>
          </cell>
          <cell r="BJ512" t="str">
            <v>Normal</v>
          </cell>
          <cell r="BL512" t="str">
            <v>Tinggi</v>
          </cell>
          <cell r="BN512" t="str">
            <v>-</v>
          </cell>
          <cell r="BO512" t="str">
            <v>Tidak</v>
          </cell>
          <cell r="BT512" t="str">
            <v>Gg Penglihatan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Polowijen</v>
          </cell>
          <cell r="M513" t="str">
            <v>Perempuan</v>
          </cell>
          <cell r="O513">
            <v>71</v>
          </cell>
          <cell r="P513">
            <v>47</v>
          </cell>
          <cell r="Q513">
            <v>150</v>
          </cell>
          <cell r="U513">
            <v>116</v>
          </cell>
          <cell r="V513">
            <v>1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Tinggi</v>
          </cell>
          <cell r="BN513" t="str">
            <v>-</v>
          </cell>
          <cell r="BO513" t="str">
            <v>Tidak</v>
          </cell>
          <cell r="BT513" t="str">
            <v>Gg Penglihatan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Polowijen</v>
          </cell>
          <cell r="M514" t="str">
            <v>Perempuan</v>
          </cell>
          <cell r="O514">
            <v>58</v>
          </cell>
          <cell r="P514">
            <v>73</v>
          </cell>
          <cell r="Q514">
            <v>147</v>
          </cell>
          <cell r="U514">
            <v>111</v>
          </cell>
          <cell r="V514">
            <v>170</v>
          </cell>
          <cell r="BH514" t="str">
            <v>Lebih</v>
          </cell>
          <cell r="BI514" t="str">
            <v>Normal</v>
          </cell>
          <cell r="BJ514" t="str">
            <v>Normal</v>
          </cell>
          <cell r="BL514" t="str">
            <v>Normal</v>
          </cell>
          <cell r="BN514" t="str">
            <v>Normal</v>
          </cell>
          <cell r="BO514" t="str">
            <v>Tidak</v>
          </cell>
          <cell r="BT514" t="str">
            <v>Gg Penglihatan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Polowijen</v>
          </cell>
          <cell r="M515" t="str">
            <v>Laki-laki</v>
          </cell>
          <cell r="O515">
            <v>65</v>
          </cell>
          <cell r="P515">
            <v>62</v>
          </cell>
          <cell r="Q515">
            <v>169</v>
          </cell>
          <cell r="U515">
            <v>118</v>
          </cell>
          <cell r="V515">
            <v>1</v>
          </cell>
          <cell r="BH515" t="str">
            <v>Normal</v>
          </cell>
          <cell r="BI515" t="str">
            <v>Normal</v>
          </cell>
          <cell r="BJ515" t="str">
            <v>Normal</v>
          </cell>
          <cell r="BL515" t="str">
            <v>Normal</v>
          </cell>
          <cell r="BN515" t="str">
            <v>-</v>
          </cell>
          <cell r="BO515" t="str">
            <v>Tidak</v>
          </cell>
          <cell r="BT515" t="str">
            <v>Normal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Polowijen</v>
          </cell>
          <cell r="M516" t="str">
            <v>Perempuan</v>
          </cell>
          <cell r="O516">
            <v>48</v>
          </cell>
          <cell r="P516">
            <v>61</v>
          </cell>
          <cell r="Q516">
            <v>152</v>
          </cell>
          <cell r="U516">
            <v>163</v>
          </cell>
          <cell r="V516">
            <v>1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Normal</v>
          </cell>
          <cell r="BN516" t="str">
            <v>-</v>
          </cell>
          <cell r="BO516" t="str">
            <v>Tidak</v>
          </cell>
          <cell r="BT516" t="str">
            <v>Normal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Balearjosari</v>
          </cell>
          <cell r="M517" t="str">
            <v>Perempuan</v>
          </cell>
          <cell r="O517">
            <v>58</v>
          </cell>
          <cell r="P517">
            <v>49</v>
          </cell>
          <cell r="Q517">
            <v>148</v>
          </cell>
          <cell r="U517">
            <v>209</v>
          </cell>
          <cell r="V517">
            <v>1</v>
          </cell>
          <cell r="BH517" t="str">
            <v>Normal</v>
          </cell>
          <cell r="BI517" t="str">
            <v>DM</v>
          </cell>
          <cell r="BJ517" t="str">
            <v>Normal</v>
          </cell>
          <cell r="BL517" t="str">
            <v>Tinggi</v>
          </cell>
          <cell r="BN517" t="str">
            <v>-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Polowijen</v>
          </cell>
          <cell r="M518" t="str">
            <v>Perempuan</v>
          </cell>
          <cell r="O518">
            <v>56</v>
          </cell>
          <cell r="P518">
            <v>68</v>
          </cell>
          <cell r="Q518">
            <v>151</v>
          </cell>
          <cell r="U518">
            <v>94</v>
          </cell>
          <cell r="V518">
            <v>1</v>
          </cell>
          <cell r="BH518" t="str">
            <v>Lebih</v>
          </cell>
          <cell r="BI518" t="str">
            <v>Normal</v>
          </cell>
          <cell r="BJ518" t="str">
            <v>Normal</v>
          </cell>
          <cell r="BL518" t="str">
            <v>Normal</v>
          </cell>
          <cell r="BN518" t="str">
            <v>-</v>
          </cell>
          <cell r="BO518" t="str">
            <v>Tidak</v>
          </cell>
          <cell r="BT518" t="str">
            <v>Gg Penglihatan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Purwodadi</v>
          </cell>
          <cell r="M519" t="str">
            <v>Perempuan</v>
          </cell>
          <cell r="O519">
            <v>76</v>
          </cell>
          <cell r="P519">
            <v>40</v>
          </cell>
          <cell r="Q519">
            <v>144</v>
          </cell>
          <cell r="U519">
            <v>123</v>
          </cell>
          <cell r="V519">
            <v>216</v>
          </cell>
          <cell r="BH519" t="str">
            <v>Normal</v>
          </cell>
          <cell r="BI519" t="str">
            <v>Normal</v>
          </cell>
          <cell r="BJ519" t="str">
            <v>Kolesterol Tinggi</v>
          </cell>
          <cell r="BL519" t="str">
            <v>Normal</v>
          </cell>
          <cell r="BN519" t="str">
            <v>-</v>
          </cell>
          <cell r="BO519" t="str">
            <v>Ya</v>
          </cell>
          <cell r="BT519" t="str">
            <v>Gg Penglihatan</v>
          </cell>
          <cell r="BW519" t="str">
            <v>Gg Pendengaran</v>
          </cell>
          <cell r="CI519" t="str">
            <v>Mandiri (A)</v>
          </cell>
          <cell r="CZ519" t="str">
            <v>Kemungkinan besar ada gangguan depresi</v>
          </cell>
        </row>
        <row r="520">
          <cell r="C520" t="str">
            <v>Polowijen</v>
          </cell>
          <cell r="M520" t="str">
            <v>Perempuan</v>
          </cell>
          <cell r="O520">
            <v>64</v>
          </cell>
          <cell r="P520">
            <v>73</v>
          </cell>
          <cell r="Q520">
            <v>154</v>
          </cell>
          <cell r="U520">
            <v>219</v>
          </cell>
          <cell r="V520">
            <v>1</v>
          </cell>
          <cell r="BH520" t="str">
            <v>Lebih</v>
          </cell>
          <cell r="BI520" t="str">
            <v>DM</v>
          </cell>
          <cell r="BJ520" t="str">
            <v>Normal</v>
          </cell>
          <cell r="BL520" t="str">
            <v>Tinggi</v>
          </cell>
          <cell r="BN520" t="str">
            <v>-</v>
          </cell>
          <cell r="BO520" t="str">
            <v>Tidak</v>
          </cell>
          <cell r="BT520" t="str">
            <v>Normal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Polowijen</v>
          </cell>
          <cell r="M521" t="str">
            <v>Perempuan</v>
          </cell>
          <cell r="O521">
            <v>62</v>
          </cell>
          <cell r="P521">
            <v>59</v>
          </cell>
          <cell r="Q521">
            <v>153</v>
          </cell>
          <cell r="U521">
            <v>115</v>
          </cell>
          <cell r="V521">
            <v>1</v>
          </cell>
          <cell r="BH521" t="str">
            <v>Lebih</v>
          </cell>
          <cell r="BI521" t="str">
            <v>Normal</v>
          </cell>
          <cell r="BJ521" t="str">
            <v>Normal</v>
          </cell>
          <cell r="BL521" t="str">
            <v>Tinggi</v>
          </cell>
          <cell r="BN521" t="str">
            <v>-</v>
          </cell>
          <cell r="BO521" t="str">
            <v>Tidak</v>
          </cell>
          <cell r="BT521" t="str">
            <v>Normal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Polowijen</v>
          </cell>
          <cell r="M522" t="str">
            <v>Perempuan</v>
          </cell>
          <cell r="O522">
            <v>63</v>
          </cell>
          <cell r="P522">
            <v>52</v>
          </cell>
          <cell r="Q522">
            <v>144</v>
          </cell>
          <cell r="U522">
            <v>130</v>
          </cell>
          <cell r="V522">
            <v>250</v>
          </cell>
          <cell r="BH522" t="str">
            <v>Lebih</v>
          </cell>
          <cell r="BI522" t="str">
            <v>Normal</v>
          </cell>
          <cell r="BJ522" t="str">
            <v>Kolesterol Tinggi</v>
          </cell>
          <cell r="BL522" t="str">
            <v>Normal</v>
          </cell>
          <cell r="BN522" t="str">
            <v>Normal</v>
          </cell>
          <cell r="BO522" t="str">
            <v>Tidak</v>
          </cell>
          <cell r="BT522" t="str">
            <v>Normal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Balearjosari</v>
          </cell>
          <cell r="M523" t="str">
            <v>Perempuan</v>
          </cell>
          <cell r="O523">
            <v>85</v>
          </cell>
          <cell r="P523">
            <v>45</v>
          </cell>
          <cell r="Q523">
            <v>152</v>
          </cell>
          <cell r="U523">
            <v>124</v>
          </cell>
          <cell r="V523">
            <v>168</v>
          </cell>
          <cell r="BH523" t="str">
            <v>Normal</v>
          </cell>
          <cell r="BI523" t="str">
            <v>Normal</v>
          </cell>
          <cell r="BJ523" t="str">
            <v>Normal</v>
          </cell>
          <cell r="BL523" t="str">
            <v>Normal</v>
          </cell>
          <cell r="BN523" t="str">
            <v>Tinggi</v>
          </cell>
          <cell r="BO523" t="str">
            <v>Ya</v>
          </cell>
          <cell r="BT523" t="str">
            <v>Gg Penglihatan</v>
          </cell>
          <cell r="BW523" t="str">
            <v>Normal</v>
          </cell>
          <cell r="CI523" t="str">
            <v>Ketergantungan Ringan (B)</v>
          </cell>
          <cell r="CZ523" t="str">
            <v>Normal</v>
          </cell>
        </row>
        <row r="524">
          <cell r="C524" t="str">
            <v>Polowijen</v>
          </cell>
          <cell r="M524" t="str">
            <v>Perempuan</v>
          </cell>
          <cell r="O524">
            <v>65</v>
          </cell>
          <cell r="P524">
            <v>49</v>
          </cell>
          <cell r="Q524">
            <v>153</v>
          </cell>
          <cell r="U524">
            <v>105</v>
          </cell>
          <cell r="V524">
            <v>1</v>
          </cell>
          <cell r="BH524" t="str">
            <v>Normal</v>
          </cell>
          <cell r="BI524" t="str">
            <v>Normal</v>
          </cell>
          <cell r="BJ524" t="str">
            <v>Normal</v>
          </cell>
          <cell r="BL524" t="str">
            <v>Normal</v>
          </cell>
          <cell r="BN524" t="str">
            <v>-</v>
          </cell>
          <cell r="BO524" t="str">
            <v>Tidak</v>
          </cell>
          <cell r="BT524" t="str">
            <v>Gg Penglihatan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Polowijen</v>
          </cell>
          <cell r="M525" t="str">
            <v>Perempuan</v>
          </cell>
          <cell r="O525">
            <v>61</v>
          </cell>
          <cell r="P525">
            <v>63</v>
          </cell>
          <cell r="Q525">
            <v>155</v>
          </cell>
          <cell r="U525">
            <v>199</v>
          </cell>
          <cell r="V525">
            <v>1</v>
          </cell>
          <cell r="BH525" t="str">
            <v>Lebih</v>
          </cell>
          <cell r="BI525" t="str">
            <v>Normal</v>
          </cell>
          <cell r="BJ525" t="str">
            <v>Normal</v>
          </cell>
          <cell r="BL525" t="str">
            <v>Tinggi</v>
          </cell>
          <cell r="BN525" t="str">
            <v>-</v>
          </cell>
          <cell r="BO525" t="str">
            <v>Tidak</v>
          </cell>
          <cell r="BT525" t="str">
            <v>Normal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Balearjosari</v>
          </cell>
          <cell r="M526" t="str">
            <v>Perempuan</v>
          </cell>
          <cell r="O526">
            <v>58</v>
          </cell>
          <cell r="P526">
            <v>70</v>
          </cell>
          <cell r="Q526">
            <v>150</v>
          </cell>
          <cell r="U526">
            <v>200</v>
          </cell>
          <cell r="V526">
            <v>220</v>
          </cell>
          <cell r="BH526" t="str">
            <v>Lebih</v>
          </cell>
          <cell r="BI526" t="str">
            <v>Normal</v>
          </cell>
          <cell r="BJ526" t="str">
            <v>Kolesterol Tinggi</v>
          </cell>
          <cell r="BL526" t="str">
            <v>Tinggi</v>
          </cell>
          <cell r="BN526" t="str">
            <v>Normal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Polowijen</v>
          </cell>
          <cell r="M527" t="str">
            <v>Perempuan</v>
          </cell>
          <cell r="O527">
            <v>58</v>
          </cell>
          <cell r="P527">
            <v>69</v>
          </cell>
          <cell r="Q527">
            <v>151</v>
          </cell>
          <cell r="U527">
            <v>110</v>
          </cell>
          <cell r="V527">
            <v>150</v>
          </cell>
          <cell r="BH527" t="str">
            <v>Lebih</v>
          </cell>
          <cell r="BI527" t="str">
            <v>Normal</v>
          </cell>
          <cell r="BJ527" t="str">
            <v>Normal</v>
          </cell>
          <cell r="BL527" t="str">
            <v>Normal</v>
          </cell>
          <cell r="BN527" t="str">
            <v>Normal</v>
          </cell>
          <cell r="BO527" t="str">
            <v>Tidak</v>
          </cell>
          <cell r="BT527" t="str">
            <v>Gg Penglihatan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Polowijen</v>
          </cell>
          <cell r="M528" t="str">
            <v>Perempuan</v>
          </cell>
          <cell r="O528">
            <v>57</v>
          </cell>
          <cell r="P528">
            <v>56</v>
          </cell>
          <cell r="Q528">
            <v>143</v>
          </cell>
          <cell r="U528">
            <v>132</v>
          </cell>
          <cell r="V528">
            <v>1</v>
          </cell>
          <cell r="BH528" t="str">
            <v>Lebih</v>
          </cell>
          <cell r="BI528" t="str">
            <v>Normal</v>
          </cell>
          <cell r="BJ528" t="str">
            <v>Normal</v>
          </cell>
          <cell r="BL528" t="str">
            <v>Normal</v>
          </cell>
          <cell r="BN528" t="str">
            <v>-</v>
          </cell>
          <cell r="BO528" t="str">
            <v>Tidak</v>
          </cell>
          <cell r="BT528" t="str">
            <v>Gg Penglihatan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Balearjosari</v>
          </cell>
          <cell r="M529" t="str">
            <v>Perempuan</v>
          </cell>
          <cell r="O529">
            <v>58</v>
          </cell>
          <cell r="P529">
            <v>70</v>
          </cell>
          <cell r="Q529">
            <v>140</v>
          </cell>
          <cell r="U529">
            <v>123</v>
          </cell>
          <cell r="V529">
            <v>250</v>
          </cell>
          <cell r="BH529" t="str">
            <v>Lebih</v>
          </cell>
          <cell r="BI529" t="str">
            <v>Normal</v>
          </cell>
          <cell r="BJ529" t="str">
            <v>Kolesterol Tinggi</v>
          </cell>
          <cell r="BL529" t="str">
            <v>Tinggi</v>
          </cell>
          <cell r="BN529" t="str">
            <v>-</v>
          </cell>
          <cell r="BO529" t="str">
            <v>Tidak</v>
          </cell>
          <cell r="BT529" t="str">
            <v>Normal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Polowijen</v>
          </cell>
          <cell r="M530" t="str">
            <v>Perempuan</v>
          </cell>
          <cell r="O530">
            <v>71</v>
          </cell>
          <cell r="P530">
            <v>57</v>
          </cell>
          <cell r="Q530">
            <v>156</v>
          </cell>
          <cell r="U530">
            <v>127</v>
          </cell>
          <cell r="V530">
            <v>1</v>
          </cell>
          <cell r="BH530" t="str">
            <v>Normal</v>
          </cell>
          <cell r="BI530" t="str">
            <v>Normal</v>
          </cell>
          <cell r="BJ530" t="str">
            <v>Normal</v>
          </cell>
          <cell r="BL530" t="str">
            <v>Tinggi</v>
          </cell>
          <cell r="BN530" t="str">
            <v>-</v>
          </cell>
          <cell r="BO530" t="str">
            <v>Tidak</v>
          </cell>
          <cell r="BT530" t="str">
            <v>Gg Penglihatan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Polowijen</v>
          </cell>
          <cell r="M531" t="str">
            <v>Perempuan</v>
          </cell>
          <cell r="O531">
            <v>59</v>
          </cell>
          <cell r="P531">
            <v>70</v>
          </cell>
          <cell r="Q531">
            <v>154</v>
          </cell>
          <cell r="U531">
            <v>102</v>
          </cell>
          <cell r="V531">
            <v>1</v>
          </cell>
          <cell r="BH531" t="str">
            <v>Lebih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-</v>
          </cell>
          <cell r="BO531" t="str">
            <v>Tidak</v>
          </cell>
          <cell r="BT531" t="str">
            <v>Normal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Balearjosari</v>
          </cell>
          <cell r="M532" t="str">
            <v>Perempuan</v>
          </cell>
          <cell r="O532">
            <v>46</v>
          </cell>
          <cell r="P532">
            <v>100</v>
          </cell>
          <cell r="Q532">
            <v>146</v>
          </cell>
          <cell r="U532">
            <v>135</v>
          </cell>
          <cell r="V532">
            <v>194</v>
          </cell>
          <cell r="BH532" t="str">
            <v>Lebih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Normal</v>
          </cell>
          <cell r="BO532" t="str">
            <v>Tidak</v>
          </cell>
          <cell r="BT532" t="str">
            <v>Normal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Polowijen</v>
          </cell>
          <cell r="M533" t="str">
            <v>Perempuan</v>
          </cell>
          <cell r="O533">
            <v>60</v>
          </cell>
          <cell r="P533">
            <v>56</v>
          </cell>
          <cell r="Q533">
            <v>156</v>
          </cell>
          <cell r="U533">
            <v>150</v>
          </cell>
          <cell r="V533">
            <v>148</v>
          </cell>
          <cell r="BH533" t="str">
            <v>Normal</v>
          </cell>
          <cell r="BI533" t="str">
            <v>Normal</v>
          </cell>
          <cell r="BJ533" t="str">
            <v>Normal</v>
          </cell>
          <cell r="BL533" t="str">
            <v>Tinggi</v>
          </cell>
          <cell r="BN533" t="str">
            <v>Normal</v>
          </cell>
          <cell r="BO533" t="str">
            <v>Tidak</v>
          </cell>
          <cell r="BT533" t="str">
            <v>Normal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Purwodadi</v>
          </cell>
          <cell r="M534" t="str">
            <v>Perempuan</v>
          </cell>
          <cell r="O534">
            <v>64</v>
          </cell>
          <cell r="P534">
            <v>46</v>
          </cell>
          <cell r="Q534">
            <v>140</v>
          </cell>
          <cell r="U534">
            <v>155</v>
          </cell>
          <cell r="V534">
            <v>1</v>
          </cell>
          <cell r="BH534" t="str">
            <v>Normal</v>
          </cell>
          <cell r="BI534" t="str">
            <v>Normal</v>
          </cell>
          <cell r="BJ534" t="str">
            <v>Normal</v>
          </cell>
          <cell r="BL534" t="str">
            <v>Normal</v>
          </cell>
          <cell r="BN534" t="str">
            <v>-</v>
          </cell>
          <cell r="BO534" t="str">
            <v>Tidak</v>
          </cell>
          <cell r="BT534" t="str">
            <v>Normal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Balearjosari</v>
          </cell>
          <cell r="M535" t="str">
            <v>Perempuan</v>
          </cell>
          <cell r="O535">
            <v>59</v>
          </cell>
          <cell r="P535">
            <v>51</v>
          </cell>
          <cell r="Q535">
            <v>157</v>
          </cell>
          <cell r="U535">
            <v>99</v>
          </cell>
          <cell r="V535">
            <v>164</v>
          </cell>
          <cell r="BH535" t="str">
            <v>Normal</v>
          </cell>
          <cell r="BI535" t="str">
            <v>Normal</v>
          </cell>
          <cell r="BJ535" t="str">
            <v>Normal</v>
          </cell>
          <cell r="BL535" t="str">
            <v>Normal</v>
          </cell>
          <cell r="BN535" t="str">
            <v>Normal</v>
          </cell>
          <cell r="BO535" t="str">
            <v>Tidak</v>
          </cell>
          <cell r="BT535" t="str">
            <v>Gg Penglihatan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Purwodadi</v>
          </cell>
          <cell r="M536" t="str">
            <v>Perempuan</v>
          </cell>
          <cell r="O536">
            <v>64</v>
          </cell>
          <cell r="P536">
            <v>60</v>
          </cell>
          <cell r="Q536">
            <v>145</v>
          </cell>
          <cell r="U536">
            <v>92</v>
          </cell>
          <cell r="V536">
            <v>1</v>
          </cell>
          <cell r="BH536" t="str">
            <v>Lebih</v>
          </cell>
          <cell r="BI536" t="str">
            <v>Normal</v>
          </cell>
          <cell r="BJ536" t="str">
            <v>Normal</v>
          </cell>
          <cell r="BL536" t="str">
            <v>Normal</v>
          </cell>
          <cell r="BN536" t="str">
            <v>-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Polowijen</v>
          </cell>
          <cell r="M537" t="str">
            <v>Perempuan</v>
          </cell>
          <cell r="O537">
            <v>48</v>
          </cell>
          <cell r="P537">
            <v>53</v>
          </cell>
          <cell r="Q537">
            <v>151</v>
          </cell>
          <cell r="U537">
            <v>111</v>
          </cell>
          <cell r="V537">
            <v>272</v>
          </cell>
          <cell r="BH537" t="str">
            <v>Normal</v>
          </cell>
          <cell r="BI537" t="str">
            <v>Normal</v>
          </cell>
          <cell r="BJ537" t="str">
            <v>Kolesterol Tinggi</v>
          </cell>
          <cell r="BL537" t="str">
            <v>Normal</v>
          </cell>
          <cell r="BN537" t="str">
            <v>-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Purwodadi</v>
          </cell>
          <cell r="M538" t="str">
            <v>Perempuan</v>
          </cell>
          <cell r="O538">
            <v>77</v>
          </cell>
          <cell r="P538">
            <v>57</v>
          </cell>
          <cell r="Q538">
            <v>151</v>
          </cell>
          <cell r="U538">
            <v>100</v>
          </cell>
          <cell r="V538">
            <v>1</v>
          </cell>
          <cell r="BH538" t="str">
            <v>Normal</v>
          </cell>
          <cell r="BI538" t="str">
            <v>Normal</v>
          </cell>
          <cell r="BJ538" t="str">
            <v>Normal</v>
          </cell>
          <cell r="BL538" t="str">
            <v>Tinggi</v>
          </cell>
          <cell r="BN538" t="str">
            <v>-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Polowijen</v>
          </cell>
          <cell r="M539" t="str">
            <v>Perempuan</v>
          </cell>
          <cell r="O539">
            <v>51</v>
          </cell>
          <cell r="P539">
            <v>57</v>
          </cell>
          <cell r="Q539">
            <v>150</v>
          </cell>
          <cell r="U539">
            <v>109</v>
          </cell>
          <cell r="V539">
            <v>111</v>
          </cell>
          <cell r="BH539" t="str">
            <v>Lebih</v>
          </cell>
          <cell r="BI539" t="str">
            <v>Normal</v>
          </cell>
          <cell r="BJ539" t="str">
            <v>Normal</v>
          </cell>
          <cell r="BL539" t="str">
            <v>Tinggi</v>
          </cell>
          <cell r="BN539" t="str">
            <v>-</v>
          </cell>
          <cell r="BO539" t="str">
            <v>Tidak</v>
          </cell>
          <cell r="BT539" t="str">
            <v>Gg Penglihatan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Polowijen</v>
          </cell>
          <cell r="M540" t="str">
            <v>Perempuan</v>
          </cell>
          <cell r="O540">
            <v>48</v>
          </cell>
          <cell r="P540">
            <v>51</v>
          </cell>
          <cell r="Q540">
            <v>152</v>
          </cell>
          <cell r="U540">
            <v>96</v>
          </cell>
          <cell r="V540">
            <v>1</v>
          </cell>
          <cell r="BH540" t="str">
            <v>Normal</v>
          </cell>
          <cell r="BI540" t="str">
            <v>Normal</v>
          </cell>
          <cell r="BJ540" t="str">
            <v>Normal</v>
          </cell>
          <cell r="BL540" t="str">
            <v>Normal</v>
          </cell>
          <cell r="BN540" t="str">
            <v>-</v>
          </cell>
          <cell r="BO540" t="str">
            <v>Tidak</v>
          </cell>
          <cell r="BT540" t="str">
            <v>Gg Penglihatan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Polowijen</v>
          </cell>
          <cell r="M541" t="str">
            <v>Perempuan</v>
          </cell>
          <cell r="O541">
            <v>60</v>
          </cell>
          <cell r="P541">
            <v>58</v>
          </cell>
          <cell r="Q541">
            <v>145</v>
          </cell>
          <cell r="U541">
            <v>139</v>
          </cell>
          <cell r="V541">
            <v>300</v>
          </cell>
          <cell r="BH541" t="str">
            <v>Lebih</v>
          </cell>
          <cell r="BI541" t="str">
            <v>Normal</v>
          </cell>
          <cell r="BJ541" t="str">
            <v>Kolesterol Tinggi</v>
          </cell>
          <cell r="BL541" t="str">
            <v>Tinggi</v>
          </cell>
          <cell r="BN541" t="str">
            <v>-</v>
          </cell>
          <cell r="BO541" t="str">
            <v>Tidak</v>
          </cell>
          <cell r="BT541" t="str">
            <v>Gg Penglihatan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Polowijen</v>
          </cell>
          <cell r="M542" t="str">
            <v>Perempuan</v>
          </cell>
          <cell r="O542">
            <v>56</v>
          </cell>
          <cell r="P542">
            <v>63</v>
          </cell>
          <cell r="Q542">
            <v>142</v>
          </cell>
          <cell r="U542">
            <v>11111</v>
          </cell>
          <cell r="V542">
            <v>11111</v>
          </cell>
          <cell r="BH542" t="str">
            <v>Lebih</v>
          </cell>
          <cell r="BI542" t="str">
            <v>DM</v>
          </cell>
          <cell r="BJ542" t="str">
            <v>Kolesterol Tinggi</v>
          </cell>
          <cell r="BL542" t="str">
            <v>Normal</v>
          </cell>
          <cell r="BN542" t="str">
            <v>-</v>
          </cell>
          <cell r="BO542" t="str">
            <v>Tidak</v>
          </cell>
          <cell r="BT542" t="str">
            <v>Gg Penglihatan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Polowijen</v>
          </cell>
          <cell r="M543" t="str">
            <v>Perempuan</v>
          </cell>
          <cell r="O543">
            <v>54</v>
          </cell>
          <cell r="P543">
            <v>57</v>
          </cell>
          <cell r="Q543">
            <v>145</v>
          </cell>
          <cell r="U543">
            <v>192</v>
          </cell>
          <cell r="V543">
            <v>1</v>
          </cell>
          <cell r="BH543" t="str">
            <v>Lebih</v>
          </cell>
          <cell r="BI543" t="str">
            <v>Normal</v>
          </cell>
          <cell r="BJ543" t="str">
            <v>Normal</v>
          </cell>
          <cell r="BL543" t="str">
            <v>Normal</v>
          </cell>
          <cell r="BN543" t="str">
            <v>-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Polowijen</v>
          </cell>
          <cell r="M544" t="str">
            <v>Perempuan</v>
          </cell>
          <cell r="O544">
            <v>59</v>
          </cell>
          <cell r="P544">
            <v>60</v>
          </cell>
          <cell r="Q544">
            <v>148</v>
          </cell>
          <cell r="U544">
            <v>172</v>
          </cell>
          <cell r="V544">
            <v>1</v>
          </cell>
          <cell r="BH544" t="str">
            <v>Lebih</v>
          </cell>
          <cell r="BI544" t="str">
            <v>Normal</v>
          </cell>
          <cell r="BJ544" t="str">
            <v>Normal</v>
          </cell>
          <cell r="BL544" t="str">
            <v>Tinggi</v>
          </cell>
          <cell r="BN544" t="str">
            <v>-</v>
          </cell>
          <cell r="BO544" t="str">
            <v>Tidak</v>
          </cell>
          <cell r="BT544" t="str">
            <v>Normal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Polowijen</v>
          </cell>
          <cell r="M545" t="str">
            <v>Perempuan</v>
          </cell>
          <cell r="O545">
            <v>73</v>
          </cell>
          <cell r="P545">
            <v>59</v>
          </cell>
          <cell r="Q545">
            <v>143</v>
          </cell>
          <cell r="U545">
            <v>183</v>
          </cell>
          <cell r="V545">
            <v>1</v>
          </cell>
          <cell r="BH545" t="str">
            <v>Lebih</v>
          </cell>
          <cell r="BI545" t="str">
            <v>Normal</v>
          </cell>
          <cell r="BJ545" t="str">
            <v>Normal</v>
          </cell>
          <cell r="BL545" t="str">
            <v>Normal</v>
          </cell>
          <cell r="BN545" t="str">
            <v>-</v>
          </cell>
          <cell r="BO545" t="str">
            <v>Tidak</v>
          </cell>
          <cell r="BT545" t="str">
            <v>Normal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Purwodadi</v>
          </cell>
          <cell r="M546" t="str">
            <v>Perempuan</v>
          </cell>
          <cell r="O546">
            <v>65</v>
          </cell>
          <cell r="P546">
            <v>67</v>
          </cell>
          <cell r="Q546">
            <v>153</v>
          </cell>
          <cell r="U546">
            <v>100</v>
          </cell>
          <cell r="V546">
            <v>1</v>
          </cell>
          <cell r="BH546" t="str">
            <v>Lebih</v>
          </cell>
          <cell r="BI546" t="str">
            <v>Normal</v>
          </cell>
          <cell r="BJ546" t="str">
            <v>Normal</v>
          </cell>
          <cell r="BL546" t="str">
            <v>Tinggi</v>
          </cell>
          <cell r="BN546" t="str">
            <v>-</v>
          </cell>
          <cell r="BO546" t="str">
            <v>Tidak</v>
          </cell>
          <cell r="BT546" t="str">
            <v>Normal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Balearjosari</v>
          </cell>
          <cell r="M547" t="str">
            <v>Perempuan</v>
          </cell>
          <cell r="O547">
            <v>63</v>
          </cell>
          <cell r="P547">
            <v>48</v>
          </cell>
          <cell r="Q547">
            <v>159</v>
          </cell>
          <cell r="U547">
            <v>122</v>
          </cell>
          <cell r="V547">
            <v>235</v>
          </cell>
          <cell r="BH547" t="str">
            <v>Normal</v>
          </cell>
          <cell r="BI547" t="str">
            <v>Normal</v>
          </cell>
          <cell r="BJ547" t="str">
            <v>Kolesterol Tinggi</v>
          </cell>
          <cell r="BL547" t="str">
            <v>Normal</v>
          </cell>
          <cell r="BN547" t="str">
            <v>Normal</v>
          </cell>
          <cell r="BO547" t="str">
            <v>Tidak</v>
          </cell>
          <cell r="BT547" t="str">
            <v>Gg Penglihatan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Purwodadi</v>
          </cell>
          <cell r="M548" t="str">
            <v>Perempuan</v>
          </cell>
          <cell r="O548">
            <v>67</v>
          </cell>
          <cell r="P548">
            <v>65</v>
          </cell>
          <cell r="Q548">
            <v>152</v>
          </cell>
          <cell r="U548">
            <v>140</v>
          </cell>
          <cell r="V548">
            <v>1</v>
          </cell>
          <cell r="BH548" t="str">
            <v>Lebih</v>
          </cell>
          <cell r="BI548" t="str">
            <v>Normal</v>
          </cell>
          <cell r="BJ548" t="str">
            <v>Normal</v>
          </cell>
          <cell r="BL548" t="str">
            <v>Tinggi</v>
          </cell>
          <cell r="BN548" t="str">
            <v>-</v>
          </cell>
          <cell r="BO548" t="str">
            <v>Tidak</v>
          </cell>
          <cell r="BT548" t="str">
            <v>Gg Penglihatan</v>
          </cell>
          <cell r="BW548" t="str">
            <v>Normal</v>
          </cell>
          <cell r="CI548" t="str">
            <v>Mandiri (A)</v>
          </cell>
          <cell r="CZ548" t="str">
            <v>Normal</v>
          </cell>
        </row>
        <row r="549">
          <cell r="C549" t="str">
            <v>Balearjosari</v>
          </cell>
          <cell r="M549" t="str">
            <v>Perempuan</v>
          </cell>
          <cell r="O549">
            <v>51</v>
          </cell>
          <cell r="P549">
            <v>55</v>
          </cell>
          <cell r="Q549">
            <v>150</v>
          </cell>
          <cell r="U549">
            <v>138</v>
          </cell>
          <cell r="V549">
            <v>1</v>
          </cell>
          <cell r="BH549" t="str">
            <v>Normal</v>
          </cell>
          <cell r="BI549" t="str">
            <v>Normal</v>
          </cell>
          <cell r="BJ549" t="str">
            <v>Normal</v>
          </cell>
          <cell r="BL549" t="str">
            <v>Normal</v>
          </cell>
          <cell r="BN549" t="str">
            <v>Normal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Polowijen</v>
          </cell>
          <cell r="M550" t="str">
            <v>Perempuan</v>
          </cell>
          <cell r="O550">
            <v>67</v>
          </cell>
          <cell r="P550">
            <v>53</v>
          </cell>
          <cell r="Q550">
            <v>145</v>
          </cell>
          <cell r="U550">
            <v>182</v>
          </cell>
          <cell r="V550">
            <v>282</v>
          </cell>
          <cell r="BH550" t="str">
            <v>Lebih</v>
          </cell>
          <cell r="BI550" t="str">
            <v>Normal</v>
          </cell>
          <cell r="BJ550" t="str">
            <v>Kolesterol Tinggi</v>
          </cell>
          <cell r="BL550" t="str">
            <v>Normal</v>
          </cell>
          <cell r="BN550" t="str">
            <v>Tinggi</v>
          </cell>
          <cell r="BO550" t="str">
            <v>Tidak</v>
          </cell>
          <cell r="BT550" t="str">
            <v>Normal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Polowijen</v>
          </cell>
          <cell r="M551" t="str">
            <v>Perempuan</v>
          </cell>
          <cell r="O551">
            <v>66</v>
          </cell>
          <cell r="P551">
            <v>58</v>
          </cell>
          <cell r="Q551">
            <v>155</v>
          </cell>
          <cell r="U551">
            <v>107</v>
          </cell>
          <cell r="V551">
            <v>1</v>
          </cell>
          <cell r="BH551" t="str">
            <v>Normal</v>
          </cell>
          <cell r="BI551" t="str">
            <v>Normal</v>
          </cell>
          <cell r="BJ551" t="str">
            <v>Normal</v>
          </cell>
          <cell r="BL551" t="str">
            <v>Tinggi</v>
          </cell>
          <cell r="BN551" t="str">
            <v>-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Purwodadi</v>
          </cell>
          <cell r="M552" t="str">
            <v>Perempuan</v>
          </cell>
          <cell r="O552">
            <v>60</v>
          </cell>
          <cell r="P552">
            <v>66</v>
          </cell>
          <cell r="Q552">
            <v>144</v>
          </cell>
          <cell r="U552">
            <v>110</v>
          </cell>
          <cell r="V552">
            <v>1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Tinggi</v>
          </cell>
          <cell r="BN552" t="str">
            <v>-</v>
          </cell>
          <cell r="BO552" t="str">
            <v>Tidak</v>
          </cell>
          <cell r="BT552" t="str">
            <v>Normal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Purwodadi</v>
          </cell>
          <cell r="M553" t="str">
            <v>Perempuan</v>
          </cell>
          <cell r="O553">
            <v>64</v>
          </cell>
          <cell r="P553">
            <v>56</v>
          </cell>
          <cell r="Q553">
            <v>144</v>
          </cell>
          <cell r="U553">
            <v>127</v>
          </cell>
          <cell r="V553">
            <v>200</v>
          </cell>
          <cell r="BH553" t="str">
            <v>Lebih</v>
          </cell>
          <cell r="BI553" t="str">
            <v>Normal</v>
          </cell>
          <cell r="BJ553" t="str">
            <v>Normal</v>
          </cell>
          <cell r="BL553" t="str">
            <v>Normal</v>
          </cell>
          <cell r="BN553" t="str">
            <v>Normal</v>
          </cell>
          <cell r="BO553" t="str">
            <v>Tidak</v>
          </cell>
          <cell r="BT553" t="str">
            <v>Normal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Polowijen</v>
          </cell>
          <cell r="M554" t="str">
            <v>Perempuan</v>
          </cell>
          <cell r="O554">
            <v>53</v>
          </cell>
          <cell r="P554">
            <v>69</v>
          </cell>
          <cell r="Q554">
            <v>160</v>
          </cell>
          <cell r="U554">
            <v>133</v>
          </cell>
          <cell r="V554">
            <v>241</v>
          </cell>
          <cell r="BH554" t="str">
            <v>Lebih</v>
          </cell>
          <cell r="BI554" t="str">
            <v>Normal</v>
          </cell>
          <cell r="BJ554" t="str">
            <v>Kolesterol Tinggi</v>
          </cell>
          <cell r="BL554" t="str">
            <v>Tinggi</v>
          </cell>
          <cell r="BN554" t="str">
            <v>-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Balearjosari</v>
          </cell>
          <cell r="M555" t="str">
            <v>Perempuan</v>
          </cell>
          <cell r="O555">
            <v>54</v>
          </cell>
          <cell r="P555">
            <v>39</v>
          </cell>
          <cell r="Q555">
            <v>147</v>
          </cell>
          <cell r="U555">
            <v>135</v>
          </cell>
          <cell r="V555">
            <v>195</v>
          </cell>
          <cell r="BH555" t="str">
            <v>IMT Kurang</v>
          </cell>
          <cell r="BI555" t="str">
            <v>Normal</v>
          </cell>
          <cell r="BJ555" t="str">
            <v>Normal</v>
          </cell>
          <cell r="BL555" t="str">
            <v>Tinggi</v>
          </cell>
          <cell r="BN555" t="str">
            <v>Normal</v>
          </cell>
          <cell r="BO555" t="str">
            <v>Tidak</v>
          </cell>
          <cell r="BT555" t="str">
            <v>Normal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Balearjosari</v>
          </cell>
          <cell r="M556" t="str">
            <v>Perempuan</v>
          </cell>
          <cell r="O556">
            <v>64</v>
          </cell>
          <cell r="P556">
            <v>61</v>
          </cell>
          <cell r="Q556">
            <v>160</v>
          </cell>
          <cell r="U556">
            <v>114</v>
          </cell>
          <cell r="V556">
            <v>253</v>
          </cell>
          <cell r="BH556" t="str">
            <v>Normal</v>
          </cell>
          <cell r="BI556" t="str">
            <v>Normal</v>
          </cell>
          <cell r="BJ556" t="str">
            <v>Kolesterol Tinggi</v>
          </cell>
          <cell r="BL556" t="str">
            <v>Tinggi</v>
          </cell>
          <cell r="BN556" t="str">
            <v>Normal</v>
          </cell>
          <cell r="BO556" t="str">
            <v>Tidak</v>
          </cell>
          <cell r="BT556" t="str">
            <v>Gg Penglihatan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Balearjosari</v>
          </cell>
          <cell r="M557" t="str">
            <v>Perempuan</v>
          </cell>
          <cell r="O557">
            <v>60</v>
          </cell>
          <cell r="P557">
            <v>60</v>
          </cell>
          <cell r="Q557">
            <v>150</v>
          </cell>
          <cell r="U557">
            <v>120</v>
          </cell>
          <cell r="V557">
            <v>1</v>
          </cell>
          <cell r="BH557" t="str">
            <v>Lebih</v>
          </cell>
          <cell r="BI557" t="str">
            <v>Normal</v>
          </cell>
          <cell r="BJ557" t="str">
            <v>Normal</v>
          </cell>
          <cell r="BL557" t="str">
            <v>Normal</v>
          </cell>
          <cell r="BN557" t="str">
            <v>Normal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Balearjosari</v>
          </cell>
          <cell r="M558" t="str">
            <v>Perempuan</v>
          </cell>
          <cell r="O558">
            <v>60</v>
          </cell>
          <cell r="P558">
            <v>61</v>
          </cell>
          <cell r="Q558">
            <v>145</v>
          </cell>
          <cell r="U558">
            <v>110</v>
          </cell>
          <cell r="V558">
            <v>1</v>
          </cell>
          <cell r="BH558" t="str">
            <v>Lebih</v>
          </cell>
          <cell r="BI558" t="str">
            <v>Normal</v>
          </cell>
          <cell r="BJ558" t="str">
            <v>Normal</v>
          </cell>
          <cell r="BL558" t="str">
            <v>Tinggi</v>
          </cell>
          <cell r="BN558" t="str">
            <v>Normal</v>
          </cell>
          <cell r="BO558" t="str">
            <v>Tidak</v>
          </cell>
          <cell r="BT558" t="str">
            <v>Gg Penglihatan</v>
          </cell>
          <cell r="BW558" t="str">
            <v>Gg Pendengaran</v>
          </cell>
          <cell r="CI558" t="str">
            <v>Mandiri (A)</v>
          </cell>
          <cell r="CZ558" t="str">
            <v>Normal</v>
          </cell>
        </row>
        <row r="559">
          <cell r="C559" t="str">
            <v>Purwodadi</v>
          </cell>
          <cell r="M559" t="str">
            <v>Perempuan</v>
          </cell>
          <cell r="O559">
            <v>74</v>
          </cell>
          <cell r="P559">
            <v>70</v>
          </cell>
          <cell r="Q559">
            <v>158</v>
          </cell>
          <cell r="U559">
            <v>99</v>
          </cell>
          <cell r="V559">
            <v>1</v>
          </cell>
          <cell r="BH559" t="str">
            <v>Lebih</v>
          </cell>
          <cell r="BI559" t="str">
            <v>Normal</v>
          </cell>
          <cell r="BJ559" t="str">
            <v>Normal</v>
          </cell>
          <cell r="BL559" t="str">
            <v>Tinggi</v>
          </cell>
          <cell r="BN559" t="str">
            <v>-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Polowijen</v>
          </cell>
          <cell r="M560" t="str">
            <v>Laki-laki</v>
          </cell>
          <cell r="O560">
            <v>58</v>
          </cell>
          <cell r="P560">
            <v>43</v>
          </cell>
          <cell r="Q560">
            <v>156</v>
          </cell>
          <cell r="U560">
            <v>130</v>
          </cell>
          <cell r="V560">
            <v>164</v>
          </cell>
          <cell r="BH560" t="str">
            <v>IMT Kurang</v>
          </cell>
          <cell r="BI560" t="str">
            <v>Normal</v>
          </cell>
          <cell r="BJ560" t="str">
            <v>Normal</v>
          </cell>
          <cell r="BL560" t="str">
            <v>Normal</v>
          </cell>
          <cell r="BN560" t="str">
            <v>-</v>
          </cell>
          <cell r="BO560" t="str">
            <v>Tidak</v>
          </cell>
          <cell r="BT560" t="str">
            <v>Normal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Balearjosari</v>
          </cell>
          <cell r="M561" t="str">
            <v>Laki-laki</v>
          </cell>
          <cell r="O561">
            <v>66</v>
          </cell>
          <cell r="P561">
            <v>47</v>
          </cell>
          <cell r="Q561">
            <v>158</v>
          </cell>
          <cell r="U561">
            <v>173</v>
          </cell>
          <cell r="V561">
            <v>175</v>
          </cell>
          <cell r="BH561" t="str">
            <v>Normal</v>
          </cell>
          <cell r="BI561" t="str">
            <v>Normal</v>
          </cell>
          <cell r="BJ561" t="str">
            <v>Normal</v>
          </cell>
          <cell r="BL561" t="str">
            <v>Normal</v>
          </cell>
          <cell r="BN561" t="str">
            <v>Normal</v>
          </cell>
          <cell r="BO561" t="str">
            <v>Tidak</v>
          </cell>
          <cell r="BT561" t="str">
            <v>Gg Penglihatan</v>
          </cell>
          <cell r="BW561" t="str">
            <v>Normal</v>
          </cell>
          <cell r="CI561" t="str">
            <v>Mandiri (A)</v>
          </cell>
          <cell r="CZ561" t="str">
            <v>Normal</v>
          </cell>
        </row>
        <row r="562">
          <cell r="C562" t="str">
            <v>Polowijen</v>
          </cell>
          <cell r="M562" t="str">
            <v>Perempuan</v>
          </cell>
          <cell r="O562">
            <v>56</v>
          </cell>
          <cell r="P562">
            <v>45</v>
          </cell>
          <cell r="Q562">
            <v>138</v>
          </cell>
          <cell r="U562">
            <v>118</v>
          </cell>
          <cell r="V562">
            <v>301</v>
          </cell>
          <cell r="BH562" t="str">
            <v>Normal</v>
          </cell>
          <cell r="BI562" t="str">
            <v>Normal</v>
          </cell>
          <cell r="BJ562" t="str">
            <v>Kolesterol Tinggi</v>
          </cell>
          <cell r="BL562" t="str">
            <v>Normal</v>
          </cell>
          <cell r="BN562" t="str">
            <v>-</v>
          </cell>
          <cell r="BO562" t="str">
            <v>Tidak</v>
          </cell>
          <cell r="BT562" t="str">
            <v>Normal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Polowijen</v>
          </cell>
          <cell r="M563" t="str">
            <v>Perempuan</v>
          </cell>
          <cell r="O563">
            <v>64</v>
          </cell>
          <cell r="P563">
            <v>83</v>
          </cell>
          <cell r="Q563">
            <v>149</v>
          </cell>
          <cell r="U563">
            <v>172</v>
          </cell>
          <cell r="V563">
            <v>1</v>
          </cell>
          <cell r="BH563" t="str">
            <v>Lebih</v>
          </cell>
          <cell r="BI563" t="str">
            <v>Normal</v>
          </cell>
          <cell r="BJ563" t="str">
            <v>Normal</v>
          </cell>
          <cell r="BL563" t="str">
            <v>Tinggi</v>
          </cell>
          <cell r="BN563" t="str">
            <v>-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Kemungkinan besar ada gangguan depresi</v>
          </cell>
        </row>
        <row r="564">
          <cell r="C564" t="str">
            <v>Balearjosari</v>
          </cell>
          <cell r="M564" t="str">
            <v>Perempuan</v>
          </cell>
          <cell r="O564">
            <v>52</v>
          </cell>
          <cell r="P564">
            <v>67</v>
          </cell>
          <cell r="Q564">
            <v>163</v>
          </cell>
          <cell r="U564">
            <v>129</v>
          </cell>
          <cell r="V564">
            <v>203</v>
          </cell>
          <cell r="BH564" t="str">
            <v>Lebih</v>
          </cell>
          <cell r="BI564" t="str">
            <v>Normal</v>
          </cell>
          <cell r="BJ564" t="str">
            <v>Kolesterol Tinggi</v>
          </cell>
          <cell r="BL564" t="str">
            <v>Tinggi</v>
          </cell>
          <cell r="BN564" t="str">
            <v>Normal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Balearjosari</v>
          </cell>
          <cell r="M565" t="str">
            <v>Perempuan</v>
          </cell>
          <cell r="O565">
            <v>74</v>
          </cell>
          <cell r="P565">
            <v>47</v>
          </cell>
          <cell r="Q565">
            <v>140</v>
          </cell>
          <cell r="U565">
            <v>132</v>
          </cell>
          <cell r="V565">
            <v>1</v>
          </cell>
          <cell r="BH565" t="str">
            <v>Normal</v>
          </cell>
          <cell r="BI565" t="str">
            <v>Normal</v>
          </cell>
          <cell r="BJ565" t="str">
            <v>Normal</v>
          </cell>
          <cell r="BL565" t="str">
            <v>Tinggi</v>
          </cell>
          <cell r="BN565" t="str">
            <v>-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Balearjosari</v>
          </cell>
          <cell r="M566" t="str">
            <v>Perempuan</v>
          </cell>
          <cell r="O566">
            <v>46</v>
          </cell>
          <cell r="P566">
            <v>55</v>
          </cell>
          <cell r="Q566">
            <v>160</v>
          </cell>
          <cell r="U566">
            <v>100</v>
          </cell>
          <cell r="V566">
            <v>1</v>
          </cell>
          <cell r="BH566" t="str">
            <v>Normal</v>
          </cell>
          <cell r="BI566" t="str">
            <v>Normal</v>
          </cell>
          <cell r="BJ566" t="str">
            <v>Normal</v>
          </cell>
          <cell r="BL566" t="str">
            <v>Normal</v>
          </cell>
          <cell r="BN566" t="str">
            <v>-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Balearjosari</v>
          </cell>
          <cell r="M567" t="str">
            <v>Laki-laki</v>
          </cell>
          <cell r="O567">
            <v>68</v>
          </cell>
          <cell r="P567">
            <v>72</v>
          </cell>
          <cell r="Q567">
            <v>161</v>
          </cell>
          <cell r="U567">
            <v>104</v>
          </cell>
          <cell r="V567">
            <v>170</v>
          </cell>
          <cell r="BH567" t="str">
            <v>Lebih</v>
          </cell>
          <cell r="BI567" t="str">
            <v>Normal</v>
          </cell>
          <cell r="BJ567" t="str">
            <v>Normal</v>
          </cell>
          <cell r="BL567" t="str">
            <v>Tinggi</v>
          </cell>
          <cell r="BN567" t="str">
            <v>Normal</v>
          </cell>
          <cell r="BO567" t="str">
            <v>Tidak</v>
          </cell>
          <cell r="BT567" t="str">
            <v>Normal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Purwodadi</v>
          </cell>
          <cell r="M568" t="str">
            <v>Laki-laki</v>
          </cell>
          <cell r="O568">
            <v>62</v>
          </cell>
          <cell r="P568">
            <v>68</v>
          </cell>
          <cell r="Q568">
            <v>164</v>
          </cell>
          <cell r="U568">
            <v>112</v>
          </cell>
          <cell r="V568">
            <v>1</v>
          </cell>
          <cell r="BH568" t="str">
            <v>Lebih</v>
          </cell>
          <cell r="BI568" t="str">
            <v>Normal</v>
          </cell>
          <cell r="BJ568" t="str">
            <v>Normal</v>
          </cell>
          <cell r="BL568" t="str">
            <v>Normal</v>
          </cell>
          <cell r="BN568" t="str">
            <v>Normal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Balearjosari</v>
          </cell>
          <cell r="M569" t="str">
            <v>Perempuan</v>
          </cell>
          <cell r="O569">
            <v>53</v>
          </cell>
          <cell r="P569">
            <v>50</v>
          </cell>
          <cell r="Q569">
            <v>153</v>
          </cell>
          <cell r="U569">
            <v>124</v>
          </cell>
          <cell r="V569">
            <v>174</v>
          </cell>
          <cell r="BH569" t="str">
            <v>Normal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-</v>
          </cell>
          <cell r="BO569" t="str">
            <v>Tidak</v>
          </cell>
          <cell r="BT569" t="str">
            <v>Gg Penglihatan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Polowijen</v>
          </cell>
          <cell r="M570" t="str">
            <v>Perempuan</v>
          </cell>
          <cell r="O570">
            <v>54</v>
          </cell>
          <cell r="P570">
            <v>55</v>
          </cell>
          <cell r="Q570">
            <v>143</v>
          </cell>
          <cell r="U570">
            <v>105</v>
          </cell>
          <cell r="V570">
            <v>1</v>
          </cell>
          <cell r="BH570" t="str">
            <v>Lebih</v>
          </cell>
          <cell r="BI570" t="str">
            <v>Normal</v>
          </cell>
          <cell r="BJ570" t="str">
            <v>Normal</v>
          </cell>
          <cell r="BL570" t="str">
            <v>Normal</v>
          </cell>
          <cell r="BN570" t="str">
            <v>-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Purwodadi</v>
          </cell>
          <cell r="M571" t="str">
            <v>Perempuan</v>
          </cell>
          <cell r="O571">
            <v>62</v>
          </cell>
          <cell r="P571">
            <v>65</v>
          </cell>
          <cell r="Q571">
            <v>150</v>
          </cell>
          <cell r="U571">
            <v>119</v>
          </cell>
          <cell r="V571">
            <v>120</v>
          </cell>
          <cell r="BH571" t="str">
            <v>Lebih</v>
          </cell>
          <cell r="BI571" t="str">
            <v>Normal</v>
          </cell>
          <cell r="BJ571" t="str">
            <v>Normal</v>
          </cell>
          <cell r="BL571" t="str">
            <v>Normal</v>
          </cell>
          <cell r="BN571" t="str">
            <v>Normal</v>
          </cell>
          <cell r="BO571" t="str">
            <v>Tidak</v>
          </cell>
          <cell r="BT571" t="str">
            <v>Normal</v>
          </cell>
          <cell r="BW571" t="str">
            <v>Normal</v>
          </cell>
          <cell r="CI571" t="str">
            <v>Ketergantungan Berat (C)</v>
          </cell>
          <cell r="CZ571" t="str">
            <v>Ada gangguan depresi</v>
          </cell>
        </row>
        <row r="572">
          <cell r="C572" t="str">
            <v>Balearjosari</v>
          </cell>
          <cell r="M572" t="str">
            <v>Laki-laki</v>
          </cell>
          <cell r="O572">
            <v>48</v>
          </cell>
          <cell r="P572">
            <v>56</v>
          </cell>
          <cell r="Q572">
            <v>160</v>
          </cell>
          <cell r="U572">
            <v>134</v>
          </cell>
          <cell r="V572">
            <v>1</v>
          </cell>
          <cell r="BH572" t="str">
            <v>Normal</v>
          </cell>
          <cell r="BI572" t="str">
            <v>Normal</v>
          </cell>
          <cell r="BJ572" t="str">
            <v>Normal</v>
          </cell>
          <cell r="BL572" t="str">
            <v>Tinggi</v>
          </cell>
          <cell r="BN572" t="str">
            <v>-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Polowijen</v>
          </cell>
          <cell r="M573" t="str">
            <v>Perempuan</v>
          </cell>
          <cell r="O573">
            <v>86</v>
          </cell>
          <cell r="P573">
            <v>57</v>
          </cell>
          <cell r="Q573">
            <v>150</v>
          </cell>
          <cell r="U573">
            <v>269</v>
          </cell>
          <cell r="V573">
            <v>1</v>
          </cell>
          <cell r="BH573" t="str">
            <v>Lebih</v>
          </cell>
          <cell r="BI573" t="str">
            <v>DM</v>
          </cell>
          <cell r="BJ573" t="str">
            <v>Normal</v>
          </cell>
          <cell r="BL573" t="str">
            <v>Tinggi</v>
          </cell>
          <cell r="BN573" t="str">
            <v>-</v>
          </cell>
          <cell r="BO573" t="str">
            <v>Tidak</v>
          </cell>
          <cell r="BT573" t="str">
            <v>Gg Penglihatan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Purwodadi</v>
          </cell>
          <cell r="M574" t="str">
            <v>Perempuan</v>
          </cell>
          <cell r="O574">
            <v>48</v>
          </cell>
          <cell r="P574">
            <v>54</v>
          </cell>
          <cell r="Q574">
            <v>160</v>
          </cell>
          <cell r="U574">
            <v>95</v>
          </cell>
          <cell r="V574">
            <v>1</v>
          </cell>
          <cell r="BH574" t="str">
            <v>Normal</v>
          </cell>
          <cell r="BI574" t="str">
            <v>Normal</v>
          </cell>
          <cell r="BJ574" t="str">
            <v>Normal</v>
          </cell>
          <cell r="BL574" t="str">
            <v>Normal</v>
          </cell>
          <cell r="BN574" t="str">
            <v>-</v>
          </cell>
          <cell r="BO574" t="str">
            <v>Tidak</v>
          </cell>
          <cell r="BT574" t="str">
            <v>Gg Penglihatan</v>
          </cell>
          <cell r="BW574" t="str">
            <v>Normal</v>
          </cell>
          <cell r="CI574" t="str">
            <v>Mandiri (A)</v>
          </cell>
          <cell r="CZ574" t="str">
            <v>Normal</v>
          </cell>
        </row>
        <row r="575">
          <cell r="C575" t="str">
            <v>Purwodadi</v>
          </cell>
          <cell r="M575" t="str">
            <v>Perempuan</v>
          </cell>
          <cell r="O575">
            <v>81</v>
          </cell>
          <cell r="P575">
            <v>44</v>
          </cell>
          <cell r="Q575">
            <v>150</v>
          </cell>
          <cell r="U575">
            <v>229</v>
          </cell>
          <cell r="V575">
            <v>1</v>
          </cell>
          <cell r="BH575" t="str">
            <v>Normal</v>
          </cell>
          <cell r="BI575" t="str">
            <v>DM</v>
          </cell>
          <cell r="BJ575" t="str">
            <v>Normal</v>
          </cell>
          <cell r="BL575" t="str">
            <v>Tinggi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Polowijen</v>
          </cell>
          <cell r="M576" t="str">
            <v>Perempuan</v>
          </cell>
          <cell r="O576">
            <v>57</v>
          </cell>
          <cell r="P576">
            <v>51</v>
          </cell>
          <cell r="Q576">
            <v>155</v>
          </cell>
          <cell r="U576">
            <v>94</v>
          </cell>
          <cell r="V576">
            <v>1</v>
          </cell>
          <cell r="BH576" t="str">
            <v>Normal</v>
          </cell>
          <cell r="BI576" t="str">
            <v>Normal</v>
          </cell>
          <cell r="BJ576" t="str">
            <v>Normal</v>
          </cell>
          <cell r="BL576" t="str">
            <v>Tinggi</v>
          </cell>
          <cell r="BN576" t="str">
            <v>-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Polowijen</v>
          </cell>
          <cell r="M577" t="str">
            <v>Perempuan</v>
          </cell>
          <cell r="O577">
            <v>72</v>
          </cell>
          <cell r="P577">
            <v>56</v>
          </cell>
          <cell r="Q577">
            <v>150</v>
          </cell>
          <cell r="U577">
            <v>126</v>
          </cell>
          <cell r="V577">
            <v>175</v>
          </cell>
          <cell r="BH577" t="str">
            <v>Normal</v>
          </cell>
          <cell r="BI577" t="str">
            <v>Normal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Gg Penglihatan</v>
          </cell>
          <cell r="BW577" t="str">
            <v>Gg Pendengaran</v>
          </cell>
          <cell r="CI577" t="str">
            <v>Mandiri (A)</v>
          </cell>
          <cell r="CZ577" t="str">
            <v>Normal</v>
          </cell>
        </row>
        <row r="578">
          <cell r="C578" t="str">
            <v>Purwodadi</v>
          </cell>
          <cell r="M578" t="str">
            <v>Perempuan</v>
          </cell>
          <cell r="O578">
            <v>55</v>
          </cell>
          <cell r="P578">
            <v>71</v>
          </cell>
          <cell r="Q578">
            <v>160</v>
          </cell>
          <cell r="U578">
            <v>118</v>
          </cell>
          <cell r="V578">
            <v>1</v>
          </cell>
          <cell r="BH578" t="str">
            <v>Lebih</v>
          </cell>
          <cell r="BI578" t="str">
            <v>Normal</v>
          </cell>
          <cell r="BJ578" t="str">
            <v>Normal</v>
          </cell>
          <cell r="BL578" t="str">
            <v>Normal</v>
          </cell>
          <cell r="BN578" t="str">
            <v>-</v>
          </cell>
          <cell r="BO578" t="str">
            <v>Tidak</v>
          </cell>
          <cell r="BT578" t="str">
            <v>Normal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Polowijen</v>
          </cell>
          <cell r="M579" t="str">
            <v>Perempuan</v>
          </cell>
          <cell r="O579">
            <v>55</v>
          </cell>
          <cell r="P579">
            <v>59</v>
          </cell>
          <cell r="Q579">
            <v>155</v>
          </cell>
          <cell r="U579">
            <v>145</v>
          </cell>
          <cell r="V579">
            <v>1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Normal</v>
          </cell>
          <cell r="BN579" t="str">
            <v>-</v>
          </cell>
          <cell r="BO579" t="str">
            <v>Tidak</v>
          </cell>
          <cell r="BT579" t="str">
            <v>Gg Penglihatan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Purwodadi</v>
          </cell>
          <cell r="M580" t="str">
            <v>Perempuan</v>
          </cell>
          <cell r="O580">
            <v>57</v>
          </cell>
          <cell r="P580">
            <v>61</v>
          </cell>
          <cell r="Q580">
            <v>154</v>
          </cell>
          <cell r="U580">
            <v>98</v>
          </cell>
          <cell r="V580">
            <v>1</v>
          </cell>
          <cell r="BH580" t="str">
            <v>Lebih</v>
          </cell>
          <cell r="BI580" t="str">
            <v>Normal</v>
          </cell>
          <cell r="BJ580" t="str">
            <v>Normal</v>
          </cell>
          <cell r="BL580" t="str">
            <v>Normal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Balearjosari</v>
          </cell>
          <cell r="M581" t="str">
            <v>Perempuan</v>
          </cell>
          <cell r="O581">
            <v>52</v>
          </cell>
          <cell r="P581">
            <v>45</v>
          </cell>
          <cell r="Q581">
            <v>150</v>
          </cell>
          <cell r="U581">
            <v>134</v>
          </cell>
          <cell r="V581">
            <v>1</v>
          </cell>
          <cell r="BH581" t="str">
            <v>Normal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Normal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Polowijen</v>
          </cell>
          <cell r="M582" t="str">
            <v>Perempuan</v>
          </cell>
          <cell r="O582">
            <v>63</v>
          </cell>
          <cell r="P582">
            <v>59</v>
          </cell>
          <cell r="Q582">
            <v>149</v>
          </cell>
          <cell r="U582">
            <v>191</v>
          </cell>
          <cell r="V582">
            <v>301</v>
          </cell>
          <cell r="BH582" t="str">
            <v>Lebih</v>
          </cell>
          <cell r="BI582" t="str">
            <v>Normal</v>
          </cell>
          <cell r="BJ582" t="str">
            <v>Kolesterol Tinggi</v>
          </cell>
          <cell r="BL582" t="str">
            <v>Tinggi</v>
          </cell>
          <cell r="BN582" t="str">
            <v>-</v>
          </cell>
          <cell r="BO582" t="str">
            <v>Tidak</v>
          </cell>
          <cell r="BT582" t="str">
            <v>Normal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Purwodadi</v>
          </cell>
          <cell r="M583" t="str">
            <v>Laki-laki</v>
          </cell>
          <cell r="O583">
            <v>65</v>
          </cell>
          <cell r="P583">
            <v>60</v>
          </cell>
          <cell r="Q583">
            <v>165</v>
          </cell>
          <cell r="U583">
            <v>135</v>
          </cell>
          <cell r="V583">
            <v>1</v>
          </cell>
          <cell r="BH583" t="str">
            <v>Normal</v>
          </cell>
          <cell r="BI583" t="str">
            <v>Normal</v>
          </cell>
          <cell r="BJ583" t="str">
            <v>Normal</v>
          </cell>
          <cell r="BL583" t="str">
            <v>Tinggi</v>
          </cell>
          <cell r="BN583" t="str">
            <v>-</v>
          </cell>
          <cell r="BO583" t="str">
            <v>Tidak</v>
          </cell>
          <cell r="BT583" t="str">
            <v>Gg Penglihatan</v>
          </cell>
          <cell r="BW583" t="str">
            <v>Normal</v>
          </cell>
          <cell r="CI583" t="str">
            <v>Mandiri (A)</v>
          </cell>
          <cell r="CZ583" t="str">
            <v>Normal</v>
          </cell>
        </row>
        <row r="584">
          <cell r="C584" t="str">
            <v>Purwodadi</v>
          </cell>
          <cell r="M584" t="str">
            <v>Perempuan</v>
          </cell>
          <cell r="O584">
            <v>64</v>
          </cell>
          <cell r="P584">
            <v>53</v>
          </cell>
          <cell r="Q584">
            <v>153</v>
          </cell>
          <cell r="U584">
            <v>239</v>
          </cell>
          <cell r="V584">
            <v>1</v>
          </cell>
          <cell r="BH584" t="str">
            <v>Normal</v>
          </cell>
          <cell r="BI584" t="str">
            <v>DM</v>
          </cell>
          <cell r="BJ584" t="str">
            <v>Normal</v>
          </cell>
          <cell r="BL584" t="str">
            <v>Tinggi</v>
          </cell>
          <cell r="BN584" t="str">
            <v>-</v>
          </cell>
          <cell r="BO584" t="str">
            <v>Tidak</v>
          </cell>
          <cell r="BT584" t="str">
            <v>Gg Penglihatan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Polowijen</v>
          </cell>
          <cell r="M585" t="str">
            <v>Laki-laki</v>
          </cell>
          <cell r="O585">
            <v>78</v>
          </cell>
          <cell r="P585">
            <v>61</v>
          </cell>
          <cell r="Q585">
            <v>155</v>
          </cell>
          <cell r="U585">
            <v>146</v>
          </cell>
          <cell r="V585">
            <v>1</v>
          </cell>
          <cell r="BH585" t="str">
            <v>Lebih</v>
          </cell>
          <cell r="BI585" t="str">
            <v>Normal</v>
          </cell>
          <cell r="BJ585" t="str">
            <v>Normal</v>
          </cell>
          <cell r="BL585" t="str">
            <v>Tinggi</v>
          </cell>
          <cell r="BN585" t="str">
            <v>-</v>
          </cell>
          <cell r="BO585" t="str">
            <v>Tidak</v>
          </cell>
          <cell r="BT585" t="str">
            <v>Gg Penglihatan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Polowijen</v>
          </cell>
          <cell r="M586" t="str">
            <v>Perempuan</v>
          </cell>
          <cell r="O586">
            <v>73</v>
          </cell>
          <cell r="P586">
            <v>67</v>
          </cell>
          <cell r="Q586">
            <v>155</v>
          </cell>
          <cell r="U586">
            <v>139</v>
          </cell>
          <cell r="V586">
            <v>1</v>
          </cell>
          <cell r="BH586" t="str">
            <v>Lebih</v>
          </cell>
          <cell r="BI586" t="str">
            <v>Normal</v>
          </cell>
          <cell r="BJ586" t="str">
            <v>Normal</v>
          </cell>
          <cell r="BL586" t="str">
            <v>Normal</v>
          </cell>
          <cell r="BN586" t="str">
            <v>-</v>
          </cell>
          <cell r="BO586" t="str">
            <v>Tidak</v>
          </cell>
          <cell r="BT586" t="str">
            <v>Gg Penglihatan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Balearjosari</v>
          </cell>
          <cell r="M587" t="str">
            <v>Laki-laki</v>
          </cell>
          <cell r="O587">
            <v>68</v>
          </cell>
          <cell r="P587">
            <v>75</v>
          </cell>
          <cell r="Q587">
            <v>162</v>
          </cell>
          <cell r="U587">
            <v>115</v>
          </cell>
          <cell r="V587">
            <v>195</v>
          </cell>
          <cell r="BH587" t="str">
            <v>Lebih</v>
          </cell>
          <cell r="BI587" t="str">
            <v>Normal</v>
          </cell>
          <cell r="BJ587" t="str">
            <v>Normal</v>
          </cell>
          <cell r="BL587" t="str">
            <v>Normal</v>
          </cell>
          <cell r="BN587" t="str">
            <v>Normal</v>
          </cell>
          <cell r="BO587" t="str">
            <v>Tidak</v>
          </cell>
          <cell r="BT587" t="str">
            <v>Gg Penglihatan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Balearjosari</v>
          </cell>
          <cell r="M588" t="str">
            <v>Perempuan</v>
          </cell>
          <cell r="O588">
            <v>65</v>
          </cell>
          <cell r="P588">
            <v>60</v>
          </cell>
          <cell r="Q588">
            <v>162</v>
          </cell>
          <cell r="U588">
            <v>142</v>
          </cell>
          <cell r="V588">
            <v>196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Normal</v>
          </cell>
          <cell r="BN588" t="str">
            <v>Normal</v>
          </cell>
          <cell r="BO588" t="str">
            <v>Tidak</v>
          </cell>
          <cell r="BT588" t="str">
            <v>Gg Penglihatan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Balearjosari</v>
          </cell>
          <cell r="M589" t="str">
            <v>Perempuan</v>
          </cell>
          <cell r="O589">
            <v>102</v>
          </cell>
          <cell r="P589">
            <v>44</v>
          </cell>
          <cell r="Q589">
            <v>134</v>
          </cell>
          <cell r="U589">
            <v>113</v>
          </cell>
          <cell r="V589">
            <v>1</v>
          </cell>
          <cell r="BH589" t="str">
            <v>Normal</v>
          </cell>
          <cell r="BI589" t="str">
            <v>Normal</v>
          </cell>
          <cell r="BJ589" t="str">
            <v>Normal</v>
          </cell>
          <cell r="BL589" t="str">
            <v>Tinggi</v>
          </cell>
          <cell r="BN589" t="str">
            <v>-</v>
          </cell>
          <cell r="BO589" t="str">
            <v>Tidak</v>
          </cell>
          <cell r="BT589" t="str">
            <v>Gg Penglihatan</v>
          </cell>
          <cell r="BW589" t="str">
            <v>Normal</v>
          </cell>
          <cell r="CI589" t="str">
            <v>Ketergantungan Ringan (B)</v>
          </cell>
          <cell r="CZ589" t="str">
            <v>Normal</v>
          </cell>
        </row>
        <row r="590">
          <cell r="C590" t="str">
            <v>Polowijen</v>
          </cell>
          <cell r="M590" t="str">
            <v>Laki-laki</v>
          </cell>
          <cell r="O590">
            <v>48</v>
          </cell>
          <cell r="P590">
            <v>69</v>
          </cell>
          <cell r="Q590">
            <v>161</v>
          </cell>
          <cell r="U590">
            <v>120</v>
          </cell>
          <cell r="V590">
            <v>1</v>
          </cell>
          <cell r="BH590" t="str">
            <v>Lebih</v>
          </cell>
          <cell r="BI590" t="str">
            <v>Normal</v>
          </cell>
          <cell r="BJ590" t="str">
            <v>Normal</v>
          </cell>
          <cell r="BL590" t="str">
            <v>Tinggi</v>
          </cell>
          <cell r="BN590" t="str">
            <v>-</v>
          </cell>
          <cell r="BO590" t="str">
            <v>Tidak</v>
          </cell>
          <cell r="BT590" t="str">
            <v>Gg Penglihatan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Polowijen</v>
          </cell>
          <cell r="M591" t="str">
            <v>Perempuan</v>
          </cell>
          <cell r="O591">
            <v>62</v>
          </cell>
          <cell r="P591">
            <v>75</v>
          </cell>
          <cell r="Q591">
            <v>164</v>
          </cell>
          <cell r="U591">
            <v>115</v>
          </cell>
          <cell r="V591">
            <v>90</v>
          </cell>
          <cell r="BH591" t="str">
            <v>Lebih</v>
          </cell>
          <cell r="BI591" t="str">
            <v>Normal</v>
          </cell>
          <cell r="BJ591" t="str">
            <v>Normal</v>
          </cell>
          <cell r="BL591" t="str">
            <v>Normal</v>
          </cell>
          <cell r="BN591" t="str">
            <v>Normal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Balearjosari</v>
          </cell>
          <cell r="M592" t="str">
            <v>Laki-laki</v>
          </cell>
          <cell r="O592">
            <v>63</v>
          </cell>
          <cell r="P592">
            <v>48</v>
          </cell>
          <cell r="Q592">
            <v>150</v>
          </cell>
          <cell r="U592">
            <v>130</v>
          </cell>
          <cell r="V592">
            <v>140</v>
          </cell>
          <cell r="BH592" t="str">
            <v>Normal</v>
          </cell>
          <cell r="BI592" t="str">
            <v>Normal</v>
          </cell>
          <cell r="BJ592" t="str">
            <v>Normal</v>
          </cell>
          <cell r="BL592" t="str">
            <v>Normal</v>
          </cell>
          <cell r="BN592" t="str">
            <v>Normal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Purwodadi</v>
          </cell>
          <cell r="M593" t="str">
            <v>Perempuan</v>
          </cell>
          <cell r="O593">
            <v>60</v>
          </cell>
          <cell r="P593">
            <v>65</v>
          </cell>
          <cell r="Q593">
            <v>150</v>
          </cell>
          <cell r="U593">
            <v>97</v>
          </cell>
          <cell r="V593">
            <v>1</v>
          </cell>
          <cell r="BH593" t="str">
            <v>Lebih</v>
          </cell>
          <cell r="BI593" t="str">
            <v>Normal</v>
          </cell>
          <cell r="BJ593" t="str">
            <v>Normal</v>
          </cell>
          <cell r="BL593" t="str">
            <v>Tinggi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Balearjosari</v>
          </cell>
          <cell r="M594" t="str">
            <v>Perempuan</v>
          </cell>
          <cell r="O594">
            <v>57</v>
          </cell>
          <cell r="P594">
            <v>68</v>
          </cell>
          <cell r="Q594">
            <v>149</v>
          </cell>
          <cell r="U594">
            <v>92</v>
          </cell>
          <cell r="V594">
            <v>243</v>
          </cell>
          <cell r="BH594" t="str">
            <v>Lebih</v>
          </cell>
          <cell r="BI594" t="str">
            <v>Normal</v>
          </cell>
          <cell r="BJ594" t="str">
            <v>Kolesterol Tinggi</v>
          </cell>
          <cell r="BL594" t="str">
            <v>Tinggi</v>
          </cell>
          <cell r="BN594" t="str">
            <v>Normal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Balearjosari</v>
          </cell>
          <cell r="M595" t="str">
            <v>Perempuan</v>
          </cell>
          <cell r="O595">
            <v>57</v>
          </cell>
          <cell r="P595">
            <v>58</v>
          </cell>
          <cell r="Q595">
            <v>157</v>
          </cell>
          <cell r="U595">
            <v>166</v>
          </cell>
          <cell r="V595">
            <v>1</v>
          </cell>
          <cell r="BH595" t="str">
            <v>Normal</v>
          </cell>
          <cell r="BI595" t="str">
            <v>Normal</v>
          </cell>
          <cell r="BJ595" t="str">
            <v>Normal</v>
          </cell>
          <cell r="BL595" t="str">
            <v>Tinggi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0" customWidth="1"/>
    <col min="2" max="2" width="15.42578125" style="32" customWidth="1"/>
    <col min="3" max="3" width="74.42578125" style="10" bestFit="1" customWidth="1"/>
    <col min="4" max="4" width="9.140625" style="32" bestFit="1" customWidth="1"/>
    <col min="5" max="8" width="9.140625" style="32"/>
    <col min="9" max="9" width="9.140625" style="32" customWidth="1"/>
    <col min="11" max="16384" width="9.140625" style="10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9" customFormat="1" ht="84.75" x14ac:dyDescent="0.25">
      <c r="A3" s="16" t="s">
        <v>1</v>
      </c>
      <c r="B3" s="17" t="s">
        <v>2</v>
      </c>
      <c r="C3" s="16" t="s">
        <v>3</v>
      </c>
      <c r="D3" s="18" t="s">
        <v>4</v>
      </c>
      <c r="E3" s="18" t="str">
        <f>[1]SASARAN!C10</f>
        <v>Polowijen</v>
      </c>
      <c r="F3" s="18" t="str">
        <f>[1]SASARAN!C11</f>
        <v>Balearjosari</v>
      </c>
      <c r="G3" s="18" t="str">
        <f>[1]SASARAN!C12</f>
        <v>Purwodadi</v>
      </c>
      <c r="H3" s="18">
        <f>[1]SASARAN!C13</f>
        <v>0</v>
      </c>
      <c r="I3" s="18" t="str">
        <f>[1]SASARAN!C14</f>
        <v>Luar wilayah</v>
      </c>
      <c r="J3" s="6" t="s">
        <v>5</v>
      </c>
    </row>
    <row r="4" spans="1:11" s="19" customFormat="1" x14ac:dyDescent="0.25">
      <c r="A4" s="16">
        <v>1</v>
      </c>
      <c r="B4" s="16" t="s">
        <v>6</v>
      </c>
      <c r="C4" s="20" t="s">
        <v>7</v>
      </c>
      <c r="D4" s="16" t="s">
        <v>6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6"/>
    </row>
    <row r="5" spans="1:11" s="19" customFormat="1" x14ac:dyDescent="0.25">
      <c r="A5" s="16">
        <f>1+A4</f>
        <v>2</v>
      </c>
      <c r="B5" s="16" t="s">
        <v>8</v>
      </c>
      <c r="C5" s="20" t="s">
        <v>9</v>
      </c>
      <c r="D5" s="16" t="s">
        <v>8</v>
      </c>
      <c r="E5" s="7">
        <v>10</v>
      </c>
      <c r="F5" s="7">
        <v>8</v>
      </c>
      <c r="G5" s="7">
        <v>13</v>
      </c>
      <c r="H5" s="7"/>
      <c r="I5" s="7"/>
      <c r="J5" s="6">
        <f>SUM(E5:H5)</f>
        <v>31</v>
      </c>
    </row>
    <row r="6" spans="1:11" s="19" customFormat="1" x14ac:dyDescent="0.25">
      <c r="A6" s="16">
        <f t="shared" ref="A6:A8" si="0">1+A5</f>
        <v>3</v>
      </c>
      <c r="B6" s="16" t="s">
        <v>10</v>
      </c>
      <c r="C6" s="20" t="s">
        <v>11</v>
      </c>
      <c r="D6" s="16" t="s">
        <v>10</v>
      </c>
      <c r="E6" s="7">
        <v>86</v>
      </c>
      <c r="F6" s="7">
        <v>79</v>
      </c>
      <c r="G6" s="7">
        <v>114</v>
      </c>
      <c r="H6" s="7"/>
      <c r="I6" s="7"/>
      <c r="J6" s="6">
        <f t="shared" ref="J6:J69" si="1">SUM(E6:H6)</f>
        <v>279</v>
      </c>
    </row>
    <row r="7" spans="1:11" s="19" customFormat="1" x14ac:dyDescent="0.25">
      <c r="A7" s="16">
        <f t="shared" si="0"/>
        <v>4</v>
      </c>
      <c r="B7" s="16" t="s">
        <v>12</v>
      </c>
      <c r="C7" s="20" t="s">
        <v>13</v>
      </c>
      <c r="D7" s="16" t="s">
        <v>12</v>
      </c>
      <c r="E7" s="7">
        <v>0</v>
      </c>
      <c r="F7" s="7">
        <v>0</v>
      </c>
      <c r="G7" s="7">
        <v>0</v>
      </c>
      <c r="H7" s="7"/>
      <c r="I7" s="7"/>
      <c r="J7" s="6">
        <f t="shared" si="1"/>
        <v>0</v>
      </c>
    </row>
    <row r="8" spans="1:11" x14ac:dyDescent="0.25">
      <c r="A8" s="21">
        <f t="shared" si="0"/>
        <v>5</v>
      </c>
      <c r="B8" s="21" t="s">
        <v>14</v>
      </c>
      <c r="C8" s="22" t="s">
        <v>15</v>
      </c>
      <c r="D8" s="23" t="s">
        <v>16</v>
      </c>
      <c r="E8" s="9">
        <v>44</v>
      </c>
      <c r="F8" s="9">
        <v>36</v>
      </c>
      <c r="G8" s="9">
        <v>57</v>
      </c>
      <c r="H8" s="9"/>
      <c r="I8" s="9"/>
      <c r="J8" s="6">
        <f t="shared" si="1"/>
        <v>137</v>
      </c>
    </row>
    <row r="9" spans="1:11" x14ac:dyDescent="0.25">
      <c r="A9" s="21"/>
      <c r="B9" s="21"/>
      <c r="C9" s="22" t="s">
        <v>17</v>
      </c>
      <c r="D9" s="23" t="s">
        <v>18</v>
      </c>
      <c r="E9" s="9">
        <v>67</v>
      </c>
      <c r="F9" s="9">
        <v>52</v>
      </c>
      <c r="G9" s="9">
        <v>71</v>
      </c>
      <c r="H9" s="9"/>
      <c r="I9" s="9"/>
      <c r="J9" s="6">
        <f t="shared" si="1"/>
        <v>190</v>
      </c>
    </row>
    <row r="10" spans="1:11" x14ac:dyDescent="0.25">
      <c r="A10" s="21"/>
      <c r="B10" s="21"/>
      <c r="C10" s="24" t="s">
        <v>19</v>
      </c>
      <c r="D10" s="25" t="s">
        <v>20</v>
      </c>
      <c r="E10" s="12">
        <f>E8+E9</f>
        <v>111</v>
      </c>
      <c r="F10" s="12">
        <f t="shared" ref="F10:I10" si="2">F8+F9</f>
        <v>88</v>
      </c>
      <c r="G10" s="12">
        <f t="shared" si="2"/>
        <v>128</v>
      </c>
      <c r="H10" s="12">
        <f t="shared" si="2"/>
        <v>0</v>
      </c>
      <c r="I10" s="11">
        <f t="shared" si="2"/>
        <v>0</v>
      </c>
      <c r="J10" s="13">
        <f t="shared" si="1"/>
        <v>327</v>
      </c>
    </row>
    <row r="11" spans="1:11" x14ac:dyDescent="0.25">
      <c r="A11" s="21"/>
      <c r="B11" s="21"/>
      <c r="C11" s="22" t="s">
        <v>21</v>
      </c>
      <c r="D11" s="23" t="s">
        <v>22</v>
      </c>
      <c r="E11" s="14">
        <f>COUNTIFS('[1]FORLAN (2)'!$C:$C,E3,'[1]FORLAN (2)'!$O:$O,"&gt;59",'[1]FORLAN (2)'!$O:$O,"&lt;70",'[1]FORLAN (2)'!$M:$M,"Laki-laki",'[1]FORLAN (2)'!$U:$U,"&gt;0",'[1]FORLAN (2)'!$V:$V,"&gt;0",'[1]FORLAN (2)'!$P:$P,"&gt;0",'[1]FORLAN (2)'!$Q:$Q,"&gt;0")</f>
        <v>32</v>
      </c>
      <c r="F11" s="14">
        <f>COUNTIFS('[1]FORLAN (2)'!$C:$C,F3,'[1]FORLAN (2)'!$O:$O,"&gt;59",'[1]FORLAN (2)'!$O:$O,"&lt;70",'[1]FORLAN (2)'!$M:$M,"Laki-laki",'[1]FORLAN (2)'!$U:$U,"&gt;0",'[1]FORLAN (2)'!$V:$V,"&gt;0",'[1]FORLAN (2)'!$P:$P,"&gt;0",'[1]FORLAN (2)'!$Q:$Q,"&gt;0")</f>
        <v>37</v>
      </c>
      <c r="G11" s="14">
        <f>COUNTIFS('[1]FORLAN (2)'!$C:$C,G3,'[1]FORLAN (2)'!$O:$O,"&gt;59",'[1]FORLAN (2)'!$O:$O,"&lt;70",'[1]FORLAN (2)'!$M:$M,"Laki-laki",'[1]FORLAN (2)'!$U:$U,"&gt;0",'[1]FORLAN (2)'!$V:$V,"&gt;0",'[1]FORLAN (2)'!$P:$P,"&gt;0",'[1]FORLAN (2)'!$Q:$Q,"&gt;0")</f>
        <v>22</v>
      </c>
      <c r="H11" s="14">
        <f>COUNTIFS('[1]FORLAN (2)'!$C:$C,H3,'[1]FORLAN (2)'!$O:$O,"&gt;59",'[1]FORLAN (2)'!$O:$O,"&lt;70",'[1]FORLAN (2)'!$M:$M,"Laki-laki",'[1]FORLAN (2)'!$U:$U,"&gt;0",'[1]FORLAN (2)'!$V:$V,"&gt;0",'[1]FORLAN (2)'!$P:$P,"&gt;0",'[1]FORLAN (2)'!$Q:$Q,"&gt;0")</f>
        <v>0</v>
      </c>
      <c r="I11" s="8"/>
      <c r="J11" s="6">
        <f t="shared" si="1"/>
        <v>91</v>
      </c>
    </row>
    <row r="12" spans="1:11" x14ac:dyDescent="0.25">
      <c r="A12" s="21"/>
      <c r="B12" s="21"/>
      <c r="C12" s="22" t="s">
        <v>23</v>
      </c>
      <c r="D12" s="23" t="s">
        <v>24</v>
      </c>
      <c r="E12" s="14">
        <f>COUNTIFS('[1]FORLAN (2)'!$C:$C,E3,'[1]FORLAN (2)'!$O:$O,"&gt;59",'[1]FORLAN (2)'!$O:$O,"&lt;70",'[1]FORLAN (2)'!$M:$M,"Perempuan",'[1]FORLAN (2)'!$U:$U,"&gt;0",'[1]FORLAN (2)'!$V:$V,"&gt;0",'[1]FORLAN (2)'!$P:$P,"&gt;0",'[1]FORLAN (2)'!$Q:$Q,"&gt;0")</f>
        <v>93</v>
      </c>
      <c r="F12" s="14">
        <f>COUNTIFS('[1]FORLAN (2)'!$C:$C,F3,'[1]FORLAN (2)'!$O:$O,"&gt;59",'[1]FORLAN (2)'!$O:$O,"&lt;70",'[1]FORLAN (2)'!$M:$M,"Perempuan",'[1]FORLAN (2)'!$U:$U,"&gt;0",'[1]FORLAN (2)'!$V:$V,"&gt;0",'[1]FORLAN (2)'!$P:$P,"&gt;0",'[1]FORLAN (2)'!$Q:$Q,"&gt;0")</f>
        <v>52</v>
      </c>
      <c r="G12" s="14">
        <f>COUNTIFS('[1]FORLAN (2)'!$C:$C,G3,'[1]FORLAN (2)'!$O:$O,"&gt;59",'[1]FORLAN (2)'!$O:$O,"&lt;70",'[1]FORLAN (2)'!$M:$M,"Perempuan",'[1]FORLAN (2)'!$U:$U,"&gt;0",'[1]FORLAN (2)'!$V:$V,"&gt;0",'[1]FORLAN (2)'!$P:$P,"&gt;0",'[1]FORLAN (2)'!$Q:$Q,"&gt;0")</f>
        <v>57</v>
      </c>
      <c r="H12" s="14">
        <f>COUNTIFS('[1]FORLAN (2)'!$C:$C,H3,'[1]FORLAN (2)'!$O:$O,"&gt;59",'[1]FORLAN (2)'!$O:$O,"&lt;70",'[1]FORLAN (2)'!$M:$M,"Perempuan",'[1]FORLAN (2)'!$U:$U,"&gt;0",'[1]FORLAN (2)'!$V:$V,"&gt;0",'[1]FORLAN (2)'!$P:$P,"&gt;0",'[1]FORLAN (2)'!$Q:$Q,"&gt;0")</f>
        <v>0</v>
      </c>
      <c r="I12" s="8"/>
      <c r="J12" s="6">
        <f t="shared" si="1"/>
        <v>202</v>
      </c>
    </row>
    <row r="13" spans="1:11" x14ac:dyDescent="0.25">
      <c r="A13" s="21"/>
      <c r="B13" s="21"/>
      <c r="C13" s="24" t="s">
        <v>25</v>
      </c>
      <c r="D13" s="25" t="s">
        <v>26</v>
      </c>
      <c r="E13" s="12">
        <f>E11+E12</f>
        <v>125</v>
      </c>
      <c r="F13" s="12">
        <f t="shared" ref="F13:I13" si="3">F11+F12</f>
        <v>89</v>
      </c>
      <c r="G13" s="12">
        <f t="shared" si="3"/>
        <v>79</v>
      </c>
      <c r="H13" s="12">
        <f t="shared" si="3"/>
        <v>0</v>
      </c>
      <c r="I13" s="11">
        <f t="shared" si="3"/>
        <v>0</v>
      </c>
      <c r="J13" s="13">
        <f t="shared" si="1"/>
        <v>293</v>
      </c>
      <c r="K13" s="15"/>
    </row>
    <row r="14" spans="1:11" x14ac:dyDescent="0.25">
      <c r="A14" s="21"/>
      <c r="B14" s="21"/>
      <c r="C14" s="22" t="s">
        <v>27</v>
      </c>
      <c r="D14" s="23" t="s">
        <v>28</v>
      </c>
      <c r="E14" s="14">
        <f>COUNTIFS('[1]FORLAN (2)'!$C:$C,E3,'[1]FORLAN (2)'!$O:$O,"&gt;69",'[1]FORLAN (2)'!$M:$M,"Laki-laki",'[1]FORLAN (2)'!$U:$U,"&gt;0",'[1]FORLAN (2)'!$V:$V,"&gt;0",'[1]FORLAN (2)'!$P:$P,"&gt;0",'[1]FORLAN (2)'!$Q:$Q,"&gt;0")</f>
        <v>11</v>
      </c>
      <c r="F14" s="14">
        <f>COUNTIFS('[1]FORLAN (2)'!$C:$C,F3,'[1]FORLAN (2)'!$O:$O,"&gt;69",'[1]FORLAN (2)'!$M:$M,"Laki-laki",'[1]FORLAN (2)'!$U:$U,"&gt;0",'[1]FORLAN (2)'!$V:$V,"&gt;0",'[1]FORLAN (2)'!$P:$P,"&gt;0",'[1]FORLAN (2)'!$Q:$Q,"&gt;0")</f>
        <v>14</v>
      </c>
      <c r="G14" s="14">
        <f>COUNTIFS('[1]FORLAN (2)'!$C:$C,G3,'[1]FORLAN (2)'!$O:$O,"&gt;69",'[1]FORLAN (2)'!$M:$M,"Laki-laki",'[1]FORLAN (2)'!$U:$U,"&gt;0",'[1]FORLAN (2)'!$V:$V,"&gt;0",'[1]FORLAN (2)'!$P:$P,"&gt;0",'[1]FORLAN (2)'!$Q:$Q,"&gt;0")</f>
        <v>22</v>
      </c>
      <c r="H14" s="14">
        <f>COUNTIFS('[1]FORLAN (2)'!$C:$C,H3,'[1]FORLAN (2)'!$O:$O,"&gt;69",'[1]FORLAN (2)'!$M:$M,"Laki-laki",'[1]FORLAN (2)'!$U:$U,"&gt;0",'[1]FORLAN (2)'!$V:$V,"&gt;0",'[1]FORLAN (2)'!$P:$P,"&gt;0",'[1]FORLAN (2)'!$Q:$Q,"&gt;0")</f>
        <v>0</v>
      </c>
      <c r="I14" s="8"/>
      <c r="J14" s="6">
        <f t="shared" si="1"/>
        <v>47</v>
      </c>
    </row>
    <row r="15" spans="1:11" x14ac:dyDescent="0.25">
      <c r="A15" s="21"/>
      <c r="B15" s="21"/>
      <c r="C15" s="22" t="s">
        <v>29</v>
      </c>
      <c r="D15" s="23" t="s">
        <v>30</v>
      </c>
      <c r="E15" s="14">
        <f>COUNTIFS('[1]FORLAN (2)'!$C:$C,E3,'[1]FORLAN (2)'!$O:$O,"&gt;69",'[1]FORLAN (2)'!$M:$M,"Perempuan",'[1]FORLAN (2)'!$U:$U,"&gt;0",'[1]FORLAN (2)'!$V:$V,"&gt;0",'[1]FORLAN (2)'!$P:$P,"&gt;0",'[1]FORLAN (2)'!$Q:$Q,"&gt;0")</f>
        <v>33</v>
      </c>
      <c r="F15" s="14">
        <f>COUNTIFS('[1]FORLAN (2)'!$C:$C,F3,'[1]FORLAN (2)'!$O:$O,"&gt;69",'[1]FORLAN (2)'!$M:$M,"Perempuan",'[1]FORLAN (2)'!$U:$U,"&gt;0",'[1]FORLAN (2)'!$V:$V,"&gt;0",'[1]FORLAN (2)'!$P:$P,"&gt;0",'[1]FORLAN (2)'!$Q:$Q,"&gt;0")</f>
        <v>24</v>
      </c>
      <c r="G15" s="14">
        <f>COUNTIFS('[1]FORLAN (2)'!$C:$C,G3,'[1]FORLAN (2)'!$O:$O,"&gt;69",'[1]FORLAN (2)'!$M:$M,"Perempuan",'[1]FORLAN (2)'!$U:$U,"&gt;0",'[1]FORLAN (2)'!$V:$V,"&gt;0",'[1]FORLAN (2)'!$P:$P,"&gt;0",'[1]FORLAN (2)'!$Q:$Q,"&gt;0")</f>
        <v>33</v>
      </c>
      <c r="H15" s="14">
        <f>COUNTIFS('[1]FORLAN (2)'!$C:$C,H3,'[1]FORLAN (2)'!$O:$O,"&gt;69",'[1]FORLAN (2)'!$M:$M,"Perempuan",'[1]FORLAN (2)'!$U:$U,"&gt;0",'[1]FORLAN (2)'!$V:$V,"&gt;0",'[1]FORLAN (2)'!$P:$P,"&gt;0",'[1]FORLAN (2)'!$Q:$Q,"&gt;0")</f>
        <v>0</v>
      </c>
      <c r="I15" s="8"/>
      <c r="J15" s="6">
        <f t="shared" si="1"/>
        <v>90</v>
      </c>
    </row>
    <row r="16" spans="1:11" x14ac:dyDescent="0.25">
      <c r="A16" s="21"/>
      <c r="B16" s="21"/>
      <c r="C16" s="24" t="s">
        <v>31</v>
      </c>
      <c r="D16" s="25" t="s">
        <v>32</v>
      </c>
      <c r="E16" s="12">
        <f>E14+E15</f>
        <v>44</v>
      </c>
      <c r="F16" s="12">
        <f t="shared" ref="F16:I16" si="4">F14+F15</f>
        <v>38</v>
      </c>
      <c r="G16" s="12">
        <f t="shared" si="4"/>
        <v>55</v>
      </c>
      <c r="H16" s="12">
        <f t="shared" si="4"/>
        <v>0</v>
      </c>
      <c r="I16" s="11">
        <f t="shared" si="4"/>
        <v>0</v>
      </c>
      <c r="J16" s="13">
        <f t="shared" si="1"/>
        <v>137</v>
      </c>
    </row>
    <row r="17" spans="1:11" x14ac:dyDescent="0.25">
      <c r="A17" s="21">
        <f>1+A8</f>
        <v>6</v>
      </c>
      <c r="B17" s="21" t="s">
        <v>33</v>
      </c>
      <c r="C17" s="22" t="s">
        <v>34</v>
      </c>
      <c r="D17" s="23" t="s">
        <v>35</v>
      </c>
      <c r="E17" s="14">
        <f>COUNTIFS('[1]FORLAN (2)'!$C:$C,E3,'[1]FORLAN (2)'!$O:$O,"&gt;59",'[1]FORLAN (2)'!$M:$M,"Laki-laki",'[1]FORLAN (2)'!$U:$U,"&gt;0",'[1]FORLAN (2)'!$V:$V,"&gt;0",'[1]FORLAN (2)'!$P:$P,"&gt;0",'[1]FORLAN (2)'!$Q:$Q,"&gt;0",'[1]FORLAN (2)'!$CI:$CI,"Mandiri (A)")</f>
        <v>43</v>
      </c>
      <c r="F17" s="14">
        <f>COUNTIFS('[1]FORLAN (2)'!$C:$C,F3,'[1]FORLAN (2)'!$O:$O,"&gt;59",'[1]FORLAN (2)'!$M:$M,"Laki-laki",'[1]FORLAN (2)'!$U:$U,"&gt;0",'[1]FORLAN (2)'!$V:$V,"&gt;0",'[1]FORLAN (2)'!$P:$P,"&gt;0",'[1]FORLAN (2)'!$Q:$Q,"&gt;0",'[1]FORLAN (2)'!$CI:$CI,"Mandiri (A)")</f>
        <v>48</v>
      </c>
      <c r="G17" s="14">
        <f>COUNTIFS('[1]FORLAN (2)'!$C:$C,G3,'[1]FORLAN (2)'!$O:$O,"&gt;59",'[1]FORLAN (2)'!$M:$M,"Laki-laki",'[1]FORLAN (2)'!$U:$U,"&gt;0",'[1]FORLAN (2)'!$V:$V,"&gt;0",'[1]FORLAN (2)'!$P:$P,"&gt;0",'[1]FORLAN (2)'!$Q:$Q,"&gt;0",'[1]FORLAN (2)'!$CI:$CI,"Mandiri (A)")</f>
        <v>42</v>
      </c>
      <c r="H17" s="14">
        <f>COUNTIFS('[1]FORLAN (2)'!$C:$C,H3,'[1]FORLAN (2)'!$O:$O,"&gt;59",'[1]FORLAN (2)'!$M:$M,"Laki-laki",'[1]FORLAN (2)'!$U:$U,"&gt;0",'[1]FORLAN (2)'!$V:$V,"&gt;0",'[1]FORLAN (2)'!$P:$P,"&gt;0",'[1]FORLAN (2)'!$Q:$Q,"&gt;0",'[1]FORLAN (2)'!$CI:$CI,"Mandiri (A)")</f>
        <v>0</v>
      </c>
      <c r="I17" s="8"/>
      <c r="J17" s="6">
        <f t="shared" si="1"/>
        <v>133</v>
      </c>
    </row>
    <row r="18" spans="1:11" x14ac:dyDescent="0.25">
      <c r="A18" s="21"/>
      <c r="B18" s="21"/>
      <c r="C18" s="22" t="s">
        <v>36</v>
      </c>
      <c r="D18" s="23" t="s">
        <v>37</v>
      </c>
      <c r="E18" s="14">
        <f>COUNTIFS('[1]FORLAN (2)'!$C:$C,E3,'[1]FORLAN (2)'!$O:$O,"&gt;59",'[1]FORLAN (2)'!$M:$M,"Perempuan",'[1]FORLAN (2)'!$U:$U,"&gt;0",'[1]FORLAN (2)'!$V:$V,"&gt;0",'[1]FORLAN (2)'!$P:$P,"&gt;0",'[1]FORLAN (2)'!$Q:$Q,"&gt;0",'[1]FORLAN (2)'!$CI:$CI,"Mandiri (A)")</f>
        <v>122</v>
      </c>
      <c r="F18" s="14">
        <f>COUNTIFS('[1]FORLAN (2)'!$C:$C,F3,'[1]FORLAN (2)'!$O:$O,"&gt;59",'[1]FORLAN (2)'!$M:$M,"Perempuan",'[1]FORLAN (2)'!$U:$U,"&gt;0",'[1]FORLAN (2)'!$V:$V,"&gt;0",'[1]FORLAN (2)'!$P:$P,"&gt;0",'[1]FORLAN (2)'!$Q:$Q,"&gt;0",'[1]FORLAN (2)'!$CI:$CI,"Mandiri (A)")</f>
        <v>66</v>
      </c>
      <c r="G18" s="14">
        <f>COUNTIFS('[1]FORLAN (2)'!$C:$C,G3,'[1]FORLAN (2)'!$O:$O,"&gt;59",'[1]FORLAN (2)'!$M:$M,"Perempuan",'[1]FORLAN (2)'!$U:$U,"&gt;0",'[1]FORLAN (2)'!$V:$V,"&gt;0",'[1]FORLAN (2)'!$P:$P,"&gt;0",'[1]FORLAN (2)'!$Q:$Q,"&gt;0",'[1]FORLAN (2)'!$CI:$CI,"Mandiri (A)")</f>
        <v>85</v>
      </c>
      <c r="H18" s="14">
        <f>COUNTIFS('[1]FORLAN (2)'!$C:$C,H3,'[1]FORLAN (2)'!$O:$O,"&gt;59",'[1]FORLAN (2)'!$M:$M,"Perempuan",'[1]FORLAN (2)'!$U:$U,"&gt;0",'[1]FORLAN (2)'!$V:$V,"&gt;0",'[1]FORLAN (2)'!$P:$P,"&gt;0",'[1]FORLAN (2)'!$Q:$Q,"&gt;0",'[1]FORLAN (2)'!$CI:$CI,"Mandiri (A)")</f>
        <v>0</v>
      </c>
      <c r="I18" s="8"/>
      <c r="J18" s="6">
        <f t="shared" si="1"/>
        <v>273</v>
      </c>
    </row>
    <row r="19" spans="1:11" x14ac:dyDescent="0.25">
      <c r="A19" s="21"/>
      <c r="B19" s="21"/>
      <c r="C19" s="24" t="s">
        <v>38</v>
      </c>
      <c r="D19" s="25" t="s">
        <v>39</v>
      </c>
      <c r="E19" s="12">
        <f>E17+E18</f>
        <v>165</v>
      </c>
      <c r="F19" s="12">
        <f t="shared" ref="F19:I19" si="5">F17+F18</f>
        <v>114</v>
      </c>
      <c r="G19" s="12">
        <f t="shared" si="5"/>
        <v>127</v>
      </c>
      <c r="H19" s="12">
        <f t="shared" si="5"/>
        <v>0</v>
      </c>
      <c r="I19" s="11">
        <f t="shared" si="5"/>
        <v>0</v>
      </c>
      <c r="J19" s="13">
        <f t="shared" si="1"/>
        <v>406</v>
      </c>
      <c r="K19" s="15"/>
    </row>
    <row r="20" spans="1:11" x14ac:dyDescent="0.25">
      <c r="A20" s="21"/>
      <c r="B20" s="21"/>
      <c r="C20" s="22" t="s">
        <v>40</v>
      </c>
      <c r="D20" s="23" t="s">
        <v>41</v>
      </c>
      <c r="E20" s="14">
        <f>COUNTIFS('[1]FORLAN (2)'!$C:$C,E3,'[1]FORLAN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F20" s="14">
        <f>COUNTIFS('[1]FORLAN (2)'!$C:$C,F3,'[1]FORLAN (2)'!$O:$O,"&gt;59",'[1]FORLAN (2)'!$M:$M,"Laki-laki",'[1]FORLAN (2)'!$U:$U,"&gt;0",'[1]FORLAN (2)'!$V:$V,"&gt;0",'[1]FORLAN (2)'!$P:$P,"&gt;0",'[1]FORLAN (2)'!$Q:$Q,"&gt;0",'[1]FORLAN (2)'!$CI:$CI,"Ketergantungan ringan (B)")</f>
        <v>2</v>
      </c>
      <c r="G20" s="14">
        <f>COUNTIFS('[1]FORLAN (2)'!$C:$C,G3,'[1]FORLAN (2)'!$O:$O,"&gt;59",'[1]FORLAN (2)'!$M:$M,"Laki-laki",'[1]FORLAN (2)'!$U:$U,"&gt;0",'[1]FORLAN (2)'!$V:$V,"&gt;0",'[1]FORLAN (2)'!$P:$P,"&gt;0",'[1]FORLAN (2)'!$Q:$Q,"&gt;0",'[1]FORLAN (2)'!$CI:$CI,"Ketergantungan ringan (B)")</f>
        <v>2</v>
      </c>
      <c r="H20" s="14">
        <f>COUNTIFS('[1]FORLAN (2)'!$C:$C,H3,'[1]FORLAN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I20" s="8"/>
      <c r="J20" s="6">
        <f t="shared" si="1"/>
        <v>4</v>
      </c>
    </row>
    <row r="21" spans="1:11" x14ac:dyDescent="0.25">
      <c r="A21" s="21"/>
      <c r="B21" s="21"/>
      <c r="C21" s="22" t="s">
        <v>42</v>
      </c>
      <c r="D21" s="23" t="s">
        <v>43</v>
      </c>
      <c r="E21" s="14">
        <f>COUNTIFS('[1]FORLAN (2)'!$C:$C,E3,'[1]FORLAN (2)'!$O:$O,"&gt;59",'[1]FORLAN (2)'!$M:$M,"Perempuan",'[1]FORLAN (2)'!$U:$U,"&gt;0",'[1]FORLAN (2)'!$V:$V,"&gt;0",'[1]FORLAN (2)'!$P:$P,"&gt;0",'[1]FORLAN (2)'!$Q:$Q,"&gt;0",'[1]FORLAN (2)'!$CI:$CI,"Ketergantungan ringan (B)")</f>
        <v>4</v>
      </c>
      <c r="F21" s="14">
        <f>COUNTIFS('[1]FORLAN (2)'!$C:$C,F3,'[1]FORLAN (2)'!$O:$O,"&gt;59",'[1]FORLAN (2)'!$M:$M,"Perempuan",'[1]FORLAN (2)'!$U:$U,"&gt;0",'[1]FORLAN (2)'!$V:$V,"&gt;0",'[1]FORLAN (2)'!$P:$P,"&gt;0",'[1]FORLAN (2)'!$Q:$Q,"&gt;0",'[1]FORLAN (2)'!$CI:$CI,"Ketergantungan ringan (B)")</f>
        <v>8</v>
      </c>
      <c r="G21" s="14">
        <f>COUNTIFS('[1]FORLAN (2)'!$C:$C,G3,'[1]FORLAN (2)'!$O:$O,"&gt;59",'[1]FORLAN (2)'!$M:$M,"Perempuan",'[1]FORLAN (2)'!$U:$U,"&gt;0",'[1]FORLAN (2)'!$V:$V,"&gt;0",'[1]FORLAN (2)'!$P:$P,"&gt;0",'[1]FORLAN (2)'!$Q:$Q,"&gt;0",'[1]FORLAN (2)'!$CI:$CI,"Ketergantungan ringan (B)")</f>
        <v>3</v>
      </c>
      <c r="H21" s="14">
        <f>COUNTIFS('[1]FORLAN (2)'!$C:$C,H3,'[1]FORLAN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I21" s="8"/>
      <c r="J21" s="6">
        <f t="shared" si="1"/>
        <v>15</v>
      </c>
    </row>
    <row r="22" spans="1:11" x14ac:dyDescent="0.25">
      <c r="A22" s="21"/>
      <c r="B22" s="21"/>
      <c r="C22" s="24" t="s">
        <v>44</v>
      </c>
      <c r="D22" s="25" t="s">
        <v>45</v>
      </c>
      <c r="E22" s="12">
        <f>E20+E21</f>
        <v>4</v>
      </c>
      <c r="F22" s="12">
        <f t="shared" ref="F22:I22" si="6">F20+F21</f>
        <v>10</v>
      </c>
      <c r="G22" s="12">
        <f t="shared" si="6"/>
        <v>5</v>
      </c>
      <c r="H22" s="12">
        <f t="shared" si="6"/>
        <v>0</v>
      </c>
      <c r="I22" s="11">
        <f t="shared" si="6"/>
        <v>0</v>
      </c>
      <c r="J22" s="13">
        <f t="shared" si="1"/>
        <v>19</v>
      </c>
    </row>
    <row r="23" spans="1:11" x14ac:dyDescent="0.25">
      <c r="A23" s="21"/>
      <c r="B23" s="21"/>
      <c r="C23" s="22" t="s">
        <v>46</v>
      </c>
      <c r="D23" s="23" t="s">
        <v>47</v>
      </c>
      <c r="E23" s="14">
        <f>COUNTIFS('[1]FORLAN (2)'!$C:$C,E3,'[1]FORLAN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F23" s="14">
        <f>COUNTIFS('[1]FORLAN (2)'!$C:$C,F3,'[1]FORLAN (2)'!$O:$O,"&gt;59",'[1]FORLAN (2)'!$M:$M,"Laki-laki",'[1]FORLAN (2)'!$U:$U,"&gt;0",'[1]FORLAN (2)'!$V:$V,"&gt;0",'[1]FORLAN (2)'!$P:$P,"&gt;0",'[1]FORLAN (2)'!$Q:$Q,"&gt;0",'[1]FORLAN (2)'!$CI:$CI,"Ketergantungan berat (C)")</f>
        <v>1</v>
      </c>
      <c r="G23" s="14">
        <f>COUNTIFS('[1]FORLAN (2)'!$C:$C,G3,'[1]FORLAN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H23" s="14">
        <f>COUNTIFS('[1]FORLAN (2)'!$C:$C,H3,'[1]FORLAN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I23" s="8"/>
      <c r="J23" s="6">
        <f t="shared" si="1"/>
        <v>1</v>
      </c>
    </row>
    <row r="24" spans="1:11" x14ac:dyDescent="0.25">
      <c r="A24" s="21"/>
      <c r="B24" s="21"/>
      <c r="C24" s="22" t="s">
        <v>48</v>
      </c>
      <c r="D24" s="23" t="s">
        <v>49</v>
      </c>
      <c r="E24" s="14">
        <f>COUNTIFS('[1]FORLAN (2)'!$C:$C,E3,'[1]FORLAN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F24" s="14">
        <f>COUNTIFS('[1]FORLAN (2)'!$C:$C,F3,'[1]FORLAN (2)'!$O:$O,"&gt;59",'[1]FORLAN (2)'!$M:$M,"Perempuan",'[1]FORLAN (2)'!$U:$U,"&gt;0",'[1]FORLAN (2)'!$V:$V,"&gt;0",'[1]FORLAN (2)'!$P:$P,"&gt;0",'[1]FORLAN (2)'!$Q:$Q,"&gt;0",'[1]FORLAN (2)'!$CI:$CI,"Ketergantungan berat (C)")</f>
        <v>2</v>
      </c>
      <c r="G24" s="14">
        <f>COUNTIFS('[1]FORLAN (2)'!$C:$C,G3,'[1]FORLAN (2)'!$O:$O,"&gt;59",'[1]FORLAN (2)'!$M:$M,"Perempuan",'[1]FORLAN (2)'!$U:$U,"&gt;0",'[1]FORLAN (2)'!$V:$V,"&gt;0",'[1]FORLAN (2)'!$P:$P,"&gt;0",'[1]FORLAN (2)'!$Q:$Q,"&gt;0",'[1]FORLAN (2)'!$CI:$CI,"Ketergantungan berat (C)")</f>
        <v>2</v>
      </c>
      <c r="H24" s="14">
        <f>COUNTIFS('[1]FORLAN (2)'!$C:$C,H3,'[1]FORLAN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I24" s="8"/>
      <c r="J24" s="6">
        <f t="shared" si="1"/>
        <v>4</v>
      </c>
    </row>
    <row r="25" spans="1:11" x14ac:dyDescent="0.25">
      <c r="A25" s="21"/>
      <c r="B25" s="21"/>
      <c r="C25" s="24" t="s">
        <v>50</v>
      </c>
      <c r="D25" s="25" t="s">
        <v>51</v>
      </c>
      <c r="E25" s="12">
        <f>E23+E24</f>
        <v>0</v>
      </c>
      <c r="F25" s="12">
        <f t="shared" ref="F25:I25" si="7">F23+F24</f>
        <v>3</v>
      </c>
      <c r="G25" s="12">
        <f t="shared" si="7"/>
        <v>2</v>
      </c>
      <c r="H25" s="12">
        <f t="shared" si="7"/>
        <v>0</v>
      </c>
      <c r="I25" s="11">
        <f t="shared" si="7"/>
        <v>0</v>
      </c>
      <c r="J25" s="13">
        <f t="shared" si="1"/>
        <v>5</v>
      </c>
    </row>
    <row r="26" spans="1:11" x14ac:dyDescent="0.25">
      <c r="A26" s="26"/>
      <c r="B26" s="21" t="s">
        <v>52</v>
      </c>
      <c r="C26" s="22" t="s">
        <v>53</v>
      </c>
      <c r="D26" s="23" t="s">
        <v>54</v>
      </c>
      <c r="E26" s="14">
        <f>COUNTIFS('[1]FORLAN (2)'!$C:$C,E3,'[1]FORLAN (2)'!$O:$O,"&gt;59",'[1]FORLAN (2)'!$M:$M,"Laki-laki",'[1]FORLAN (2)'!$U:$U,"&gt;0",'[1]FORLAN (2)'!$V:$V,"&gt;0",'[1]FORLAN (2)'!$P:$P,"&gt;0",'[1]FORLAN (2)'!$Q:$Q,"&gt;0")</f>
        <v>43</v>
      </c>
      <c r="F26" s="14">
        <f>COUNTIFS('[1]FORLAN (2)'!$C:$C,F3,'[1]FORLAN (2)'!$O:$O,"&gt;59",'[1]FORLAN (2)'!$M:$M,"Laki-laki",'[1]FORLAN (2)'!$U:$U,"&gt;0",'[1]FORLAN (2)'!$V:$V,"&gt;0",'[1]FORLAN (2)'!$P:$P,"&gt;0",'[1]FORLAN (2)'!$Q:$Q,"&gt;0")</f>
        <v>51</v>
      </c>
      <c r="G26" s="14">
        <f>COUNTIFS('[1]FORLAN (2)'!$C:$C,G3,'[1]FORLAN (2)'!$O:$O,"&gt;59",'[1]FORLAN (2)'!$M:$M,"Laki-laki",'[1]FORLAN (2)'!$U:$U,"&gt;0",'[1]FORLAN (2)'!$V:$V,"&gt;0",'[1]FORLAN (2)'!$P:$P,"&gt;0",'[1]FORLAN (2)'!$Q:$Q,"&gt;0")</f>
        <v>44</v>
      </c>
      <c r="H26" s="14">
        <f>COUNTIFS('[1]FORLAN (2)'!$C:$C,H3,'[1]FORLAN (2)'!$O:$O,"&gt;59",'[1]FORLAN (2)'!$M:$M,"Laki-laki",'[1]FORLAN (2)'!$U:$U,"&gt;0",'[1]FORLAN (2)'!$V:$V,"&gt;0",'[1]FORLAN (2)'!$P:$P,"&gt;0",'[1]FORLAN (2)'!$Q:$Q,"&gt;0")</f>
        <v>0</v>
      </c>
      <c r="I26" s="8"/>
      <c r="J26" s="6">
        <f t="shared" si="1"/>
        <v>138</v>
      </c>
    </row>
    <row r="27" spans="1:11" x14ac:dyDescent="0.25">
      <c r="A27" s="27"/>
      <c r="B27" s="21"/>
      <c r="C27" s="22" t="s">
        <v>55</v>
      </c>
      <c r="D27" s="23" t="s">
        <v>56</v>
      </c>
      <c r="E27" s="14">
        <f>COUNTIFS('[1]FORLAN (2)'!$C:$C,E3,'[1]FORLAN (2)'!$O:$O,"&gt;59",'[1]FORLAN (2)'!$M:$M,"Perempuan",'[1]FORLAN (2)'!$U:$U,"&gt;0",'[1]FORLAN (2)'!$V:$V,"&gt;0",'[1]FORLAN (2)'!$P:$P,"&gt;0",'[1]FORLAN (2)'!$Q:$Q,"&gt;0")</f>
        <v>126</v>
      </c>
      <c r="F27" s="14">
        <f>COUNTIFS('[1]FORLAN (2)'!$C:$C,F3,'[1]FORLAN (2)'!$O:$O,"&gt;59",'[1]FORLAN (2)'!$M:$M,"Perempuan",'[1]FORLAN (2)'!$U:$U,"&gt;0",'[1]FORLAN (2)'!$V:$V,"&gt;0",'[1]FORLAN (2)'!$P:$P,"&gt;0",'[1]FORLAN (2)'!$Q:$Q,"&gt;0")</f>
        <v>76</v>
      </c>
      <c r="G27" s="14">
        <f>COUNTIFS('[1]FORLAN (2)'!$C:$C,G3,'[1]FORLAN (2)'!$O:$O,"&gt;59",'[1]FORLAN (2)'!$M:$M,"Perempuan",'[1]FORLAN (2)'!$U:$U,"&gt;0",'[1]FORLAN (2)'!$V:$V,"&gt;0",'[1]FORLAN (2)'!$P:$P,"&gt;0",'[1]FORLAN (2)'!$Q:$Q,"&gt;0")</f>
        <v>90</v>
      </c>
      <c r="H27" s="14">
        <f>COUNTIFS('[1]FORLAN (2)'!$C:$C,H3,'[1]FORLAN (2)'!$O:$O,"&gt;59",'[1]FORLAN (2)'!$M:$M,"Perempuan",'[1]FORLAN (2)'!$U:$U,"&gt;0",'[1]FORLAN (2)'!$V:$V,"&gt;0",'[1]FORLAN (2)'!$P:$P,"&gt;0",'[1]FORLAN (2)'!$Q:$Q,"&gt;0")</f>
        <v>0</v>
      </c>
      <c r="I27" s="8"/>
      <c r="J27" s="6">
        <f t="shared" si="1"/>
        <v>292</v>
      </c>
    </row>
    <row r="28" spans="1:11" x14ac:dyDescent="0.25">
      <c r="A28" s="28"/>
      <c r="B28" s="21"/>
      <c r="C28" s="24" t="s">
        <v>57</v>
      </c>
      <c r="D28" s="25" t="s">
        <v>58</v>
      </c>
      <c r="E28" s="12">
        <f>E26+E27</f>
        <v>169</v>
      </c>
      <c r="F28" s="12">
        <f t="shared" ref="F28:H28" si="8">F26+F27</f>
        <v>127</v>
      </c>
      <c r="G28" s="12">
        <f t="shared" si="8"/>
        <v>134</v>
      </c>
      <c r="H28" s="12">
        <f t="shared" si="8"/>
        <v>0</v>
      </c>
      <c r="I28" s="11">
        <f>I26+I27</f>
        <v>0</v>
      </c>
      <c r="J28" s="13">
        <f t="shared" si="1"/>
        <v>430</v>
      </c>
    </row>
    <row r="29" spans="1:11" x14ac:dyDescent="0.25">
      <c r="A29" s="26"/>
      <c r="B29" s="21" t="s">
        <v>59</v>
      </c>
      <c r="C29" s="22" t="s">
        <v>60</v>
      </c>
      <c r="D29" s="23" t="s">
        <v>61</v>
      </c>
      <c r="E29" s="9"/>
      <c r="F29" s="9"/>
      <c r="G29" s="9"/>
      <c r="H29" s="9"/>
      <c r="I29" s="9"/>
      <c r="J29" s="6">
        <f t="shared" si="1"/>
        <v>0</v>
      </c>
    </row>
    <row r="30" spans="1:11" x14ac:dyDescent="0.25">
      <c r="A30" s="27"/>
      <c r="B30" s="21"/>
      <c r="C30" s="22" t="s">
        <v>62</v>
      </c>
      <c r="D30" s="23" t="s">
        <v>63</v>
      </c>
      <c r="E30" s="9"/>
      <c r="F30" s="9"/>
      <c r="G30" s="9"/>
      <c r="H30" s="9"/>
      <c r="I30" s="9"/>
      <c r="J30" s="6">
        <f t="shared" si="1"/>
        <v>0</v>
      </c>
    </row>
    <row r="31" spans="1:11" x14ac:dyDescent="0.25">
      <c r="A31" s="28"/>
      <c r="B31" s="21"/>
      <c r="C31" s="24" t="s">
        <v>64</v>
      </c>
      <c r="D31" s="25" t="s">
        <v>65</v>
      </c>
      <c r="E31" s="12">
        <f>E29+E30</f>
        <v>0</v>
      </c>
      <c r="F31" s="12">
        <f t="shared" ref="F31:I31" si="9">F29+F30</f>
        <v>0</v>
      </c>
      <c r="G31" s="12">
        <f t="shared" si="9"/>
        <v>0</v>
      </c>
      <c r="H31" s="12">
        <f t="shared" si="9"/>
        <v>0</v>
      </c>
      <c r="I31" s="11">
        <f t="shared" si="9"/>
        <v>0</v>
      </c>
      <c r="J31" s="13">
        <f t="shared" si="1"/>
        <v>0</v>
      </c>
    </row>
    <row r="32" spans="1:11" x14ac:dyDescent="0.25">
      <c r="A32" s="26"/>
      <c r="B32" s="21" t="s">
        <v>66</v>
      </c>
      <c r="C32" s="22" t="s">
        <v>67</v>
      </c>
      <c r="D32" s="23" t="s">
        <v>68</v>
      </c>
      <c r="E32" s="9"/>
      <c r="F32" s="9"/>
      <c r="G32" s="9"/>
      <c r="H32" s="9"/>
      <c r="I32" s="9"/>
      <c r="J32" s="6">
        <f t="shared" si="1"/>
        <v>0</v>
      </c>
    </row>
    <row r="33" spans="1:15" x14ac:dyDescent="0.25">
      <c r="A33" s="27"/>
      <c r="B33" s="21"/>
      <c r="C33" s="22" t="s">
        <v>69</v>
      </c>
      <c r="D33" s="23" t="s">
        <v>70</v>
      </c>
      <c r="E33" s="9"/>
      <c r="F33" s="9"/>
      <c r="G33" s="9"/>
      <c r="H33" s="9"/>
      <c r="I33" s="9"/>
      <c r="J33" s="6">
        <f t="shared" si="1"/>
        <v>0</v>
      </c>
    </row>
    <row r="34" spans="1:15" x14ac:dyDescent="0.25">
      <c r="A34" s="28"/>
      <c r="B34" s="21"/>
      <c r="C34" s="24" t="s">
        <v>71</v>
      </c>
      <c r="D34" s="25" t="s">
        <v>72</v>
      </c>
      <c r="E34" s="12">
        <f>E32+E33</f>
        <v>0</v>
      </c>
      <c r="F34" s="12">
        <f t="shared" ref="F34:I34" si="10">F32+F33</f>
        <v>0</v>
      </c>
      <c r="G34" s="12">
        <f t="shared" si="10"/>
        <v>0</v>
      </c>
      <c r="H34" s="12">
        <f t="shared" si="10"/>
        <v>0</v>
      </c>
      <c r="I34" s="11">
        <f t="shared" si="10"/>
        <v>0</v>
      </c>
      <c r="J34" s="13">
        <f t="shared" si="1"/>
        <v>0</v>
      </c>
    </row>
    <row r="35" spans="1:15" x14ac:dyDescent="0.25">
      <c r="A35" s="22"/>
      <c r="B35" s="29" t="s">
        <v>73</v>
      </c>
      <c r="C35" s="22" t="s">
        <v>74</v>
      </c>
      <c r="D35" s="23" t="s">
        <v>75</v>
      </c>
      <c r="E35" s="9"/>
      <c r="F35" s="9"/>
      <c r="G35" s="9"/>
      <c r="H35" s="9"/>
      <c r="I35" s="9"/>
      <c r="J35" s="6">
        <f t="shared" si="1"/>
        <v>0</v>
      </c>
    </row>
    <row r="36" spans="1:15" x14ac:dyDescent="0.25">
      <c r="A36" s="22"/>
      <c r="B36" s="30"/>
      <c r="C36" s="22" t="s">
        <v>76</v>
      </c>
      <c r="D36" s="23" t="s">
        <v>77</v>
      </c>
      <c r="E36" s="9"/>
      <c r="F36" s="9"/>
      <c r="G36" s="9"/>
      <c r="H36" s="9"/>
      <c r="I36" s="9"/>
      <c r="J36" s="6">
        <f t="shared" si="1"/>
        <v>0</v>
      </c>
    </row>
    <row r="37" spans="1:15" x14ac:dyDescent="0.25">
      <c r="A37" s="22"/>
      <c r="B37" s="30"/>
      <c r="C37" s="24" t="s">
        <v>78</v>
      </c>
      <c r="D37" s="25" t="s">
        <v>79</v>
      </c>
      <c r="E37" s="12">
        <f>E35+E36</f>
        <v>0</v>
      </c>
      <c r="F37" s="12">
        <f t="shared" ref="F37:I37" si="11">F35+F36</f>
        <v>0</v>
      </c>
      <c r="G37" s="12">
        <f t="shared" si="11"/>
        <v>0</v>
      </c>
      <c r="H37" s="12">
        <f t="shared" si="11"/>
        <v>0</v>
      </c>
      <c r="I37" s="11">
        <f t="shared" si="11"/>
        <v>0</v>
      </c>
      <c r="J37" s="13">
        <f t="shared" si="1"/>
        <v>0</v>
      </c>
    </row>
    <row r="38" spans="1:15" x14ac:dyDescent="0.25">
      <c r="A38" s="22"/>
      <c r="B38" s="30"/>
      <c r="C38" s="22" t="s">
        <v>80</v>
      </c>
      <c r="D38" s="23" t="s">
        <v>81</v>
      </c>
      <c r="E38" s="14">
        <f>COUNTIFS('[1]FORLAN (2)'!$C:$C,E3,'[1]FORLAN (2)'!$O:$O,"&gt;=60",'[1]FORLAN (2)'!$M:$M,"Laki-laki",'[1]FORLAN (2)'!$U:$U,"&gt;0",'[1]FORLAN (2)'!$V:$V,"&gt;0",'[1]FORLAN (2)'!$P:$P,"&gt;0",'[1]FORLAN (2)'!$Q:$Q,"&gt;0",'[1]FORLAN (2)'!$CZ:$CZ,"Gangguan Depresi")</f>
        <v>0</v>
      </c>
      <c r="F38" s="14">
        <f>COUNTIFS('[1]FORLAN (2)'!$C:$C,F3,'[1]FORLAN (2)'!$O:$O,"&gt;=60",'[1]FORLAN (2)'!$M:$M,"Laki-laki",'[1]FORLAN (2)'!$U:$U,"&gt;0",'[1]FORLAN (2)'!$V:$V,"&gt;0",'[1]FORLAN (2)'!$P:$P,"&gt;0",'[1]FORLAN (2)'!$Q:$Q,"&gt;0",'[1]FORLAN (2)'!$CZ:$CZ,"Gangguan Depresi")</f>
        <v>0</v>
      </c>
      <c r="G38" s="14">
        <f>COUNTIFS('[1]FORLAN (2)'!$C:$C,G3,'[1]FORLAN (2)'!$O:$O,"&gt;=60",'[1]FORLAN (2)'!$M:$M,"Laki-laki",'[1]FORLAN (2)'!$U:$U,"&gt;0",'[1]FORLAN (2)'!$V:$V,"&gt;0",'[1]FORLAN (2)'!$P:$P,"&gt;0",'[1]FORLAN (2)'!$Q:$Q,"&gt;0",'[1]FORLAN (2)'!$CZ:$CZ,"Gangguan Depresi")</f>
        <v>0</v>
      </c>
      <c r="H38" s="14">
        <f>COUNTIFS('[1]FORLAN (2)'!$C:$C,H3,'[1]FORLAN (2)'!$O:$O,"&gt;=60",'[1]FORLAN (2)'!$M:$M,"Laki-laki",'[1]FORLAN (2)'!$U:$U,"&gt;0",'[1]FORLAN (2)'!$V:$V,"&gt;0",'[1]FORLAN (2)'!$P:$P,"&gt;0",'[1]FORLAN (2)'!$Q:$Q,"&gt;0",'[1]FORLAN (2)'!$CZ:$CZ,"Gangguan Depresi")</f>
        <v>0</v>
      </c>
      <c r="I38" s="8"/>
      <c r="J38" s="6">
        <f t="shared" si="1"/>
        <v>0</v>
      </c>
    </row>
    <row r="39" spans="1:15" x14ac:dyDescent="0.25">
      <c r="A39" s="22"/>
      <c r="B39" s="30"/>
      <c r="C39" s="22" t="s">
        <v>82</v>
      </c>
      <c r="D39" s="23" t="s">
        <v>83</v>
      </c>
      <c r="E39" s="14">
        <f>COUNTIFS('[1]FORLAN (2)'!$C:$C,E3,'[1]FORLAN (2)'!$O:$O,"&gt;=60",'[1]FORLAN (2)'!$M:$M,"Perempuan",'[1]FORLAN (2)'!$U:$U,"&gt;0",'[1]FORLAN (2)'!$V:$V,"&gt;0",'[1]FORLAN (2)'!$P:$P,"&gt;0",'[1]FORLAN (2)'!$Q:$Q,"&gt;0",'[1]FORLAN (2)'!$CZ:$CZ,"Gangguan Depresi")</f>
        <v>0</v>
      </c>
      <c r="F39" s="14">
        <f>COUNTIFS('[1]FORLAN (2)'!$C:$C,F3,'[1]FORLAN (2)'!$O:$O,"&gt;=60",'[1]FORLAN (2)'!$M:$M,"Perempuan",'[1]FORLAN (2)'!$U:$U,"&gt;0",'[1]FORLAN (2)'!$V:$V,"&gt;0",'[1]FORLAN (2)'!$P:$P,"&gt;0",'[1]FORLAN (2)'!$Q:$Q,"&gt;0",'[1]FORLAN (2)'!$CZ:$CZ,"Gangguan Depresi")</f>
        <v>0</v>
      </c>
      <c r="G39" s="14">
        <f>COUNTIFS('[1]FORLAN (2)'!$C:$C,G3,'[1]FORLAN (2)'!$O:$O,"&gt;=60",'[1]FORLAN (2)'!$M:$M,"Perempuan",'[1]FORLAN (2)'!$U:$U,"&gt;0",'[1]FORLAN (2)'!$V:$V,"&gt;0",'[1]FORLAN (2)'!$P:$P,"&gt;0",'[1]FORLAN (2)'!$Q:$Q,"&gt;0",'[1]FORLAN (2)'!$CZ:$CZ,"Gangguan Depresi")</f>
        <v>0</v>
      </c>
      <c r="H39" s="14">
        <f>COUNTIFS('[1]FORLAN (2)'!$C:$C,H3,'[1]FORLAN (2)'!$O:$O,"&gt;=60",'[1]FORLAN (2)'!$M:$M,"Perempuan",'[1]FORLAN (2)'!$U:$U,"&gt;0",'[1]FORLAN (2)'!$V:$V,"&gt;0",'[1]FORLAN (2)'!$P:$P,"&gt;0",'[1]FORLAN (2)'!$Q:$Q,"&gt;0",'[1]FORLAN (2)'!$CZ:$CZ,"Gangguan Depresi")</f>
        <v>0</v>
      </c>
      <c r="I39" s="8"/>
      <c r="J39" s="6">
        <f t="shared" si="1"/>
        <v>0</v>
      </c>
    </row>
    <row r="40" spans="1:15" x14ac:dyDescent="0.25">
      <c r="A40" s="22"/>
      <c r="B40" s="30"/>
      <c r="C40" s="24" t="s">
        <v>84</v>
      </c>
      <c r="D40" s="25" t="s">
        <v>85</v>
      </c>
      <c r="E40" s="12">
        <f>E38+E39</f>
        <v>0</v>
      </c>
      <c r="F40" s="12">
        <f t="shared" ref="F40:I40" si="12">F38+F39</f>
        <v>0</v>
      </c>
      <c r="G40" s="12">
        <f t="shared" si="12"/>
        <v>0</v>
      </c>
      <c r="H40" s="12">
        <f t="shared" si="12"/>
        <v>0</v>
      </c>
      <c r="I40" s="11">
        <f t="shared" si="12"/>
        <v>0</v>
      </c>
      <c r="J40" s="13">
        <f t="shared" si="1"/>
        <v>0</v>
      </c>
    </row>
    <row r="41" spans="1:15" ht="15" hidden="1" customHeight="1" x14ac:dyDescent="0.25">
      <c r="A41" s="22"/>
      <c r="B41" s="30"/>
      <c r="C41" s="22" t="s">
        <v>86</v>
      </c>
      <c r="D41" s="23" t="s">
        <v>87</v>
      </c>
      <c r="E41" s="14"/>
      <c r="F41" s="14"/>
      <c r="G41" s="14"/>
      <c r="H41" s="14"/>
      <c r="I41" s="8"/>
      <c r="J41" s="6">
        <f t="shared" si="1"/>
        <v>0</v>
      </c>
    </row>
    <row r="42" spans="1:15" ht="15" hidden="1" customHeight="1" x14ac:dyDescent="0.25">
      <c r="A42" s="22"/>
      <c r="B42" s="30"/>
      <c r="C42" s="22" t="s">
        <v>88</v>
      </c>
      <c r="D42" s="23" t="s">
        <v>89</v>
      </c>
      <c r="E42" s="14"/>
      <c r="F42" s="14"/>
      <c r="G42" s="14"/>
      <c r="H42" s="14"/>
      <c r="I42" s="8"/>
      <c r="J42" s="6">
        <f t="shared" si="1"/>
        <v>0</v>
      </c>
    </row>
    <row r="43" spans="1:15" ht="15" hidden="1" customHeight="1" x14ac:dyDescent="0.25">
      <c r="A43" s="22"/>
      <c r="B43" s="31"/>
      <c r="C43" s="24" t="s">
        <v>90</v>
      </c>
      <c r="D43" s="25" t="s">
        <v>91</v>
      </c>
      <c r="E43" s="12"/>
      <c r="F43" s="12"/>
      <c r="G43" s="12"/>
      <c r="H43" s="12"/>
      <c r="I43" s="11"/>
      <c r="J43" s="6">
        <f t="shared" si="1"/>
        <v>0</v>
      </c>
    </row>
    <row r="44" spans="1:15" x14ac:dyDescent="0.25">
      <c r="A44" s="22"/>
      <c r="B44" s="21" t="s">
        <v>92</v>
      </c>
      <c r="C44" s="22" t="s">
        <v>93</v>
      </c>
      <c r="D44" s="23" t="s">
        <v>94</v>
      </c>
      <c r="E44" s="9"/>
      <c r="F44" s="9"/>
      <c r="G44" s="9"/>
      <c r="H44" s="9"/>
      <c r="I44" s="9"/>
      <c r="J44" s="6">
        <f t="shared" si="1"/>
        <v>0</v>
      </c>
    </row>
    <row r="45" spans="1:15" x14ac:dyDescent="0.25">
      <c r="A45" s="22"/>
      <c r="B45" s="21"/>
      <c r="C45" s="22" t="s">
        <v>95</v>
      </c>
      <c r="D45" s="23" t="s">
        <v>96</v>
      </c>
      <c r="E45" s="9"/>
      <c r="F45" s="9"/>
      <c r="G45" s="9"/>
      <c r="H45" s="9"/>
      <c r="I45" s="9"/>
      <c r="J45" s="6">
        <f t="shared" si="1"/>
        <v>0</v>
      </c>
    </row>
    <row r="46" spans="1:15" x14ac:dyDescent="0.25">
      <c r="A46" s="22"/>
      <c r="B46" s="21"/>
      <c r="C46" s="24" t="s">
        <v>97</v>
      </c>
      <c r="D46" s="25" t="s">
        <v>98</v>
      </c>
      <c r="E46" s="12">
        <f>E44+E45</f>
        <v>0</v>
      </c>
      <c r="F46" s="12">
        <f t="shared" ref="F46:I46" si="13">F44+F45</f>
        <v>0</v>
      </c>
      <c r="G46" s="12">
        <f t="shared" si="13"/>
        <v>0</v>
      </c>
      <c r="H46" s="12">
        <f t="shared" si="13"/>
        <v>0</v>
      </c>
      <c r="I46" s="11">
        <f t="shared" si="13"/>
        <v>0</v>
      </c>
      <c r="J46" s="13">
        <f t="shared" si="1"/>
        <v>0</v>
      </c>
    </row>
    <row r="47" spans="1:15" x14ac:dyDescent="0.25">
      <c r="A47" s="22"/>
      <c r="B47" s="21"/>
      <c r="C47" s="22" t="s">
        <v>99</v>
      </c>
      <c r="D47" s="23" t="s">
        <v>100</v>
      </c>
      <c r="E47" s="9"/>
      <c r="F47" s="9"/>
      <c r="G47" s="9"/>
      <c r="H47" s="9"/>
      <c r="I47" s="9"/>
      <c r="J47" s="6">
        <f t="shared" si="1"/>
        <v>0</v>
      </c>
      <c r="L47" s="32"/>
      <c r="M47" s="32"/>
      <c r="N47" s="32"/>
      <c r="O47" s="32"/>
    </row>
    <row r="48" spans="1:15" x14ac:dyDescent="0.25">
      <c r="A48" s="22"/>
      <c r="B48" s="21"/>
      <c r="C48" s="22" t="s">
        <v>101</v>
      </c>
      <c r="D48" s="23" t="s">
        <v>102</v>
      </c>
      <c r="E48" s="9"/>
      <c r="F48" s="9"/>
      <c r="G48" s="9"/>
      <c r="H48" s="9"/>
      <c r="I48" s="9"/>
      <c r="J48" s="6">
        <f t="shared" si="1"/>
        <v>0</v>
      </c>
      <c r="L48" s="32"/>
      <c r="M48" s="32"/>
      <c r="N48" s="32"/>
      <c r="O48" s="32"/>
    </row>
    <row r="49" spans="1:15" x14ac:dyDescent="0.25">
      <c r="A49" s="22"/>
      <c r="B49" s="21"/>
      <c r="C49" s="24" t="s">
        <v>103</v>
      </c>
      <c r="D49" s="25" t="s">
        <v>104</v>
      </c>
      <c r="E49" s="12">
        <f>E47+E48</f>
        <v>0</v>
      </c>
      <c r="F49" s="12">
        <f t="shared" ref="F49:I49" si="14">F47+F48</f>
        <v>0</v>
      </c>
      <c r="G49" s="12">
        <f t="shared" si="14"/>
        <v>0</v>
      </c>
      <c r="H49" s="12">
        <f t="shared" si="14"/>
        <v>0</v>
      </c>
      <c r="I49" s="11">
        <f t="shared" si="14"/>
        <v>0</v>
      </c>
      <c r="J49" s="13">
        <f t="shared" si="1"/>
        <v>0</v>
      </c>
      <c r="K49" s="32"/>
    </row>
    <row r="50" spans="1:15" x14ac:dyDescent="0.25">
      <c r="A50" s="22"/>
      <c r="B50" s="21"/>
      <c r="C50" s="22" t="s">
        <v>105</v>
      </c>
      <c r="D50" s="23" t="s">
        <v>106</v>
      </c>
      <c r="E50" s="9"/>
      <c r="F50" s="9"/>
      <c r="G50" s="9"/>
      <c r="H50" s="9"/>
      <c r="I50" s="9"/>
      <c r="J50" s="6">
        <f t="shared" si="1"/>
        <v>0</v>
      </c>
    </row>
    <row r="51" spans="1:15" x14ac:dyDescent="0.25">
      <c r="A51" s="22"/>
      <c r="B51" s="21"/>
      <c r="C51" s="22" t="s">
        <v>107</v>
      </c>
      <c r="D51" s="23" t="s">
        <v>108</v>
      </c>
      <c r="E51" s="9"/>
      <c r="F51" s="9"/>
      <c r="G51" s="9"/>
      <c r="H51" s="9"/>
      <c r="I51" s="9"/>
      <c r="J51" s="6">
        <f t="shared" si="1"/>
        <v>0</v>
      </c>
    </row>
    <row r="52" spans="1:15" x14ac:dyDescent="0.25">
      <c r="A52" s="22"/>
      <c r="B52" s="21"/>
      <c r="C52" s="24" t="s">
        <v>109</v>
      </c>
      <c r="D52" s="25" t="s">
        <v>110</v>
      </c>
      <c r="E52" s="12">
        <f>E50+E51</f>
        <v>0</v>
      </c>
      <c r="F52" s="12">
        <f t="shared" ref="F52:I52" si="15">F50+F51</f>
        <v>0</v>
      </c>
      <c r="G52" s="12">
        <f t="shared" si="15"/>
        <v>0</v>
      </c>
      <c r="H52" s="12">
        <f t="shared" si="15"/>
        <v>0</v>
      </c>
      <c r="I52" s="11">
        <f t="shared" si="15"/>
        <v>0</v>
      </c>
      <c r="J52" s="13">
        <f t="shared" si="1"/>
        <v>0</v>
      </c>
    </row>
    <row r="53" spans="1:15" x14ac:dyDescent="0.25">
      <c r="A53" s="22"/>
      <c r="B53" s="21"/>
      <c r="C53" s="22" t="s">
        <v>111</v>
      </c>
      <c r="D53" s="23" t="s">
        <v>112</v>
      </c>
      <c r="E53" s="14">
        <f>COUNTIFS('[1]FORLAN (2)'!$C:$C,E3,'[1]FORLAN (2)'!$O:$O,"&gt;=60",'[1]FORLAN (2)'!$M:$M,"Laki-laki",'[1]FORLAN (2)'!$U:$U,"&gt;0",'[1]FORLAN (2)'!$V:$V,"&gt;0",'[1]FORLAN (2)'!$P:$P,"&gt;0",'[1]FORLAN (2)'!$Q:$Q,"&gt;0",'[1]FORLAN (2)'!BH:BH,"IMT Kurang")</f>
        <v>4</v>
      </c>
      <c r="F53" s="14">
        <f>COUNTIFS('[1]FORLAN (2)'!$C:$C,F3,'[1]FORLAN (2)'!$O:$O,"&gt;=60",'[1]FORLAN (2)'!$M:$M,"Laki-laki",'[1]FORLAN (2)'!$U:$U,"&gt;0",'[1]FORLAN (2)'!$V:$V,"&gt;0",'[1]FORLAN (2)'!$P:$P,"&gt;0",'[1]FORLAN (2)'!$Q:$Q,"&gt;0",'[1]FORLAN (2)'!BH:BH,"IMT Kurang")</f>
        <v>3</v>
      </c>
      <c r="G53" s="14">
        <f>COUNTIFS('[1]FORLAN (2)'!$C:$C,G3,'[1]FORLAN (2)'!$O:$O,"&gt;=60",'[1]FORLAN (2)'!$M:$M,"Laki-laki",'[1]FORLAN (2)'!$U:$U,"&gt;0",'[1]FORLAN (2)'!$V:$V,"&gt;0",'[1]FORLAN (2)'!$P:$P,"&gt;0",'[1]FORLAN (2)'!$Q:$Q,"&gt;0",'[1]FORLAN (2)'!BH:BH,"IMT Kurang")</f>
        <v>4</v>
      </c>
      <c r="H53" s="14">
        <f>COUNTIFS('[1]FORLAN (2)'!$C:$C,H3,'[1]FORLAN (2)'!$O:$O,"&gt;=60",'[1]FORLAN (2)'!$M:$M,"Laki-laki",'[1]FORLAN (2)'!$U:$U,"&gt;0",'[1]FORLAN (2)'!$V:$V,"&gt;0",'[1]FORLAN (2)'!$P:$P,"&gt;0",'[1]FORLAN (2)'!$Q:$Q,"&gt;0",'[1]FORLAN (2)'!BH:BH,"IMT Kurang")</f>
        <v>0</v>
      </c>
      <c r="I53" s="8"/>
      <c r="J53" s="6">
        <f t="shared" si="1"/>
        <v>11</v>
      </c>
      <c r="L53" s="32"/>
      <c r="M53" s="32"/>
      <c r="N53" s="32"/>
      <c r="O53" s="32"/>
    </row>
    <row r="54" spans="1:15" x14ac:dyDescent="0.25">
      <c r="A54" s="22"/>
      <c r="B54" s="21"/>
      <c r="C54" s="22" t="s">
        <v>113</v>
      </c>
      <c r="D54" s="23" t="s">
        <v>114</v>
      </c>
      <c r="E54" s="14">
        <f>COUNTIFS('[1]FORLAN (2)'!$C:$C,E3,'[1]FORLAN (2)'!$O:$O,"&gt;=60",'[1]FORLAN (2)'!$M:$M,"Perempuan",'[1]FORLAN (2)'!$U:$U,"&gt;0",'[1]FORLAN (2)'!$V:$V,"&gt;0",'[1]FORLAN (2)'!$P:$P,"&gt;0",'[1]FORLAN (2)'!$Q:$Q,"&gt;0",'[1]FORLAN (2)'!BH:BH,"IMT Kurang")</f>
        <v>5</v>
      </c>
      <c r="F54" s="14">
        <f>COUNTIFS('[1]FORLAN (2)'!$C:$C,F3,'[1]FORLAN (2)'!$O:$O,"&gt;=60",'[1]FORLAN (2)'!$M:$M,"Perempuan",'[1]FORLAN (2)'!$U:$U,"&gt;0",'[1]FORLAN (2)'!$V:$V,"&gt;0",'[1]FORLAN (2)'!$P:$P,"&gt;0",'[1]FORLAN (2)'!$Q:$Q,"&gt;0",'[1]FORLAN (2)'!BH:BH,"IMT Kurang")</f>
        <v>2</v>
      </c>
      <c r="G54" s="14">
        <f>COUNTIFS('[1]FORLAN (2)'!$C:$C,G3,'[1]FORLAN (2)'!$O:$O,"&gt;=60",'[1]FORLAN (2)'!$M:$M,"Perempuan",'[1]FORLAN (2)'!$U:$U,"&gt;0",'[1]FORLAN (2)'!$V:$V,"&gt;0",'[1]FORLAN (2)'!$P:$P,"&gt;0",'[1]FORLAN (2)'!$Q:$Q,"&gt;0",'[1]FORLAN (2)'!BH:BH,"IMT Kurang")</f>
        <v>4</v>
      </c>
      <c r="H54" s="14">
        <f>COUNTIFS('[1]FORLAN (2)'!$C:$C,H3,'[1]FORLAN (2)'!$O:$O,"&gt;=60",'[1]FORLAN (2)'!$M:$M,"Perempuan",'[1]FORLAN (2)'!$U:$U,"&gt;0",'[1]FORLAN (2)'!$V:$V,"&gt;0",'[1]FORLAN (2)'!$P:$P,"&gt;0",'[1]FORLAN (2)'!$Q:$Q,"&gt;0",'[1]FORLAN (2)'!BH:BH,"IMT Kurang")</f>
        <v>0</v>
      </c>
      <c r="I54" s="8"/>
      <c r="J54" s="6">
        <f t="shared" si="1"/>
        <v>11</v>
      </c>
      <c r="L54" s="32"/>
      <c r="M54" s="32"/>
      <c r="N54" s="32"/>
      <c r="O54" s="32"/>
    </row>
    <row r="55" spans="1:15" x14ac:dyDescent="0.25">
      <c r="A55" s="22"/>
      <c r="B55" s="21"/>
      <c r="C55" s="24" t="s">
        <v>115</v>
      </c>
      <c r="D55" s="25" t="s">
        <v>116</v>
      </c>
      <c r="E55" s="12">
        <f>E53+E54</f>
        <v>9</v>
      </c>
      <c r="F55" s="12">
        <f t="shared" ref="F55:I55" si="16">F53+F54</f>
        <v>5</v>
      </c>
      <c r="G55" s="12">
        <f t="shared" si="16"/>
        <v>8</v>
      </c>
      <c r="H55" s="12">
        <f t="shared" si="16"/>
        <v>0</v>
      </c>
      <c r="I55" s="11">
        <f t="shared" si="16"/>
        <v>0</v>
      </c>
      <c r="J55" s="13">
        <f t="shared" si="1"/>
        <v>22</v>
      </c>
    </row>
    <row r="56" spans="1:15" x14ac:dyDescent="0.25">
      <c r="A56" s="22"/>
      <c r="B56" s="21"/>
      <c r="C56" s="22" t="s">
        <v>117</v>
      </c>
      <c r="D56" s="23" t="s">
        <v>118</v>
      </c>
      <c r="E56" s="14">
        <f>COUNTIFS('[1]FORLAN (2)'!$C:$C,E3,'[1]FORLAN (2)'!$O:$O,"&gt;=60",'[1]FORLAN (2)'!$M:$M,"Laki-laki",'[1]FORLAN (2)'!$U:$U,"&gt;0",'[1]FORLAN (2)'!$V:$V,"&gt;0",'[1]FORLAN (2)'!$P:$P,"&gt;0",'[1]FORLAN (2)'!$Q:$Q,"&gt;0",'[1]FORLAN (2)'!BH:BH,"Normal")</f>
        <v>21</v>
      </c>
      <c r="F56" s="14">
        <f>COUNTIFS('[1]FORLAN (2)'!$C:$C,F3,'[1]FORLAN (2)'!$O:$O,"&gt;=60",'[1]FORLAN (2)'!$M:$M,"Laki-laki",'[1]FORLAN (2)'!$U:$U,"&gt;0",'[1]FORLAN (2)'!$V:$V,"&gt;0",'[1]FORLAN (2)'!$P:$P,"&gt;0",'[1]FORLAN (2)'!$Q:$Q,"&gt;0",'[1]FORLAN (2)'!BH:BH,"Normal")</f>
        <v>33</v>
      </c>
      <c r="G56" s="14">
        <f>COUNTIFS('[1]FORLAN (2)'!$C:$C,G3,'[1]FORLAN (2)'!$O:$O,"&gt;=60",'[1]FORLAN (2)'!$M:$M,"Laki-laki",'[1]FORLAN (2)'!$U:$U,"&gt;0",'[1]FORLAN (2)'!$V:$V,"&gt;0",'[1]FORLAN (2)'!$P:$P,"&gt;0",'[1]FORLAN (2)'!$Q:$Q,"&gt;0",'[1]FORLAN (2)'!BH:BH,"Normal")</f>
        <v>27</v>
      </c>
      <c r="H56" s="14">
        <f>COUNTIFS('[1]FORLAN (2)'!$C:$C,H3,'[1]FORLAN (2)'!$O:$O,"&gt;=60",'[1]FORLAN (2)'!$M:$M,"Laki-laki",'[1]FORLAN (2)'!$U:$U,"&gt;0",'[1]FORLAN (2)'!$V:$V,"&gt;0",'[1]FORLAN (2)'!$P:$P,"&gt;0",'[1]FORLAN (2)'!$Q:$Q,"&gt;0",'[1]FORLAN (2)'!BH:BH,"Normal")</f>
        <v>0</v>
      </c>
      <c r="I56" s="8"/>
      <c r="J56" s="6">
        <f t="shared" si="1"/>
        <v>81</v>
      </c>
      <c r="L56" s="32"/>
      <c r="M56" s="32"/>
      <c r="N56" s="32"/>
      <c r="O56" s="32"/>
    </row>
    <row r="57" spans="1:15" x14ac:dyDescent="0.25">
      <c r="A57" s="22"/>
      <c r="B57" s="21"/>
      <c r="C57" s="22" t="s">
        <v>119</v>
      </c>
      <c r="D57" s="23" t="s">
        <v>120</v>
      </c>
      <c r="E57" s="14">
        <f>COUNTIFS('[1]FORLAN (2)'!$C:$C,E3,'[1]FORLAN (2)'!$O:$O,"&gt;=60",'[1]FORLAN (2)'!$M:$M,"Perempuan",'[1]FORLAN (2)'!$U:$U,"&gt;0",'[1]FORLAN (2)'!$V:$V,"&gt;0",'[1]FORLAN (2)'!$P:$P,"&gt;0",'[1]FORLAN (2)'!$Q:$Q,"&gt;0",'[1]FORLAN (2)'!BH:BH,"Normal")</f>
        <v>54</v>
      </c>
      <c r="F57" s="14">
        <f>COUNTIFS('[1]FORLAN (2)'!$C:$C,F3,'[1]FORLAN (2)'!$O:$O,"&gt;=60",'[1]FORLAN (2)'!$M:$M,"Perempuan",'[1]FORLAN (2)'!$U:$U,"&gt;0",'[1]FORLAN (2)'!$V:$V,"&gt;0",'[1]FORLAN (2)'!$P:$P,"&gt;0",'[1]FORLAN (2)'!$Q:$Q,"&gt;0",'[1]FORLAN (2)'!BH:BH,"Normal")</f>
        <v>43</v>
      </c>
      <c r="G57" s="14">
        <f>COUNTIFS('[1]FORLAN (2)'!$C:$C,G3,'[1]FORLAN (2)'!$O:$O,"&gt;=60",'[1]FORLAN (2)'!$M:$M,"Perempuan",'[1]FORLAN (2)'!$U:$U,"&gt;0",'[1]FORLAN (2)'!$V:$V,"&gt;0",'[1]FORLAN (2)'!$P:$P,"&gt;0",'[1]FORLAN (2)'!$Q:$Q,"&gt;0",'[1]FORLAN (2)'!BH:BH,"Normal")</f>
        <v>38</v>
      </c>
      <c r="H57" s="14">
        <f>COUNTIFS('[1]FORLAN (2)'!$C:$C,H3,'[1]FORLAN (2)'!$O:$O,"&gt;=60",'[1]FORLAN (2)'!$M:$M,"Perempuan",'[1]FORLAN (2)'!$U:$U,"&gt;0",'[1]FORLAN (2)'!$V:$V,"&gt;0",'[1]FORLAN (2)'!$P:$P,"&gt;0",'[1]FORLAN (2)'!$Q:$Q,"&gt;0",'[1]FORLAN (2)'!BH:BH,"Normal")</f>
        <v>0</v>
      </c>
      <c r="I57" s="8"/>
      <c r="J57" s="6">
        <f t="shared" si="1"/>
        <v>135</v>
      </c>
      <c r="L57" s="32"/>
      <c r="M57" s="32"/>
      <c r="N57" s="32"/>
      <c r="O57" s="32"/>
    </row>
    <row r="58" spans="1:15" x14ac:dyDescent="0.25">
      <c r="A58" s="22"/>
      <c r="B58" s="21"/>
      <c r="C58" s="24" t="s">
        <v>121</v>
      </c>
      <c r="D58" s="25" t="s">
        <v>122</v>
      </c>
      <c r="E58" s="12">
        <f>E56+E57</f>
        <v>75</v>
      </c>
      <c r="F58" s="12">
        <f t="shared" ref="F58:I58" si="17">F56+F57</f>
        <v>76</v>
      </c>
      <c r="G58" s="12">
        <f t="shared" si="17"/>
        <v>65</v>
      </c>
      <c r="H58" s="12">
        <f t="shared" si="17"/>
        <v>0</v>
      </c>
      <c r="I58" s="11">
        <f t="shared" si="17"/>
        <v>0</v>
      </c>
      <c r="J58" s="13">
        <f t="shared" si="1"/>
        <v>216</v>
      </c>
      <c r="K58" s="32"/>
    </row>
    <row r="59" spans="1:15" x14ac:dyDescent="0.25">
      <c r="A59" s="22"/>
      <c r="B59" s="21"/>
      <c r="C59" s="22" t="s">
        <v>123</v>
      </c>
      <c r="D59" s="23" t="s">
        <v>124</v>
      </c>
      <c r="E59" s="14">
        <f>COUNTIFS('[1]FORLAN (2)'!$C:$C,E3,'[1]FORLAN (2)'!$O:$O,"&gt;=60",'[1]FORLAN (2)'!$M:$M,"Laki-laki",'[1]FORLAN (2)'!$U:$U,"&gt;0",'[1]FORLAN (2)'!$V:$V,"&gt;0",'[1]FORLAN (2)'!$P:$P,"&gt;0",'[1]FORLAN (2)'!$Q:$Q,"&gt;0",'[1]FORLAN (2)'!BH:BH,"Lebih")</f>
        <v>18</v>
      </c>
      <c r="F59" s="14">
        <f>COUNTIFS('[1]FORLAN (2)'!$C:$C,F3,'[1]FORLAN (2)'!$O:$O,"&gt;=60",'[1]FORLAN (2)'!$M:$M,"Laki-laki",'[1]FORLAN (2)'!$U:$U,"&gt;0",'[1]FORLAN (2)'!$V:$V,"&gt;0",'[1]FORLAN (2)'!$P:$P,"&gt;0",'[1]FORLAN (2)'!$Q:$Q,"&gt;0",'[1]FORLAN (2)'!BH:BH,"Lebih")</f>
        <v>15</v>
      </c>
      <c r="G59" s="14">
        <f>COUNTIFS('[1]FORLAN (2)'!$C:$C,G3,'[1]FORLAN (2)'!$O:$O,"&gt;=60",'[1]FORLAN (2)'!$M:$M,"Laki-laki",'[1]FORLAN (2)'!$U:$U,"&gt;0",'[1]FORLAN (2)'!$V:$V,"&gt;0",'[1]FORLAN (2)'!$P:$P,"&gt;0",'[1]FORLAN (2)'!$Q:$Q,"&gt;0",'[1]FORLAN (2)'!BH:BH,"Lebih")</f>
        <v>13</v>
      </c>
      <c r="H59" s="14">
        <f>COUNTIFS('[1]FORLAN (2)'!$C:$C,H3,'[1]FORLAN (2)'!$O:$O,"&gt;=60",'[1]FORLAN (2)'!$M:$M,"Laki-laki",'[1]FORLAN (2)'!$U:$U,"&gt;0",'[1]FORLAN (2)'!$V:$V,"&gt;0",'[1]FORLAN (2)'!$P:$P,"&gt;0",'[1]FORLAN (2)'!$Q:$Q,"&gt;0",'[1]FORLAN (2)'!BH:BH,"Lebih")</f>
        <v>0</v>
      </c>
      <c r="I59" s="8"/>
      <c r="J59" s="6">
        <f t="shared" si="1"/>
        <v>46</v>
      </c>
    </row>
    <row r="60" spans="1:15" x14ac:dyDescent="0.25">
      <c r="A60" s="22"/>
      <c r="B60" s="21"/>
      <c r="C60" s="22" t="s">
        <v>125</v>
      </c>
      <c r="D60" s="23" t="s">
        <v>126</v>
      </c>
      <c r="E60" s="14">
        <f>COUNTIFS('[1]FORLAN (2)'!$C:$C,E3,'[1]FORLAN (2)'!$O:$O,"&gt;=60",'[1]FORLAN (2)'!$M:$M,"Perempuan",'[1]FORLAN (2)'!$U:$U,"&gt;0",'[1]FORLAN (2)'!$V:$V,"&gt;0",'[1]FORLAN (2)'!$P:$P,"&gt;0",'[1]FORLAN (2)'!$Q:$Q,"&gt;0",'[1]FORLAN (2)'!BH:BH,"Lebih")</f>
        <v>67</v>
      </c>
      <c r="F60" s="14">
        <f>COUNTIFS('[1]FORLAN (2)'!$C:$C,F3,'[1]FORLAN (2)'!$O:$O,"&gt;=60",'[1]FORLAN (2)'!$M:$M,"Perempuan",'[1]FORLAN (2)'!$U:$U,"&gt;0",'[1]FORLAN (2)'!$V:$V,"&gt;0",'[1]FORLAN (2)'!$P:$P,"&gt;0",'[1]FORLAN (2)'!$Q:$Q,"&gt;0",'[1]FORLAN (2)'!BH:BH,"Lebih")</f>
        <v>31</v>
      </c>
      <c r="G60" s="14">
        <f>COUNTIFS('[1]FORLAN (2)'!$C:$C,G3,'[1]FORLAN (2)'!$O:$O,"&gt;=60",'[1]FORLAN (2)'!$M:$M,"Perempuan",'[1]FORLAN (2)'!$U:$U,"&gt;0",'[1]FORLAN (2)'!$V:$V,"&gt;0",'[1]FORLAN (2)'!$P:$P,"&gt;0",'[1]FORLAN (2)'!$Q:$Q,"&gt;0",'[1]FORLAN (2)'!BH:BH,"Lebih")</f>
        <v>48</v>
      </c>
      <c r="H60" s="14">
        <f>COUNTIFS('[1]FORLAN (2)'!$C:$C,H3,'[1]FORLAN (2)'!$O:$O,"&gt;=60",'[1]FORLAN (2)'!$M:$M,"Perempuan",'[1]FORLAN (2)'!$U:$U,"&gt;0",'[1]FORLAN (2)'!$V:$V,"&gt;0",'[1]FORLAN (2)'!$P:$P,"&gt;0",'[1]FORLAN (2)'!$Q:$Q,"&gt;0",'[1]FORLAN (2)'!BH:BH,"Lebih")</f>
        <v>0</v>
      </c>
      <c r="I60" s="8"/>
      <c r="J60" s="6">
        <f t="shared" si="1"/>
        <v>146</v>
      </c>
    </row>
    <row r="61" spans="1:15" x14ac:dyDescent="0.25">
      <c r="A61" s="22"/>
      <c r="B61" s="21"/>
      <c r="C61" s="24" t="s">
        <v>127</v>
      </c>
      <c r="D61" s="25" t="s">
        <v>128</v>
      </c>
      <c r="E61" s="12">
        <f>E59+E60</f>
        <v>85</v>
      </c>
      <c r="F61" s="12">
        <f t="shared" ref="F61:I61" si="18">F59+F60</f>
        <v>46</v>
      </c>
      <c r="G61" s="12">
        <f t="shared" si="18"/>
        <v>61</v>
      </c>
      <c r="H61" s="12">
        <f t="shared" si="18"/>
        <v>0</v>
      </c>
      <c r="I61" s="11">
        <f t="shared" si="18"/>
        <v>0</v>
      </c>
      <c r="J61" s="13">
        <f t="shared" si="1"/>
        <v>192</v>
      </c>
    </row>
    <row r="62" spans="1:15" hidden="1" x14ac:dyDescent="0.25">
      <c r="A62" s="22"/>
      <c r="B62" s="21"/>
      <c r="C62" s="22" t="s">
        <v>129</v>
      </c>
      <c r="D62" s="23" t="s">
        <v>130</v>
      </c>
      <c r="E62" s="14"/>
      <c r="F62" s="14"/>
      <c r="G62" s="14"/>
      <c r="H62" s="14"/>
      <c r="I62" s="8"/>
      <c r="J62" s="6">
        <f t="shared" si="1"/>
        <v>0</v>
      </c>
    </row>
    <row r="63" spans="1:15" hidden="1" x14ac:dyDescent="0.25">
      <c r="A63" s="22"/>
      <c r="B63" s="21"/>
      <c r="C63" s="22" t="s">
        <v>131</v>
      </c>
      <c r="D63" s="23" t="s">
        <v>132</v>
      </c>
      <c r="E63" s="14"/>
      <c r="F63" s="14"/>
      <c r="G63" s="14"/>
      <c r="H63" s="14"/>
      <c r="I63" s="8"/>
      <c r="J63" s="6">
        <f t="shared" si="1"/>
        <v>0</v>
      </c>
    </row>
    <row r="64" spans="1:15" hidden="1" x14ac:dyDescent="0.25">
      <c r="A64" s="22"/>
      <c r="B64" s="21"/>
      <c r="C64" s="24" t="s">
        <v>133</v>
      </c>
      <c r="D64" s="25" t="s">
        <v>134</v>
      </c>
      <c r="E64" s="12"/>
      <c r="F64" s="12"/>
      <c r="G64" s="12"/>
      <c r="H64" s="12"/>
      <c r="I64" s="11"/>
      <c r="J64" s="6">
        <f t="shared" si="1"/>
        <v>0</v>
      </c>
    </row>
    <row r="65" spans="1:10" x14ac:dyDescent="0.25">
      <c r="A65" s="22"/>
      <c r="B65" s="21"/>
      <c r="C65" s="22" t="s">
        <v>135</v>
      </c>
      <c r="D65" s="23" t="s">
        <v>136</v>
      </c>
      <c r="E65" s="14"/>
      <c r="F65" s="14"/>
      <c r="G65" s="14"/>
      <c r="H65" s="14"/>
      <c r="I65" s="8"/>
      <c r="J65" s="6">
        <f t="shared" si="1"/>
        <v>0</v>
      </c>
    </row>
    <row r="66" spans="1:10" x14ac:dyDescent="0.25">
      <c r="A66" s="22"/>
      <c r="B66" s="21"/>
      <c r="C66" s="22" t="s">
        <v>137</v>
      </c>
      <c r="D66" s="23" t="s">
        <v>138</v>
      </c>
      <c r="E66" s="14"/>
      <c r="F66" s="14"/>
      <c r="G66" s="14"/>
      <c r="H66" s="14"/>
      <c r="I66" s="8"/>
      <c r="J66" s="6">
        <f t="shared" si="1"/>
        <v>0</v>
      </c>
    </row>
    <row r="67" spans="1:10" x14ac:dyDescent="0.25">
      <c r="A67" s="22"/>
      <c r="B67" s="21"/>
      <c r="C67" s="24" t="s">
        <v>139</v>
      </c>
      <c r="D67" s="25" t="s">
        <v>140</v>
      </c>
      <c r="E67" s="12"/>
      <c r="F67" s="12"/>
      <c r="G67" s="12"/>
      <c r="H67" s="12"/>
      <c r="I67" s="11"/>
      <c r="J67" s="6">
        <f t="shared" si="1"/>
        <v>0</v>
      </c>
    </row>
    <row r="68" spans="1:10" x14ac:dyDescent="0.25">
      <c r="A68" s="22"/>
      <c r="B68" s="21"/>
      <c r="C68" s="22" t="s">
        <v>141</v>
      </c>
      <c r="D68" s="23" t="s">
        <v>142</v>
      </c>
      <c r="E68" s="14"/>
      <c r="F68" s="14"/>
      <c r="G68" s="14"/>
      <c r="H68" s="14"/>
      <c r="I68" s="8"/>
      <c r="J68" s="6">
        <f t="shared" si="1"/>
        <v>0</v>
      </c>
    </row>
    <row r="69" spans="1:10" x14ac:dyDescent="0.25">
      <c r="A69" s="22"/>
      <c r="B69" s="21"/>
      <c r="C69" s="22" t="s">
        <v>143</v>
      </c>
      <c r="D69" s="23" t="s">
        <v>144</v>
      </c>
      <c r="E69" s="14"/>
      <c r="F69" s="14"/>
      <c r="G69" s="14"/>
      <c r="H69" s="14"/>
      <c r="I69" s="8"/>
      <c r="J69" s="6">
        <f t="shared" si="1"/>
        <v>0</v>
      </c>
    </row>
    <row r="70" spans="1:10" x14ac:dyDescent="0.25">
      <c r="A70" s="22"/>
      <c r="B70" s="21"/>
      <c r="C70" s="24" t="s">
        <v>145</v>
      </c>
      <c r="D70" s="25" t="s">
        <v>146</v>
      </c>
      <c r="E70" s="12"/>
      <c r="F70" s="12"/>
      <c r="G70" s="12"/>
      <c r="H70" s="12"/>
      <c r="I70" s="11"/>
      <c r="J70" s="6">
        <f t="shared" ref="J70:J133" si="19">SUM(E70:H70)</f>
        <v>0</v>
      </c>
    </row>
    <row r="71" spans="1:10" x14ac:dyDescent="0.25">
      <c r="A71" s="22"/>
      <c r="B71" s="21" t="s">
        <v>147</v>
      </c>
      <c r="C71" s="22" t="s">
        <v>148</v>
      </c>
      <c r="D71" s="23" t="s">
        <v>149</v>
      </c>
      <c r="E71" s="9"/>
      <c r="F71" s="9"/>
      <c r="G71" s="9"/>
      <c r="H71" s="9"/>
      <c r="I71" s="9"/>
      <c r="J71" s="6">
        <f t="shared" si="19"/>
        <v>0</v>
      </c>
    </row>
    <row r="72" spans="1:10" x14ac:dyDescent="0.25">
      <c r="A72" s="22"/>
      <c r="B72" s="21"/>
      <c r="C72" s="22" t="s">
        <v>150</v>
      </c>
      <c r="D72" s="23" t="s">
        <v>151</v>
      </c>
      <c r="E72" s="9"/>
      <c r="F72" s="9"/>
      <c r="G72" s="9"/>
      <c r="H72" s="9"/>
      <c r="I72" s="9"/>
      <c r="J72" s="6">
        <f t="shared" si="19"/>
        <v>0</v>
      </c>
    </row>
    <row r="73" spans="1:10" x14ac:dyDescent="0.25">
      <c r="A73" s="22"/>
      <c r="B73" s="21"/>
      <c r="C73" s="24" t="s">
        <v>152</v>
      </c>
      <c r="D73" s="25" t="s">
        <v>153</v>
      </c>
      <c r="E73" s="12">
        <f>E71+E72</f>
        <v>0</v>
      </c>
      <c r="F73" s="12">
        <f t="shared" ref="F73:I73" si="20">F71+F72</f>
        <v>0</v>
      </c>
      <c r="G73" s="12">
        <f t="shared" si="20"/>
        <v>0</v>
      </c>
      <c r="H73" s="12">
        <f t="shared" si="20"/>
        <v>0</v>
      </c>
      <c r="I73" s="11">
        <f t="shared" si="20"/>
        <v>0</v>
      </c>
      <c r="J73" s="13">
        <f t="shared" si="19"/>
        <v>0</v>
      </c>
    </row>
    <row r="74" spans="1:10" x14ac:dyDescent="0.25">
      <c r="A74" s="22"/>
      <c r="B74" s="21"/>
      <c r="C74" s="22" t="s">
        <v>154</v>
      </c>
      <c r="D74" s="23" t="s">
        <v>155</v>
      </c>
      <c r="E74" s="14">
        <f>COUNTIFS('[1]FORLAN (2)'!$C:$C,E3,'[1]FORLAN (2)'!$O:$O,"&gt;=60",'[1]FORLAN (2)'!$M:$M,"Laki-laki",'[1]FORLAN (2)'!$U:$U,"&gt;0",'[1]FORLAN (2)'!$V:$V,"&gt;0",'[1]FORLAN (2)'!$P:$P,"&gt;0",'[1]FORLAN (2)'!$Q:$Q,"&gt;0",'[1]FORLAN (2)'!$BL:$BL,"Tinggi")</f>
        <v>27</v>
      </c>
      <c r="F74" s="14">
        <f>COUNTIFS('[1]FORLAN (2)'!$C:$C,F3,'[1]FORLAN (2)'!$O:$O,"&gt;=60",'[1]FORLAN (2)'!$M:$M,"Laki-laki",'[1]FORLAN (2)'!$U:$U,"&gt;0",'[1]FORLAN (2)'!$V:$V,"&gt;0",'[1]FORLAN (2)'!$P:$P,"&gt;0",'[1]FORLAN (2)'!$Q:$Q,"&gt;0",'[1]FORLAN (2)'!$BL:$BL,"Tinggi")</f>
        <v>28</v>
      </c>
      <c r="G74" s="14">
        <f>COUNTIFS('[1]FORLAN (2)'!$C:$C,G3,'[1]FORLAN (2)'!$O:$O,"&gt;=60",'[1]FORLAN (2)'!$M:$M,"Laki-laki",'[1]FORLAN (2)'!$U:$U,"&gt;0",'[1]FORLAN (2)'!$V:$V,"&gt;0",'[1]FORLAN (2)'!$P:$P,"&gt;0",'[1]FORLAN (2)'!$Q:$Q,"&gt;0",'[1]FORLAN (2)'!$BL:$BL,"Tinggi")</f>
        <v>18</v>
      </c>
      <c r="H74" s="14">
        <f>COUNTIFS('[1]FORLAN (2)'!$C:$C,H3,'[1]FORLAN (2)'!$O:$O,"&gt;=60",'[1]FORLAN (2)'!$M:$M,"Laki-laki",'[1]FORLAN (2)'!$U:$U,"&gt;0",'[1]FORLAN (2)'!$V:$V,"&gt;0",'[1]FORLAN (2)'!$P:$P,"&gt;0",'[1]FORLAN (2)'!$Q:$Q,"&gt;0",'[1]FORLAN (2)'!$BL:$BL,"Tinggi")</f>
        <v>0</v>
      </c>
      <c r="I74" s="8"/>
      <c r="J74" s="6">
        <f t="shared" si="19"/>
        <v>73</v>
      </c>
    </row>
    <row r="75" spans="1:10" x14ac:dyDescent="0.25">
      <c r="A75" s="22"/>
      <c r="B75" s="21"/>
      <c r="C75" s="22" t="s">
        <v>156</v>
      </c>
      <c r="D75" s="23" t="s">
        <v>157</v>
      </c>
      <c r="E75" s="14">
        <f>COUNTIFS('[1]FORLAN (2)'!$C:$C,E3,'[1]FORLAN (2)'!$O:$O,"&gt;=60",'[1]FORLAN (2)'!$M:$M,"Perempuan",'[1]FORLAN (2)'!$U:$U,"&gt;0",'[1]FORLAN (2)'!$V:$V,"&gt;0",'[1]FORLAN (2)'!$P:$P,"&gt;0",'[1]FORLAN (2)'!$Q:$Q,"&gt;0",'[1]FORLAN (2)'!$BL:$BL,"Tinggi")</f>
        <v>69</v>
      </c>
      <c r="F75" s="14">
        <f>COUNTIFS('[1]FORLAN (2)'!$C:$C,F3,'[1]FORLAN (2)'!$O:$O,"&gt;=60",'[1]FORLAN (2)'!$M:$M,"Perempuan",'[1]FORLAN (2)'!$U:$U,"&gt;0",'[1]FORLAN (2)'!$V:$V,"&gt;0",'[1]FORLAN (2)'!$P:$P,"&gt;0",'[1]FORLAN (2)'!$Q:$Q,"&gt;0",'[1]FORLAN (2)'!$BL:$BL,"Tinggi")</f>
        <v>48</v>
      </c>
      <c r="G75" s="14">
        <f>COUNTIFS('[1]FORLAN (2)'!$C:$C,G3,'[1]FORLAN (2)'!$O:$O,"&gt;=60",'[1]FORLAN (2)'!$M:$M,"Perempuan",'[1]FORLAN (2)'!$U:$U,"&gt;0",'[1]FORLAN (2)'!$V:$V,"&gt;0",'[1]FORLAN (2)'!$P:$P,"&gt;0",'[1]FORLAN (2)'!$Q:$Q,"&gt;0",'[1]FORLAN (2)'!$BL:$BL,"Tinggi")</f>
        <v>47</v>
      </c>
      <c r="H75" s="14">
        <f>COUNTIFS('[1]FORLAN (2)'!$C:$C,H3,'[1]FORLAN (2)'!$O:$O,"&gt;=60",'[1]FORLAN (2)'!$M:$M,"Perempuan",'[1]FORLAN (2)'!$U:$U,"&gt;0",'[1]FORLAN (2)'!$V:$V,"&gt;0",'[1]FORLAN (2)'!$P:$P,"&gt;0",'[1]FORLAN (2)'!$Q:$Q,"&gt;0",'[1]FORLAN (2)'!$BL:$BL,"Tinggi")</f>
        <v>0</v>
      </c>
      <c r="I75" s="8"/>
      <c r="J75" s="6">
        <f t="shared" si="19"/>
        <v>164</v>
      </c>
    </row>
    <row r="76" spans="1:10" x14ac:dyDescent="0.25">
      <c r="A76" s="22"/>
      <c r="B76" s="21"/>
      <c r="C76" s="24" t="s">
        <v>158</v>
      </c>
      <c r="D76" s="25" t="s">
        <v>159</v>
      </c>
      <c r="E76" s="12">
        <f>E74+E75</f>
        <v>96</v>
      </c>
      <c r="F76" s="12">
        <f t="shared" ref="F76:I76" si="21">F74+F75</f>
        <v>76</v>
      </c>
      <c r="G76" s="12">
        <f t="shared" si="21"/>
        <v>65</v>
      </c>
      <c r="H76" s="12">
        <f t="shared" si="21"/>
        <v>0</v>
      </c>
      <c r="I76" s="11">
        <f t="shared" si="21"/>
        <v>0</v>
      </c>
      <c r="J76" s="13">
        <f t="shared" si="19"/>
        <v>237</v>
      </c>
    </row>
    <row r="77" spans="1:10" x14ac:dyDescent="0.25">
      <c r="A77" s="22"/>
      <c r="B77" s="21"/>
      <c r="C77" s="22" t="s">
        <v>160</v>
      </c>
      <c r="D77" s="23" t="s">
        <v>161</v>
      </c>
      <c r="E77" s="14"/>
      <c r="F77" s="14"/>
      <c r="G77" s="14"/>
      <c r="H77" s="14"/>
      <c r="I77" s="8"/>
      <c r="J77" s="6">
        <f t="shared" si="19"/>
        <v>0</v>
      </c>
    </row>
    <row r="78" spans="1:10" x14ac:dyDescent="0.25">
      <c r="A78" s="22"/>
      <c r="B78" s="21"/>
      <c r="C78" s="22" t="s">
        <v>162</v>
      </c>
      <c r="D78" s="23" t="s">
        <v>163</v>
      </c>
      <c r="E78" s="14"/>
      <c r="F78" s="14"/>
      <c r="G78" s="14"/>
      <c r="H78" s="14"/>
      <c r="I78" s="8"/>
      <c r="J78" s="6">
        <f t="shared" si="19"/>
        <v>0</v>
      </c>
    </row>
    <row r="79" spans="1:10" x14ac:dyDescent="0.25">
      <c r="A79" s="22"/>
      <c r="B79" s="21"/>
      <c r="C79" s="24" t="s">
        <v>164</v>
      </c>
      <c r="D79" s="25" t="s">
        <v>165</v>
      </c>
      <c r="E79" s="12"/>
      <c r="F79" s="12"/>
      <c r="G79" s="12"/>
      <c r="H79" s="12"/>
      <c r="I79" s="11"/>
      <c r="J79" s="6">
        <f t="shared" si="19"/>
        <v>0</v>
      </c>
    </row>
    <row r="80" spans="1:10" x14ac:dyDescent="0.25">
      <c r="A80" s="22"/>
      <c r="B80" s="33" t="s">
        <v>166</v>
      </c>
      <c r="C80" s="22" t="s">
        <v>167</v>
      </c>
      <c r="D80" s="23" t="s">
        <v>168</v>
      </c>
      <c r="E80" s="9"/>
      <c r="F80" s="9"/>
      <c r="G80" s="9"/>
      <c r="H80" s="9"/>
      <c r="I80" s="9"/>
      <c r="J80" s="6">
        <f t="shared" si="19"/>
        <v>0</v>
      </c>
    </row>
    <row r="81" spans="1:10" x14ac:dyDescent="0.25">
      <c r="A81" s="22"/>
      <c r="B81" s="33"/>
      <c r="C81" s="22" t="s">
        <v>169</v>
      </c>
      <c r="D81" s="23" t="s">
        <v>170</v>
      </c>
      <c r="E81" s="9"/>
      <c r="F81" s="9"/>
      <c r="G81" s="9"/>
      <c r="H81" s="9"/>
      <c r="I81" s="9"/>
      <c r="J81" s="6">
        <f t="shared" si="19"/>
        <v>0</v>
      </c>
    </row>
    <row r="82" spans="1:10" x14ac:dyDescent="0.25">
      <c r="A82" s="22"/>
      <c r="B82" s="33"/>
      <c r="C82" s="24" t="s">
        <v>171</v>
      </c>
      <c r="D82" s="25" t="s">
        <v>172</v>
      </c>
      <c r="E82" s="12">
        <f>E80+E81</f>
        <v>0</v>
      </c>
      <c r="F82" s="12">
        <f t="shared" ref="F82:I82" si="22">F80+F81</f>
        <v>0</v>
      </c>
      <c r="G82" s="12">
        <f t="shared" si="22"/>
        <v>0</v>
      </c>
      <c r="H82" s="12">
        <f t="shared" si="22"/>
        <v>0</v>
      </c>
      <c r="I82" s="11">
        <f t="shared" si="22"/>
        <v>0</v>
      </c>
      <c r="J82" s="13">
        <f t="shared" si="19"/>
        <v>0</v>
      </c>
    </row>
    <row r="83" spans="1:10" x14ac:dyDescent="0.25">
      <c r="A83" s="22"/>
      <c r="B83" s="33"/>
      <c r="C83" s="22" t="s">
        <v>173</v>
      </c>
      <c r="D83" s="23" t="s">
        <v>174</v>
      </c>
      <c r="E83" s="14">
        <f>COUNTIFS('[1]FORLAN (2)'!$C:$C,E3,'[1]FORLAN (2)'!$O:$O,"&gt;=60",'[1]FORLAN (2)'!$M:$M,"Laki-laki",'[1]FORLAN (2)'!$U:$U,"&gt;0",'[1]FORLAN (2)'!$V:$V,"&gt;0",'[1]FORLAN (2)'!$P:$P,"&gt;0",'[1]FORLAN (2)'!$Q:$Q,"&gt;0",'[1]FORLAN (2)'!$BJ:$BJ,"Kolesterol Tinggi")</f>
        <v>3</v>
      </c>
      <c r="F83" s="14">
        <f>COUNTIFS('[1]FORLAN (2)'!$C:$C,F3,'[1]FORLAN (2)'!$O:$O,"&gt;=60",'[1]FORLAN (2)'!$M:$M,"Laki-laki",'[1]FORLAN (2)'!$U:$U,"&gt;0",'[1]FORLAN (2)'!$V:$V,"&gt;0",'[1]FORLAN (2)'!$P:$P,"&gt;0",'[1]FORLAN (2)'!$Q:$Q,"&gt;0",'[1]FORLAN (2)'!$BJ:$BJ,"Kolesterol Tinggi")</f>
        <v>10</v>
      </c>
      <c r="G83" s="14">
        <f>COUNTIFS('[1]FORLAN (2)'!$C:$C,G3,'[1]FORLAN (2)'!$O:$O,"&gt;=60",'[1]FORLAN (2)'!$M:$M,"Laki-laki",'[1]FORLAN (2)'!$U:$U,"&gt;0",'[1]FORLAN (2)'!$V:$V,"&gt;0",'[1]FORLAN (2)'!$P:$P,"&gt;0",'[1]FORLAN (2)'!$Q:$Q,"&gt;0",'[1]FORLAN (2)'!$BJ:$BJ,"Kolesterol Tinggi")</f>
        <v>0</v>
      </c>
      <c r="H83" s="14">
        <f>COUNTIFS('[1]FORLAN (2)'!$C:$C,H3,'[1]FORLAN (2)'!$O:$O,"&gt;=60",'[1]FORLAN (2)'!$M:$M,"Laki-laki",'[1]FORLAN (2)'!$U:$U,"&gt;0",'[1]FORLAN (2)'!$V:$V,"&gt;0",'[1]FORLAN (2)'!$P:$P,"&gt;0",'[1]FORLAN (2)'!$Q:$Q,"&gt;0",'[1]FORLAN (2)'!$BJ:$BJ,"Kolesterol Tinggi")</f>
        <v>0</v>
      </c>
      <c r="I83" s="8"/>
      <c r="J83" s="6">
        <f t="shared" si="19"/>
        <v>13</v>
      </c>
    </row>
    <row r="84" spans="1:10" x14ac:dyDescent="0.25">
      <c r="A84" s="22"/>
      <c r="B84" s="33"/>
      <c r="C84" s="22" t="s">
        <v>175</v>
      </c>
      <c r="D84" s="23" t="s">
        <v>176</v>
      </c>
      <c r="E84" s="14">
        <f>COUNTIFS('[1]FORLAN (2)'!$C:$C,E3,'[1]FORLAN (2)'!$O:$O,"&gt;=60",'[1]FORLAN (2)'!$M:$M,"Perempuan",'[1]FORLAN (2)'!$U:$U,"&gt;0",'[1]FORLAN (2)'!$V:$V,"&gt;0",'[1]FORLAN (2)'!$P:$P,"&gt;0",'[1]FORLAN (2)'!$Q:$Q,"&gt;0",'[1]FORLAN (2)'!$BJ:$BJ,"Kolesterol Tinggi")</f>
        <v>21</v>
      </c>
      <c r="F84" s="14">
        <f>COUNTIFS('[1]FORLAN (2)'!$C:$C,F3,'[1]FORLAN (2)'!$O:$O,"&gt;=60",'[1]FORLAN (2)'!$M:$M,"Perempuan",'[1]FORLAN (2)'!$U:$U,"&gt;0",'[1]FORLAN (2)'!$V:$V,"&gt;0",'[1]FORLAN (2)'!$P:$P,"&gt;0",'[1]FORLAN (2)'!$Q:$Q,"&gt;0",'[1]FORLAN (2)'!$BJ:$BJ,"Kolesterol Tinggi")</f>
        <v>18</v>
      </c>
      <c r="G84" s="14">
        <f>COUNTIFS('[1]FORLAN (2)'!$C:$C,G3,'[1]FORLAN (2)'!$O:$O,"&gt;=60",'[1]FORLAN (2)'!$M:$M,"Perempuan",'[1]FORLAN (2)'!$U:$U,"&gt;0",'[1]FORLAN (2)'!$V:$V,"&gt;0",'[1]FORLAN (2)'!$P:$P,"&gt;0",'[1]FORLAN (2)'!$Q:$Q,"&gt;0",'[1]FORLAN (2)'!$BJ:$BJ,"Kolesterol Tinggi")</f>
        <v>5</v>
      </c>
      <c r="H84" s="14">
        <f>COUNTIFS('[1]FORLAN (2)'!$C:$C,H3,'[1]FORLAN (2)'!$O:$O,"&gt;=60",'[1]FORLAN (2)'!$M:$M,"Perempuan",'[1]FORLAN (2)'!$U:$U,"&gt;0",'[1]FORLAN (2)'!$V:$V,"&gt;0",'[1]FORLAN (2)'!$P:$P,"&gt;0",'[1]FORLAN (2)'!$Q:$Q,"&gt;0",'[1]FORLAN (2)'!$BJ:$BJ,"Kolesterol Tinggi")</f>
        <v>0</v>
      </c>
      <c r="I84" s="8"/>
      <c r="J84" s="6">
        <f t="shared" si="19"/>
        <v>44</v>
      </c>
    </row>
    <row r="85" spans="1:10" x14ac:dyDescent="0.25">
      <c r="A85" s="22"/>
      <c r="B85" s="33"/>
      <c r="C85" s="24" t="s">
        <v>177</v>
      </c>
      <c r="D85" s="25" t="s">
        <v>178</v>
      </c>
      <c r="E85" s="12">
        <f>E83+E84</f>
        <v>24</v>
      </c>
      <c r="F85" s="12">
        <f t="shared" ref="F85:I85" si="23">F83+F84</f>
        <v>28</v>
      </c>
      <c r="G85" s="12">
        <f t="shared" si="23"/>
        <v>5</v>
      </c>
      <c r="H85" s="12">
        <f t="shared" si="23"/>
        <v>0</v>
      </c>
      <c r="I85" s="11">
        <f t="shared" si="23"/>
        <v>0</v>
      </c>
      <c r="J85" s="13">
        <f t="shared" si="19"/>
        <v>57</v>
      </c>
    </row>
    <row r="86" spans="1:10" x14ac:dyDescent="0.25">
      <c r="A86" s="22"/>
      <c r="B86" s="33"/>
      <c r="C86" s="22" t="s">
        <v>179</v>
      </c>
      <c r="D86" s="23"/>
      <c r="E86" s="14"/>
      <c r="F86" s="14"/>
      <c r="G86" s="14"/>
      <c r="H86" s="14"/>
      <c r="I86" s="8"/>
      <c r="J86" s="6">
        <f t="shared" si="19"/>
        <v>0</v>
      </c>
    </row>
    <row r="87" spans="1:10" x14ac:dyDescent="0.25">
      <c r="A87" s="22"/>
      <c r="B87" s="33"/>
      <c r="C87" s="22" t="s">
        <v>180</v>
      </c>
      <c r="D87" s="23"/>
      <c r="E87" s="14"/>
      <c r="F87" s="14"/>
      <c r="G87" s="14"/>
      <c r="H87" s="14"/>
      <c r="I87" s="8"/>
      <c r="J87" s="6">
        <f t="shared" si="19"/>
        <v>0</v>
      </c>
    </row>
    <row r="88" spans="1:10" x14ac:dyDescent="0.25">
      <c r="A88" s="22"/>
      <c r="B88" s="33"/>
      <c r="C88" s="24" t="s">
        <v>181</v>
      </c>
      <c r="D88" s="25"/>
      <c r="E88" s="12"/>
      <c r="F88" s="12"/>
      <c r="G88" s="12"/>
      <c r="H88" s="12"/>
      <c r="I88" s="11"/>
      <c r="J88" s="6">
        <f t="shared" si="19"/>
        <v>0</v>
      </c>
    </row>
    <row r="89" spans="1:10" x14ac:dyDescent="0.25">
      <c r="A89" s="22"/>
      <c r="B89" s="33" t="s">
        <v>182</v>
      </c>
      <c r="C89" s="22" t="s">
        <v>183</v>
      </c>
      <c r="D89" s="23" t="s">
        <v>184</v>
      </c>
      <c r="E89" s="9"/>
      <c r="F89" s="9"/>
      <c r="G89" s="9"/>
      <c r="H89" s="9"/>
      <c r="I89" s="9"/>
      <c r="J89" s="6">
        <f t="shared" si="19"/>
        <v>0</v>
      </c>
    </row>
    <row r="90" spans="1:10" x14ac:dyDescent="0.25">
      <c r="A90" s="22"/>
      <c r="B90" s="33"/>
      <c r="C90" s="22" t="s">
        <v>185</v>
      </c>
      <c r="D90" s="23" t="s">
        <v>186</v>
      </c>
      <c r="E90" s="9"/>
      <c r="F90" s="9"/>
      <c r="G90" s="9"/>
      <c r="H90" s="9"/>
      <c r="I90" s="9"/>
      <c r="J90" s="6">
        <f t="shared" si="19"/>
        <v>0</v>
      </c>
    </row>
    <row r="91" spans="1:10" x14ac:dyDescent="0.25">
      <c r="A91" s="22"/>
      <c r="B91" s="33"/>
      <c r="C91" s="24" t="s">
        <v>187</v>
      </c>
      <c r="D91" s="25" t="s">
        <v>188</v>
      </c>
      <c r="E91" s="12">
        <f>E89+E90</f>
        <v>0</v>
      </c>
      <c r="F91" s="12">
        <f t="shared" ref="F91:I91" si="24">F89+F90</f>
        <v>0</v>
      </c>
      <c r="G91" s="12">
        <f t="shared" si="24"/>
        <v>0</v>
      </c>
      <c r="H91" s="12">
        <f t="shared" si="24"/>
        <v>0</v>
      </c>
      <c r="I91" s="11">
        <f t="shared" si="24"/>
        <v>0</v>
      </c>
      <c r="J91" s="13">
        <f t="shared" si="19"/>
        <v>0</v>
      </c>
    </row>
    <row r="92" spans="1:10" x14ac:dyDescent="0.25">
      <c r="A92" s="22"/>
      <c r="B92" s="33"/>
      <c r="C92" s="22" t="s">
        <v>189</v>
      </c>
      <c r="D92" s="23" t="s">
        <v>190</v>
      </c>
      <c r="E92" s="14">
        <f>COUNTIFS('[1]FORLAN (2)'!$C:$C,E3,'[1]FORLAN (2)'!$O:$O,"&gt;=60",'[1]FORLAN (2)'!$M:$M,"Laki-laki",'[1]FORLAN (2)'!$U:$U,"&gt;0",'[1]FORLAN (2)'!$V:$V,"&gt;0",'[1]FORLAN (2)'!$P:$P,"&gt;0",'[1]FORLAN (2)'!$Q:$Q,"&gt;0",'[1]FORLAN (2)'!$BI:$BI,"DM")</f>
        <v>7</v>
      </c>
      <c r="F92" s="14">
        <f>COUNTIFS('[1]FORLAN (2)'!$C:$C,F3,'[1]FORLAN (2)'!$O:$O,"&gt;=60",'[1]FORLAN (2)'!$M:$M,"Laki-laki",'[1]FORLAN (2)'!$U:$U,"&gt;0",'[1]FORLAN (2)'!$V:$V,"&gt;0",'[1]FORLAN (2)'!$P:$P,"&gt;0",'[1]FORLAN (2)'!$Q:$Q,"&gt;0",'[1]FORLAN (2)'!$BI:$BI,"DM")</f>
        <v>1</v>
      </c>
      <c r="G92" s="14">
        <f>COUNTIFS('[1]FORLAN (2)'!$C:$C,G3,'[1]FORLAN (2)'!$O:$O,"&gt;=60",'[1]FORLAN (2)'!$M:$M,"Laki-laki",'[1]FORLAN (2)'!$U:$U,"&gt;0",'[1]FORLAN (2)'!$V:$V,"&gt;0",'[1]FORLAN (2)'!$P:$P,"&gt;0",'[1]FORLAN (2)'!$Q:$Q,"&gt;0",'[1]FORLAN (2)'!$BI:$BI,"DM")</f>
        <v>0</v>
      </c>
      <c r="H92" s="14">
        <f>COUNTIFS('[1]FORLAN (2)'!$C:$C,H3,'[1]FORLAN (2)'!$O:$O,"&gt;=60",'[1]FORLAN (2)'!$M:$M,"Laki-laki",'[1]FORLAN (2)'!$U:$U,"&gt;0",'[1]FORLAN (2)'!$V:$V,"&gt;0",'[1]FORLAN (2)'!$P:$P,"&gt;0",'[1]FORLAN (2)'!$Q:$Q,"&gt;0",'[1]FORLAN (2)'!$BI:$BI,"DM")</f>
        <v>0</v>
      </c>
      <c r="I92" s="8"/>
      <c r="J92" s="6">
        <f t="shared" si="19"/>
        <v>8</v>
      </c>
    </row>
    <row r="93" spans="1:10" x14ac:dyDescent="0.25">
      <c r="A93" s="22"/>
      <c r="B93" s="33"/>
      <c r="C93" s="22" t="s">
        <v>191</v>
      </c>
      <c r="D93" s="23" t="s">
        <v>192</v>
      </c>
      <c r="E93" s="14">
        <f>COUNTIFS('[1]FORLAN (2)'!$C:$C,E3,'[1]FORLAN (2)'!$O:$O,"&gt;=60",'[1]FORLAN (2)'!$M:$M,"Perempuan",'[1]FORLAN (2)'!$U:$U,"&gt;0",'[1]FORLAN (2)'!$V:$V,"&gt;0",'[1]FORLAN (2)'!$P:$P,"&gt;0",'[1]FORLAN (2)'!$Q:$Q,"&gt;0",'[1]FORLAN (2)'!$BI:$BI,"DM")</f>
        <v>22</v>
      </c>
      <c r="F93" s="14">
        <f>COUNTIFS('[1]FORLAN (2)'!$C:$C,F3,'[1]FORLAN (2)'!$O:$O,"&gt;=60",'[1]FORLAN (2)'!$M:$M,"Perempuan",'[1]FORLAN (2)'!$U:$U,"&gt;0",'[1]FORLAN (2)'!$V:$V,"&gt;0",'[1]FORLAN (2)'!$P:$P,"&gt;0",'[1]FORLAN (2)'!$Q:$Q,"&gt;0",'[1]FORLAN (2)'!$BI:$BI,"DM")</f>
        <v>14</v>
      </c>
      <c r="G93" s="14">
        <f>COUNTIFS('[1]FORLAN (2)'!$C:$C,G3,'[1]FORLAN (2)'!$O:$O,"&gt;=60",'[1]FORLAN (2)'!$M:$M,"Perempuan",'[1]FORLAN (2)'!$U:$U,"&gt;0",'[1]FORLAN (2)'!$V:$V,"&gt;0",'[1]FORLAN (2)'!$P:$P,"&gt;0",'[1]FORLAN (2)'!$Q:$Q,"&gt;0",'[1]FORLAN (2)'!$BI:$BI,"DM")</f>
        <v>7</v>
      </c>
      <c r="H93" s="14">
        <f>COUNTIFS('[1]FORLAN (2)'!$C:$C,H3,'[1]FORLAN (2)'!$O:$O,"&gt;=60",'[1]FORLAN (2)'!$M:$M,"Perempuan",'[1]FORLAN (2)'!$U:$U,"&gt;0",'[1]FORLAN (2)'!$V:$V,"&gt;0",'[1]FORLAN (2)'!$P:$P,"&gt;0",'[1]FORLAN (2)'!$Q:$Q,"&gt;0",'[1]FORLAN (2)'!$BI:$BI,"DM")</f>
        <v>0</v>
      </c>
      <c r="I93" s="8"/>
      <c r="J93" s="6">
        <f t="shared" si="19"/>
        <v>43</v>
      </c>
    </row>
    <row r="94" spans="1:10" x14ac:dyDescent="0.25">
      <c r="A94" s="22"/>
      <c r="B94" s="33"/>
      <c r="C94" s="24" t="s">
        <v>193</v>
      </c>
      <c r="D94" s="25" t="s">
        <v>194</v>
      </c>
      <c r="E94" s="12">
        <f>E92+E93</f>
        <v>29</v>
      </c>
      <c r="F94" s="12">
        <f t="shared" ref="F94:I94" si="25">F92+F93</f>
        <v>15</v>
      </c>
      <c r="G94" s="12">
        <f t="shared" si="25"/>
        <v>7</v>
      </c>
      <c r="H94" s="12">
        <f t="shared" si="25"/>
        <v>0</v>
      </c>
      <c r="I94" s="11">
        <f t="shared" si="25"/>
        <v>0</v>
      </c>
      <c r="J94" s="13">
        <f t="shared" si="19"/>
        <v>51</v>
      </c>
    </row>
    <row r="95" spans="1:10" x14ac:dyDescent="0.25">
      <c r="A95" s="22"/>
      <c r="B95" s="33"/>
      <c r="C95" s="22" t="s">
        <v>195</v>
      </c>
      <c r="D95" s="23"/>
      <c r="E95" s="14"/>
      <c r="F95" s="14"/>
      <c r="G95" s="14"/>
      <c r="H95" s="14"/>
      <c r="I95" s="8"/>
      <c r="J95" s="6">
        <f t="shared" si="19"/>
        <v>0</v>
      </c>
    </row>
    <row r="96" spans="1:10" x14ac:dyDescent="0.25">
      <c r="A96" s="22"/>
      <c r="B96" s="33"/>
      <c r="C96" s="22" t="s">
        <v>196</v>
      </c>
      <c r="D96" s="23"/>
      <c r="E96" s="14"/>
      <c r="F96" s="14"/>
      <c r="G96" s="14"/>
      <c r="H96" s="14"/>
      <c r="I96" s="8"/>
      <c r="J96" s="6">
        <f t="shared" si="19"/>
        <v>0</v>
      </c>
    </row>
    <row r="97" spans="1:10" x14ac:dyDescent="0.25">
      <c r="A97" s="22"/>
      <c r="B97" s="33"/>
      <c r="C97" s="24" t="s">
        <v>197</v>
      </c>
      <c r="D97" s="25"/>
      <c r="E97" s="12"/>
      <c r="F97" s="12"/>
      <c r="G97" s="12"/>
      <c r="H97" s="12"/>
      <c r="I97" s="11"/>
      <c r="J97" s="6">
        <f t="shared" si="19"/>
        <v>0</v>
      </c>
    </row>
    <row r="98" spans="1:10" x14ac:dyDescent="0.25">
      <c r="A98" s="22"/>
      <c r="B98" s="33" t="s">
        <v>198</v>
      </c>
      <c r="C98" s="22" t="s">
        <v>199</v>
      </c>
      <c r="D98" s="23" t="s">
        <v>200</v>
      </c>
      <c r="E98" s="9"/>
      <c r="F98" s="9"/>
      <c r="G98" s="9"/>
      <c r="H98" s="9"/>
      <c r="I98" s="9"/>
      <c r="J98" s="6">
        <f t="shared" si="19"/>
        <v>0</v>
      </c>
    </row>
    <row r="99" spans="1:10" x14ac:dyDescent="0.25">
      <c r="A99" s="22"/>
      <c r="B99" s="33"/>
      <c r="C99" s="22" t="s">
        <v>201</v>
      </c>
      <c r="D99" s="23" t="s">
        <v>202</v>
      </c>
      <c r="E99" s="9"/>
      <c r="F99" s="9"/>
      <c r="G99" s="9"/>
      <c r="H99" s="9"/>
      <c r="I99" s="9"/>
      <c r="J99" s="6">
        <f t="shared" si="19"/>
        <v>0</v>
      </c>
    </row>
    <row r="100" spans="1:10" x14ac:dyDescent="0.25">
      <c r="A100" s="22"/>
      <c r="B100" s="33"/>
      <c r="C100" s="24" t="s">
        <v>203</v>
      </c>
      <c r="D100" s="25" t="s">
        <v>204</v>
      </c>
      <c r="E100" s="12">
        <f>E98+E99</f>
        <v>0</v>
      </c>
      <c r="F100" s="12">
        <f t="shared" ref="F100:I100" si="26">F98+F99</f>
        <v>0</v>
      </c>
      <c r="G100" s="12">
        <f t="shared" si="26"/>
        <v>0</v>
      </c>
      <c r="H100" s="12">
        <f t="shared" si="26"/>
        <v>0</v>
      </c>
      <c r="I100" s="11">
        <f t="shared" si="26"/>
        <v>0</v>
      </c>
      <c r="J100" s="13">
        <f t="shared" si="19"/>
        <v>0</v>
      </c>
    </row>
    <row r="101" spans="1:10" x14ac:dyDescent="0.25">
      <c r="A101" s="22"/>
      <c r="B101" s="33"/>
      <c r="C101" s="22" t="s">
        <v>205</v>
      </c>
      <c r="D101" s="23" t="s">
        <v>206</v>
      </c>
      <c r="E101" s="14">
        <f>COUNTIFS('[1]FORLAN (2)'!$C:$C,E3,'[1]FORLAN (2)'!$O:$O,"&gt;=60",'[1]FORLAN (2)'!$M:$M,"Laki-laki",'[1]FORLAN (2)'!$U:$U,"&gt;0",'[1]FORLAN (2)'!$V:$V,"&gt;0",'[1]FORLAN (2)'!$P:$P,"&gt;0",'[1]FORLAN (2)'!$Q:$Q,"&gt;0",'[1]FORLAN (2)'!$BN:$BN,"Tinggi")</f>
        <v>1</v>
      </c>
      <c r="F101" s="14">
        <f>COUNTIFS('[1]FORLAN (2)'!$C:$C,F3,'[1]FORLAN (2)'!$O:$O,"&gt;=60",'[1]FORLAN (2)'!$M:$M,"Laki-laki",'[1]FORLAN (2)'!$U:$U,"&gt;0",'[1]FORLAN (2)'!$V:$V,"&gt;0",'[1]FORLAN (2)'!$P:$P,"&gt;0",'[1]FORLAN (2)'!$Q:$Q,"&gt;0",'[1]FORLAN (2)'!$BN:$BN,"Tinggi")</f>
        <v>2</v>
      </c>
      <c r="G101" s="14">
        <f>COUNTIFS('[1]FORLAN (2)'!$C:$C,G3,'[1]FORLAN (2)'!$O:$O,"&gt;=60",'[1]FORLAN (2)'!$M:$M,"Laki-laki",'[1]FORLAN (2)'!$U:$U,"&gt;0",'[1]FORLAN (2)'!$V:$V,"&gt;0",'[1]FORLAN (2)'!$P:$P,"&gt;0",'[1]FORLAN (2)'!$Q:$Q,"&gt;0",'[1]FORLAN (2)'!$BN:$BN,"Tinggi")</f>
        <v>1</v>
      </c>
      <c r="H101" s="14">
        <f>COUNTIFS('[1]FORLAN (2)'!$C:$C,H3,'[1]FORLAN (2)'!$O:$O,"&gt;=60",'[1]FORLAN (2)'!$M:$M,"Laki-laki",'[1]FORLAN (2)'!$U:$U,"&gt;0",'[1]FORLAN (2)'!$V:$V,"&gt;0",'[1]FORLAN (2)'!$P:$P,"&gt;0",'[1]FORLAN (2)'!$Q:$Q,"&gt;0",'[1]FORLAN (2)'!$BN:$BN,"Tinggi")</f>
        <v>0</v>
      </c>
      <c r="I101" s="8"/>
      <c r="J101" s="6">
        <f t="shared" si="19"/>
        <v>4</v>
      </c>
    </row>
    <row r="102" spans="1:10" x14ac:dyDescent="0.25">
      <c r="A102" s="22"/>
      <c r="B102" s="33"/>
      <c r="C102" s="22" t="s">
        <v>207</v>
      </c>
      <c r="D102" s="23" t="s">
        <v>208</v>
      </c>
      <c r="E102" s="14">
        <f>COUNTIFS('[1]FORLAN (2)'!$C:$C,E3,'[1]FORLAN (2)'!$O:$O,"&gt;=60",'[1]FORLAN (2)'!$M:$M,"Perempuan",'[1]FORLAN (2)'!$U:$U,"&gt;0",'[1]FORLAN (2)'!$V:$V,"&gt;0",'[1]FORLAN (2)'!$P:$P,"&gt;0",'[1]FORLAN (2)'!$Q:$Q,"&gt;0",'[1]FORLAN (2)'!$BN:$BN,"Tinggi")</f>
        <v>6</v>
      </c>
      <c r="F102" s="14">
        <f>COUNTIFS('[1]FORLAN (2)'!$C:$C,F3,'[1]FORLAN (2)'!$O:$O,"&gt;=60",'[1]FORLAN (2)'!$M:$M,"Perempuan",'[1]FORLAN (2)'!$U:$U,"&gt;0",'[1]FORLAN (2)'!$V:$V,"&gt;0",'[1]FORLAN (2)'!$P:$P,"&gt;0",'[1]FORLAN (2)'!$Q:$Q,"&gt;0",'[1]FORLAN (2)'!$BN:$BN,"Tinggi")</f>
        <v>3</v>
      </c>
      <c r="G102" s="14">
        <f>COUNTIFS('[1]FORLAN (2)'!$C:$C,G3,'[1]FORLAN (2)'!$O:$O,"&gt;=60",'[1]FORLAN (2)'!$M:$M,"Perempuan",'[1]FORLAN (2)'!$U:$U,"&gt;0",'[1]FORLAN (2)'!$V:$V,"&gt;0",'[1]FORLAN (2)'!$P:$P,"&gt;0",'[1]FORLAN (2)'!$Q:$Q,"&gt;0",'[1]FORLAN (2)'!$BN:$BN,"Tinggi")</f>
        <v>7</v>
      </c>
      <c r="H102" s="14">
        <f>COUNTIFS('[1]FORLAN (2)'!$C:$C,H3,'[1]FORLAN (2)'!$O:$O,"&gt;=60",'[1]FORLAN (2)'!$M:$M,"Perempuan",'[1]FORLAN (2)'!$U:$U,"&gt;0",'[1]FORLAN (2)'!$V:$V,"&gt;0",'[1]FORLAN (2)'!$P:$P,"&gt;0",'[1]FORLAN (2)'!$Q:$Q,"&gt;0",'[1]FORLAN (2)'!$BN:$BN,"Tinggi")</f>
        <v>0</v>
      </c>
      <c r="I102" s="8"/>
      <c r="J102" s="6">
        <f t="shared" si="19"/>
        <v>16</v>
      </c>
    </row>
    <row r="103" spans="1:10" x14ac:dyDescent="0.25">
      <c r="A103" s="22"/>
      <c r="B103" s="33"/>
      <c r="C103" s="24" t="s">
        <v>209</v>
      </c>
      <c r="D103" s="25" t="s">
        <v>210</v>
      </c>
      <c r="E103" s="12">
        <f>E101+E102</f>
        <v>7</v>
      </c>
      <c r="F103" s="12">
        <f t="shared" ref="F103:I103" si="27">F101+F102</f>
        <v>5</v>
      </c>
      <c r="G103" s="12">
        <f t="shared" si="27"/>
        <v>8</v>
      </c>
      <c r="H103" s="12">
        <f t="shared" si="27"/>
        <v>0</v>
      </c>
      <c r="I103" s="11">
        <f t="shared" si="27"/>
        <v>0</v>
      </c>
      <c r="J103" s="13">
        <f t="shared" si="19"/>
        <v>20</v>
      </c>
    </row>
    <row r="104" spans="1:10" x14ac:dyDescent="0.25">
      <c r="A104" s="22"/>
      <c r="B104" s="33"/>
      <c r="C104" s="22" t="s">
        <v>211</v>
      </c>
      <c r="D104" s="23"/>
      <c r="E104" s="14"/>
      <c r="F104" s="14"/>
      <c r="G104" s="14"/>
      <c r="H104" s="14"/>
      <c r="I104" s="8"/>
      <c r="J104" s="6">
        <f t="shared" si="19"/>
        <v>0</v>
      </c>
    </row>
    <row r="105" spans="1:10" x14ac:dyDescent="0.25">
      <c r="A105" s="22"/>
      <c r="B105" s="33"/>
      <c r="C105" s="22" t="s">
        <v>212</v>
      </c>
      <c r="D105" s="23"/>
      <c r="E105" s="14"/>
      <c r="F105" s="14"/>
      <c r="G105" s="14"/>
      <c r="H105" s="14"/>
      <c r="I105" s="8"/>
      <c r="J105" s="6">
        <f t="shared" si="19"/>
        <v>0</v>
      </c>
    </row>
    <row r="106" spans="1:10" x14ac:dyDescent="0.25">
      <c r="A106" s="22"/>
      <c r="B106" s="33"/>
      <c r="C106" s="24" t="s">
        <v>213</v>
      </c>
      <c r="D106" s="25"/>
      <c r="E106" s="12"/>
      <c r="F106" s="12"/>
      <c r="G106" s="12"/>
      <c r="H106" s="12"/>
      <c r="I106" s="11"/>
      <c r="J106" s="6">
        <f t="shared" si="19"/>
        <v>0</v>
      </c>
    </row>
    <row r="107" spans="1:10" x14ac:dyDescent="0.25">
      <c r="A107" s="22"/>
      <c r="B107" s="33" t="s">
        <v>214</v>
      </c>
      <c r="C107" s="22" t="s">
        <v>215</v>
      </c>
      <c r="D107" s="23" t="s">
        <v>216</v>
      </c>
      <c r="E107" s="9"/>
      <c r="F107" s="9"/>
      <c r="G107" s="9"/>
      <c r="H107" s="9"/>
      <c r="I107" s="9"/>
      <c r="J107" s="6">
        <f t="shared" si="19"/>
        <v>0</v>
      </c>
    </row>
    <row r="108" spans="1:10" x14ac:dyDescent="0.25">
      <c r="A108" s="22"/>
      <c r="B108" s="33"/>
      <c r="C108" s="22" t="s">
        <v>217</v>
      </c>
      <c r="D108" s="23" t="s">
        <v>218</v>
      </c>
      <c r="E108" s="9"/>
      <c r="F108" s="9"/>
      <c r="G108" s="9"/>
      <c r="H108" s="9"/>
      <c r="I108" s="9"/>
      <c r="J108" s="6">
        <f t="shared" si="19"/>
        <v>0</v>
      </c>
    </row>
    <row r="109" spans="1:10" x14ac:dyDescent="0.25">
      <c r="A109" s="22"/>
      <c r="B109" s="33"/>
      <c r="C109" s="24" t="s">
        <v>219</v>
      </c>
      <c r="D109" s="25" t="s">
        <v>220</v>
      </c>
      <c r="E109" s="12">
        <f>E107+E108</f>
        <v>0</v>
      </c>
      <c r="F109" s="12">
        <f t="shared" ref="F109:I109" si="28">F107+F108</f>
        <v>0</v>
      </c>
      <c r="G109" s="12">
        <f t="shared" si="28"/>
        <v>0</v>
      </c>
      <c r="H109" s="12">
        <f t="shared" si="28"/>
        <v>0</v>
      </c>
      <c r="I109" s="11">
        <f t="shared" si="28"/>
        <v>0</v>
      </c>
      <c r="J109" s="13">
        <f t="shared" si="19"/>
        <v>0</v>
      </c>
    </row>
    <row r="110" spans="1:10" x14ac:dyDescent="0.25">
      <c r="A110" s="22"/>
      <c r="B110" s="33"/>
      <c r="C110" s="22" t="s">
        <v>221</v>
      </c>
      <c r="D110" s="23" t="s">
        <v>222</v>
      </c>
      <c r="E110" s="14">
        <f>COUNTIFS('[1]FORLAN (2)'!$C:$C,E3,'[1]FORLAN (2)'!$O:$O,"&gt;=60",'[1]FORLAN (2)'!$M:$M,"Laki-laki",'[1]FORLAN (2)'!$U:$U,"&gt;0",'[1]FORLAN (2)'!$V:$V,"&gt;0",'[1]FORLAN (2)'!$P:$P,"&gt;0",'[1]FORLAN (2)'!$Q:$Q,"&gt;0",'[1]FORLAN (2)'!$BO:$BO,"Ya")</f>
        <v>0</v>
      </c>
      <c r="F110" s="14">
        <f>COUNTIFS('[1]FORLAN (2)'!$C:$C,F3,'[1]FORLAN (2)'!$O:$O,"&gt;=60",'[1]FORLAN (2)'!$M:$M,"Laki-laki",'[1]FORLAN (2)'!$U:$U,"&gt;0",'[1]FORLAN (2)'!$V:$V,"&gt;0",'[1]FORLAN (2)'!$P:$P,"&gt;0",'[1]FORLAN (2)'!$Q:$Q,"&gt;0",'[1]FORLAN (2)'!$BO:$BO,"Ya")</f>
        <v>1</v>
      </c>
      <c r="G110" s="14">
        <f>COUNTIFS('[1]FORLAN (2)'!$C:$C,G3,'[1]FORLAN (2)'!$O:$O,"&gt;=60",'[1]FORLAN (2)'!$M:$M,"Laki-laki",'[1]FORLAN (2)'!$U:$U,"&gt;0",'[1]FORLAN (2)'!$V:$V,"&gt;0",'[1]FORLAN (2)'!$P:$P,"&gt;0",'[1]FORLAN (2)'!$Q:$Q,"&gt;0",'[1]FORLAN (2)'!$BO:$BO,"Ya")</f>
        <v>0</v>
      </c>
      <c r="H110" s="14">
        <f>COUNTIFS('[1]FORLAN (2)'!$C:$C,H3,'[1]FORLAN (2)'!$O:$O,"&gt;=60",'[1]FORLAN (2)'!$M:$M,"Laki-laki",'[1]FORLAN (2)'!$U:$U,"&gt;0",'[1]FORLAN (2)'!$V:$V,"&gt;0",'[1]FORLAN (2)'!$P:$P,"&gt;0",'[1]FORLAN (2)'!$Q:$Q,"&gt;0",'[1]FORLAN (2)'!$BO:$BO,"Ya")</f>
        <v>0</v>
      </c>
      <c r="I110" s="8"/>
      <c r="J110" s="6">
        <f t="shared" si="19"/>
        <v>1</v>
      </c>
    </row>
    <row r="111" spans="1:10" x14ac:dyDescent="0.25">
      <c r="A111" s="22"/>
      <c r="B111" s="33"/>
      <c r="C111" s="22" t="s">
        <v>223</v>
      </c>
      <c r="D111" s="23" t="s">
        <v>224</v>
      </c>
      <c r="E111" s="14">
        <f>COUNTIFS('[1]FORLAN (2)'!$C:$C,E3,'[1]FORLAN (2)'!$O:$O,"&gt;=60",'[1]FORLAN (2)'!$M:$M,"Perempuan",'[1]FORLAN (2)'!$U:$U,"&gt;0",'[1]FORLAN (2)'!$V:$V,"&gt;0",'[1]FORLAN (2)'!$P:$P,"&gt;0",'[1]FORLAN (2)'!$Q:$Q,"&gt;0",'[1]FORLAN (2)'!$BO:$BO,"Ya")</f>
        <v>1</v>
      </c>
      <c r="F111" s="14">
        <f>COUNTIFS('[1]FORLAN (2)'!$C:$C,F3,'[1]FORLAN (2)'!$O:$O,"&gt;=60",'[1]FORLAN (2)'!$M:$M,"Perempuan",'[1]FORLAN (2)'!$U:$U,"&gt;0",'[1]FORLAN (2)'!$V:$V,"&gt;0",'[1]FORLAN (2)'!$P:$P,"&gt;0",'[1]FORLAN (2)'!$Q:$Q,"&gt;0",'[1]FORLAN (2)'!$BO:$BO,"Ya")</f>
        <v>1</v>
      </c>
      <c r="G111" s="14">
        <f>COUNTIFS('[1]FORLAN (2)'!$C:$C,G3,'[1]FORLAN (2)'!$O:$O,"&gt;=60",'[1]FORLAN (2)'!$M:$M,"Perempuan",'[1]FORLAN (2)'!$U:$U,"&gt;0",'[1]FORLAN (2)'!$V:$V,"&gt;0",'[1]FORLAN (2)'!$P:$P,"&gt;0",'[1]FORLAN (2)'!$Q:$Q,"&gt;0",'[1]FORLAN (2)'!$BO:$BO,"Ya")</f>
        <v>1</v>
      </c>
      <c r="H111" s="14">
        <f>COUNTIFS('[1]FORLAN (2)'!$C:$C,H3,'[1]FORLAN (2)'!$O:$O,"&gt;=60",'[1]FORLAN (2)'!$M:$M,"Perempuan",'[1]FORLAN (2)'!$U:$U,"&gt;0",'[1]FORLAN (2)'!$V:$V,"&gt;0",'[1]FORLAN (2)'!$P:$P,"&gt;0",'[1]FORLAN (2)'!$Q:$Q,"&gt;0",'[1]FORLAN (2)'!$BO:$BO,"Ya")</f>
        <v>0</v>
      </c>
      <c r="I111" s="8"/>
      <c r="J111" s="6">
        <f t="shared" si="19"/>
        <v>3</v>
      </c>
    </row>
    <row r="112" spans="1:10" x14ac:dyDescent="0.25">
      <c r="A112" s="22"/>
      <c r="B112" s="33"/>
      <c r="C112" s="24" t="s">
        <v>225</v>
      </c>
      <c r="D112" s="25" t="s">
        <v>226</v>
      </c>
      <c r="E112" s="12">
        <f>E110+E111</f>
        <v>1</v>
      </c>
      <c r="F112" s="12">
        <f t="shared" ref="F112:I112" si="29">F110+F111</f>
        <v>2</v>
      </c>
      <c r="G112" s="12">
        <f t="shared" si="29"/>
        <v>1</v>
      </c>
      <c r="H112" s="12">
        <f t="shared" si="29"/>
        <v>0</v>
      </c>
      <c r="I112" s="11">
        <f t="shared" si="29"/>
        <v>0</v>
      </c>
      <c r="J112" s="13">
        <f t="shared" si="19"/>
        <v>4</v>
      </c>
    </row>
    <row r="113" spans="1:10" x14ac:dyDescent="0.25">
      <c r="A113" s="22"/>
      <c r="B113" s="23"/>
      <c r="C113" s="22" t="s">
        <v>227</v>
      </c>
      <c r="D113" s="23"/>
      <c r="E113" s="8"/>
      <c r="F113" s="8"/>
      <c r="G113" s="8"/>
      <c r="H113" s="8"/>
      <c r="I113" s="8"/>
      <c r="J113" s="6">
        <f t="shared" si="19"/>
        <v>0</v>
      </c>
    </row>
    <row r="114" spans="1:10" x14ac:dyDescent="0.25">
      <c r="A114" s="22"/>
      <c r="B114" s="23"/>
      <c r="C114" s="22" t="s">
        <v>228</v>
      </c>
      <c r="D114" s="23"/>
      <c r="E114" s="8"/>
      <c r="F114" s="8"/>
      <c r="G114" s="8"/>
      <c r="H114" s="8"/>
      <c r="I114" s="8"/>
      <c r="J114" s="6">
        <f t="shared" si="19"/>
        <v>0</v>
      </c>
    </row>
    <row r="115" spans="1:10" x14ac:dyDescent="0.25">
      <c r="A115" s="22"/>
      <c r="B115" s="23"/>
      <c r="C115" s="24" t="s">
        <v>229</v>
      </c>
      <c r="D115" s="25"/>
      <c r="E115" s="11"/>
      <c r="F115" s="11"/>
      <c r="G115" s="11"/>
      <c r="H115" s="11"/>
      <c r="I115" s="11"/>
      <c r="J115" s="6">
        <f t="shared" si="19"/>
        <v>0</v>
      </c>
    </row>
    <row r="116" spans="1:10" x14ac:dyDescent="0.25">
      <c r="A116" s="22"/>
      <c r="B116" s="33" t="s">
        <v>230</v>
      </c>
      <c r="C116" s="22" t="s">
        <v>231</v>
      </c>
      <c r="D116" s="23" t="s">
        <v>232</v>
      </c>
      <c r="E116" s="9"/>
      <c r="F116" s="9"/>
      <c r="G116" s="9"/>
      <c r="H116" s="9"/>
      <c r="I116" s="9"/>
      <c r="J116" s="6">
        <f t="shared" si="19"/>
        <v>0</v>
      </c>
    </row>
    <row r="117" spans="1:10" x14ac:dyDescent="0.25">
      <c r="A117" s="22"/>
      <c r="B117" s="33"/>
      <c r="C117" s="22" t="s">
        <v>233</v>
      </c>
      <c r="D117" s="23" t="s">
        <v>234</v>
      </c>
      <c r="E117" s="9"/>
      <c r="F117" s="9"/>
      <c r="G117" s="9"/>
      <c r="H117" s="9"/>
      <c r="I117" s="9"/>
      <c r="J117" s="6">
        <f t="shared" si="19"/>
        <v>0</v>
      </c>
    </row>
    <row r="118" spans="1:10" x14ac:dyDescent="0.25">
      <c r="A118" s="22"/>
      <c r="B118" s="33"/>
      <c r="C118" s="24" t="s">
        <v>235</v>
      </c>
      <c r="D118" s="25" t="s">
        <v>236</v>
      </c>
      <c r="E118" s="12">
        <f>E116+E117</f>
        <v>0</v>
      </c>
      <c r="F118" s="12">
        <f t="shared" ref="F118:I118" si="30">F116+F117</f>
        <v>0</v>
      </c>
      <c r="G118" s="12">
        <f t="shared" si="30"/>
        <v>0</v>
      </c>
      <c r="H118" s="12">
        <f t="shared" si="30"/>
        <v>0</v>
      </c>
      <c r="I118" s="11">
        <f t="shared" si="30"/>
        <v>0</v>
      </c>
      <c r="J118" s="13">
        <f t="shared" si="19"/>
        <v>0</v>
      </c>
    </row>
    <row r="119" spans="1:10" x14ac:dyDescent="0.25">
      <c r="A119" s="22"/>
      <c r="B119" s="33"/>
      <c r="C119" s="22" t="s">
        <v>237</v>
      </c>
      <c r="D119" s="23" t="s">
        <v>238</v>
      </c>
      <c r="E119" s="9"/>
      <c r="F119" s="9"/>
      <c r="G119" s="9"/>
      <c r="H119" s="9"/>
      <c r="I119" s="9"/>
      <c r="J119" s="6">
        <f t="shared" si="19"/>
        <v>0</v>
      </c>
    </row>
    <row r="120" spans="1:10" x14ac:dyDescent="0.25">
      <c r="A120" s="22"/>
      <c r="B120" s="33"/>
      <c r="C120" s="22" t="s">
        <v>239</v>
      </c>
      <c r="D120" s="23" t="s">
        <v>240</v>
      </c>
      <c r="E120" s="9"/>
      <c r="F120" s="9"/>
      <c r="G120" s="9"/>
      <c r="H120" s="9"/>
      <c r="I120" s="9"/>
      <c r="J120" s="6">
        <f t="shared" si="19"/>
        <v>0</v>
      </c>
    </row>
    <row r="121" spans="1:10" x14ac:dyDescent="0.25">
      <c r="A121" s="22"/>
      <c r="B121" s="33"/>
      <c r="C121" s="24" t="s">
        <v>241</v>
      </c>
      <c r="D121" s="25" t="s">
        <v>242</v>
      </c>
      <c r="E121" s="12">
        <f>E119+E120</f>
        <v>0</v>
      </c>
      <c r="F121" s="12">
        <f t="shared" ref="F121:I121" si="31">F119+F120</f>
        <v>0</v>
      </c>
      <c r="G121" s="12">
        <f t="shared" si="31"/>
        <v>0</v>
      </c>
      <c r="H121" s="12">
        <f t="shared" si="31"/>
        <v>0</v>
      </c>
      <c r="I121" s="11">
        <f t="shared" si="31"/>
        <v>0</v>
      </c>
      <c r="J121" s="13">
        <f t="shared" si="19"/>
        <v>0</v>
      </c>
    </row>
    <row r="122" spans="1:10" x14ac:dyDescent="0.25">
      <c r="A122" s="22"/>
      <c r="B122" s="23"/>
      <c r="C122" s="22" t="s">
        <v>211</v>
      </c>
      <c r="D122" s="23"/>
      <c r="E122" s="14"/>
      <c r="F122" s="14"/>
      <c r="G122" s="14"/>
      <c r="H122" s="14"/>
      <c r="I122" s="8"/>
      <c r="J122" s="6">
        <f t="shared" si="19"/>
        <v>0</v>
      </c>
    </row>
    <row r="123" spans="1:10" x14ac:dyDescent="0.25">
      <c r="A123" s="22"/>
      <c r="B123" s="23"/>
      <c r="C123" s="22" t="s">
        <v>212</v>
      </c>
      <c r="D123" s="23"/>
      <c r="E123" s="14"/>
      <c r="F123" s="14"/>
      <c r="G123" s="14"/>
      <c r="H123" s="14"/>
      <c r="I123" s="8"/>
      <c r="J123" s="6">
        <f t="shared" si="19"/>
        <v>0</v>
      </c>
    </row>
    <row r="124" spans="1:10" x14ac:dyDescent="0.25">
      <c r="A124" s="22"/>
      <c r="B124" s="23"/>
      <c r="C124" s="24" t="s">
        <v>213</v>
      </c>
      <c r="D124" s="23"/>
      <c r="E124" s="14"/>
      <c r="F124" s="14"/>
      <c r="G124" s="14"/>
      <c r="H124" s="14"/>
      <c r="I124" s="8"/>
      <c r="J124" s="6">
        <f t="shared" si="19"/>
        <v>0</v>
      </c>
    </row>
    <row r="125" spans="1:10" x14ac:dyDescent="0.25">
      <c r="A125" s="22"/>
      <c r="B125" s="33" t="s">
        <v>243</v>
      </c>
      <c r="C125" s="22" t="s">
        <v>244</v>
      </c>
      <c r="D125" s="23" t="s">
        <v>245</v>
      </c>
      <c r="E125" s="9"/>
      <c r="F125" s="9"/>
      <c r="G125" s="9"/>
      <c r="H125" s="9"/>
      <c r="I125" s="9"/>
      <c r="J125" s="6">
        <f t="shared" si="19"/>
        <v>0</v>
      </c>
    </row>
    <row r="126" spans="1:10" x14ac:dyDescent="0.25">
      <c r="A126" s="22"/>
      <c r="B126" s="33"/>
      <c r="C126" s="22" t="s">
        <v>246</v>
      </c>
      <c r="D126" s="23" t="s">
        <v>247</v>
      </c>
      <c r="E126" s="9"/>
      <c r="F126" s="9"/>
      <c r="G126" s="9"/>
      <c r="H126" s="9"/>
      <c r="I126" s="9"/>
      <c r="J126" s="6">
        <f t="shared" si="19"/>
        <v>0</v>
      </c>
    </row>
    <row r="127" spans="1:10" x14ac:dyDescent="0.25">
      <c r="A127" s="22"/>
      <c r="B127" s="33"/>
      <c r="C127" s="24" t="s">
        <v>248</v>
      </c>
      <c r="D127" s="25" t="s">
        <v>249</v>
      </c>
      <c r="E127" s="12">
        <f>E125+E126</f>
        <v>0</v>
      </c>
      <c r="F127" s="12">
        <f t="shared" ref="F127:I127" si="32">F125+F126</f>
        <v>0</v>
      </c>
      <c r="G127" s="12">
        <f t="shared" si="32"/>
        <v>0</v>
      </c>
      <c r="H127" s="12">
        <f t="shared" si="32"/>
        <v>0</v>
      </c>
      <c r="I127" s="11">
        <f t="shared" si="32"/>
        <v>0</v>
      </c>
      <c r="J127" s="13">
        <f t="shared" si="19"/>
        <v>0</v>
      </c>
    </row>
    <row r="128" spans="1:10" x14ac:dyDescent="0.25">
      <c r="A128" s="22"/>
      <c r="B128" s="33"/>
      <c r="C128" s="22" t="s">
        <v>250</v>
      </c>
      <c r="D128" s="23" t="s">
        <v>251</v>
      </c>
      <c r="E128" s="14">
        <f>COUNTIFS('[1]FORLAN (2)'!$C:$C,E3,'[1]FORLAN (2)'!$O:$O,"&gt;=60",'[1]FORLAN (2)'!$M:$M,"Laki-laki",'[1]FORLAN (2)'!$U:$U,"&gt;0",'[1]FORLAN (2)'!$V:$V,"&gt;0",'[1]FORLAN (2)'!$P:$P,"&gt;0",'[1]FORLAN (2)'!$Q:$Q,"&gt;0",'[1]FORLAN (2)'!$BT:$BT,"Gg Penglihatan")</f>
        <v>17</v>
      </c>
      <c r="F128" s="14">
        <f>COUNTIFS('[1]FORLAN (2)'!$C:$C,F3,'[1]FORLAN (2)'!$O:$O,"&gt;=60",'[1]FORLAN (2)'!$M:$M,"Laki-laki",'[1]FORLAN (2)'!$U:$U,"&gt;0",'[1]FORLAN (2)'!$V:$V,"&gt;0",'[1]FORLAN (2)'!$P:$P,"&gt;0",'[1]FORLAN (2)'!$Q:$Q,"&gt;0",'[1]FORLAN (2)'!$BT:$BT,"Gg Penglihatan")</f>
        <v>20</v>
      </c>
      <c r="G128" s="14">
        <f>COUNTIFS('[1]FORLAN (2)'!$C:$C,G3,'[1]FORLAN (2)'!$O:$O,"&gt;=60",'[1]FORLAN (2)'!$M:$M,"Laki-laki",'[1]FORLAN (2)'!$U:$U,"&gt;0",'[1]FORLAN (2)'!$V:$V,"&gt;0",'[1]FORLAN (2)'!$P:$P,"&gt;0",'[1]FORLAN (2)'!$Q:$Q,"&gt;0",'[1]FORLAN (2)'!$BT:$BT,"Gg Penglihatan")</f>
        <v>22</v>
      </c>
      <c r="H128" s="14">
        <f>COUNTIFS('[1]FORLAN (2)'!$C:$C,H3,'[1]FORLAN (2)'!$O:$O,"&gt;=60",'[1]FORLAN (2)'!$M:$M,"Laki-laki",'[1]FORLAN (2)'!$U:$U,"&gt;0",'[1]FORLAN (2)'!$V:$V,"&gt;0",'[1]FORLAN (2)'!$P:$P,"&gt;0",'[1]FORLAN (2)'!$Q:$Q,"&gt;0",'[1]FORLAN (2)'!$BT:$BT,"Gg Penglihatan")</f>
        <v>0</v>
      </c>
      <c r="I128" s="8"/>
      <c r="J128" s="6">
        <f t="shared" si="19"/>
        <v>59</v>
      </c>
    </row>
    <row r="129" spans="1:10" x14ac:dyDescent="0.25">
      <c r="A129" s="22"/>
      <c r="B129" s="33"/>
      <c r="C129" s="22" t="s">
        <v>252</v>
      </c>
      <c r="D129" s="23" t="s">
        <v>253</v>
      </c>
      <c r="E129" s="14">
        <f>COUNTIFS('[1]FORLAN (2)'!$C:$C,E3,'[1]FORLAN (2)'!$O:$O,"&gt;=60",'[1]FORLAN (2)'!$M:$M,"Perempuan",'[1]FORLAN (2)'!$U:$U,"&gt;0",'[1]FORLAN (2)'!$V:$V,"&gt;0",'[1]FORLAN (2)'!$P:$P,"&gt;0",'[1]FORLAN (2)'!$Q:$Q,"&gt;0",'[1]FORLAN (2)'!$BT:$BT,"Gg Penglihatan")</f>
        <v>58</v>
      </c>
      <c r="F129" s="14">
        <f>COUNTIFS('[1]FORLAN (2)'!$C:$C,F3,'[1]FORLAN (2)'!$O:$O,"&gt;=60",'[1]FORLAN (2)'!$M:$M,"Perempuan",'[1]FORLAN (2)'!$U:$U,"&gt;0",'[1]FORLAN (2)'!$V:$V,"&gt;0",'[1]FORLAN (2)'!$P:$P,"&gt;0",'[1]FORLAN (2)'!$Q:$Q,"&gt;0",'[1]FORLAN (2)'!$BT:$BT,"Gg Penglihatan")</f>
        <v>30</v>
      </c>
      <c r="G129" s="14">
        <f>COUNTIFS('[1]FORLAN (2)'!$C:$C,G3,'[1]FORLAN (2)'!$O:$O,"&gt;=60",'[1]FORLAN (2)'!$M:$M,"Perempuan",'[1]FORLAN (2)'!$U:$U,"&gt;0",'[1]FORLAN (2)'!$V:$V,"&gt;0",'[1]FORLAN (2)'!$P:$P,"&gt;0",'[1]FORLAN (2)'!$Q:$Q,"&gt;0",'[1]FORLAN (2)'!$BT:$BT,"Gg Penglihatan")</f>
        <v>42</v>
      </c>
      <c r="H129" s="14">
        <f>COUNTIFS('[1]FORLAN (2)'!$C:$C,H3,'[1]FORLAN (2)'!$O:$O,"&gt;=60",'[1]FORLAN (2)'!$M:$M,"Perempuan",'[1]FORLAN (2)'!$U:$U,"&gt;0",'[1]FORLAN (2)'!$V:$V,"&gt;0",'[1]FORLAN (2)'!$P:$P,"&gt;0",'[1]FORLAN (2)'!$Q:$Q,"&gt;0",'[1]FORLAN (2)'!$BT:$BT,"Gg Penglihatan")</f>
        <v>0</v>
      </c>
      <c r="I129" s="8"/>
      <c r="J129" s="6">
        <f t="shared" si="19"/>
        <v>130</v>
      </c>
    </row>
    <row r="130" spans="1:10" x14ac:dyDescent="0.25">
      <c r="A130" s="22"/>
      <c r="B130" s="33"/>
      <c r="C130" s="24" t="s">
        <v>254</v>
      </c>
      <c r="D130" s="25" t="s">
        <v>255</v>
      </c>
      <c r="E130" s="12">
        <f>E128+E129</f>
        <v>75</v>
      </c>
      <c r="F130" s="12">
        <f t="shared" ref="F130:I130" si="33">F128+F129</f>
        <v>50</v>
      </c>
      <c r="G130" s="12">
        <f t="shared" si="33"/>
        <v>64</v>
      </c>
      <c r="H130" s="12">
        <f t="shared" si="33"/>
        <v>0</v>
      </c>
      <c r="I130" s="11">
        <f t="shared" si="33"/>
        <v>0</v>
      </c>
      <c r="J130" s="13">
        <f t="shared" si="19"/>
        <v>189</v>
      </c>
    </row>
    <row r="131" spans="1:10" x14ac:dyDescent="0.25">
      <c r="A131" s="22"/>
      <c r="B131" s="23"/>
      <c r="C131" s="22" t="s">
        <v>211</v>
      </c>
      <c r="D131" s="23"/>
      <c r="E131" s="14"/>
      <c r="F131" s="14"/>
      <c r="G131" s="14"/>
      <c r="H131" s="14"/>
      <c r="I131" s="8"/>
      <c r="J131" s="6">
        <f t="shared" si="19"/>
        <v>0</v>
      </c>
    </row>
    <row r="132" spans="1:10" x14ac:dyDescent="0.25">
      <c r="A132" s="22"/>
      <c r="B132" s="23"/>
      <c r="C132" s="22" t="s">
        <v>212</v>
      </c>
      <c r="D132" s="23"/>
      <c r="E132" s="14"/>
      <c r="F132" s="14"/>
      <c r="G132" s="14"/>
      <c r="H132" s="14"/>
      <c r="I132" s="8"/>
      <c r="J132" s="6">
        <f t="shared" si="19"/>
        <v>0</v>
      </c>
    </row>
    <row r="133" spans="1:10" x14ac:dyDescent="0.25">
      <c r="A133" s="22"/>
      <c r="B133" s="23"/>
      <c r="C133" s="24" t="s">
        <v>213</v>
      </c>
      <c r="D133" s="23"/>
      <c r="E133" s="14"/>
      <c r="F133" s="14"/>
      <c r="G133" s="14"/>
      <c r="H133" s="14"/>
      <c r="I133" s="8"/>
      <c r="J133" s="6">
        <f t="shared" si="19"/>
        <v>0</v>
      </c>
    </row>
    <row r="134" spans="1:10" x14ac:dyDescent="0.25">
      <c r="A134" s="22"/>
      <c r="B134" s="33" t="s">
        <v>256</v>
      </c>
      <c r="C134" s="22" t="s">
        <v>257</v>
      </c>
      <c r="D134" s="23" t="s">
        <v>258</v>
      </c>
      <c r="E134" s="9"/>
      <c r="F134" s="9"/>
      <c r="G134" s="9"/>
      <c r="H134" s="9"/>
      <c r="I134" s="9"/>
      <c r="J134" s="6">
        <f t="shared" ref="J134:J142" si="34">SUM(E134:H134)</f>
        <v>0</v>
      </c>
    </row>
    <row r="135" spans="1:10" x14ac:dyDescent="0.25">
      <c r="A135" s="22"/>
      <c r="B135" s="33"/>
      <c r="C135" s="22" t="s">
        <v>259</v>
      </c>
      <c r="D135" s="23" t="s">
        <v>260</v>
      </c>
      <c r="E135" s="9"/>
      <c r="F135" s="9"/>
      <c r="G135" s="9"/>
      <c r="H135" s="9"/>
      <c r="I135" s="9"/>
      <c r="J135" s="6">
        <f t="shared" si="34"/>
        <v>0</v>
      </c>
    </row>
    <row r="136" spans="1:10" x14ac:dyDescent="0.25">
      <c r="A136" s="22"/>
      <c r="B136" s="33"/>
      <c r="C136" s="24" t="s">
        <v>261</v>
      </c>
      <c r="D136" s="25" t="s">
        <v>262</v>
      </c>
      <c r="E136" s="12">
        <f>E134+E135</f>
        <v>0</v>
      </c>
      <c r="F136" s="12">
        <f t="shared" ref="F136:G136" si="35">F134+F135</f>
        <v>0</v>
      </c>
      <c r="G136" s="12">
        <f t="shared" si="35"/>
        <v>0</v>
      </c>
      <c r="H136" s="12">
        <f>H134+H135</f>
        <v>0</v>
      </c>
      <c r="I136" s="11">
        <f t="shared" ref="I136" si="36">I134+I135</f>
        <v>0</v>
      </c>
      <c r="J136" s="13">
        <f t="shared" si="34"/>
        <v>0</v>
      </c>
    </row>
    <row r="137" spans="1:10" x14ac:dyDescent="0.25">
      <c r="A137" s="22"/>
      <c r="B137" s="33"/>
      <c r="C137" s="22" t="s">
        <v>263</v>
      </c>
      <c r="D137" s="23" t="s">
        <v>264</v>
      </c>
      <c r="E137" s="14">
        <f>COUNTIFS('[1]FORLAN (2)'!$C:$C,E3,'[1]FORLAN (2)'!$O:$O,"&gt;=60",'[1]FORLAN (2)'!$M:$M,"Laki-laki",'[1]FORLAN (2)'!$U:$U,"&gt;0",'[1]FORLAN (2)'!$V:$V,"&gt;0",'[1]FORLAN (2)'!$P:$P,"&gt;0",'[1]FORLAN (2)'!$Q:$Q,"&gt;0",'[1]FORLAN (2)'!$BW:$BW,"Gg Pendengaran")</f>
        <v>1</v>
      </c>
      <c r="F137" s="14">
        <f>COUNTIFS('[1]FORLAN (2)'!$C:$C,F3,'[1]FORLAN (2)'!$O:$O,"&gt;=60",'[1]FORLAN (2)'!$M:$M,"Laki-laki",'[1]FORLAN (2)'!$U:$U,"&gt;0",'[1]FORLAN (2)'!$V:$V,"&gt;0",'[1]FORLAN (2)'!$P:$P,"&gt;0",'[1]FORLAN (2)'!$Q:$Q,"&gt;0",'[1]FORLAN (2)'!$BW:$BW,"Gg Pendengaran")</f>
        <v>7</v>
      </c>
      <c r="G137" s="14">
        <f>COUNTIFS('[1]FORLAN (2)'!$C:$C,G3,'[1]FORLAN (2)'!$O:$O,"&gt;=60",'[1]FORLAN (2)'!$M:$M,"Laki-laki",'[1]FORLAN (2)'!$U:$U,"&gt;0",'[1]FORLAN (2)'!$V:$V,"&gt;0",'[1]FORLAN (2)'!$P:$P,"&gt;0",'[1]FORLAN (2)'!$Q:$Q,"&gt;0",'[1]FORLAN (2)'!$BW:$BW,"Gg Pendengaran")</f>
        <v>4</v>
      </c>
      <c r="H137" s="14">
        <f>COUNTIFS('[1]FORLAN (2)'!$C:$C,H3,'[1]FORLAN (2)'!$O:$O,"&gt;=60",'[1]FORLAN (2)'!$M:$M,"Laki-laki",'[1]FORLAN (2)'!$U:$U,"&gt;0",'[1]FORLAN (2)'!$V:$V,"&gt;0",'[1]FORLAN (2)'!$P:$P,"&gt;0",'[1]FORLAN (2)'!$Q:$Q,"&gt;0",'[1]FORLAN (2)'!$BW:$BW,"Gg Pendengaran")</f>
        <v>0</v>
      </c>
      <c r="I137" s="8"/>
      <c r="J137" s="6">
        <f t="shared" si="34"/>
        <v>12</v>
      </c>
    </row>
    <row r="138" spans="1:10" x14ac:dyDescent="0.25">
      <c r="A138" s="22"/>
      <c r="B138" s="33"/>
      <c r="C138" s="22" t="s">
        <v>265</v>
      </c>
      <c r="D138" s="23" t="s">
        <v>266</v>
      </c>
      <c r="E138" s="14">
        <f>COUNTIFS('[1]FORLAN (2)'!$C:$C,E3,'[1]FORLAN (2)'!$O:$O,"&gt;=60",'[1]FORLAN (2)'!$M:$M,"Perempuan",'[1]FORLAN (2)'!$U:$U,"&gt;0",'[1]FORLAN (2)'!$V:$V,"&gt;0",'[1]FORLAN (2)'!$P:$P,"&gt;0",'[1]FORLAN (2)'!$Q:$Q,"&gt;0",'[1]FORLAN (2)'!$BW:$BW,"Gg Pendengaran")</f>
        <v>12</v>
      </c>
      <c r="F138" s="14">
        <f>COUNTIFS('[1]FORLAN (2)'!$C:$C,F3,'[1]FORLAN (2)'!$O:$O,"&gt;=60",'[1]FORLAN (2)'!$M:$M,"Perempuan",'[1]FORLAN (2)'!$U:$U,"&gt;0",'[1]FORLAN (2)'!$V:$V,"&gt;0",'[1]FORLAN (2)'!$P:$P,"&gt;0",'[1]FORLAN (2)'!$Q:$Q,"&gt;0",'[1]FORLAN (2)'!$BW:$BW,"Gg Pendengaran")</f>
        <v>8</v>
      </c>
      <c r="G138" s="14">
        <f>COUNTIFS('[1]FORLAN (2)'!$C:$C,G3,'[1]FORLAN (2)'!$O:$O,"&gt;=60",'[1]FORLAN (2)'!$M:$M,"Perempuan",'[1]FORLAN (2)'!$U:$U,"&gt;0",'[1]FORLAN (2)'!$V:$V,"&gt;0",'[1]FORLAN (2)'!$P:$P,"&gt;0",'[1]FORLAN (2)'!$Q:$Q,"&gt;0",'[1]FORLAN (2)'!$BW:$BW,"Gg Pendengaran")</f>
        <v>9</v>
      </c>
      <c r="H138" s="14">
        <f>COUNTIFS('[1]FORLAN (2)'!$C:$C,H3,'[1]FORLAN (2)'!$O:$O,"&gt;=60",'[1]FORLAN (2)'!$M:$M,"Perempuan",'[1]FORLAN (2)'!$U:$U,"&gt;0",'[1]FORLAN (2)'!$V:$V,"&gt;0",'[1]FORLAN (2)'!$P:$P,"&gt;0",'[1]FORLAN (2)'!$Q:$Q,"&gt;0",'[1]FORLAN (2)'!$BW:$BW,"Gg Pendengaran")</f>
        <v>0</v>
      </c>
      <c r="I138" s="8"/>
      <c r="J138" s="6">
        <f t="shared" si="34"/>
        <v>29</v>
      </c>
    </row>
    <row r="139" spans="1:10" x14ac:dyDescent="0.25">
      <c r="A139" s="22"/>
      <c r="B139" s="33"/>
      <c r="C139" s="24" t="s">
        <v>267</v>
      </c>
      <c r="D139" s="25" t="s">
        <v>268</v>
      </c>
      <c r="E139" s="12">
        <f>E137+E138</f>
        <v>13</v>
      </c>
      <c r="F139" s="12">
        <f t="shared" ref="F139:I139" si="37">F137+F138</f>
        <v>15</v>
      </c>
      <c r="G139" s="12">
        <f t="shared" si="37"/>
        <v>13</v>
      </c>
      <c r="H139" s="12">
        <f t="shared" si="37"/>
        <v>0</v>
      </c>
      <c r="I139" s="11">
        <f t="shared" si="37"/>
        <v>0</v>
      </c>
      <c r="J139" s="13">
        <f t="shared" si="34"/>
        <v>41</v>
      </c>
    </row>
    <row r="140" spans="1:10" x14ac:dyDescent="0.25">
      <c r="A140" s="22"/>
      <c r="B140" s="23"/>
      <c r="C140" s="22" t="s">
        <v>263</v>
      </c>
      <c r="D140" s="23"/>
      <c r="E140" s="23"/>
      <c r="F140" s="23"/>
      <c r="G140" s="23"/>
      <c r="H140" s="23"/>
      <c r="I140" s="23"/>
      <c r="J140" s="6">
        <f t="shared" si="34"/>
        <v>0</v>
      </c>
    </row>
    <row r="141" spans="1:10" x14ac:dyDescent="0.25">
      <c r="A141" s="22"/>
      <c r="B141" s="23"/>
      <c r="C141" s="22" t="s">
        <v>263</v>
      </c>
      <c r="D141" s="23"/>
      <c r="E141" s="23"/>
      <c r="F141" s="23"/>
      <c r="G141" s="23"/>
      <c r="H141" s="23"/>
      <c r="I141" s="23"/>
      <c r="J141" s="6">
        <f t="shared" si="34"/>
        <v>0</v>
      </c>
    </row>
    <row r="142" spans="1:10" x14ac:dyDescent="0.25">
      <c r="A142" s="22"/>
      <c r="B142" s="23"/>
      <c r="C142" s="22" t="s">
        <v>263</v>
      </c>
      <c r="D142" s="23"/>
      <c r="E142" s="23"/>
      <c r="F142" s="23"/>
      <c r="G142" s="23"/>
      <c r="H142" s="23"/>
      <c r="I142" s="23"/>
      <c r="J142" s="6">
        <f t="shared" si="34"/>
        <v>0</v>
      </c>
    </row>
    <row r="143" spans="1:10" s="34" customFormat="1" x14ac:dyDescent="0.25">
      <c r="A143" s="20"/>
      <c r="B143" s="33" t="s">
        <v>269</v>
      </c>
      <c r="C143" s="20" t="s">
        <v>270</v>
      </c>
      <c r="D143" s="17" t="s">
        <v>271</v>
      </c>
      <c r="E143" s="17"/>
      <c r="F143" s="17"/>
      <c r="G143" s="17"/>
      <c r="H143" s="17"/>
      <c r="I143" s="17"/>
      <c r="J143" s="6"/>
    </row>
    <row r="144" spans="1:10" s="34" customFormat="1" x14ac:dyDescent="0.25">
      <c r="A144" s="20"/>
      <c r="B144" s="33"/>
      <c r="C144" s="20" t="s">
        <v>272</v>
      </c>
      <c r="D144" s="17" t="s">
        <v>273</v>
      </c>
      <c r="E144" s="17"/>
      <c r="F144" s="17"/>
      <c r="G144" s="17"/>
      <c r="H144" s="17"/>
      <c r="I144" s="17"/>
      <c r="J144" s="6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2024-01-30T02:26:53Z</dcterms:created>
  <dcterms:modified xsi:type="dcterms:W3CDTF">2024-01-30T02:28:50Z</dcterms:modified>
</cp:coreProperties>
</file>