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ER.id\Downloads\Documents\"/>
    </mc:Choice>
  </mc:AlternateContent>
  <xr:revisionPtr revIDLastSave="0" documentId="8_{B058A44F-25EC-4D23-B5E8-BDA17C374692}" xr6:coauthVersionLast="47" xr6:coauthVersionMax="47" xr10:uidLastSave="{00000000-0000-0000-0000-000000000000}"/>
  <bookViews>
    <workbookView xWindow="-108" yWindow="-108" windowWidth="23256" windowHeight="12456" xr2:uid="{177E6E96-8DDE-4A6C-9BE4-1B60F6B9A27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1" l="1"/>
  <c r="H21" i="1"/>
  <c r="J20" i="1"/>
  <c r="L20" i="1" s="1"/>
  <c r="G20" i="1"/>
  <c r="H20" i="1" s="1"/>
  <c r="J19" i="1"/>
  <c r="L19" i="1" s="1"/>
  <c r="G19" i="1"/>
  <c r="H19" i="1" s="1"/>
  <c r="J17" i="1"/>
  <c r="G17" i="1"/>
  <c r="H17" i="1" s="1"/>
  <c r="J16" i="1"/>
  <c r="G16" i="1"/>
  <c r="H16" i="1" s="1"/>
  <c r="J15" i="1"/>
  <c r="L15" i="1" s="1"/>
  <c r="G15" i="1"/>
  <c r="H15" i="1" s="1"/>
  <c r="M15" i="1" s="1"/>
  <c r="J13" i="1"/>
  <c r="G13" i="1"/>
  <c r="H13" i="1" s="1"/>
  <c r="J12" i="1"/>
  <c r="L12" i="1" s="1"/>
  <c r="G12" i="1"/>
  <c r="H12" i="1" s="1"/>
  <c r="M12" i="1" s="1"/>
  <c r="J10" i="1"/>
  <c r="G10" i="1"/>
  <c r="H10" i="1" s="1"/>
  <c r="J9" i="1"/>
  <c r="G9" i="1"/>
  <c r="H9" i="1" s="1"/>
  <c r="M9" i="1" s="1"/>
  <c r="J7" i="1"/>
  <c r="J6" i="1"/>
  <c r="L6" i="1" s="1"/>
  <c r="G6" i="1"/>
  <c r="E7" i="1" s="1"/>
  <c r="G7" i="1" s="1"/>
  <c r="H7" i="1" s="1"/>
  <c r="J5" i="1"/>
  <c r="L5" i="1" s="1"/>
  <c r="G5" i="1"/>
  <c r="H5" i="1" s="1"/>
  <c r="J4" i="1"/>
  <c r="L4" i="1" s="1"/>
  <c r="G4" i="1"/>
  <c r="H4" i="1" s="1"/>
  <c r="M4" i="1" s="1"/>
  <c r="E3" i="1"/>
  <c r="M19" i="1" l="1"/>
  <c r="K16" i="1"/>
  <c r="H6" i="1"/>
  <c r="M6" i="1" s="1"/>
  <c r="M16" i="1"/>
  <c r="M21" i="1"/>
  <c r="M5" i="1"/>
  <c r="M7" i="1"/>
  <c r="K20" i="1"/>
  <c r="M20" i="1"/>
  <c r="K5" i="1"/>
  <c r="K9" i="1"/>
  <c r="L9" i="1"/>
  <c r="K12" i="1"/>
  <c r="M10" i="1"/>
  <c r="M13" i="1"/>
  <c r="M17" i="1"/>
  <c r="K7" i="1"/>
  <c r="K10" i="1"/>
  <c r="K13" i="1"/>
  <c r="K17" i="1"/>
  <c r="K21" i="1"/>
  <c r="K4" i="1"/>
  <c r="K6" i="1"/>
  <c r="L7" i="1"/>
  <c r="L10" i="1"/>
  <c r="K15" i="1"/>
  <c r="K19" i="1"/>
  <c r="L21" i="1"/>
</calcChain>
</file>

<file path=xl/sharedStrings.xml><?xml version="1.0" encoding="utf-8"?>
<sst xmlns="http://schemas.openxmlformats.org/spreadsheetml/2006/main" count="67" uniqueCount="45">
  <si>
    <t>diare</t>
  </si>
  <si>
    <t>Indikator UKM Esensial</t>
  </si>
  <si>
    <t>Target Th 2023</t>
  </si>
  <si>
    <t>Total Sasaran
(Proyeksi)</t>
  </si>
  <si>
    <t>Total Sasaran</t>
  </si>
  <si>
    <t>Target Sasaran
(Tahun)</t>
  </si>
  <si>
    <t>Target Sasaran</t>
  </si>
  <si>
    <t>Kumulatif</t>
  </si>
  <si>
    <t>% Cakupan TS</t>
  </si>
  <si>
    <t>% Cakupan Riil (ToS)</t>
  </si>
  <si>
    <t>% Cakupan TS
(per Sep)</t>
  </si>
  <si>
    <t>Ketercapaian Target</t>
  </si>
  <si>
    <t>Analisa  Akar Penyebab Masalah</t>
  </si>
  <si>
    <t>Rencana Tindak Lanjut</t>
  </si>
  <si>
    <t>Evaluasi</t>
  </si>
  <si>
    <t>(RIIL)</t>
  </si>
  <si>
    <t>(s/d Nov)</t>
  </si>
  <si>
    <t>Apr</t>
  </si>
  <si>
    <t>2.1.2.1.Penyehatan Air</t>
  </si>
  <si>
    <t>1.</t>
  </si>
  <si>
    <t>Inspeksi Kesehatan Lingkungan Sarana Air Minum (SAM)</t>
  </si>
  <si>
    <t>Tercapai</t>
  </si>
  <si>
    <t>2.</t>
  </si>
  <si>
    <t>Sarana Air Minum (SAM) yang telah di IKL</t>
  </si>
  <si>
    <t>3.</t>
  </si>
  <si>
    <t>Sarana Air Minum (SAM) yang diperiksa kualitas airnya</t>
  </si>
  <si>
    <t>4.</t>
  </si>
  <si>
    <t>Sarana Air Minum (SAM) yang memenuhi syarat</t>
  </si>
  <si>
    <t>2.1.2.2.Penyehatan Tempat Pengelolaan Pangan (TPP)</t>
  </si>
  <si>
    <t>Pembinaan Tempat Pengelolaan Pangan (TPP)</t>
  </si>
  <si>
    <t>Tidak Tercapai</t>
  </si>
  <si>
    <t>Sebagian TPP tidak mau dilakukan IKL</t>
  </si>
  <si>
    <t>Melakukan koordinasi dgn Dinkes terkait TPP yg tdk mau dilakukan IKL dan dijadwalkan kembali di tahun 2024</t>
  </si>
  <si>
    <t>TPP yang memenuhi syarat kesehatan</t>
  </si>
  <si>
    <t>2.1.2.3. Pembinaan Tempat Fasilitas Umum (TFU)</t>
  </si>
  <si>
    <t>Pembinaan sarana TFU Prioritas</t>
  </si>
  <si>
    <t>TFU Prioritas yang memenuhi syarat kesehatan</t>
  </si>
  <si>
    <t>2.1.2.4.Yankesling (Klinik Sanitasi)</t>
  </si>
  <si>
    <t>Konseling Sanitasi</t>
  </si>
  <si>
    <t>Inspeksi Kesehatan Lingkungan PBL</t>
  </si>
  <si>
    <t>Intervensi terhadap pasien PBL yang di IKL</t>
  </si>
  <si>
    <t>2.1.2.5. Sanitasi Total Berbasis Masyarakat ( STBM ) = Pemberdayaan Masyarakat</t>
  </si>
  <si>
    <t>Kelurahan yang Stop Buang Air Besar Sembarangan (SBS)</t>
  </si>
  <si>
    <t>Kelurahan Implementasi STBM 5 Pilar</t>
  </si>
  <si>
    <t>Kelurahan ber STBM 5 Pilar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</si>
</sst>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i/>
      <sz val="12"/>
      <color rgb="FFFFFFFF"/>
      <name val="Times New Roman"/>
      <family val="1"/>
    </font>
    <font>
      <b/>
      <sz val="10"/>
      <color rgb="FFFFFFFF"/>
      <name val="Times New Roman"/>
      <family val="1"/>
    </font>
    <font>
      <sz val="11"/>
      <name val="Calibri"/>
      <family val="2"/>
    </font>
    <font>
      <sz val="10"/>
      <color rgb="FFFFFFFF"/>
      <name val="Times New Roman"/>
      <family val="1"/>
    </font>
    <font>
      <sz val="10"/>
      <color rgb="FF000000"/>
      <name val="Times New Roman"/>
      <family val="1"/>
    </font>
    <font>
      <sz val="11"/>
      <color rgb="FFFFFFFF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rgb="FFFF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FF9900"/>
        <bgColor rgb="FFFF9900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0" borderId="3" xfId="0" applyFont="1" applyBorder="1"/>
    <xf numFmtId="0" fontId="2" fillId="2" borderId="1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0" fillId="0" borderId="0" xfId="0"/>
    <xf numFmtId="1" fontId="4" fillId="2" borderId="0" xfId="0" applyNumberFormat="1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9" fontId="4" fillId="2" borderId="0" xfId="0" applyNumberFormat="1" applyFont="1" applyFill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/>
    </xf>
    <xf numFmtId="0" fontId="7" fillId="4" borderId="0" xfId="0" applyFont="1" applyFill="1" applyAlignment="1">
      <alignment horizontal="center" vertical="center"/>
    </xf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/>
    <xf numFmtId="0" fontId="4" fillId="2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left" vertical="top"/>
    </xf>
    <xf numFmtId="0" fontId="3" fillId="0" borderId="8" xfId="0" applyFont="1" applyBorder="1"/>
    <xf numFmtId="0" fontId="3" fillId="0" borderId="9" xfId="0" applyFont="1" applyBorder="1"/>
    <xf numFmtId="0" fontId="7" fillId="0" borderId="10" xfId="0" applyFont="1" applyBorder="1" applyAlignment="1">
      <alignment horizontal="center" vertical="top"/>
    </xf>
    <xf numFmtId="1" fontId="5" fillId="0" borderId="6" xfId="0" applyNumberFormat="1" applyFont="1" applyBorder="1" applyAlignment="1">
      <alignment horizontal="center" vertical="top"/>
    </xf>
    <xf numFmtId="0" fontId="7" fillId="3" borderId="6" xfId="0" applyFont="1" applyFill="1" applyBorder="1" applyAlignment="1">
      <alignment horizontal="center" vertical="top"/>
    </xf>
    <xf numFmtId="1" fontId="5" fillId="3" borderId="6" xfId="0" applyNumberFormat="1" applyFont="1" applyFill="1" applyBorder="1" applyAlignment="1">
      <alignment horizontal="center" vertical="top"/>
    </xf>
    <xf numFmtId="0" fontId="7" fillId="5" borderId="10" xfId="0" applyFont="1" applyFill="1" applyBorder="1" applyAlignment="1">
      <alignment horizontal="center" vertical="top"/>
    </xf>
    <xf numFmtId="1" fontId="7" fillId="0" borderId="10" xfId="0" applyNumberFormat="1" applyFont="1" applyBorder="1" applyAlignment="1">
      <alignment horizontal="center" vertical="top"/>
    </xf>
    <xf numFmtId="10" fontId="7" fillId="0" borderId="10" xfId="0" applyNumberFormat="1" applyFont="1" applyBorder="1" applyAlignment="1">
      <alignment horizontal="right" vertical="top"/>
    </xf>
    <xf numFmtId="10" fontId="7" fillId="3" borderId="10" xfId="0" applyNumberFormat="1" applyFont="1" applyFill="1" applyBorder="1" applyAlignment="1">
      <alignment horizontal="right" vertical="top"/>
    </xf>
    <xf numFmtId="0" fontId="7" fillId="0" borderId="10" xfId="0" applyFont="1" applyBorder="1" applyAlignment="1">
      <alignment vertical="top" wrapText="1"/>
    </xf>
    <xf numFmtId="0" fontId="7" fillId="0" borderId="10" xfId="0" applyFont="1" applyBorder="1" applyAlignment="1">
      <alignment vertical="top"/>
    </xf>
    <xf numFmtId="0" fontId="7" fillId="0" borderId="0" xfId="0" applyFont="1"/>
    <xf numFmtId="0" fontId="7" fillId="0" borderId="7" xfId="0" applyFont="1" applyBorder="1" applyAlignment="1">
      <alignment horizontal="left" vertical="top"/>
    </xf>
    <xf numFmtId="9" fontId="7" fillId="0" borderId="10" xfId="0" applyNumberFormat="1" applyFont="1" applyBorder="1" applyAlignment="1">
      <alignment horizontal="center" vertical="top"/>
    </xf>
    <xf numFmtId="1" fontId="7" fillId="3" borderId="6" xfId="0" applyNumberFormat="1" applyFont="1" applyFill="1" applyBorder="1" applyAlignment="1">
      <alignment horizontal="center" vertical="top"/>
    </xf>
    <xf numFmtId="0" fontId="9" fillId="5" borderId="10" xfId="0" applyFont="1" applyFill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35097C-71C7-4C89-85A4-F13B5CE2DF7B}">
  <dimension ref="A1:BK21"/>
  <sheetViews>
    <sheetView tabSelected="1" workbookViewId="0">
      <selection activeCell="I21" sqref="I21"/>
    </sheetView>
  </sheetViews>
  <sheetFormatPr defaultColWidth="14.44140625" defaultRowHeight="14.4" x14ac:dyDescent="0.3"/>
  <cols>
    <col min="1" max="1" width="4.109375" customWidth="1"/>
    <col min="2" max="2" width="5.109375" customWidth="1"/>
    <col min="3" max="3" width="49.6640625" customWidth="1"/>
    <col min="4" max="4" width="10.33203125" customWidth="1"/>
    <col min="5" max="5" width="11.33203125" customWidth="1"/>
    <col min="6" max="7" width="14" customWidth="1"/>
    <col min="8" max="8" width="0" hidden="1" customWidth="1"/>
    <col min="9" max="9" width="7.33203125" customWidth="1"/>
    <col min="10" max="10" width="12.44140625" customWidth="1"/>
    <col min="11" max="11" width="16.109375" customWidth="1"/>
    <col min="13" max="14" width="15.44140625" customWidth="1"/>
    <col min="15" max="15" width="36.88671875" customWidth="1"/>
    <col min="16" max="16" width="30.109375" customWidth="1"/>
    <col min="17" max="17" width="32.88671875" customWidth="1"/>
  </cols>
  <sheetData>
    <row r="1" spans="1:63" x14ac:dyDescent="0.3">
      <c r="A1" s="1" t="s">
        <v>0</v>
      </c>
      <c r="B1" s="2" t="s">
        <v>1</v>
      </c>
      <c r="C1" s="3"/>
      <c r="D1" s="4" t="s">
        <v>2</v>
      </c>
      <c r="E1" s="5" t="s">
        <v>3</v>
      </c>
      <c r="F1" s="6" t="s">
        <v>4</v>
      </c>
      <c r="G1" s="5" t="s">
        <v>5</v>
      </c>
      <c r="H1" s="6" t="s">
        <v>6</v>
      </c>
      <c r="I1" s="19"/>
      <c r="J1" s="8" t="s">
        <v>7</v>
      </c>
      <c r="K1" s="9" t="s">
        <v>8</v>
      </c>
      <c r="L1" s="10" t="s">
        <v>9</v>
      </c>
      <c r="M1" s="11" t="s">
        <v>10</v>
      </c>
      <c r="N1" s="12" t="s">
        <v>11</v>
      </c>
      <c r="O1" s="13" t="s">
        <v>12</v>
      </c>
      <c r="P1" s="13" t="s">
        <v>13</v>
      </c>
      <c r="Q1" s="14" t="s">
        <v>14</v>
      </c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15"/>
      <c r="BH1" s="15"/>
      <c r="BI1" s="15"/>
      <c r="BJ1" s="15"/>
      <c r="BK1" s="15"/>
    </row>
    <row r="2" spans="1:63" x14ac:dyDescent="0.3">
      <c r="A2" s="16"/>
      <c r="B2" s="17"/>
      <c r="C2" s="18"/>
      <c r="D2" s="16"/>
      <c r="E2" s="7"/>
      <c r="F2" s="6" t="s">
        <v>15</v>
      </c>
      <c r="G2" s="7"/>
      <c r="H2" s="6" t="s">
        <v>16</v>
      </c>
      <c r="I2" s="19" t="s">
        <v>17</v>
      </c>
      <c r="J2" s="7"/>
      <c r="K2" s="17"/>
      <c r="L2" s="17"/>
      <c r="M2" s="17"/>
      <c r="N2" s="17"/>
      <c r="O2" s="16"/>
      <c r="P2" s="16"/>
      <c r="Q2" s="16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0"/>
      <c r="AZ2" s="20"/>
      <c r="BA2" s="20"/>
      <c r="BB2" s="20"/>
      <c r="BC2" s="20"/>
      <c r="BD2" s="20"/>
      <c r="BE2" s="20"/>
      <c r="BF2" s="20"/>
      <c r="BG2" s="20"/>
      <c r="BH2" s="20"/>
      <c r="BI2" s="20"/>
      <c r="BJ2" s="20"/>
      <c r="BK2" s="20"/>
    </row>
    <row r="3" spans="1:63" x14ac:dyDescent="0.3">
      <c r="A3" s="21" t="s">
        <v>18</v>
      </c>
      <c r="B3" s="22"/>
      <c r="C3" s="23"/>
      <c r="D3" s="24"/>
      <c r="E3" s="25" t="e">
        <f>#REF!</f>
        <v>#REF!</v>
      </c>
      <c r="F3" s="26"/>
      <c r="G3" s="24"/>
      <c r="H3" s="27"/>
      <c r="I3" s="24"/>
      <c r="J3" s="29"/>
      <c r="K3" s="30"/>
      <c r="L3" s="30"/>
      <c r="M3" s="31"/>
      <c r="N3" s="24"/>
      <c r="O3" s="32"/>
      <c r="P3" s="32"/>
      <c r="Q3" s="33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  <c r="AC3" s="34"/>
      <c r="AD3" s="34"/>
      <c r="AE3" s="34"/>
      <c r="AF3" s="34"/>
      <c r="AG3" s="34"/>
      <c r="AH3" s="34"/>
      <c r="AI3" s="34"/>
      <c r="AJ3" s="34"/>
      <c r="AK3" s="34"/>
      <c r="AL3" s="34"/>
      <c r="AM3" s="34"/>
      <c r="AN3" s="34"/>
      <c r="AO3" s="34"/>
      <c r="AP3" s="34"/>
      <c r="AQ3" s="34"/>
      <c r="AR3" s="34"/>
      <c r="AS3" s="34"/>
      <c r="AT3" s="34"/>
      <c r="AU3" s="34"/>
      <c r="AV3" s="34"/>
      <c r="AW3" s="34"/>
      <c r="AX3" s="34"/>
      <c r="AY3" s="34"/>
      <c r="AZ3" s="34"/>
      <c r="BA3" s="34"/>
      <c r="BB3" s="34"/>
      <c r="BC3" s="34"/>
      <c r="BD3" s="34"/>
      <c r="BE3" s="34"/>
      <c r="BF3" s="34"/>
      <c r="BG3" s="34"/>
      <c r="BH3" s="34"/>
      <c r="BI3" s="34"/>
      <c r="BJ3" s="34"/>
      <c r="BK3" s="34"/>
    </row>
    <row r="4" spans="1:63" x14ac:dyDescent="0.3">
      <c r="A4" s="24" t="s">
        <v>19</v>
      </c>
      <c r="B4" s="35" t="s">
        <v>20</v>
      </c>
      <c r="C4" s="23"/>
      <c r="D4" s="36">
        <v>0.5</v>
      </c>
      <c r="E4" s="25">
        <v>54</v>
      </c>
      <c r="F4" s="26"/>
      <c r="G4" s="24">
        <f t="shared" ref="G4:G7" si="0">E4*D4</f>
        <v>27</v>
      </c>
      <c r="H4" s="27">
        <f t="shared" ref="H4:H7" si="1">G4/12*12</f>
        <v>27</v>
      </c>
      <c r="I4" s="24">
        <v>4</v>
      </c>
      <c r="J4" s="29">
        <f>SUM(I4:I4)</f>
        <v>4</v>
      </c>
      <c r="K4" s="30">
        <f>IF(J4/G4*100&gt;=100,100,IF(J4/G4*100&lt;100,J4/G4*100))/100</f>
        <v>0.14814814814814814</v>
      </c>
      <c r="L4" s="30">
        <f>J4/E4</f>
        <v>7.407407407407407E-2</v>
      </c>
      <c r="M4" s="31">
        <f>IF(J4/H4*100&gt;=100,100,IF(J4/H4*100&lt;100,J4/H4*100))/100</f>
        <v>0.14814814814814814</v>
      </c>
      <c r="N4" s="24" t="s">
        <v>21</v>
      </c>
      <c r="O4" s="32"/>
      <c r="P4" s="32"/>
      <c r="Q4" s="33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4"/>
      <c r="AI4" s="34"/>
      <c r="AJ4" s="34"/>
      <c r="AK4" s="34"/>
      <c r="AL4" s="34"/>
      <c r="AM4" s="34"/>
      <c r="AN4" s="34"/>
      <c r="AO4" s="34"/>
      <c r="AP4" s="34"/>
      <c r="AQ4" s="34"/>
      <c r="AR4" s="34"/>
      <c r="AS4" s="34"/>
      <c r="AT4" s="34"/>
      <c r="AU4" s="34"/>
      <c r="AV4" s="34"/>
      <c r="AW4" s="34"/>
      <c r="AX4" s="34"/>
      <c r="AY4" s="34"/>
      <c r="AZ4" s="34"/>
      <c r="BA4" s="34"/>
      <c r="BB4" s="34"/>
      <c r="BC4" s="34"/>
      <c r="BD4" s="34"/>
      <c r="BE4" s="34"/>
      <c r="BF4" s="34"/>
      <c r="BG4" s="34"/>
      <c r="BH4" s="34"/>
      <c r="BI4" s="34"/>
      <c r="BJ4" s="34"/>
      <c r="BK4" s="34"/>
    </row>
    <row r="5" spans="1:63" x14ac:dyDescent="0.3">
      <c r="A5" s="24" t="s">
        <v>22</v>
      </c>
      <c r="B5" s="35" t="s">
        <v>23</v>
      </c>
      <c r="C5" s="23"/>
      <c r="D5" s="36">
        <v>0.9</v>
      </c>
      <c r="E5" s="25">
        <v>54</v>
      </c>
      <c r="F5" s="26"/>
      <c r="G5" s="24">
        <f t="shared" si="0"/>
        <v>48.6</v>
      </c>
      <c r="H5" s="27">
        <f t="shared" si="1"/>
        <v>48.599999999999994</v>
      </c>
      <c r="I5" s="24">
        <v>4</v>
      </c>
      <c r="J5" s="29">
        <f>SUM(I5:I5)</f>
        <v>4</v>
      </c>
      <c r="K5" s="30">
        <f>IF(J5/G5*100&gt;=100,100,IF(J5/G5*100&lt;100,J5/G5*100))/100</f>
        <v>8.2304526748971193E-2</v>
      </c>
      <c r="L5" s="30">
        <f>J5/E5</f>
        <v>7.407407407407407E-2</v>
      </c>
      <c r="M5" s="31">
        <f>IF(J5/H5*100&gt;=100,100,IF(J5/H5*100&lt;100,J5/H5*100))/100</f>
        <v>8.2304526748971207E-2</v>
      </c>
      <c r="N5" s="24" t="s">
        <v>21</v>
      </c>
      <c r="O5" s="32"/>
      <c r="P5" s="32"/>
      <c r="Q5" s="33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  <c r="AI5" s="34"/>
      <c r="AJ5" s="34"/>
      <c r="AK5" s="34"/>
      <c r="AL5" s="34"/>
      <c r="AM5" s="34"/>
      <c r="AN5" s="34"/>
      <c r="AO5" s="34"/>
      <c r="AP5" s="34"/>
      <c r="AQ5" s="34"/>
      <c r="AR5" s="34"/>
      <c r="AS5" s="34"/>
      <c r="AT5" s="34"/>
      <c r="AU5" s="34"/>
      <c r="AV5" s="34"/>
      <c r="AW5" s="34"/>
      <c r="AX5" s="34"/>
      <c r="AY5" s="34"/>
      <c r="AZ5" s="34"/>
      <c r="BA5" s="34"/>
      <c r="BB5" s="34"/>
      <c r="BC5" s="34"/>
      <c r="BD5" s="34"/>
      <c r="BE5" s="34"/>
      <c r="BF5" s="34"/>
      <c r="BG5" s="34"/>
      <c r="BH5" s="34"/>
      <c r="BI5" s="34"/>
      <c r="BJ5" s="34"/>
      <c r="BK5" s="34"/>
    </row>
    <row r="6" spans="1:63" x14ac:dyDescent="0.3">
      <c r="A6" s="24" t="s">
        <v>24</v>
      </c>
      <c r="B6" s="35" t="s">
        <v>25</v>
      </c>
      <c r="C6" s="23"/>
      <c r="D6" s="36">
        <v>0.72</v>
      </c>
      <c r="E6" s="25">
        <v>54</v>
      </c>
      <c r="F6" s="26"/>
      <c r="G6" s="24">
        <f t="shared" si="0"/>
        <v>38.879999999999995</v>
      </c>
      <c r="H6" s="27">
        <f t="shared" si="1"/>
        <v>38.879999999999995</v>
      </c>
      <c r="I6" s="24">
        <v>4</v>
      </c>
      <c r="J6" s="29">
        <f>SUM(I6:I6)</f>
        <v>4</v>
      </c>
      <c r="K6" s="30">
        <f>IF(J6/G6*100&gt;=100,100,IF(J6/G6*100&lt;100,J6/G6*100))/100</f>
        <v>0.10288065843621402</v>
      </c>
      <c r="L6" s="30">
        <f>J6/E6</f>
        <v>7.407407407407407E-2</v>
      </c>
      <c r="M6" s="31">
        <f>IF(J6/H6*100&gt;=100,100,IF(J6/H6*100&lt;100,J6/H6*100))/100</f>
        <v>0.10288065843621402</v>
      </c>
      <c r="N6" s="24" t="s">
        <v>21</v>
      </c>
      <c r="O6" s="32"/>
      <c r="P6" s="32"/>
      <c r="Q6" s="33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  <c r="AJ6" s="34"/>
      <c r="AK6" s="34"/>
      <c r="AL6" s="34"/>
      <c r="AM6" s="34"/>
      <c r="AN6" s="34"/>
      <c r="AO6" s="34"/>
      <c r="AP6" s="34"/>
      <c r="AQ6" s="34"/>
      <c r="AR6" s="34"/>
      <c r="AS6" s="34"/>
      <c r="AT6" s="34"/>
      <c r="AU6" s="34"/>
      <c r="AV6" s="34"/>
      <c r="AW6" s="34"/>
      <c r="AX6" s="34"/>
      <c r="AY6" s="34"/>
      <c r="AZ6" s="34"/>
      <c r="BA6" s="34"/>
      <c r="BB6" s="34"/>
      <c r="BC6" s="34"/>
      <c r="BD6" s="34"/>
      <c r="BE6" s="34"/>
      <c r="BF6" s="34"/>
      <c r="BG6" s="34"/>
      <c r="BH6" s="34"/>
      <c r="BI6" s="34"/>
      <c r="BJ6" s="34"/>
      <c r="BK6" s="34"/>
    </row>
    <row r="7" spans="1:63" x14ac:dyDescent="0.3">
      <c r="A7" s="24" t="s">
        <v>26</v>
      </c>
      <c r="B7" s="35" t="s">
        <v>27</v>
      </c>
      <c r="C7" s="23"/>
      <c r="D7" s="36">
        <v>0.15</v>
      </c>
      <c r="E7" s="25">
        <f>G6</f>
        <v>38.879999999999995</v>
      </c>
      <c r="F7" s="26"/>
      <c r="G7" s="24">
        <f t="shared" si="0"/>
        <v>5.831999999999999</v>
      </c>
      <c r="H7" s="27">
        <f t="shared" si="1"/>
        <v>5.831999999999999</v>
      </c>
      <c r="I7" s="24">
        <v>4</v>
      </c>
      <c r="J7" s="29">
        <f>SUM(I7:I7)</f>
        <v>4</v>
      </c>
      <c r="K7" s="30">
        <f>IF(J7/G7*100&gt;=100,100,IF(J7/G7*100&lt;100,J7/G7*100))/100</f>
        <v>0.68587105624142675</v>
      </c>
      <c r="L7" s="30">
        <f>J7/E7</f>
        <v>0.10288065843621401</v>
      </c>
      <c r="M7" s="31">
        <f>IF(J7/H7*100&gt;=100,100,IF(J7/H7*100&lt;100,J7/H7*100))/100</f>
        <v>0.68587105624142675</v>
      </c>
      <c r="N7" s="24" t="s">
        <v>21</v>
      </c>
      <c r="O7" s="32"/>
      <c r="P7" s="32"/>
      <c r="Q7" s="33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4"/>
      <c r="AI7" s="34"/>
      <c r="AJ7" s="34"/>
      <c r="AK7" s="34"/>
      <c r="AL7" s="34"/>
      <c r="AM7" s="34"/>
      <c r="AN7" s="34"/>
      <c r="AO7" s="34"/>
      <c r="AP7" s="34"/>
      <c r="AQ7" s="34"/>
      <c r="AR7" s="34"/>
      <c r="AS7" s="34"/>
      <c r="AT7" s="34"/>
      <c r="AU7" s="34"/>
      <c r="AV7" s="34"/>
      <c r="AW7" s="34"/>
      <c r="AX7" s="34"/>
      <c r="AY7" s="34"/>
      <c r="AZ7" s="34"/>
      <c r="BA7" s="34"/>
      <c r="BB7" s="34"/>
      <c r="BC7" s="34"/>
      <c r="BD7" s="34"/>
      <c r="BE7" s="34"/>
      <c r="BF7" s="34"/>
      <c r="BG7" s="34"/>
      <c r="BH7" s="34"/>
      <c r="BI7" s="34"/>
      <c r="BJ7" s="34"/>
      <c r="BK7" s="34"/>
    </row>
    <row r="8" spans="1:63" x14ac:dyDescent="0.3">
      <c r="A8" s="21" t="s">
        <v>28</v>
      </c>
      <c r="B8" s="22"/>
      <c r="C8" s="23"/>
      <c r="D8" s="24"/>
      <c r="E8" s="25"/>
      <c r="F8" s="26"/>
      <c r="G8" s="24"/>
      <c r="H8" s="27"/>
      <c r="I8" s="24"/>
      <c r="J8" s="29"/>
      <c r="K8" s="30"/>
      <c r="L8" s="30"/>
      <c r="M8" s="31"/>
      <c r="N8" s="24"/>
      <c r="O8" s="32"/>
      <c r="P8" s="32"/>
      <c r="Q8" s="33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34"/>
      <c r="AK8" s="34"/>
      <c r="AL8" s="34"/>
      <c r="AM8" s="34"/>
      <c r="AN8" s="34"/>
      <c r="AO8" s="34"/>
      <c r="AP8" s="34"/>
      <c r="AQ8" s="34"/>
      <c r="AR8" s="34"/>
      <c r="AS8" s="34"/>
      <c r="AT8" s="34"/>
      <c r="AU8" s="34"/>
      <c r="AV8" s="34"/>
      <c r="AW8" s="34"/>
      <c r="AX8" s="34"/>
      <c r="AY8" s="34"/>
      <c r="AZ8" s="34"/>
      <c r="BA8" s="34"/>
      <c r="BB8" s="34"/>
      <c r="BC8" s="34"/>
      <c r="BD8" s="34"/>
      <c r="BE8" s="34"/>
      <c r="BF8" s="34"/>
      <c r="BG8" s="34"/>
      <c r="BH8" s="34"/>
      <c r="BI8" s="34"/>
      <c r="BJ8" s="34"/>
      <c r="BK8" s="34"/>
    </row>
    <row r="9" spans="1:63" ht="52.8" x14ac:dyDescent="0.3">
      <c r="A9" s="28" t="s">
        <v>19</v>
      </c>
      <c r="B9" s="35" t="s">
        <v>29</v>
      </c>
      <c r="C9" s="23"/>
      <c r="D9" s="36">
        <v>0.68</v>
      </c>
      <c r="E9" s="25">
        <v>30</v>
      </c>
      <c r="F9" s="37"/>
      <c r="G9" s="29">
        <f t="shared" ref="G9:G10" si="2">E9*D9</f>
        <v>20.400000000000002</v>
      </c>
      <c r="H9" s="27">
        <f t="shared" ref="H9:H10" si="3">G9/12*12</f>
        <v>20.400000000000002</v>
      </c>
      <c r="I9" s="24">
        <v>2</v>
      </c>
      <c r="J9" s="29">
        <f>SUM(I9:I9)</f>
        <v>2</v>
      </c>
      <c r="K9" s="30">
        <f>IF(J9/G9*100&gt;=100,100,IF(J9/G9*100&lt;100,J9/G9*100))/100</f>
        <v>9.8039215686274495E-2</v>
      </c>
      <c r="L9" s="30">
        <f>J9/E9</f>
        <v>6.6666666666666666E-2</v>
      </c>
      <c r="M9" s="31">
        <f>IF(J9/H9*100&gt;=100,100,IF(J9/H9*100&lt;100,J9/H9*100))/100</f>
        <v>9.8039215686274495E-2</v>
      </c>
      <c r="N9" s="38" t="s">
        <v>30</v>
      </c>
      <c r="O9" s="32" t="s">
        <v>31</v>
      </c>
      <c r="P9" s="32" t="s">
        <v>32</v>
      </c>
      <c r="Q9" s="33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  <c r="AF9" s="34"/>
      <c r="AG9" s="34"/>
      <c r="AH9" s="34"/>
      <c r="AI9" s="34"/>
      <c r="AJ9" s="34"/>
      <c r="AK9" s="34"/>
      <c r="AL9" s="34"/>
      <c r="AM9" s="34"/>
      <c r="AN9" s="34"/>
      <c r="AO9" s="34"/>
      <c r="AP9" s="34"/>
      <c r="AQ9" s="34"/>
      <c r="AR9" s="34"/>
      <c r="AS9" s="34"/>
      <c r="AT9" s="34"/>
      <c r="AU9" s="34"/>
      <c r="AV9" s="34"/>
      <c r="AW9" s="34"/>
      <c r="AX9" s="34"/>
      <c r="AY9" s="34"/>
      <c r="AZ9" s="34"/>
      <c r="BA9" s="34"/>
      <c r="BB9" s="34"/>
      <c r="BC9" s="34"/>
      <c r="BD9" s="34"/>
      <c r="BE9" s="34"/>
      <c r="BF9" s="34"/>
      <c r="BG9" s="34"/>
      <c r="BH9" s="34"/>
      <c r="BI9" s="34"/>
      <c r="BJ9" s="34"/>
      <c r="BK9" s="34"/>
    </row>
    <row r="10" spans="1:63" x14ac:dyDescent="0.3">
      <c r="A10" s="24" t="s">
        <v>22</v>
      </c>
      <c r="B10" s="35" t="s">
        <v>33</v>
      </c>
      <c r="C10" s="23"/>
      <c r="D10" s="36">
        <v>0.55000000000000004</v>
      </c>
      <c r="E10" s="25">
        <v>20</v>
      </c>
      <c r="F10" s="26"/>
      <c r="G10" s="24">
        <f t="shared" si="2"/>
        <v>11</v>
      </c>
      <c r="H10" s="27">
        <f t="shared" si="3"/>
        <v>11</v>
      </c>
      <c r="I10" s="24">
        <v>2</v>
      </c>
      <c r="J10" s="29">
        <f>SUM(I10:I10)</f>
        <v>2</v>
      </c>
      <c r="K10" s="30">
        <f>IF(J10/G10*100&gt;=100,100,IF(J10/G10*100&lt;100,J10/G10*100))/100</f>
        <v>0.18181818181818182</v>
      </c>
      <c r="L10" s="30">
        <f>J10/E10</f>
        <v>0.1</v>
      </c>
      <c r="M10" s="31">
        <f>IF(J10/H10*100&gt;=100,100,IF(J10/H10*100&lt;100,J10/H10*100))/100</f>
        <v>0.18181818181818182</v>
      </c>
      <c r="N10" s="24" t="s">
        <v>21</v>
      </c>
      <c r="O10" s="32"/>
      <c r="P10" s="32"/>
      <c r="Q10" s="33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34"/>
      <c r="AH10" s="34"/>
      <c r="AI10" s="34"/>
      <c r="AJ10" s="34"/>
      <c r="AK10" s="34"/>
      <c r="AL10" s="34"/>
      <c r="AM10" s="34"/>
      <c r="AN10" s="34"/>
      <c r="AO10" s="34"/>
      <c r="AP10" s="34"/>
      <c r="AQ10" s="34"/>
      <c r="AR10" s="34"/>
      <c r="AS10" s="34"/>
      <c r="AT10" s="34"/>
      <c r="AU10" s="34"/>
      <c r="AV10" s="34"/>
      <c r="AW10" s="34"/>
      <c r="AX10" s="34"/>
      <c r="AY10" s="34"/>
      <c r="AZ10" s="34"/>
      <c r="BA10" s="34"/>
      <c r="BB10" s="34"/>
      <c r="BC10" s="34"/>
      <c r="BD10" s="34"/>
      <c r="BE10" s="34"/>
      <c r="BF10" s="34"/>
      <c r="BG10" s="34"/>
      <c r="BH10" s="34"/>
      <c r="BI10" s="34"/>
      <c r="BJ10" s="34"/>
      <c r="BK10" s="34"/>
    </row>
    <row r="11" spans="1:63" x14ac:dyDescent="0.3">
      <c r="A11" s="21" t="s">
        <v>34</v>
      </c>
      <c r="B11" s="22"/>
      <c r="C11" s="23"/>
      <c r="D11" s="24"/>
      <c r="E11" s="25"/>
      <c r="F11" s="26"/>
      <c r="G11" s="24"/>
      <c r="H11" s="27"/>
      <c r="I11" s="24"/>
      <c r="J11" s="29"/>
      <c r="K11" s="30"/>
      <c r="L11" s="30"/>
      <c r="M11" s="31"/>
      <c r="N11" s="24"/>
      <c r="O11" s="32"/>
      <c r="P11" s="32"/>
      <c r="Q11" s="33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  <c r="AH11" s="34"/>
      <c r="AI11" s="34"/>
      <c r="AJ11" s="34"/>
      <c r="AK11" s="34"/>
      <c r="AL11" s="34"/>
      <c r="AM11" s="34"/>
      <c r="AN11" s="34"/>
      <c r="AO11" s="34"/>
      <c r="AP11" s="34"/>
      <c r="AQ11" s="34"/>
      <c r="AR11" s="34"/>
      <c r="AS11" s="34"/>
      <c r="AT11" s="34"/>
      <c r="AU11" s="34"/>
      <c r="AV11" s="34"/>
      <c r="AW11" s="34"/>
      <c r="AX11" s="34"/>
      <c r="AY11" s="34"/>
      <c r="AZ11" s="34"/>
      <c r="BA11" s="34"/>
      <c r="BB11" s="34"/>
      <c r="BC11" s="34"/>
      <c r="BD11" s="34"/>
      <c r="BE11" s="34"/>
      <c r="BF11" s="34"/>
      <c r="BG11" s="34"/>
      <c r="BH11" s="34"/>
      <c r="BI11" s="34"/>
      <c r="BJ11" s="34"/>
      <c r="BK11" s="34"/>
    </row>
    <row r="12" spans="1:63" x14ac:dyDescent="0.3">
      <c r="A12" s="24" t="s">
        <v>19</v>
      </c>
      <c r="B12" s="35" t="s">
        <v>35</v>
      </c>
      <c r="C12" s="23"/>
      <c r="D12" s="36">
        <v>0.8</v>
      </c>
      <c r="E12" s="25">
        <v>20</v>
      </c>
      <c r="F12" s="26"/>
      <c r="G12" s="24">
        <f t="shared" ref="G12:G13" si="4">E12*D12</f>
        <v>16</v>
      </c>
      <c r="H12" s="27">
        <f t="shared" ref="H12:H13" si="5">G12/12*12</f>
        <v>16</v>
      </c>
      <c r="I12" s="24">
        <v>0</v>
      </c>
      <c r="J12" s="29">
        <f>SUM(I12:I12)</f>
        <v>0</v>
      </c>
      <c r="K12" s="30">
        <f>IF(J12/G12*100&gt;=100,100,IF(J12/G12*100&lt;100,J12/G12*100))/100</f>
        <v>0</v>
      </c>
      <c r="L12" s="30">
        <f>J12/E12</f>
        <v>0</v>
      </c>
      <c r="M12" s="31">
        <f>IF(J12/H12*100&gt;=100,100,IF(J12/H12*100&lt;100,J12/H12*100))/100</f>
        <v>0</v>
      </c>
      <c r="N12" s="24" t="s">
        <v>21</v>
      </c>
      <c r="O12" s="32"/>
      <c r="P12" s="32"/>
      <c r="Q12" s="33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4"/>
      <c r="AJ12" s="34"/>
      <c r="AK12" s="34"/>
      <c r="AL12" s="34"/>
      <c r="AM12" s="34"/>
      <c r="AN12" s="34"/>
      <c r="AO12" s="34"/>
      <c r="AP12" s="34"/>
      <c r="AQ12" s="34"/>
      <c r="AR12" s="34"/>
      <c r="AS12" s="34"/>
      <c r="AT12" s="34"/>
      <c r="AU12" s="34"/>
      <c r="AV12" s="34"/>
      <c r="AW12" s="34"/>
      <c r="AX12" s="34"/>
      <c r="AY12" s="34"/>
      <c r="AZ12" s="34"/>
      <c r="BA12" s="34"/>
      <c r="BB12" s="34"/>
      <c r="BC12" s="34"/>
      <c r="BD12" s="34"/>
      <c r="BE12" s="34"/>
      <c r="BF12" s="34"/>
      <c r="BG12" s="34"/>
      <c r="BH12" s="34"/>
      <c r="BI12" s="34"/>
      <c r="BJ12" s="34"/>
      <c r="BK12" s="34"/>
    </row>
    <row r="13" spans="1:63" x14ac:dyDescent="0.3">
      <c r="A13" s="24" t="s">
        <v>22</v>
      </c>
      <c r="B13" s="35" t="s">
        <v>36</v>
      </c>
      <c r="C13" s="23"/>
      <c r="D13" s="36">
        <v>0.3</v>
      </c>
      <c r="E13" s="25">
        <v>3</v>
      </c>
      <c r="F13" s="37"/>
      <c r="G13" s="29">
        <f t="shared" si="4"/>
        <v>0.89999999999999991</v>
      </c>
      <c r="H13" s="27">
        <f t="shared" si="5"/>
        <v>0.89999999999999991</v>
      </c>
      <c r="I13" s="24">
        <v>0</v>
      </c>
      <c r="J13" s="29">
        <f>SUM(I13:I13)</f>
        <v>0</v>
      </c>
      <c r="K13" s="30">
        <f>IF(J13/G13*100&gt;=100,100,IF(J13/G13*100&lt;100,J13/G13*100))/100</f>
        <v>0</v>
      </c>
      <c r="L13" s="30">
        <v>1</v>
      </c>
      <c r="M13" s="31">
        <f>IF(J13/H13*100&gt;=100,100,IF(J13/H13*100&lt;100,J13/H13*100))/100</f>
        <v>0</v>
      </c>
      <c r="N13" s="24" t="s">
        <v>21</v>
      </c>
      <c r="O13" s="32"/>
      <c r="P13" s="32"/>
      <c r="Q13" s="33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  <c r="AH13" s="34"/>
      <c r="AI13" s="34"/>
      <c r="AJ13" s="34"/>
      <c r="AK13" s="34"/>
      <c r="AL13" s="34"/>
      <c r="AM13" s="34"/>
      <c r="AN13" s="34"/>
      <c r="AO13" s="34"/>
      <c r="AP13" s="34"/>
      <c r="AQ13" s="34"/>
      <c r="AR13" s="34"/>
      <c r="AS13" s="34"/>
      <c r="AT13" s="34"/>
      <c r="AU13" s="34"/>
      <c r="AV13" s="34"/>
      <c r="AW13" s="34"/>
      <c r="AX13" s="34"/>
      <c r="AY13" s="34"/>
      <c r="AZ13" s="34"/>
      <c r="BA13" s="34"/>
      <c r="BB13" s="34"/>
      <c r="BC13" s="34"/>
      <c r="BD13" s="34"/>
      <c r="BE13" s="34"/>
      <c r="BF13" s="34"/>
      <c r="BG13" s="34"/>
      <c r="BH13" s="34"/>
      <c r="BI13" s="34"/>
      <c r="BJ13" s="34"/>
      <c r="BK13" s="34"/>
    </row>
    <row r="14" spans="1:63" x14ac:dyDescent="0.3">
      <c r="A14" s="21" t="s">
        <v>37</v>
      </c>
      <c r="B14" s="22"/>
      <c r="C14" s="23"/>
      <c r="D14" s="24"/>
      <c r="E14" s="25"/>
      <c r="F14" s="26"/>
      <c r="G14" s="24"/>
      <c r="H14" s="27"/>
      <c r="I14" s="24"/>
      <c r="J14" s="29"/>
      <c r="K14" s="30"/>
      <c r="L14" s="30"/>
      <c r="M14" s="31"/>
      <c r="N14" s="24"/>
      <c r="O14" s="32"/>
      <c r="P14" s="32"/>
      <c r="Q14" s="33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4"/>
      <c r="AL14" s="34"/>
      <c r="AM14" s="34"/>
      <c r="AN14" s="34"/>
      <c r="AO14" s="34"/>
      <c r="AP14" s="34"/>
      <c r="AQ14" s="34"/>
      <c r="AR14" s="34"/>
      <c r="AS14" s="34"/>
      <c r="AT14" s="34"/>
      <c r="AU14" s="34"/>
      <c r="AV14" s="34"/>
      <c r="AW14" s="34"/>
      <c r="AX14" s="34"/>
      <c r="AY14" s="34"/>
      <c r="AZ14" s="34"/>
      <c r="BA14" s="34"/>
      <c r="BB14" s="34"/>
      <c r="BC14" s="34"/>
      <c r="BD14" s="34"/>
      <c r="BE14" s="34"/>
      <c r="BF14" s="34"/>
      <c r="BG14" s="34"/>
      <c r="BH14" s="34"/>
      <c r="BI14" s="34"/>
      <c r="BJ14" s="34"/>
      <c r="BK14" s="34"/>
    </row>
    <row r="15" spans="1:63" x14ac:dyDescent="0.3">
      <c r="A15" s="24" t="s">
        <v>19</v>
      </c>
      <c r="B15" s="35" t="s">
        <v>38</v>
      </c>
      <c r="C15" s="23"/>
      <c r="D15" s="36">
        <v>0.1</v>
      </c>
      <c r="E15" s="25">
        <v>720</v>
      </c>
      <c r="F15" s="26"/>
      <c r="G15" s="24">
        <f t="shared" ref="G15:G17" si="6">E15*D15</f>
        <v>72</v>
      </c>
      <c r="H15" s="27">
        <f t="shared" ref="H15:H17" si="7">G15/12*12</f>
        <v>72</v>
      </c>
      <c r="I15" s="24">
        <v>8</v>
      </c>
      <c r="J15" s="29">
        <f>SUM(I15:I15)</f>
        <v>8</v>
      </c>
      <c r="K15" s="30">
        <f>IF(J15/G15*100&gt;=100,100,IF(J15/G15*100&lt;100,J15/G15*100))/100</f>
        <v>0.1111111111111111</v>
      </c>
      <c r="L15" s="30">
        <f>J15/E15</f>
        <v>1.1111111111111112E-2</v>
      </c>
      <c r="M15" s="31">
        <f>IF(J15/H15*100&gt;=100,100,IF(J15/H15*100&lt;100,J15/H15*100))/100</f>
        <v>0.1111111111111111</v>
      </c>
      <c r="N15" s="24" t="s">
        <v>21</v>
      </c>
      <c r="O15" s="32"/>
      <c r="P15" s="32"/>
      <c r="Q15" s="33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/>
      <c r="AL15" s="34"/>
      <c r="AM15" s="34"/>
      <c r="AN15" s="34"/>
      <c r="AO15" s="34"/>
      <c r="AP15" s="34"/>
      <c r="AQ15" s="34"/>
      <c r="AR15" s="34"/>
      <c r="AS15" s="34"/>
      <c r="AT15" s="34"/>
      <c r="AU15" s="34"/>
      <c r="AV15" s="34"/>
      <c r="AW15" s="34"/>
      <c r="AX15" s="34"/>
      <c r="AY15" s="34"/>
      <c r="AZ15" s="34"/>
      <c r="BA15" s="34"/>
      <c r="BB15" s="34"/>
      <c r="BC15" s="34"/>
      <c r="BD15" s="34"/>
      <c r="BE15" s="34"/>
      <c r="BF15" s="34"/>
      <c r="BG15" s="34"/>
      <c r="BH15" s="34"/>
      <c r="BI15" s="34"/>
      <c r="BJ15" s="34"/>
      <c r="BK15" s="34"/>
    </row>
    <row r="16" spans="1:63" x14ac:dyDescent="0.3">
      <c r="A16" s="24" t="s">
        <v>22</v>
      </c>
      <c r="B16" s="35" t="s">
        <v>39</v>
      </c>
      <c r="C16" s="23"/>
      <c r="D16" s="36">
        <v>0.2</v>
      </c>
      <c r="E16" s="25">
        <v>4</v>
      </c>
      <c r="F16" s="37"/>
      <c r="G16" s="29">
        <f t="shared" si="6"/>
        <v>0.8</v>
      </c>
      <c r="H16" s="27">
        <f t="shared" si="7"/>
        <v>0.8</v>
      </c>
      <c r="I16" s="24">
        <v>1</v>
      </c>
      <c r="J16" s="29">
        <f>SUM(I16:I16)</f>
        <v>1</v>
      </c>
      <c r="K16" s="30">
        <f>IF(J16/G16*100&gt;=100,100,IF(J16/G16*100&lt;100,J16/G16*100))/100</f>
        <v>1</v>
      </c>
      <c r="L16" s="30">
        <v>1</v>
      </c>
      <c r="M16" s="31">
        <f>IF(J16/H16*100&gt;=100,100,IF(J16/H16*100&lt;100,J16/H16*100))/100</f>
        <v>1</v>
      </c>
      <c r="N16" s="24" t="s">
        <v>21</v>
      </c>
      <c r="O16" s="32"/>
      <c r="P16" s="32"/>
      <c r="Q16" s="33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34"/>
      <c r="AK16" s="34"/>
      <c r="AL16" s="34"/>
      <c r="AM16" s="34"/>
      <c r="AN16" s="34"/>
      <c r="AO16" s="34"/>
      <c r="AP16" s="34"/>
      <c r="AQ16" s="34"/>
      <c r="AR16" s="34"/>
      <c r="AS16" s="34"/>
      <c r="AT16" s="34"/>
      <c r="AU16" s="34"/>
      <c r="AV16" s="34"/>
      <c r="AW16" s="34"/>
      <c r="AX16" s="34"/>
      <c r="AY16" s="34"/>
      <c r="AZ16" s="34"/>
      <c r="BA16" s="34"/>
      <c r="BB16" s="34"/>
      <c r="BC16" s="34"/>
      <c r="BD16" s="34"/>
      <c r="BE16" s="34"/>
      <c r="BF16" s="34"/>
      <c r="BG16" s="34"/>
      <c r="BH16" s="34"/>
      <c r="BI16" s="34"/>
      <c r="BJ16" s="34"/>
      <c r="BK16" s="34"/>
    </row>
    <row r="17" spans="1:63" x14ac:dyDescent="0.3">
      <c r="A17" s="24" t="s">
        <v>24</v>
      </c>
      <c r="B17" s="35" t="s">
        <v>40</v>
      </c>
      <c r="C17" s="23"/>
      <c r="D17" s="36">
        <v>0.4</v>
      </c>
      <c r="E17" s="25">
        <v>1</v>
      </c>
      <c r="F17" s="37"/>
      <c r="G17" s="29">
        <f t="shared" si="6"/>
        <v>0.4</v>
      </c>
      <c r="H17" s="27">
        <f t="shared" si="7"/>
        <v>0.4</v>
      </c>
      <c r="I17" s="24">
        <v>1</v>
      </c>
      <c r="J17" s="29">
        <f>SUM(I17:I17)</f>
        <v>1</v>
      </c>
      <c r="K17" s="30">
        <f>IF(J17/G17*100&gt;=100,100,IF(J17/G17*100&lt;100,J17/G17*100))/100</f>
        <v>1</v>
      </c>
      <c r="L17" s="30">
        <v>1</v>
      </c>
      <c r="M17" s="31">
        <f>IF(J17/H17*100&gt;=100,100,IF(J17/H17*100&lt;100,J17/H17*100))/100</f>
        <v>1</v>
      </c>
      <c r="N17" s="24" t="s">
        <v>21</v>
      </c>
      <c r="O17" s="32"/>
      <c r="P17" s="32"/>
      <c r="Q17" s="33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  <c r="AL17" s="34"/>
      <c r="AM17" s="34"/>
      <c r="AN17" s="34"/>
      <c r="AO17" s="34"/>
      <c r="AP17" s="34"/>
      <c r="AQ17" s="34"/>
      <c r="AR17" s="34"/>
      <c r="AS17" s="34"/>
      <c r="AT17" s="34"/>
      <c r="AU17" s="34"/>
      <c r="AV17" s="34"/>
      <c r="AW17" s="34"/>
      <c r="AX17" s="34"/>
      <c r="AY17" s="34"/>
      <c r="AZ17" s="34"/>
      <c r="BA17" s="34"/>
      <c r="BB17" s="34"/>
      <c r="BC17" s="34"/>
      <c r="BD17" s="34"/>
      <c r="BE17" s="34"/>
      <c r="BF17" s="34"/>
      <c r="BG17" s="34"/>
      <c r="BH17" s="34"/>
      <c r="BI17" s="34"/>
      <c r="BJ17" s="34"/>
      <c r="BK17" s="34"/>
    </row>
    <row r="18" spans="1:63" x14ac:dyDescent="0.3">
      <c r="A18" s="21" t="s">
        <v>41</v>
      </c>
      <c r="B18" s="22"/>
      <c r="C18" s="23"/>
      <c r="D18" s="24"/>
      <c r="E18" s="25"/>
      <c r="F18" s="37"/>
      <c r="G18" s="29"/>
      <c r="H18" s="27"/>
      <c r="I18" s="24"/>
      <c r="J18" s="29"/>
      <c r="K18" s="30"/>
      <c r="L18" s="30"/>
      <c r="M18" s="31"/>
      <c r="N18" s="24"/>
      <c r="O18" s="32"/>
      <c r="P18" s="32"/>
      <c r="Q18" s="33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34"/>
      <c r="AM18" s="34"/>
      <c r="AN18" s="34"/>
      <c r="AO18" s="34"/>
      <c r="AP18" s="34"/>
      <c r="AQ18" s="34"/>
      <c r="AR18" s="34"/>
      <c r="AS18" s="34"/>
      <c r="AT18" s="34"/>
      <c r="AU18" s="34"/>
      <c r="AV18" s="34"/>
      <c r="AW18" s="34"/>
      <c r="AX18" s="34"/>
      <c r="AY18" s="34"/>
      <c r="AZ18" s="34"/>
      <c r="BA18" s="34"/>
      <c r="BB18" s="34"/>
      <c r="BC18" s="34"/>
      <c r="BD18" s="34"/>
      <c r="BE18" s="34"/>
      <c r="BF18" s="34"/>
      <c r="BG18" s="34"/>
      <c r="BH18" s="34"/>
      <c r="BI18" s="34"/>
      <c r="BJ18" s="34"/>
      <c r="BK18" s="34"/>
    </row>
    <row r="19" spans="1:63" x14ac:dyDescent="0.3">
      <c r="A19" s="24" t="s">
        <v>19</v>
      </c>
      <c r="B19" s="35" t="s">
        <v>42</v>
      </c>
      <c r="C19" s="23"/>
      <c r="D19" s="36">
        <v>0.9</v>
      </c>
      <c r="E19" s="25">
        <v>3</v>
      </c>
      <c r="F19" s="37"/>
      <c r="G19" s="29">
        <f t="shared" ref="G19:G20" si="8">E19*D19</f>
        <v>2.7</v>
      </c>
      <c r="H19" s="27">
        <f t="shared" ref="H19:H21" si="9">G19/12*12</f>
        <v>2.7</v>
      </c>
      <c r="I19" s="24">
        <v>0</v>
      </c>
      <c r="J19" s="29">
        <f>SUM(I19:I19)</f>
        <v>0</v>
      </c>
      <c r="K19" s="30">
        <f>IF(J19/G19*100&gt;=100,100,IF(J19/G19*100&lt;100,J19/G19*100))/100</f>
        <v>0</v>
      </c>
      <c r="L19" s="30">
        <f>J19/E19</f>
        <v>0</v>
      </c>
      <c r="M19" s="31">
        <f>IF(J19/H19*100&gt;=100,100,IF(J19/H19*100&lt;100,J19/H19*100))/100</f>
        <v>0</v>
      </c>
      <c r="N19" s="24" t="s">
        <v>21</v>
      </c>
      <c r="O19" s="32"/>
      <c r="P19" s="32"/>
      <c r="Q19" s="33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  <c r="AH19" s="34"/>
      <c r="AI19" s="34"/>
      <c r="AJ19" s="34"/>
      <c r="AK19" s="34"/>
      <c r="AL19" s="34"/>
      <c r="AM19" s="34"/>
      <c r="AN19" s="34"/>
      <c r="AO19" s="34"/>
      <c r="AP19" s="34"/>
      <c r="AQ19" s="34"/>
      <c r="AR19" s="34"/>
      <c r="AS19" s="34"/>
      <c r="AT19" s="34"/>
      <c r="AU19" s="34"/>
      <c r="AV19" s="34"/>
      <c r="AW19" s="34"/>
      <c r="AX19" s="34"/>
      <c r="AY19" s="34"/>
      <c r="AZ19" s="34"/>
      <c r="BA19" s="34"/>
      <c r="BB19" s="34"/>
      <c r="BC19" s="34"/>
      <c r="BD19" s="34"/>
      <c r="BE19" s="34"/>
      <c r="BF19" s="34"/>
      <c r="BG19" s="34"/>
      <c r="BH19" s="34"/>
      <c r="BI19" s="34"/>
      <c r="BJ19" s="34"/>
      <c r="BK19" s="34"/>
    </row>
    <row r="20" spans="1:63" x14ac:dyDescent="0.3">
      <c r="A20" s="24" t="s">
        <v>22</v>
      </c>
      <c r="B20" s="35" t="s">
        <v>43</v>
      </c>
      <c r="C20" s="23"/>
      <c r="D20" s="36">
        <v>0.3</v>
      </c>
      <c r="E20" s="25">
        <v>3</v>
      </c>
      <c r="F20" s="37"/>
      <c r="G20" s="29">
        <f t="shared" si="8"/>
        <v>0.89999999999999991</v>
      </c>
      <c r="H20" s="27">
        <f t="shared" si="9"/>
        <v>0.89999999999999991</v>
      </c>
      <c r="I20" s="24">
        <v>0</v>
      </c>
      <c r="J20" s="29">
        <f>SUM(I20:I20)</f>
        <v>0</v>
      </c>
      <c r="K20" s="30">
        <f>IF(J20/G20*100&gt;=100,100,IF(J20/G20*100&lt;100,J20/G20*100))/100</f>
        <v>0</v>
      </c>
      <c r="L20" s="30">
        <f>J20/E20</f>
        <v>0</v>
      </c>
      <c r="M20" s="31">
        <f>IF(J20/H20*100&gt;=100,100,IF(J20/H20*100&lt;100,J20/H20*100))/100</f>
        <v>0</v>
      </c>
      <c r="N20" s="24" t="s">
        <v>21</v>
      </c>
      <c r="O20" s="32"/>
      <c r="P20" s="32"/>
      <c r="Q20" s="33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  <c r="AH20" s="34"/>
      <c r="AI20" s="34"/>
      <c r="AJ20" s="34"/>
      <c r="AK20" s="34"/>
      <c r="AL20" s="34"/>
      <c r="AM20" s="34"/>
      <c r="AN20" s="34"/>
      <c r="AO20" s="34"/>
      <c r="AP20" s="34"/>
      <c r="AQ20" s="34"/>
      <c r="AR20" s="34"/>
      <c r="AS20" s="34"/>
      <c r="AT20" s="34"/>
      <c r="AU20" s="34"/>
      <c r="AV20" s="34"/>
      <c r="AW20" s="34"/>
      <c r="AX20" s="34"/>
      <c r="AY20" s="34"/>
      <c r="AZ20" s="34"/>
      <c r="BA20" s="34"/>
      <c r="BB20" s="34"/>
      <c r="BC20" s="34"/>
      <c r="BD20" s="34"/>
      <c r="BE20" s="34"/>
      <c r="BF20" s="34"/>
      <c r="BG20" s="34"/>
      <c r="BH20" s="34"/>
      <c r="BI20" s="34"/>
      <c r="BJ20" s="34"/>
      <c r="BK20" s="34"/>
    </row>
    <row r="21" spans="1:63" x14ac:dyDescent="0.3">
      <c r="A21" s="28" t="s">
        <v>24</v>
      </c>
      <c r="B21" s="35" t="s">
        <v>44</v>
      </c>
      <c r="C21" s="23"/>
      <c r="D21" s="36">
        <v>0.15</v>
      </c>
      <c r="E21" s="25">
        <v>3</v>
      </c>
      <c r="F21" s="37"/>
      <c r="G21" s="29">
        <v>1</v>
      </c>
      <c r="H21" s="27">
        <f t="shared" si="9"/>
        <v>1</v>
      </c>
      <c r="I21" s="24">
        <v>0</v>
      </c>
      <c r="J21" s="29">
        <f>SUM(I21:I21)</f>
        <v>0</v>
      </c>
      <c r="K21" s="30">
        <f>IF(J21/G21*100&gt;=100,100,IF(J21/G21*100&lt;100,J21/G21*100))/100</f>
        <v>0</v>
      </c>
      <c r="L21" s="30">
        <f>J21/E21</f>
        <v>0</v>
      </c>
      <c r="M21" s="31">
        <f>IF(J21/H21*100&gt;=100,100,IF(J21/H21*100&lt;100,J21/H21*100))/100</f>
        <v>0</v>
      </c>
      <c r="N21" s="24" t="s">
        <v>21</v>
      </c>
      <c r="O21" s="32"/>
      <c r="P21" s="32"/>
      <c r="Q21" s="33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34"/>
      <c r="AL21" s="34"/>
      <c r="AM21" s="34"/>
      <c r="AN21" s="34"/>
      <c r="AO21" s="34"/>
      <c r="AP21" s="34"/>
      <c r="AQ21" s="34"/>
      <c r="AR21" s="34"/>
      <c r="AS21" s="34"/>
      <c r="AT21" s="34"/>
      <c r="AU21" s="34"/>
      <c r="AV21" s="34"/>
      <c r="AW21" s="34"/>
      <c r="AX21" s="34"/>
      <c r="AY21" s="34"/>
      <c r="AZ21" s="34"/>
      <c r="BA21" s="34"/>
      <c r="BB21" s="34"/>
      <c r="BC21" s="34"/>
      <c r="BD21" s="34"/>
      <c r="BE21" s="34"/>
      <c r="BF21" s="34"/>
      <c r="BG21" s="34"/>
      <c r="BH21" s="34"/>
      <c r="BI21" s="34"/>
      <c r="BJ21" s="34"/>
      <c r="BK21" s="34"/>
    </row>
  </sheetData>
  <mergeCells count="32">
    <mergeCell ref="B19:C19"/>
    <mergeCell ref="B20:C20"/>
    <mergeCell ref="B21:C21"/>
    <mergeCell ref="B13:C13"/>
    <mergeCell ref="A14:C14"/>
    <mergeCell ref="B15:C15"/>
    <mergeCell ref="B16:C16"/>
    <mergeCell ref="B17:C17"/>
    <mergeCell ref="A18:C18"/>
    <mergeCell ref="B7:C7"/>
    <mergeCell ref="A8:C8"/>
    <mergeCell ref="B9:C9"/>
    <mergeCell ref="B10:C10"/>
    <mergeCell ref="A11:C11"/>
    <mergeCell ref="B12:C12"/>
    <mergeCell ref="P1:P2"/>
    <mergeCell ref="Q1:Q2"/>
    <mergeCell ref="A3:C3"/>
    <mergeCell ref="B4:C4"/>
    <mergeCell ref="B5:C5"/>
    <mergeCell ref="B6:C6"/>
    <mergeCell ref="J1:J2"/>
    <mergeCell ref="K1:K2"/>
    <mergeCell ref="L1:L2"/>
    <mergeCell ref="M1:M2"/>
    <mergeCell ref="N1:N2"/>
    <mergeCell ref="O1:O2"/>
    <mergeCell ref="A1:A2"/>
    <mergeCell ref="B1:C2"/>
    <mergeCell ref="D1:D2"/>
    <mergeCell ref="E1:E2"/>
    <mergeCell ref="G1:G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Akbar Fahreza</dc:creator>
  <cp:lastModifiedBy>Akbar Fahreza</cp:lastModifiedBy>
  <dcterms:created xsi:type="dcterms:W3CDTF">2025-01-23T02:14:50Z</dcterms:created>
  <dcterms:modified xsi:type="dcterms:W3CDTF">2025-01-23T02:19:05Z</dcterms:modified>
</cp:coreProperties>
</file>