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My Drive\bukti kopindag\bukti per indikator\4. Kelembagaan\4.1 Profesionalitas\4.1.4 Konfidensialitas\"/>
    </mc:Choice>
  </mc:AlternateContent>
  <xr:revisionPtr revIDLastSave="0" documentId="13_ncr:1_{2300F80B-83FF-4C30-A08A-58973F833F82}" xr6:coauthVersionLast="47" xr6:coauthVersionMax="47" xr10:uidLastSave="{00000000-0000-0000-0000-000000000000}"/>
  <bookViews>
    <workbookView xWindow="8505" yWindow="1980" windowWidth="13425" windowHeight="13110" activeTab="1" xr2:uid="{00000000-000D-0000-FFFF-FFFF00000000}"/>
  </bookViews>
  <sheets>
    <sheet name="kusioner" sheetId="8" r:id="rId1"/>
    <sheet name="raw data " sheetId="9" r:id="rId2"/>
    <sheet name="Sertifikat" sheetId="12" r:id="rId3"/>
    <sheet name="Rangkuman" sheetId="14" r:id="rId4"/>
  </sheets>
  <definedNames>
    <definedName name="_xlnm.Print_Area" localSheetId="0">kusioner!$A$1:$F$73</definedName>
    <definedName name="_xlnm.Print_Area" localSheetId="3">Rangkuman!$A$1:$J$28</definedName>
    <definedName name="_xlnm.Print_Area" localSheetId="2">Sertifikat!$A$1:$K$44</definedName>
    <definedName name="_xlnm.Print_Titles" localSheetId="0">kusioner!$22:$23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6" i="9" l="1"/>
  <c r="J116" i="9" s="1"/>
  <c r="O116" i="9"/>
  <c r="P116" i="9" s="1"/>
  <c r="T116" i="9"/>
  <c r="U116" i="9" s="1"/>
  <c r="Z116" i="9"/>
  <c r="AA116" i="9" s="1"/>
  <c r="AD116" i="9"/>
  <c r="AE116" i="9" s="1"/>
  <c r="AI116" i="9"/>
  <c r="AJ116" i="9" s="1"/>
  <c r="AN116" i="9"/>
  <c r="AO116" i="9" s="1"/>
  <c r="AR116" i="9"/>
  <c r="AS116" i="9" s="1"/>
  <c r="AY116" i="9"/>
  <c r="AZ116" i="9" s="1"/>
  <c r="I117" i="9"/>
  <c r="J117" i="9" s="1"/>
  <c r="O117" i="9"/>
  <c r="P117" i="9" s="1"/>
  <c r="T117" i="9"/>
  <c r="U117" i="9" s="1"/>
  <c r="Z117" i="9"/>
  <c r="AA117" i="9" s="1"/>
  <c r="AD117" i="9"/>
  <c r="AE117" i="9" s="1"/>
  <c r="AI117" i="9"/>
  <c r="AJ117" i="9" s="1"/>
  <c r="AN117" i="9"/>
  <c r="AO117" i="9" s="1"/>
  <c r="AR117" i="9"/>
  <c r="AS117" i="9" s="1"/>
  <c r="AY117" i="9"/>
  <c r="AZ117" i="9" s="1"/>
  <c r="I118" i="9"/>
  <c r="J118" i="9" s="1"/>
  <c r="O118" i="9"/>
  <c r="P118" i="9" s="1"/>
  <c r="T118" i="9"/>
  <c r="U118" i="9" s="1"/>
  <c r="Z118" i="9"/>
  <c r="AA118" i="9" s="1"/>
  <c r="AD118" i="9"/>
  <c r="AE118" i="9" s="1"/>
  <c r="AI118" i="9"/>
  <c r="AJ118" i="9" s="1"/>
  <c r="AN118" i="9"/>
  <c r="AO118" i="9" s="1"/>
  <c r="AR118" i="9"/>
  <c r="AS118" i="9" s="1"/>
  <c r="AY118" i="9"/>
  <c r="AZ118" i="9" s="1"/>
  <c r="I119" i="9"/>
  <c r="J119" i="9" s="1"/>
  <c r="O119" i="9"/>
  <c r="P119" i="9" s="1"/>
  <c r="T119" i="9"/>
  <c r="U119" i="9" s="1"/>
  <c r="Z119" i="9"/>
  <c r="AA119" i="9" s="1"/>
  <c r="AD119" i="9"/>
  <c r="AE119" i="9" s="1"/>
  <c r="AI119" i="9"/>
  <c r="AJ119" i="9" s="1"/>
  <c r="AN119" i="9"/>
  <c r="AO119" i="9" s="1"/>
  <c r="AR119" i="9"/>
  <c r="AS119" i="9" s="1"/>
  <c r="AY119" i="9"/>
  <c r="AZ119" i="9" s="1"/>
  <c r="I120" i="9"/>
  <c r="J120" i="9" s="1"/>
  <c r="O120" i="9"/>
  <c r="P120" i="9" s="1"/>
  <c r="T120" i="9"/>
  <c r="U120" i="9" s="1"/>
  <c r="Z120" i="9"/>
  <c r="AA120" i="9" s="1"/>
  <c r="AD120" i="9"/>
  <c r="AE120" i="9" s="1"/>
  <c r="AI120" i="9"/>
  <c r="AJ120" i="9" s="1"/>
  <c r="AN120" i="9"/>
  <c r="AO120" i="9" s="1"/>
  <c r="AR120" i="9"/>
  <c r="AS120" i="9" s="1"/>
  <c r="AY120" i="9"/>
  <c r="AZ120" i="9" s="1"/>
  <c r="I121" i="9"/>
  <c r="J121" i="9" s="1"/>
  <c r="O121" i="9"/>
  <c r="P121" i="9" s="1"/>
  <c r="T121" i="9"/>
  <c r="U121" i="9" s="1"/>
  <c r="Z121" i="9"/>
  <c r="AA121" i="9" s="1"/>
  <c r="AD121" i="9"/>
  <c r="AE121" i="9" s="1"/>
  <c r="AI121" i="9"/>
  <c r="AJ121" i="9" s="1"/>
  <c r="AN121" i="9"/>
  <c r="AO121" i="9" s="1"/>
  <c r="AR121" i="9"/>
  <c r="AS121" i="9" s="1"/>
  <c r="AY121" i="9"/>
  <c r="AZ121" i="9" s="1"/>
  <c r="I122" i="9"/>
  <c r="J122" i="9" s="1"/>
  <c r="O122" i="9"/>
  <c r="P122" i="9" s="1"/>
  <c r="T122" i="9"/>
  <c r="U122" i="9" s="1"/>
  <c r="Z122" i="9"/>
  <c r="AA122" i="9" s="1"/>
  <c r="AD122" i="9"/>
  <c r="AE122" i="9" s="1"/>
  <c r="AI122" i="9"/>
  <c r="AJ122" i="9" s="1"/>
  <c r="AN122" i="9"/>
  <c r="AO122" i="9" s="1"/>
  <c r="AR122" i="9"/>
  <c r="AS122" i="9" s="1"/>
  <c r="AY122" i="9"/>
  <c r="AZ122" i="9" s="1"/>
  <c r="I123" i="9"/>
  <c r="J123" i="9" s="1"/>
  <c r="O123" i="9"/>
  <c r="P123" i="9" s="1"/>
  <c r="T123" i="9"/>
  <c r="U123" i="9" s="1"/>
  <c r="Z123" i="9"/>
  <c r="AA123" i="9" s="1"/>
  <c r="AD123" i="9"/>
  <c r="AE123" i="9" s="1"/>
  <c r="AI123" i="9"/>
  <c r="AJ123" i="9" s="1"/>
  <c r="AN123" i="9"/>
  <c r="AO123" i="9" s="1"/>
  <c r="AR123" i="9"/>
  <c r="AS123" i="9" s="1"/>
  <c r="AY123" i="9"/>
  <c r="AZ123" i="9" s="1"/>
  <c r="I124" i="9"/>
  <c r="J124" i="9" s="1"/>
  <c r="O124" i="9"/>
  <c r="P124" i="9" s="1"/>
  <c r="T124" i="9"/>
  <c r="U124" i="9" s="1"/>
  <c r="Z124" i="9"/>
  <c r="AA124" i="9" s="1"/>
  <c r="AD124" i="9"/>
  <c r="AE124" i="9" s="1"/>
  <c r="AI124" i="9"/>
  <c r="AJ124" i="9" s="1"/>
  <c r="AN124" i="9"/>
  <c r="AO124" i="9" s="1"/>
  <c r="AR124" i="9"/>
  <c r="AS124" i="9" s="1"/>
  <c r="AY124" i="9"/>
  <c r="AZ124" i="9" s="1"/>
  <c r="I125" i="9"/>
  <c r="J125" i="9" s="1"/>
  <c r="O125" i="9"/>
  <c r="P125" i="9" s="1"/>
  <c r="T125" i="9"/>
  <c r="U125" i="9" s="1"/>
  <c r="Z125" i="9"/>
  <c r="AA125" i="9" s="1"/>
  <c r="AD125" i="9"/>
  <c r="AE125" i="9" s="1"/>
  <c r="AI125" i="9"/>
  <c r="AJ125" i="9" s="1"/>
  <c r="AN125" i="9"/>
  <c r="AO125" i="9" s="1"/>
  <c r="AR125" i="9"/>
  <c r="AS125" i="9" s="1"/>
  <c r="AY125" i="9"/>
  <c r="AZ125" i="9" s="1"/>
  <c r="I126" i="9"/>
  <c r="J126" i="9" s="1"/>
  <c r="O126" i="9"/>
  <c r="P126" i="9" s="1"/>
  <c r="T126" i="9"/>
  <c r="U126" i="9" s="1"/>
  <c r="Z126" i="9"/>
  <c r="AA126" i="9" s="1"/>
  <c r="AD126" i="9"/>
  <c r="AE126" i="9" s="1"/>
  <c r="AI126" i="9"/>
  <c r="AJ126" i="9" s="1"/>
  <c r="AN126" i="9"/>
  <c r="AO126" i="9" s="1"/>
  <c r="AR126" i="9"/>
  <c r="AS126" i="9" s="1"/>
  <c r="AY126" i="9"/>
  <c r="AZ126" i="9" s="1"/>
  <c r="I127" i="9"/>
  <c r="J127" i="9" s="1"/>
  <c r="O127" i="9"/>
  <c r="P127" i="9" s="1"/>
  <c r="T127" i="9"/>
  <c r="U127" i="9" s="1"/>
  <c r="Z127" i="9"/>
  <c r="AA127" i="9" s="1"/>
  <c r="AD127" i="9"/>
  <c r="AE127" i="9" s="1"/>
  <c r="AI127" i="9"/>
  <c r="AJ127" i="9" s="1"/>
  <c r="AN127" i="9"/>
  <c r="AO127" i="9" s="1"/>
  <c r="AR127" i="9"/>
  <c r="AS127" i="9" s="1"/>
  <c r="AY127" i="9"/>
  <c r="AZ127" i="9" s="1"/>
  <c r="I128" i="9"/>
  <c r="J128" i="9" s="1"/>
  <c r="O128" i="9"/>
  <c r="P128" i="9" s="1"/>
  <c r="T128" i="9"/>
  <c r="U128" i="9" s="1"/>
  <c r="Z128" i="9"/>
  <c r="AA128" i="9" s="1"/>
  <c r="AD128" i="9"/>
  <c r="AE128" i="9" s="1"/>
  <c r="AI128" i="9"/>
  <c r="AJ128" i="9" s="1"/>
  <c r="AN128" i="9"/>
  <c r="AO128" i="9" s="1"/>
  <c r="AR128" i="9"/>
  <c r="AS128" i="9" s="1"/>
  <c r="AY128" i="9"/>
  <c r="AZ128" i="9" s="1"/>
  <c r="I129" i="9"/>
  <c r="J129" i="9" s="1"/>
  <c r="O129" i="9"/>
  <c r="P129" i="9" s="1"/>
  <c r="T129" i="9"/>
  <c r="U129" i="9" s="1"/>
  <c r="Z129" i="9"/>
  <c r="AA129" i="9" s="1"/>
  <c r="AD129" i="9"/>
  <c r="AE129" i="9" s="1"/>
  <c r="AI129" i="9"/>
  <c r="AJ129" i="9" s="1"/>
  <c r="AN129" i="9"/>
  <c r="AO129" i="9" s="1"/>
  <c r="AR129" i="9"/>
  <c r="AS129" i="9" s="1"/>
  <c r="AY129" i="9"/>
  <c r="AZ129" i="9" s="1"/>
  <c r="I130" i="9"/>
  <c r="J130" i="9" s="1"/>
  <c r="O130" i="9"/>
  <c r="P130" i="9" s="1"/>
  <c r="T130" i="9"/>
  <c r="U130" i="9" s="1"/>
  <c r="Z130" i="9"/>
  <c r="AA130" i="9" s="1"/>
  <c r="AD130" i="9"/>
  <c r="AE130" i="9" s="1"/>
  <c r="AI130" i="9"/>
  <c r="AJ130" i="9" s="1"/>
  <c r="AN130" i="9"/>
  <c r="AO130" i="9" s="1"/>
  <c r="AR130" i="9"/>
  <c r="AS130" i="9" s="1"/>
  <c r="AY130" i="9"/>
  <c r="AZ130" i="9" s="1"/>
  <c r="I131" i="9"/>
  <c r="J131" i="9" s="1"/>
  <c r="O131" i="9"/>
  <c r="P131" i="9" s="1"/>
  <c r="T131" i="9"/>
  <c r="U131" i="9" s="1"/>
  <c r="Z131" i="9"/>
  <c r="AA131" i="9" s="1"/>
  <c r="AD131" i="9"/>
  <c r="AE131" i="9" s="1"/>
  <c r="AI131" i="9"/>
  <c r="AJ131" i="9" s="1"/>
  <c r="AN131" i="9"/>
  <c r="AO131" i="9" s="1"/>
  <c r="AR131" i="9"/>
  <c r="AS131" i="9" s="1"/>
  <c r="AY131" i="9"/>
  <c r="AZ131" i="9" s="1"/>
  <c r="I132" i="9"/>
  <c r="J132" i="9" s="1"/>
  <c r="O132" i="9"/>
  <c r="P132" i="9" s="1"/>
  <c r="T132" i="9"/>
  <c r="U132" i="9" s="1"/>
  <c r="Z132" i="9"/>
  <c r="AA132" i="9" s="1"/>
  <c r="AD132" i="9"/>
  <c r="AE132" i="9" s="1"/>
  <c r="AI132" i="9"/>
  <c r="AJ132" i="9" s="1"/>
  <c r="AN132" i="9"/>
  <c r="AO132" i="9" s="1"/>
  <c r="AR132" i="9"/>
  <c r="AS132" i="9" s="1"/>
  <c r="AY132" i="9"/>
  <c r="AZ132" i="9" s="1"/>
  <c r="I133" i="9"/>
  <c r="J133" i="9" s="1"/>
  <c r="O133" i="9"/>
  <c r="P133" i="9" s="1"/>
  <c r="T133" i="9"/>
  <c r="U133" i="9" s="1"/>
  <c r="Z133" i="9"/>
  <c r="AA133" i="9" s="1"/>
  <c r="AD133" i="9"/>
  <c r="AE133" i="9" s="1"/>
  <c r="AI133" i="9"/>
  <c r="AJ133" i="9" s="1"/>
  <c r="AN133" i="9"/>
  <c r="AO133" i="9" s="1"/>
  <c r="AR133" i="9"/>
  <c r="AS133" i="9" s="1"/>
  <c r="AY133" i="9"/>
  <c r="AZ133" i="9" s="1"/>
  <c r="I134" i="9"/>
  <c r="J134" i="9" s="1"/>
  <c r="O134" i="9"/>
  <c r="P134" i="9" s="1"/>
  <c r="T134" i="9"/>
  <c r="U134" i="9" s="1"/>
  <c r="Z134" i="9"/>
  <c r="AA134" i="9" s="1"/>
  <c r="AD134" i="9"/>
  <c r="AE134" i="9" s="1"/>
  <c r="AI134" i="9"/>
  <c r="AJ134" i="9" s="1"/>
  <c r="AN134" i="9"/>
  <c r="AO134" i="9" s="1"/>
  <c r="AR134" i="9"/>
  <c r="AS134" i="9" s="1"/>
  <c r="AY134" i="9"/>
  <c r="AZ134" i="9" s="1"/>
  <c r="I135" i="9"/>
  <c r="J135" i="9" s="1"/>
  <c r="O135" i="9"/>
  <c r="P135" i="9" s="1"/>
  <c r="T135" i="9"/>
  <c r="U135" i="9" s="1"/>
  <c r="Z135" i="9"/>
  <c r="AA135" i="9" s="1"/>
  <c r="AD135" i="9"/>
  <c r="AE135" i="9" s="1"/>
  <c r="AI135" i="9"/>
  <c r="AJ135" i="9" s="1"/>
  <c r="AN135" i="9"/>
  <c r="AO135" i="9" s="1"/>
  <c r="AR135" i="9"/>
  <c r="AS135" i="9" s="1"/>
  <c r="AY135" i="9"/>
  <c r="AZ135" i="9" s="1"/>
  <c r="I136" i="9"/>
  <c r="J136" i="9" s="1"/>
  <c r="O136" i="9"/>
  <c r="P136" i="9" s="1"/>
  <c r="T136" i="9"/>
  <c r="U136" i="9" s="1"/>
  <c r="Z136" i="9"/>
  <c r="AA136" i="9" s="1"/>
  <c r="AD136" i="9"/>
  <c r="AE136" i="9" s="1"/>
  <c r="AI136" i="9"/>
  <c r="AJ136" i="9" s="1"/>
  <c r="AN136" i="9"/>
  <c r="AO136" i="9" s="1"/>
  <c r="AR136" i="9"/>
  <c r="AS136" i="9" s="1"/>
  <c r="AY136" i="9"/>
  <c r="AZ136" i="9" s="1"/>
  <c r="I137" i="9"/>
  <c r="J137" i="9" s="1"/>
  <c r="O137" i="9"/>
  <c r="P137" i="9" s="1"/>
  <c r="T137" i="9"/>
  <c r="U137" i="9" s="1"/>
  <c r="Z137" i="9"/>
  <c r="AA137" i="9" s="1"/>
  <c r="AD137" i="9"/>
  <c r="AE137" i="9" s="1"/>
  <c r="AI137" i="9"/>
  <c r="AJ137" i="9" s="1"/>
  <c r="AN137" i="9"/>
  <c r="AO137" i="9" s="1"/>
  <c r="AR137" i="9"/>
  <c r="AS137" i="9" s="1"/>
  <c r="AY137" i="9"/>
  <c r="AZ137" i="9" s="1"/>
  <c r="I138" i="9"/>
  <c r="J138" i="9" s="1"/>
  <c r="O138" i="9"/>
  <c r="P138" i="9" s="1"/>
  <c r="U138" i="9"/>
  <c r="Z138" i="9"/>
  <c r="AA138" i="9" s="1"/>
  <c r="AD138" i="9"/>
  <c r="AE138" i="9" s="1"/>
  <c r="AI138" i="9"/>
  <c r="AJ138" i="9" s="1"/>
  <c r="AN138" i="9"/>
  <c r="AO138" i="9" s="1"/>
  <c r="AR138" i="9"/>
  <c r="AS138" i="9"/>
  <c r="AY138" i="9"/>
  <c r="AZ138" i="9" s="1"/>
  <c r="I139" i="9"/>
  <c r="J139" i="9" s="1"/>
  <c r="O139" i="9"/>
  <c r="P139" i="9" s="1"/>
  <c r="T139" i="9"/>
  <c r="U139" i="9" s="1"/>
  <c r="Z139" i="9"/>
  <c r="AA139" i="9" s="1"/>
  <c r="AD139" i="9"/>
  <c r="AE139" i="9" s="1"/>
  <c r="AI139" i="9"/>
  <c r="AJ139" i="9" s="1"/>
  <c r="AN139" i="9"/>
  <c r="AO139" i="9" s="1"/>
  <c r="AR139" i="9"/>
  <c r="AS139" i="9" s="1"/>
  <c r="AY139" i="9"/>
  <c r="AZ139" i="9" s="1"/>
  <c r="I140" i="9"/>
  <c r="J140" i="9" s="1"/>
  <c r="O140" i="9"/>
  <c r="P140" i="9" s="1"/>
  <c r="T140" i="9"/>
  <c r="U140" i="9" s="1"/>
  <c r="Z140" i="9"/>
  <c r="AA140" i="9" s="1"/>
  <c r="AD140" i="9"/>
  <c r="AE140" i="9" s="1"/>
  <c r="AI140" i="9"/>
  <c r="AJ140" i="9" s="1"/>
  <c r="AN140" i="9"/>
  <c r="AO140" i="9" s="1"/>
  <c r="AR140" i="9"/>
  <c r="AS140" i="9" s="1"/>
  <c r="AY140" i="9"/>
  <c r="AZ140" i="9"/>
  <c r="I141" i="9"/>
  <c r="J141" i="9" s="1"/>
  <c r="O141" i="9"/>
  <c r="P141" i="9" s="1"/>
  <c r="T141" i="9"/>
  <c r="U141" i="9"/>
  <c r="Z141" i="9"/>
  <c r="AA141" i="9" s="1"/>
  <c r="AD141" i="9"/>
  <c r="AE141" i="9"/>
  <c r="AI141" i="9"/>
  <c r="AJ141" i="9" s="1"/>
  <c r="AN141" i="9"/>
  <c r="AO141" i="9" s="1"/>
  <c r="AR141" i="9"/>
  <c r="AS141" i="9" s="1"/>
  <c r="AY141" i="9"/>
  <c r="AZ141" i="9" s="1"/>
  <c r="I142" i="9"/>
  <c r="J142" i="9" s="1"/>
  <c r="O142" i="9"/>
  <c r="P142" i="9" s="1"/>
  <c r="T142" i="9"/>
  <c r="U142" i="9" s="1"/>
  <c r="Z142" i="9"/>
  <c r="AA142" i="9" s="1"/>
  <c r="AD142" i="9"/>
  <c r="AE142" i="9" s="1"/>
  <c r="AI142" i="9"/>
  <c r="AJ142" i="9" s="1"/>
  <c r="AN142" i="9"/>
  <c r="AO142" i="9" s="1"/>
  <c r="AR142" i="9"/>
  <c r="AS142" i="9" s="1"/>
  <c r="AY142" i="9"/>
  <c r="AZ142" i="9" s="1"/>
  <c r="I143" i="9"/>
  <c r="J143" i="9" s="1"/>
  <c r="O143" i="9"/>
  <c r="P143" i="9" s="1"/>
  <c r="T143" i="9"/>
  <c r="U143" i="9" s="1"/>
  <c r="Z143" i="9"/>
  <c r="AA143" i="9" s="1"/>
  <c r="AD143" i="9"/>
  <c r="AE143" i="9"/>
  <c r="AI143" i="9"/>
  <c r="AJ143" i="9" s="1"/>
  <c r="AN143" i="9"/>
  <c r="AO143" i="9" s="1"/>
  <c r="AR143" i="9"/>
  <c r="AS143" i="9" s="1"/>
  <c r="AY143" i="9"/>
  <c r="AZ143" i="9" s="1"/>
  <c r="I144" i="9"/>
  <c r="J144" i="9" s="1"/>
  <c r="O144" i="9"/>
  <c r="P144" i="9" s="1"/>
  <c r="T144" i="9"/>
  <c r="U144" i="9" s="1"/>
  <c r="Z144" i="9"/>
  <c r="AA144" i="9" s="1"/>
  <c r="AD144" i="9"/>
  <c r="AE144" i="9" s="1"/>
  <c r="AI144" i="9"/>
  <c r="AJ144" i="9" s="1"/>
  <c r="AN144" i="9"/>
  <c r="AO144" i="9" s="1"/>
  <c r="AR144" i="9"/>
  <c r="AS144" i="9" s="1"/>
  <c r="AY144" i="9"/>
  <c r="AZ144" i="9" s="1"/>
  <c r="I145" i="9"/>
  <c r="J145" i="9" s="1"/>
  <c r="O145" i="9"/>
  <c r="P145" i="9" s="1"/>
  <c r="T145" i="9"/>
  <c r="U145" i="9" s="1"/>
  <c r="Z145" i="9"/>
  <c r="AA145" i="9" s="1"/>
  <c r="AD145" i="9"/>
  <c r="AE145" i="9" s="1"/>
  <c r="AI145" i="9"/>
  <c r="AJ145" i="9" s="1"/>
  <c r="AN145" i="9"/>
  <c r="AO145" i="9" s="1"/>
  <c r="AR145" i="9"/>
  <c r="AS145" i="9" s="1"/>
  <c r="AY145" i="9"/>
  <c r="AZ145" i="9"/>
  <c r="I146" i="9"/>
  <c r="J146" i="9" s="1"/>
  <c r="O146" i="9"/>
  <c r="P146" i="9"/>
  <c r="T146" i="9"/>
  <c r="U146" i="9"/>
  <c r="Z146" i="9"/>
  <c r="AA146" i="9" s="1"/>
  <c r="AD146" i="9"/>
  <c r="AE146" i="9"/>
  <c r="AI146" i="9"/>
  <c r="AJ146" i="9" s="1"/>
  <c r="AN146" i="9"/>
  <c r="AO146" i="9" s="1"/>
  <c r="AR146" i="9"/>
  <c r="AS146" i="9"/>
  <c r="AY146" i="9"/>
  <c r="AZ146" i="9" s="1"/>
  <c r="I147" i="9"/>
  <c r="J147" i="9" s="1"/>
  <c r="O147" i="9"/>
  <c r="P147" i="9" s="1"/>
  <c r="T147" i="9"/>
  <c r="U147" i="9" s="1"/>
  <c r="Z147" i="9"/>
  <c r="AA147" i="9" s="1"/>
  <c r="AD147" i="9"/>
  <c r="AE147" i="9" s="1"/>
  <c r="AI147" i="9"/>
  <c r="AJ147" i="9" s="1"/>
  <c r="AN147" i="9"/>
  <c r="AO147" i="9" s="1"/>
  <c r="AR147" i="9"/>
  <c r="AS147" i="9" s="1"/>
  <c r="AY147" i="9"/>
  <c r="AZ147" i="9" s="1"/>
  <c r="I148" i="9"/>
  <c r="J148" i="9" s="1"/>
  <c r="O148" i="9"/>
  <c r="P148" i="9" s="1"/>
  <c r="T148" i="9"/>
  <c r="U148" i="9" s="1"/>
  <c r="Z148" i="9"/>
  <c r="AA148" i="9" s="1"/>
  <c r="AD148" i="9"/>
  <c r="AE148" i="9" s="1"/>
  <c r="AI148" i="9"/>
  <c r="AJ148" i="9" s="1"/>
  <c r="AN148" i="9"/>
  <c r="AO148" i="9" s="1"/>
  <c r="AR148" i="9"/>
  <c r="AS148" i="9"/>
  <c r="AY148" i="9"/>
  <c r="AZ148" i="9" s="1"/>
  <c r="I149" i="9"/>
  <c r="J149" i="9" s="1"/>
  <c r="O149" i="9"/>
  <c r="P149" i="9" s="1"/>
  <c r="T149" i="9"/>
  <c r="U149" i="9" s="1"/>
  <c r="Z149" i="9"/>
  <c r="AA149" i="9" s="1"/>
  <c r="AD149" i="9"/>
  <c r="AE149" i="9" s="1"/>
  <c r="AI149" i="9"/>
  <c r="AJ149" i="9" s="1"/>
  <c r="AN149" i="9"/>
  <c r="AO149" i="9" s="1"/>
  <c r="AR149" i="9"/>
  <c r="AS149" i="9" s="1"/>
  <c r="AY149" i="9"/>
  <c r="AZ149" i="9" s="1"/>
  <c r="I150" i="9"/>
  <c r="J150" i="9" s="1"/>
  <c r="O150" i="9"/>
  <c r="P150" i="9"/>
  <c r="T150" i="9"/>
  <c r="U150" i="9" s="1"/>
  <c r="Z150" i="9"/>
  <c r="AA150" i="9" s="1"/>
  <c r="AD150" i="9"/>
  <c r="AE150" i="9" s="1"/>
  <c r="AI150" i="9"/>
  <c r="AJ150" i="9" s="1"/>
  <c r="AN150" i="9"/>
  <c r="AO150" i="9" s="1"/>
  <c r="AR150" i="9"/>
  <c r="AS150" i="9" s="1"/>
  <c r="AY150" i="9"/>
  <c r="AZ150" i="9" s="1"/>
  <c r="I151" i="9"/>
  <c r="J151" i="9" s="1"/>
  <c r="O151" i="9"/>
  <c r="P151" i="9" s="1"/>
  <c r="T151" i="9"/>
  <c r="U151" i="9" s="1"/>
  <c r="Z151" i="9"/>
  <c r="AA151" i="9" s="1"/>
  <c r="AD151" i="9"/>
  <c r="AE151" i="9"/>
  <c r="AI151" i="9"/>
  <c r="AJ151" i="9" s="1"/>
  <c r="AN151" i="9"/>
  <c r="AO151" i="9" s="1"/>
  <c r="AR151" i="9"/>
  <c r="AS151" i="9" s="1"/>
  <c r="AY151" i="9"/>
  <c r="AZ151" i="9" s="1"/>
  <c r="I152" i="9"/>
  <c r="J152" i="9" s="1"/>
  <c r="O152" i="9"/>
  <c r="P152" i="9" s="1"/>
  <c r="T152" i="9"/>
  <c r="U152" i="9" s="1"/>
  <c r="Z152" i="9"/>
  <c r="AA152" i="9" s="1"/>
  <c r="AD152" i="9"/>
  <c r="AE152" i="9" s="1"/>
  <c r="AI152" i="9"/>
  <c r="AJ152" i="9" s="1"/>
  <c r="AN152" i="9"/>
  <c r="AO152" i="9" s="1"/>
  <c r="AR152" i="9"/>
  <c r="AS152" i="9" s="1"/>
  <c r="AY152" i="9"/>
  <c r="AZ152" i="9" s="1"/>
  <c r="O108" i="9" l="1"/>
  <c r="AY93" i="9"/>
  <c r="T91" i="9"/>
  <c r="U91" i="9" s="1"/>
  <c r="AR90" i="9"/>
  <c r="AY89" i="9"/>
  <c r="AI82" i="9"/>
  <c r="T82" i="9"/>
  <c r="AR81" i="9"/>
  <c r="O79" i="9"/>
  <c r="T51" i="9" l="1"/>
  <c r="T49" i="9"/>
  <c r="T42" i="9"/>
  <c r="AR42" i="9"/>
  <c r="AI32" i="9"/>
  <c r="AI33" i="9"/>
  <c r="AI34" i="9"/>
  <c r="AI35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R32" i="9" l="1"/>
  <c r="AR20" i="9" l="1"/>
  <c r="O16" i="9"/>
  <c r="O14" i="9"/>
  <c r="AR102" i="9" l="1"/>
  <c r="T88" i="9"/>
  <c r="T86" i="9"/>
  <c r="AI84" i="9"/>
  <c r="AY83" i="9"/>
  <c r="AR83" i="9"/>
  <c r="AI83" i="9"/>
  <c r="AY78" i="9"/>
  <c r="AD64" i="9"/>
  <c r="AD60" i="9"/>
  <c r="AY47" i="9"/>
  <c r="Z39" i="9"/>
  <c r="AN36" i="9"/>
  <c r="AO36" i="9" s="1"/>
  <c r="AI29" i="9"/>
  <c r="AD27" i="9"/>
  <c r="AR25" i="9"/>
  <c r="AR6" i="9"/>
  <c r="AY5" i="9" l="1"/>
  <c r="AZ5" i="9" s="1"/>
  <c r="AR5" i="9"/>
  <c r="AS5" i="9" s="1"/>
  <c r="AN5" i="9"/>
  <c r="AO5" i="9" s="1"/>
  <c r="AI5" i="9"/>
  <c r="AJ5" i="9" s="1"/>
  <c r="AD5" i="9"/>
  <c r="AE5" i="9" s="1"/>
  <c r="Z5" i="9"/>
  <c r="AA5" i="9" s="1"/>
  <c r="T5" i="9"/>
  <c r="U5" i="9" s="1"/>
  <c r="O5" i="9"/>
  <c r="P5" i="9" s="1"/>
  <c r="I5" i="9"/>
  <c r="J5" i="9" s="1"/>
  <c r="AY4" i="9"/>
  <c r="AZ4" i="9" s="1"/>
  <c r="AR4" i="9"/>
  <c r="AS4" i="9" s="1"/>
  <c r="AN4" i="9"/>
  <c r="AO4" i="9" s="1"/>
  <c r="AI4" i="9"/>
  <c r="AJ4" i="9" s="1"/>
  <c r="AD4" i="9"/>
  <c r="AE4" i="9" s="1"/>
  <c r="Z4" i="9"/>
  <c r="AA4" i="9" s="1"/>
  <c r="T4" i="9"/>
  <c r="U4" i="9" s="1"/>
  <c r="O4" i="9"/>
  <c r="P4" i="9" s="1"/>
  <c r="I4" i="9"/>
  <c r="J4" i="9" s="1"/>
  <c r="AY3" i="9"/>
  <c r="AZ3" i="9" s="1"/>
  <c r="AR3" i="9"/>
  <c r="AS3" i="9" s="1"/>
  <c r="AN3" i="9"/>
  <c r="AO3" i="9" s="1"/>
  <c r="AI3" i="9"/>
  <c r="AJ3" i="9" s="1"/>
  <c r="AD3" i="9"/>
  <c r="AE3" i="9" s="1"/>
  <c r="Z3" i="9"/>
  <c r="AA3" i="9" s="1"/>
  <c r="T3" i="9"/>
  <c r="U3" i="9" s="1"/>
  <c r="O3" i="9"/>
  <c r="P3" i="9" s="1"/>
  <c r="I3" i="9"/>
  <c r="J3" i="9" s="1"/>
  <c r="C1" i="14" l="1"/>
  <c r="H18" i="12" s="1"/>
  <c r="B12" i="14"/>
  <c r="H25" i="12" s="1"/>
  <c r="B11" i="14"/>
  <c r="H24" i="12" s="1"/>
  <c r="B10" i="14"/>
  <c r="H23" i="12" s="1"/>
  <c r="B9" i="14"/>
  <c r="H22" i="12" s="1"/>
  <c r="B6" i="14"/>
  <c r="H20" i="12" s="1"/>
  <c r="B5" i="14"/>
  <c r="H19" i="12" s="1"/>
  <c r="AX153" i="9"/>
  <c r="AX154" i="9" s="1"/>
  <c r="AW153" i="9"/>
  <c r="AW154" i="9" s="1"/>
  <c r="AV153" i="9"/>
  <c r="AV154" i="9" s="1"/>
  <c r="AU153" i="9"/>
  <c r="AU154" i="9" s="1"/>
  <c r="AT153" i="9"/>
  <c r="AT154" i="9" s="1"/>
  <c r="AQ153" i="9"/>
  <c r="AQ154" i="9" s="1"/>
  <c r="AP153" i="9"/>
  <c r="AP154" i="9" s="1"/>
  <c r="AM153" i="9"/>
  <c r="AM154" i="9" s="1"/>
  <c r="AL153" i="9"/>
  <c r="AL154" i="9" s="1"/>
  <c r="AK153" i="9"/>
  <c r="AK154" i="9" s="1"/>
  <c r="AH153" i="9"/>
  <c r="AH154" i="9" s="1"/>
  <c r="AG153" i="9"/>
  <c r="AG154" i="9" s="1"/>
  <c r="AF153" i="9"/>
  <c r="AF154" i="9" s="1"/>
  <c r="AC153" i="9"/>
  <c r="AC154" i="9" s="1"/>
  <c r="AB153" i="9"/>
  <c r="AB154" i="9" s="1"/>
  <c r="Y153" i="9"/>
  <c r="Y154" i="9" s="1"/>
  <c r="X153" i="9"/>
  <c r="X154" i="9" s="1"/>
  <c r="W153" i="9"/>
  <c r="W154" i="9" s="1"/>
  <c r="V153" i="9"/>
  <c r="V154" i="9" s="1"/>
  <c r="S153" i="9"/>
  <c r="S154" i="9" s="1"/>
  <c r="R153" i="9"/>
  <c r="R154" i="9" s="1"/>
  <c r="Q153" i="9"/>
  <c r="Q154" i="9" s="1"/>
  <c r="N153" i="9"/>
  <c r="N154" i="9" s="1"/>
  <c r="M153" i="9"/>
  <c r="M154" i="9" s="1"/>
  <c r="L153" i="9"/>
  <c r="L154" i="9" s="1"/>
  <c r="K153" i="9"/>
  <c r="K154" i="9" s="1"/>
  <c r="H153" i="9"/>
  <c r="H154" i="9" s="1"/>
  <c r="G153" i="9"/>
  <c r="G154" i="9" s="1"/>
  <c r="F153" i="9"/>
  <c r="F154" i="9" s="1"/>
  <c r="E153" i="9"/>
  <c r="E154" i="9" s="1"/>
  <c r="AY115" i="9"/>
  <c r="AZ115" i="9" s="1"/>
  <c r="AR115" i="9"/>
  <c r="AS115" i="9" s="1"/>
  <c r="AN115" i="9"/>
  <c r="AO115" i="9" s="1"/>
  <c r="AI115" i="9"/>
  <c r="AJ115" i="9" s="1"/>
  <c r="AD115" i="9"/>
  <c r="AE115" i="9" s="1"/>
  <c r="Z115" i="9"/>
  <c r="AA115" i="9" s="1"/>
  <c r="T115" i="9"/>
  <c r="U115" i="9" s="1"/>
  <c r="O115" i="9"/>
  <c r="P115" i="9" s="1"/>
  <c r="I115" i="9"/>
  <c r="J115" i="9" s="1"/>
  <c r="AY114" i="9"/>
  <c r="AZ114" i="9" s="1"/>
  <c r="AR114" i="9"/>
  <c r="AS114" i="9" s="1"/>
  <c r="AN114" i="9"/>
  <c r="AO114" i="9" s="1"/>
  <c r="AI114" i="9"/>
  <c r="AJ114" i="9" s="1"/>
  <c r="AD114" i="9"/>
  <c r="AE114" i="9" s="1"/>
  <c r="Z114" i="9"/>
  <c r="AA114" i="9" s="1"/>
  <c r="T114" i="9"/>
  <c r="U114" i="9" s="1"/>
  <c r="O114" i="9"/>
  <c r="P114" i="9" s="1"/>
  <c r="I114" i="9"/>
  <c r="J114" i="9" s="1"/>
  <c r="AY113" i="9"/>
  <c r="AZ113" i="9" s="1"/>
  <c r="AR113" i="9"/>
  <c r="AS113" i="9" s="1"/>
  <c r="AN113" i="9"/>
  <c r="AO113" i="9" s="1"/>
  <c r="AI113" i="9"/>
  <c r="AJ113" i="9" s="1"/>
  <c r="AD113" i="9"/>
  <c r="AE113" i="9" s="1"/>
  <c r="Z113" i="9"/>
  <c r="AA113" i="9" s="1"/>
  <c r="T113" i="9"/>
  <c r="U113" i="9" s="1"/>
  <c r="O113" i="9"/>
  <c r="P113" i="9" s="1"/>
  <c r="I113" i="9"/>
  <c r="J113" i="9" s="1"/>
  <c r="AY112" i="9"/>
  <c r="AZ112" i="9" s="1"/>
  <c r="AR112" i="9"/>
  <c r="AS112" i="9" s="1"/>
  <c r="AN112" i="9"/>
  <c r="AO112" i="9" s="1"/>
  <c r="AI112" i="9"/>
  <c r="AJ112" i="9" s="1"/>
  <c r="AD112" i="9"/>
  <c r="AE112" i="9" s="1"/>
  <c r="Z112" i="9"/>
  <c r="AA112" i="9" s="1"/>
  <c r="T112" i="9"/>
  <c r="U112" i="9" s="1"/>
  <c r="O112" i="9"/>
  <c r="P112" i="9" s="1"/>
  <c r="I112" i="9"/>
  <c r="J112" i="9" s="1"/>
  <c r="AY111" i="9"/>
  <c r="AZ111" i="9" s="1"/>
  <c r="AR111" i="9"/>
  <c r="AS111" i="9" s="1"/>
  <c r="AN111" i="9"/>
  <c r="AO111" i="9" s="1"/>
  <c r="AI111" i="9"/>
  <c r="AJ111" i="9" s="1"/>
  <c r="AD111" i="9"/>
  <c r="AE111" i="9" s="1"/>
  <c r="Z111" i="9"/>
  <c r="AA111" i="9" s="1"/>
  <c r="T111" i="9"/>
  <c r="U111" i="9" s="1"/>
  <c r="O111" i="9"/>
  <c r="P111" i="9" s="1"/>
  <c r="I111" i="9"/>
  <c r="J111" i="9" s="1"/>
  <c r="AY110" i="9"/>
  <c r="AZ110" i="9" s="1"/>
  <c r="AR110" i="9"/>
  <c r="AS110" i="9" s="1"/>
  <c r="AN110" i="9"/>
  <c r="AO110" i="9" s="1"/>
  <c r="AI110" i="9"/>
  <c r="AJ110" i="9" s="1"/>
  <c r="AD110" i="9"/>
  <c r="AE110" i="9" s="1"/>
  <c r="Z110" i="9"/>
  <c r="AA110" i="9" s="1"/>
  <c r="T110" i="9"/>
  <c r="U110" i="9" s="1"/>
  <c r="O110" i="9"/>
  <c r="P110" i="9" s="1"/>
  <c r="I110" i="9"/>
  <c r="J110" i="9" s="1"/>
  <c r="AY109" i="9"/>
  <c r="AZ109" i="9" s="1"/>
  <c r="AR109" i="9"/>
  <c r="AS109" i="9" s="1"/>
  <c r="AN109" i="9"/>
  <c r="AO109" i="9" s="1"/>
  <c r="AI109" i="9"/>
  <c r="AJ109" i="9" s="1"/>
  <c r="AD109" i="9"/>
  <c r="AE109" i="9" s="1"/>
  <c r="Z109" i="9"/>
  <c r="AA109" i="9" s="1"/>
  <c r="T109" i="9"/>
  <c r="U109" i="9" s="1"/>
  <c r="O109" i="9"/>
  <c r="P109" i="9" s="1"/>
  <c r="I109" i="9"/>
  <c r="J109" i="9" s="1"/>
  <c r="AY108" i="9"/>
  <c r="AZ108" i="9" s="1"/>
  <c r="AR108" i="9"/>
  <c r="AS108" i="9" s="1"/>
  <c r="AN108" i="9"/>
  <c r="AO108" i="9" s="1"/>
  <c r="AI108" i="9"/>
  <c r="AJ108" i="9" s="1"/>
  <c r="AD108" i="9"/>
  <c r="AE108" i="9" s="1"/>
  <c r="Z108" i="9"/>
  <c r="AA108" i="9" s="1"/>
  <c r="T108" i="9"/>
  <c r="U108" i="9" s="1"/>
  <c r="P108" i="9"/>
  <c r="I108" i="9"/>
  <c r="J108" i="9" s="1"/>
  <c r="AY107" i="9"/>
  <c r="AZ107" i="9" s="1"/>
  <c r="AR107" i="9"/>
  <c r="AS107" i="9" s="1"/>
  <c r="AN107" i="9"/>
  <c r="AO107" i="9" s="1"/>
  <c r="AI107" i="9"/>
  <c r="AJ107" i="9" s="1"/>
  <c r="AD107" i="9"/>
  <c r="AE107" i="9" s="1"/>
  <c r="Z107" i="9"/>
  <c r="AA107" i="9" s="1"/>
  <c r="T107" i="9"/>
  <c r="U107" i="9" s="1"/>
  <c r="O107" i="9"/>
  <c r="P107" i="9" s="1"/>
  <c r="I107" i="9"/>
  <c r="J107" i="9" s="1"/>
  <c r="AY106" i="9"/>
  <c r="AZ106" i="9" s="1"/>
  <c r="AR106" i="9"/>
  <c r="AS106" i="9" s="1"/>
  <c r="AN106" i="9"/>
  <c r="AO106" i="9" s="1"/>
  <c r="AI106" i="9"/>
  <c r="AJ106" i="9" s="1"/>
  <c r="AD106" i="9"/>
  <c r="AE106" i="9" s="1"/>
  <c r="Z106" i="9"/>
  <c r="AA106" i="9" s="1"/>
  <c r="T106" i="9"/>
  <c r="U106" i="9" s="1"/>
  <c r="O106" i="9"/>
  <c r="P106" i="9" s="1"/>
  <c r="I106" i="9"/>
  <c r="J106" i="9" s="1"/>
  <c r="AY105" i="9"/>
  <c r="AZ105" i="9" s="1"/>
  <c r="AR105" i="9"/>
  <c r="AS105" i="9" s="1"/>
  <c r="AN105" i="9"/>
  <c r="AO105" i="9" s="1"/>
  <c r="AI105" i="9"/>
  <c r="AJ105" i="9" s="1"/>
  <c r="AD105" i="9"/>
  <c r="AE105" i="9" s="1"/>
  <c r="Z105" i="9"/>
  <c r="AA105" i="9" s="1"/>
  <c r="T105" i="9"/>
  <c r="U105" i="9" s="1"/>
  <c r="O105" i="9"/>
  <c r="P105" i="9" s="1"/>
  <c r="I105" i="9"/>
  <c r="J105" i="9" s="1"/>
  <c r="AY104" i="9"/>
  <c r="AZ104" i="9" s="1"/>
  <c r="AR104" i="9"/>
  <c r="AS104" i="9" s="1"/>
  <c r="AN104" i="9"/>
  <c r="AO104" i="9" s="1"/>
  <c r="AI104" i="9"/>
  <c r="AJ104" i="9" s="1"/>
  <c r="AD104" i="9"/>
  <c r="AE104" i="9" s="1"/>
  <c r="Z104" i="9"/>
  <c r="AA104" i="9" s="1"/>
  <c r="T104" i="9"/>
  <c r="U104" i="9" s="1"/>
  <c r="O104" i="9"/>
  <c r="P104" i="9" s="1"/>
  <c r="I104" i="9"/>
  <c r="J104" i="9" s="1"/>
  <c r="AY103" i="9"/>
  <c r="AZ103" i="9" s="1"/>
  <c r="AR103" i="9"/>
  <c r="AS103" i="9" s="1"/>
  <c r="AN103" i="9"/>
  <c r="AO103" i="9" s="1"/>
  <c r="AI103" i="9"/>
  <c r="AJ103" i="9" s="1"/>
  <c r="AD103" i="9"/>
  <c r="AE103" i="9" s="1"/>
  <c r="Z103" i="9"/>
  <c r="AA103" i="9" s="1"/>
  <c r="T103" i="9"/>
  <c r="U103" i="9" s="1"/>
  <c r="O103" i="9"/>
  <c r="P103" i="9" s="1"/>
  <c r="I103" i="9"/>
  <c r="J103" i="9" s="1"/>
  <c r="AY102" i="9"/>
  <c r="AZ102" i="9" s="1"/>
  <c r="AS102" i="9"/>
  <c r="AN102" i="9"/>
  <c r="AO102" i="9" s="1"/>
  <c r="AI102" i="9"/>
  <c r="AJ102" i="9" s="1"/>
  <c r="AD102" i="9"/>
  <c r="AE102" i="9" s="1"/>
  <c r="Z102" i="9"/>
  <c r="AA102" i="9" s="1"/>
  <c r="T102" i="9"/>
  <c r="U102" i="9" s="1"/>
  <c r="O102" i="9"/>
  <c r="P102" i="9" s="1"/>
  <c r="I102" i="9"/>
  <c r="J102" i="9" s="1"/>
  <c r="AY101" i="9"/>
  <c r="AZ101" i="9" s="1"/>
  <c r="AR101" i="9"/>
  <c r="AS101" i="9" s="1"/>
  <c r="AN101" i="9"/>
  <c r="AO101" i="9" s="1"/>
  <c r="AI101" i="9"/>
  <c r="AJ101" i="9" s="1"/>
  <c r="AD101" i="9"/>
  <c r="AE101" i="9" s="1"/>
  <c r="Z101" i="9"/>
  <c r="AA101" i="9" s="1"/>
  <c r="T101" i="9"/>
  <c r="U101" i="9" s="1"/>
  <c r="O101" i="9"/>
  <c r="P101" i="9" s="1"/>
  <c r="I101" i="9"/>
  <c r="J101" i="9" s="1"/>
  <c r="AY100" i="9"/>
  <c r="AZ100" i="9" s="1"/>
  <c r="AR100" i="9"/>
  <c r="AS100" i="9" s="1"/>
  <c r="AN100" i="9"/>
  <c r="AO100" i="9" s="1"/>
  <c r="AI100" i="9"/>
  <c r="AJ100" i="9" s="1"/>
  <c r="AD100" i="9"/>
  <c r="AE100" i="9" s="1"/>
  <c r="Z100" i="9"/>
  <c r="AA100" i="9" s="1"/>
  <c r="T100" i="9"/>
  <c r="U100" i="9" s="1"/>
  <c r="O100" i="9"/>
  <c r="P100" i="9" s="1"/>
  <c r="I100" i="9"/>
  <c r="J100" i="9" s="1"/>
  <c r="AY99" i="9"/>
  <c r="AZ99" i="9" s="1"/>
  <c r="AR99" i="9"/>
  <c r="AS99" i="9" s="1"/>
  <c r="AN99" i="9"/>
  <c r="AO99" i="9" s="1"/>
  <c r="AI99" i="9"/>
  <c r="AJ99" i="9" s="1"/>
  <c r="AD99" i="9"/>
  <c r="AE99" i="9" s="1"/>
  <c r="Z99" i="9"/>
  <c r="AA99" i="9" s="1"/>
  <c r="T99" i="9"/>
  <c r="U99" i="9" s="1"/>
  <c r="O99" i="9"/>
  <c r="P99" i="9" s="1"/>
  <c r="I99" i="9"/>
  <c r="J99" i="9" s="1"/>
  <c r="AY98" i="9"/>
  <c r="AZ98" i="9" s="1"/>
  <c r="AR98" i="9"/>
  <c r="AS98" i="9" s="1"/>
  <c r="AN98" i="9"/>
  <c r="AO98" i="9" s="1"/>
  <c r="AI98" i="9"/>
  <c r="AJ98" i="9" s="1"/>
  <c r="AD98" i="9"/>
  <c r="AE98" i="9" s="1"/>
  <c r="Z98" i="9"/>
  <c r="AA98" i="9" s="1"/>
  <c r="T98" i="9"/>
  <c r="U98" i="9" s="1"/>
  <c r="O98" i="9"/>
  <c r="P98" i="9" s="1"/>
  <c r="I98" i="9"/>
  <c r="J98" i="9" s="1"/>
  <c r="AY97" i="9"/>
  <c r="AZ97" i="9" s="1"/>
  <c r="AR97" i="9"/>
  <c r="AS97" i="9" s="1"/>
  <c r="AN97" i="9"/>
  <c r="AO97" i="9" s="1"/>
  <c r="AI97" i="9"/>
  <c r="AJ97" i="9" s="1"/>
  <c r="AD97" i="9"/>
  <c r="AE97" i="9" s="1"/>
  <c r="Z97" i="9"/>
  <c r="AA97" i="9" s="1"/>
  <c r="T97" i="9"/>
  <c r="U97" i="9" s="1"/>
  <c r="O97" i="9"/>
  <c r="P97" i="9" s="1"/>
  <c r="I97" i="9"/>
  <c r="J97" i="9" s="1"/>
  <c r="AY96" i="9"/>
  <c r="AZ96" i="9" s="1"/>
  <c r="AR96" i="9"/>
  <c r="AS96" i="9" s="1"/>
  <c r="AN96" i="9"/>
  <c r="AO96" i="9" s="1"/>
  <c r="AI96" i="9"/>
  <c r="AJ96" i="9" s="1"/>
  <c r="AD96" i="9"/>
  <c r="AE96" i="9" s="1"/>
  <c r="Z96" i="9"/>
  <c r="AA96" i="9" s="1"/>
  <c r="T96" i="9"/>
  <c r="U96" i="9" s="1"/>
  <c r="O96" i="9"/>
  <c r="P96" i="9" s="1"/>
  <c r="I96" i="9"/>
  <c r="J96" i="9" s="1"/>
  <c r="AY95" i="9"/>
  <c r="AZ95" i="9" s="1"/>
  <c r="AR95" i="9"/>
  <c r="AS95" i="9" s="1"/>
  <c r="AN95" i="9"/>
  <c r="AO95" i="9" s="1"/>
  <c r="AI95" i="9"/>
  <c r="AJ95" i="9" s="1"/>
  <c r="AD95" i="9"/>
  <c r="AE95" i="9" s="1"/>
  <c r="Z95" i="9"/>
  <c r="AA95" i="9" s="1"/>
  <c r="T95" i="9"/>
  <c r="U95" i="9" s="1"/>
  <c r="O95" i="9"/>
  <c r="P95" i="9" s="1"/>
  <c r="I95" i="9"/>
  <c r="J95" i="9" s="1"/>
  <c r="AY94" i="9"/>
  <c r="AZ94" i="9" s="1"/>
  <c r="AR94" i="9"/>
  <c r="AS94" i="9" s="1"/>
  <c r="AN94" i="9"/>
  <c r="AO94" i="9" s="1"/>
  <c r="AI94" i="9"/>
  <c r="AJ94" i="9" s="1"/>
  <c r="AD94" i="9"/>
  <c r="AE94" i="9" s="1"/>
  <c r="Z94" i="9"/>
  <c r="AA94" i="9" s="1"/>
  <c r="T94" i="9"/>
  <c r="U94" i="9" s="1"/>
  <c r="O94" i="9"/>
  <c r="P94" i="9" s="1"/>
  <c r="I94" i="9"/>
  <c r="J94" i="9" s="1"/>
  <c r="AZ93" i="9"/>
  <c r="AR93" i="9"/>
  <c r="AS93" i="9" s="1"/>
  <c r="AN93" i="9"/>
  <c r="AO93" i="9" s="1"/>
  <c r="AI93" i="9"/>
  <c r="AJ93" i="9" s="1"/>
  <c r="AD93" i="9"/>
  <c r="AE93" i="9" s="1"/>
  <c r="Z93" i="9"/>
  <c r="AA93" i="9" s="1"/>
  <c r="T93" i="9"/>
  <c r="U93" i="9" s="1"/>
  <c r="O93" i="9"/>
  <c r="P93" i="9" s="1"/>
  <c r="I93" i="9"/>
  <c r="J93" i="9" s="1"/>
  <c r="AY92" i="9"/>
  <c r="AZ92" i="9" s="1"/>
  <c r="AR92" i="9"/>
  <c r="AS92" i="9" s="1"/>
  <c r="AN92" i="9"/>
  <c r="AO92" i="9" s="1"/>
  <c r="AI92" i="9"/>
  <c r="AJ92" i="9" s="1"/>
  <c r="AD92" i="9"/>
  <c r="AE92" i="9" s="1"/>
  <c r="Z92" i="9"/>
  <c r="AA92" i="9" s="1"/>
  <c r="T92" i="9"/>
  <c r="U92" i="9" s="1"/>
  <c r="O92" i="9"/>
  <c r="P92" i="9" s="1"/>
  <c r="I92" i="9"/>
  <c r="J92" i="9" s="1"/>
  <c r="AY91" i="9"/>
  <c r="AZ91" i="9" s="1"/>
  <c r="AR91" i="9"/>
  <c r="AS91" i="9" s="1"/>
  <c r="AN91" i="9"/>
  <c r="AO91" i="9" s="1"/>
  <c r="AI91" i="9"/>
  <c r="AJ91" i="9" s="1"/>
  <c r="AD91" i="9"/>
  <c r="AE91" i="9" s="1"/>
  <c r="Z91" i="9"/>
  <c r="AA91" i="9" s="1"/>
  <c r="O91" i="9"/>
  <c r="P91" i="9" s="1"/>
  <c r="I91" i="9"/>
  <c r="J91" i="9" s="1"/>
  <c r="AY90" i="9"/>
  <c r="AZ90" i="9" s="1"/>
  <c r="AS90" i="9"/>
  <c r="AN90" i="9"/>
  <c r="AO90" i="9" s="1"/>
  <c r="AI90" i="9"/>
  <c r="AJ90" i="9" s="1"/>
  <c r="AD90" i="9"/>
  <c r="AE90" i="9" s="1"/>
  <c r="Z90" i="9"/>
  <c r="AA90" i="9" s="1"/>
  <c r="T90" i="9"/>
  <c r="U90" i="9" s="1"/>
  <c r="O90" i="9"/>
  <c r="P90" i="9" s="1"/>
  <c r="I90" i="9"/>
  <c r="J90" i="9" s="1"/>
  <c r="AZ89" i="9"/>
  <c r="AR89" i="9"/>
  <c r="AS89" i="9" s="1"/>
  <c r="AN89" i="9"/>
  <c r="AO89" i="9" s="1"/>
  <c r="AI89" i="9"/>
  <c r="AJ89" i="9" s="1"/>
  <c r="AD89" i="9"/>
  <c r="AE89" i="9" s="1"/>
  <c r="Z89" i="9"/>
  <c r="AA89" i="9" s="1"/>
  <c r="T89" i="9"/>
  <c r="U89" i="9" s="1"/>
  <c r="O89" i="9"/>
  <c r="P89" i="9" s="1"/>
  <c r="I89" i="9"/>
  <c r="J89" i="9" s="1"/>
  <c r="AY88" i="9"/>
  <c r="AZ88" i="9" s="1"/>
  <c r="AR88" i="9"/>
  <c r="AS88" i="9" s="1"/>
  <c r="AN88" i="9"/>
  <c r="AO88" i="9" s="1"/>
  <c r="AI88" i="9"/>
  <c r="AJ88" i="9" s="1"/>
  <c r="AD88" i="9"/>
  <c r="AE88" i="9" s="1"/>
  <c r="Z88" i="9"/>
  <c r="AA88" i="9" s="1"/>
  <c r="U88" i="9"/>
  <c r="O88" i="9"/>
  <c r="P88" i="9" s="1"/>
  <c r="I88" i="9"/>
  <c r="J88" i="9" s="1"/>
  <c r="AY87" i="9"/>
  <c r="AZ87" i="9" s="1"/>
  <c r="AR87" i="9"/>
  <c r="AS87" i="9" s="1"/>
  <c r="AN87" i="9"/>
  <c r="AO87" i="9" s="1"/>
  <c r="AI87" i="9"/>
  <c r="AJ87" i="9" s="1"/>
  <c r="AD87" i="9"/>
  <c r="AE87" i="9" s="1"/>
  <c r="Z87" i="9"/>
  <c r="AA87" i="9" s="1"/>
  <c r="T87" i="9"/>
  <c r="U87" i="9" s="1"/>
  <c r="O87" i="9"/>
  <c r="P87" i="9" s="1"/>
  <c r="I87" i="9"/>
  <c r="J87" i="9" s="1"/>
  <c r="AY86" i="9"/>
  <c r="AZ86" i="9" s="1"/>
  <c r="AR86" i="9"/>
  <c r="AS86" i="9" s="1"/>
  <c r="AN86" i="9"/>
  <c r="AO86" i="9" s="1"/>
  <c r="AI86" i="9"/>
  <c r="AJ86" i="9" s="1"/>
  <c r="AD86" i="9"/>
  <c r="AE86" i="9" s="1"/>
  <c r="Z86" i="9"/>
  <c r="AA86" i="9" s="1"/>
  <c r="U86" i="9"/>
  <c r="O86" i="9"/>
  <c r="P86" i="9" s="1"/>
  <c r="I86" i="9"/>
  <c r="J86" i="9" s="1"/>
  <c r="AY85" i="9"/>
  <c r="AZ85" i="9" s="1"/>
  <c r="AR85" i="9"/>
  <c r="AS85" i="9" s="1"/>
  <c r="AN85" i="9"/>
  <c r="AO85" i="9" s="1"/>
  <c r="AI85" i="9"/>
  <c r="AJ85" i="9" s="1"/>
  <c r="AD85" i="9"/>
  <c r="AE85" i="9" s="1"/>
  <c r="Z85" i="9"/>
  <c r="AA85" i="9" s="1"/>
  <c r="T85" i="9"/>
  <c r="U85" i="9" s="1"/>
  <c r="O85" i="9"/>
  <c r="P85" i="9" s="1"/>
  <c r="I85" i="9"/>
  <c r="J85" i="9" s="1"/>
  <c r="AY84" i="9"/>
  <c r="AZ84" i="9" s="1"/>
  <c r="AR84" i="9"/>
  <c r="AS84" i="9" s="1"/>
  <c r="AN84" i="9"/>
  <c r="AO84" i="9" s="1"/>
  <c r="AJ84" i="9"/>
  <c r="AD84" i="9"/>
  <c r="AE84" i="9" s="1"/>
  <c r="Z84" i="9"/>
  <c r="AA84" i="9" s="1"/>
  <c r="T84" i="9"/>
  <c r="U84" i="9" s="1"/>
  <c r="O84" i="9"/>
  <c r="P84" i="9" s="1"/>
  <c r="I84" i="9"/>
  <c r="J84" i="9" s="1"/>
  <c r="AZ83" i="9"/>
  <c r="AS83" i="9"/>
  <c r="AN83" i="9"/>
  <c r="AO83" i="9" s="1"/>
  <c r="AJ83" i="9"/>
  <c r="AD83" i="9"/>
  <c r="AE83" i="9" s="1"/>
  <c r="Z83" i="9"/>
  <c r="AA83" i="9" s="1"/>
  <c r="T83" i="9"/>
  <c r="U83" i="9" s="1"/>
  <c r="O83" i="9"/>
  <c r="P83" i="9" s="1"/>
  <c r="I83" i="9"/>
  <c r="J83" i="9" s="1"/>
  <c r="AY82" i="9"/>
  <c r="AZ82" i="9" s="1"/>
  <c r="AR82" i="9"/>
  <c r="AS82" i="9" s="1"/>
  <c r="AN82" i="9"/>
  <c r="AO82" i="9" s="1"/>
  <c r="AD82" i="9"/>
  <c r="AE82" i="9" s="1"/>
  <c r="Z82" i="9"/>
  <c r="AA82" i="9" s="1"/>
  <c r="U82" i="9"/>
  <c r="O82" i="9"/>
  <c r="P82" i="9" s="1"/>
  <c r="I82" i="9"/>
  <c r="J82" i="9" s="1"/>
  <c r="AY81" i="9"/>
  <c r="AZ81" i="9" s="1"/>
  <c r="AS81" i="9"/>
  <c r="AN81" i="9"/>
  <c r="AO81" i="9" s="1"/>
  <c r="AI81" i="9"/>
  <c r="AJ81" i="9" s="1"/>
  <c r="AD81" i="9"/>
  <c r="AE81" i="9" s="1"/>
  <c r="Z81" i="9"/>
  <c r="AA81" i="9" s="1"/>
  <c r="T81" i="9"/>
  <c r="U81" i="9" s="1"/>
  <c r="O81" i="9"/>
  <c r="P81" i="9" s="1"/>
  <c r="I81" i="9"/>
  <c r="J81" i="9" s="1"/>
  <c r="AY80" i="9"/>
  <c r="AZ80" i="9" s="1"/>
  <c r="AR80" i="9"/>
  <c r="AS80" i="9" s="1"/>
  <c r="AN80" i="9"/>
  <c r="AO80" i="9" s="1"/>
  <c r="AI80" i="9"/>
  <c r="AJ80" i="9" s="1"/>
  <c r="AD80" i="9"/>
  <c r="AE80" i="9" s="1"/>
  <c r="Z80" i="9"/>
  <c r="AA80" i="9" s="1"/>
  <c r="T80" i="9"/>
  <c r="U80" i="9" s="1"/>
  <c r="O80" i="9"/>
  <c r="P80" i="9" s="1"/>
  <c r="I80" i="9"/>
  <c r="J80" i="9" s="1"/>
  <c r="AY79" i="9"/>
  <c r="AZ79" i="9" s="1"/>
  <c r="AR79" i="9"/>
  <c r="AS79" i="9" s="1"/>
  <c r="AN79" i="9"/>
  <c r="AO79" i="9" s="1"/>
  <c r="AI79" i="9"/>
  <c r="AJ79" i="9" s="1"/>
  <c r="AD79" i="9"/>
  <c r="AE79" i="9" s="1"/>
  <c r="Z79" i="9"/>
  <c r="AA79" i="9" s="1"/>
  <c r="T79" i="9"/>
  <c r="U79" i="9" s="1"/>
  <c r="P79" i="9"/>
  <c r="I79" i="9"/>
  <c r="J79" i="9" s="1"/>
  <c r="AZ78" i="9"/>
  <c r="AR78" i="9"/>
  <c r="AS78" i="9" s="1"/>
  <c r="AN78" i="9"/>
  <c r="AO78" i="9" s="1"/>
  <c r="AI78" i="9"/>
  <c r="AJ78" i="9" s="1"/>
  <c r="AD78" i="9"/>
  <c r="AE78" i="9" s="1"/>
  <c r="Z78" i="9"/>
  <c r="AA78" i="9" s="1"/>
  <c r="T78" i="9"/>
  <c r="U78" i="9" s="1"/>
  <c r="O78" i="9"/>
  <c r="P78" i="9" s="1"/>
  <c r="I78" i="9"/>
  <c r="J78" i="9" s="1"/>
  <c r="AY77" i="9"/>
  <c r="AZ77" i="9" s="1"/>
  <c r="AR77" i="9"/>
  <c r="AS77" i="9" s="1"/>
  <c r="AN77" i="9"/>
  <c r="AO77" i="9" s="1"/>
  <c r="AI77" i="9"/>
  <c r="AJ77" i="9" s="1"/>
  <c r="AD77" i="9"/>
  <c r="AE77" i="9" s="1"/>
  <c r="Z77" i="9"/>
  <c r="AA77" i="9" s="1"/>
  <c r="T77" i="9"/>
  <c r="U77" i="9" s="1"/>
  <c r="O77" i="9"/>
  <c r="P77" i="9" s="1"/>
  <c r="I77" i="9"/>
  <c r="J77" i="9" s="1"/>
  <c r="AY76" i="9"/>
  <c r="AZ76" i="9" s="1"/>
  <c r="AR76" i="9"/>
  <c r="AS76" i="9" s="1"/>
  <c r="AN76" i="9"/>
  <c r="AO76" i="9" s="1"/>
  <c r="AI76" i="9"/>
  <c r="AJ76" i="9" s="1"/>
  <c r="AD76" i="9"/>
  <c r="AE76" i="9" s="1"/>
  <c r="Z76" i="9"/>
  <c r="AA76" i="9" s="1"/>
  <c r="T76" i="9"/>
  <c r="U76" i="9" s="1"/>
  <c r="O76" i="9"/>
  <c r="P76" i="9" s="1"/>
  <c r="I76" i="9"/>
  <c r="J76" i="9" s="1"/>
  <c r="AY75" i="9"/>
  <c r="AZ75" i="9" s="1"/>
  <c r="AR75" i="9"/>
  <c r="AS75" i="9" s="1"/>
  <c r="AN75" i="9"/>
  <c r="AO75" i="9" s="1"/>
  <c r="AI75" i="9"/>
  <c r="AJ75" i="9" s="1"/>
  <c r="AD75" i="9"/>
  <c r="AE75" i="9" s="1"/>
  <c r="Z75" i="9"/>
  <c r="AA75" i="9" s="1"/>
  <c r="T75" i="9"/>
  <c r="U75" i="9" s="1"/>
  <c r="O75" i="9"/>
  <c r="P75" i="9" s="1"/>
  <c r="I75" i="9"/>
  <c r="J75" i="9" s="1"/>
  <c r="AY74" i="9"/>
  <c r="AZ74" i="9" s="1"/>
  <c r="AR74" i="9"/>
  <c r="AS74" i="9" s="1"/>
  <c r="AN74" i="9"/>
  <c r="AO74" i="9" s="1"/>
  <c r="AI74" i="9"/>
  <c r="AJ74" i="9" s="1"/>
  <c r="AD74" i="9"/>
  <c r="AE74" i="9" s="1"/>
  <c r="Z74" i="9"/>
  <c r="AA74" i="9" s="1"/>
  <c r="T74" i="9"/>
  <c r="U74" i="9" s="1"/>
  <c r="O74" i="9"/>
  <c r="P74" i="9" s="1"/>
  <c r="I74" i="9"/>
  <c r="J74" i="9" s="1"/>
  <c r="AY73" i="9"/>
  <c r="AZ73" i="9" s="1"/>
  <c r="AR73" i="9"/>
  <c r="AS73" i="9" s="1"/>
  <c r="AN73" i="9"/>
  <c r="AO73" i="9" s="1"/>
  <c r="AI73" i="9"/>
  <c r="AJ73" i="9" s="1"/>
  <c r="AD73" i="9"/>
  <c r="AE73" i="9" s="1"/>
  <c r="Z73" i="9"/>
  <c r="AA73" i="9" s="1"/>
  <c r="T73" i="9"/>
  <c r="U73" i="9" s="1"/>
  <c r="O73" i="9"/>
  <c r="P73" i="9" s="1"/>
  <c r="I73" i="9"/>
  <c r="J73" i="9" s="1"/>
  <c r="AY72" i="9"/>
  <c r="AZ72" i="9" s="1"/>
  <c r="AR72" i="9"/>
  <c r="AS72" i="9" s="1"/>
  <c r="AN72" i="9"/>
  <c r="AO72" i="9" s="1"/>
  <c r="AI72" i="9"/>
  <c r="AJ72" i="9" s="1"/>
  <c r="AD72" i="9"/>
  <c r="AE72" i="9" s="1"/>
  <c r="Z72" i="9"/>
  <c r="AA72" i="9" s="1"/>
  <c r="T72" i="9"/>
  <c r="U72" i="9" s="1"/>
  <c r="O72" i="9"/>
  <c r="P72" i="9" s="1"/>
  <c r="I72" i="9"/>
  <c r="J72" i="9" s="1"/>
  <c r="AY71" i="9"/>
  <c r="AZ71" i="9" s="1"/>
  <c r="AR71" i="9"/>
  <c r="AS71" i="9" s="1"/>
  <c r="AN71" i="9"/>
  <c r="AO71" i="9" s="1"/>
  <c r="AI71" i="9"/>
  <c r="AJ71" i="9" s="1"/>
  <c r="AD71" i="9"/>
  <c r="AE71" i="9" s="1"/>
  <c r="Z71" i="9"/>
  <c r="AA71" i="9" s="1"/>
  <c r="T71" i="9"/>
  <c r="U71" i="9" s="1"/>
  <c r="O71" i="9"/>
  <c r="P71" i="9" s="1"/>
  <c r="I71" i="9"/>
  <c r="J71" i="9" s="1"/>
  <c r="AY70" i="9"/>
  <c r="AZ70" i="9" s="1"/>
  <c r="AR70" i="9"/>
  <c r="AS70" i="9" s="1"/>
  <c r="AN70" i="9"/>
  <c r="AO70" i="9" s="1"/>
  <c r="AI70" i="9"/>
  <c r="AJ70" i="9" s="1"/>
  <c r="AD70" i="9"/>
  <c r="AE70" i="9" s="1"/>
  <c r="Z70" i="9"/>
  <c r="AA70" i="9" s="1"/>
  <c r="T70" i="9"/>
  <c r="U70" i="9" s="1"/>
  <c r="O70" i="9"/>
  <c r="P70" i="9" s="1"/>
  <c r="I70" i="9"/>
  <c r="J70" i="9" s="1"/>
  <c r="AY69" i="9"/>
  <c r="AZ69" i="9" s="1"/>
  <c r="AR69" i="9"/>
  <c r="AS69" i="9" s="1"/>
  <c r="AN69" i="9"/>
  <c r="AO69" i="9" s="1"/>
  <c r="AI69" i="9"/>
  <c r="AJ69" i="9" s="1"/>
  <c r="AD69" i="9"/>
  <c r="AE69" i="9" s="1"/>
  <c r="Z69" i="9"/>
  <c r="AA69" i="9" s="1"/>
  <c r="T69" i="9"/>
  <c r="U69" i="9" s="1"/>
  <c r="O69" i="9"/>
  <c r="P69" i="9" s="1"/>
  <c r="I69" i="9"/>
  <c r="J69" i="9" s="1"/>
  <c r="AY68" i="9"/>
  <c r="AZ68" i="9" s="1"/>
  <c r="AR68" i="9"/>
  <c r="AS68" i="9" s="1"/>
  <c r="AN68" i="9"/>
  <c r="AO68" i="9" s="1"/>
  <c r="AI68" i="9"/>
  <c r="AJ68" i="9" s="1"/>
  <c r="AD68" i="9"/>
  <c r="AE68" i="9" s="1"/>
  <c r="Z68" i="9"/>
  <c r="AA68" i="9" s="1"/>
  <c r="T68" i="9"/>
  <c r="U68" i="9" s="1"/>
  <c r="O68" i="9"/>
  <c r="P68" i="9" s="1"/>
  <c r="I68" i="9"/>
  <c r="J68" i="9" s="1"/>
  <c r="AY67" i="9"/>
  <c r="AZ67" i="9" s="1"/>
  <c r="AR67" i="9"/>
  <c r="AS67" i="9" s="1"/>
  <c r="AN67" i="9"/>
  <c r="AO67" i="9" s="1"/>
  <c r="AI67" i="9"/>
  <c r="AJ67" i="9" s="1"/>
  <c r="AD67" i="9"/>
  <c r="AE67" i="9" s="1"/>
  <c r="Z67" i="9"/>
  <c r="AA67" i="9" s="1"/>
  <c r="T67" i="9"/>
  <c r="U67" i="9" s="1"/>
  <c r="O67" i="9"/>
  <c r="P67" i="9" s="1"/>
  <c r="I67" i="9"/>
  <c r="J67" i="9" s="1"/>
  <c r="AY66" i="9"/>
  <c r="AZ66" i="9" s="1"/>
  <c r="AR66" i="9"/>
  <c r="AS66" i="9" s="1"/>
  <c r="AN66" i="9"/>
  <c r="AO66" i="9" s="1"/>
  <c r="AI66" i="9"/>
  <c r="AJ66" i="9" s="1"/>
  <c r="AD66" i="9"/>
  <c r="AE66" i="9" s="1"/>
  <c r="Z66" i="9"/>
  <c r="AA66" i="9" s="1"/>
  <c r="T66" i="9"/>
  <c r="U66" i="9" s="1"/>
  <c r="O66" i="9"/>
  <c r="P66" i="9" s="1"/>
  <c r="I66" i="9"/>
  <c r="J66" i="9" s="1"/>
  <c r="AY65" i="9"/>
  <c r="AZ65" i="9" s="1"/>
  <c r="AR65" i="9"/>
  <c r="AS65" i="9" s="1"/>
  <c r="AN65" i="9"/>
  <c r="AO65" i="9" s="1"/>
  <c r="AI65" i="9"/>
  <c r="AJ65" i="9" s="1"/>
  <c r="AD65" i="9"/>
  <c r="AE65" i="9" s="1"/>
  <c r="Z65" i="9"/>
  <c r="AA65" i="9" s="1"/>
  <c r="T65" i="9"/>
  <c r="U65" i="9" s="1"/>
  <c r="O65" i="9"/>
  <c r="P65" i="9" s="1"/>
  <c r="I65" i="9"/>
  <c r="J65" i="9" s="1"/>
  <c r="AY64" i="9"/>
  <c r="AZ64" i="9" s="1"/>
  <c r="AR64" i="9"/>
  <c r="AS64" i="9" s="1"/>
  <c r="AO64" i="9"/>
  <c r="AI64" i="9"/>
  <c r="AJ64" i="9" s="1"/>
  <c r="AE64" i="9"/>
  <c r="Z64" i="9"/>
  <c r="AA64" i="9" s="1"/>
  <c r="T64" i="9"/>
  <c r="U64" i="9" s="1"/>
  <c r="O64" i="9"/>
  <c r="P64" i="9" s="1"/>
  <c r="I64" i="9"/>
  <c r="J64" i="9" s="1"/>
  <c r="AY63" i="9"/>
  <c r="AZ63" i="9" s="1"/>
  <c r="AR63" i="9"/>
  <c r="AS63" i="9" s="1"/>
  <c r="AN63" i="9"/>
  <c r="AO63" i="9" s="1"/>
  <c r="AI63" i="9"/>
  <c r="AJ63" i="9" s="1"/>
  <c r="AD63" i="9"/>
  <c r="AE63" i="9" s="1"/>
  <c r="Z63" i="9"/>
  <c r="AA63" i="9" s="1"/>
  <c r="T63" i="9"/>
  <c r="U63" i="9" s="1"/>
  <c r="O63" i="9"/>
  <c r="P63" i="9" s="1"/>
  <c r="I63" i="9"/>
  <c r="J63" i="9" s="1"/>
  <c r="AY62" i="9"/>
  <c r="AZ62" i="9" s="1"/>
  <c r="AR62" i="9"/>
  <c r="AS62" i="9" s="1"/>
  <c r="AN62" i="9"/>
  <c r="AO62" i="9" s="1"/>
  <c r="AI62" i="9"/>
  <c r="AJ62" i="9" s="1"/>
  <c r="AD62" i="9"/>
  <c r="AE62" i="9" s="1"/>
  <c r="Z62" i="9"/>
  <c r="AA62" i="9" s="1"/>
  <c r="T62" i="9"/>
  <c r="U62" i="9" s="1"/>
  <c r="O62" i="9"/>
  <c r="P62" i="9" s="1"/>
  <c r="I62" i="9"/>
  <c r="J62" i="9" s="1"/>
  <c r="AY61" i="9"/>
  <c r="AZ61" i="9" s="1"/>
  <c r="AR61" i="9"/>
  <c r="AS61" i="9" s="1"/>
  <c r="AN61" i="9"/>
  <c r="AO61" i="9" s="1"/>
  <c r="AI61" i="9"/>
  <c r="AJ61" i="9" s="1"/>
  <c r="AD61" i="9"/>
  <c r="AE61" i="9" s="1"/>
  <c r="Z61" i="9"/>
  <c r="AA61" i="9" s="1"/>
  <c r="T61" i="9"/>
  <c r="U61" i="9" s="1"/>
  <c r="O61" i="9"/>
  <c r="P61" i="9" s="1"/>
  <c r="I61" i="9"/>
  <c r="J61" i="9" s="1"/>
  <c r="AY60" i="9"/>
  <c r="AZ60" i="9" s="1"/>
  <c r="AR60" i="9"/>
  <c r="AS60" i="9" s="1"/>
  <c r="AN60" i="9"/>
  <c r="AO60" i="9" s="1"/>
  <c r="AI60" i="9"/>
  <c r="AJ60" i="9" s="1"/>
  <c r="AE60" i="9"/>
  <c r="Z60" i="9"/>
  <c r="AA60" i="9" s="1"/>
  <c r="T60" i="9"/>
  <c r="U60" i="9" s="1"/>
  <c r="O60" i="9"/>
  <c r="P60" i="9" s="1"/>
  <c r="I60" i="9"/>
  <c r="J60" i="9" s="1"/>
  <c r="AY59" i="9"/>
  <c r="AZ59" i="9" s="1"/>
  <c r="AR59" i="9"/>
  <c r="AS59" i="9" s="1"/>
  <c r="AN59" i="9"/>
  <c r="AO59" i="9" s="1"/>
  <c r="AI59" i="9"/>
  <c r="AJ59" i="9" s="1"/>
  <c r="AD59" i="9"/>
  <c r="AE59" i="9" s="1"/>
  <c r="Z59" i="9"/>
  <c r="AA59" i="9" s="1"/>
  <c r="T59" i="9"/>
  <c r="U59" i="9" s="1"/>
  <c r="O59" i="9"/>
  <c r="P59" i="9" s="1"/>
  <c r="I59" i="9"/>
  <c r="J59" i="9" s="1"/>
  <c r="AY58" i="9"/>
  <c r="AZ58" i="9" s="1"/>
  <c r="AR58" i="9"/>
  <c r="AS58" i="9" s="1"/>
  <c r="AN58" i="9"/>
  <c r="AO58" i="9" s="1"/>
  <c r="AI58" i="9"/>
  <c r="AJ58" i="9" s="1"/>
  <c r="AD58" i="9"/>
  <c r="AE58" i="9" s="1"/>
  <c r="Z58" i="9"/>
  <c r="AA58" i="9" s="1"/>
  <c r="T58" i="9"/>
  <c r="U58" i="9" s="1"/>
  <c r="O58" i="9"/>
  <c r="P58" i="9" s="1"/>
  <c r="I58" i="9"/>
  <c r="J58" i="9" s="1"/>
  <c r="AY57" i="9"/>
  <c r="AZ57" i="9" s="1"/>
  <c r="AR57" i="9"/>
  <c r="AS57" i="9" s="1"/>
  <c r="AN57" i="9"/>
  <c r="AO57" i="9" s="1"/>
  <c r="AI57" i="9"/>
  <c r="AJ57" i="9" s="1"/>
  <c r="AD57" i="9"/>
  <c r="AE57" i="9" s="1"/>
  <c r="Z57" i="9"/>
  <c r="AA57" i="9" s="1"/>
  <c r="T57" i="9"/>
  <c r="U57" i="9" s="1"/>
  <c r="O57" i="9"/>
  <c r="P57" i="9" s="1"/>
  <c r="I57" i="9"/>
  <c r="J57" i="9" s="1"/>
  <c r="AY56" i="9"/>
  <c r="AZ56" i="9" s="1"/>
  <c r="AR56" i="9"/>
  <c r="AS56" i="9" s="1"/>
  <c r="AN56" i="9"/>
  <c r="AO56" i="9" s="1"/>
  <c r="AI56" i="9"/>
  <c r="AJ56" i="9" s="1"/>
  <c r="AD56" i="9"/>
  <c r="AE56" i="9" s="1"/>
  <c r="Z56" i="9"/>
  <c r="AA56" i="9" s="1"/>
  <c r="T56" i="9"/>
  <c r="U56" i="9" s="1"/>
  <c r="O56" i="9"/>
  <c r="P56" i="9" s="1"/>
  <c r="I56" i="9"/>
  <c r="J56" i="9" s="1"/>
  <c r="AY55" i="9"/>
  <c r="AZ55" i="9" s="1"/>
  <c r="AR55" i="9"/>
  <c r="AS55" i="9" s="1"/>
  <c r="AN55" i="9"/>
  <c r="AO55" i="9" s="1"/>
  <c r="AI55" i="9"/>
  <c r="AJ55" i="9" s="1"/>
  <c r="AD55" i="9"/>
  <c r="AE55" i="9" s="1"/>
  <c r="Z55" i="9"/>
  <c r="AA55" i="9" s="1"/>
  <c r="T55" i="9"/>
  <c r="U55" i="9" s="1"/>
  <c r="O55" i="9"/>
  <c r="P55" i="9" s="1"/>
  <c r="I55" i="9"/>
  <c r="J55" i="9" s="1"/>
  <c r="AY54" i="9"/>
  <c r="AZ54" i="9" s="1"/>
  <c r="AR54" i="9"/>
  <c r="AS54" i="9" s="1"/>
  <c r="AN54" i="9"/>
  <c r="AO54" i="9" s="1"/>
  <c r="AI54" i="9"/>
  <c r="AJ54" i="9" s="1"/>
  <c r="AD54" i="9"/>
  <c r="AE54" i="9" s="1"/>
  <c r="Z54" i="9"/>
  <c r="AA54" i="9" s="1"/>
  <c r="T54" i="9"/>
  <c r="U54" i="9" s="1"/>
  <c r="O54" i="9"/>
  <c r="P54" i="9" s="1"/>
  <c r="I54" i="9"/>
  <c r="J54" i="9" s="1"/>
  <c r="AY53" i="9"/>
  <c r="AZ53" i="9" s="1"/>
  <c r="AR53" i="9"/>
  <c r="AS53" i="9" s="1"/>
  <c r="AN53" i="9"/>
  <c r="AO53" i="9" s="1"/>
  <c r="AI53" i="9"/>
  <c r="AJ53" i="9" s="1"/>
  <c r="AD53" i="9"/>
  <c r="AE53" i="9" s="1"/>
  <c r="Z53" i="9"/>
  <c r="AA53" i="9" s="1"/>
  <c r="T53" i="9"/>
  <c r="U53" i="9" s="1"/>
  <c r="O53" i="9"/>
  <c r="P53" i="9" s="1"/>
  <c r="I53" i="9"/>
  <c r="J53" i="9" s="1"/>
  <c r="AY52" i="9"/>
  <c r="AZ52" i="9" s="1"/>
  <c r="AR52" i="9"/>
  <c r="AS52" i="9" s="1"/>
  <c r="AN52" i="9"/>
  <c r="AO52" i="9" s="1"/>
  <c r="AI52" i="9"/>
  <c r="AJ52" i="9" s="1"/>
  <c r="AD52" i="9"/>
  <c r="AE52" i="9" s="1"/>
  <c r="Z52" i="9"/>
  <c r="AA52" i="9" s="1"/>
  <c r="T52" i="9"/>
  <c r="U52" i="9" s="1"/>
  <c r="O52" i="9"/>
  <c r="P52" i="9" s="1"/>
  <c r="I52" i="9"/>
  <c r="J52" i="9" s="1"/>
  <c r="AY51" i="9"/>
  <c r="AZ51" i="9" s="1"/>
  <c r="AR51" i="9"/>
  <c r="AS51" i="9" s="1"/>
  <c r="AN51" i="9"/>
  <c r="AO51" i="9" s="1"/>
  <c r="AI51" i="9"/>
  <c r="AJ51" i="9" s="1"/>
  <c r="AD51" i="9"/>
  <c r="AE51" i="9" s="1"/>
  <c r="Z51" i="9"/>
  <c r="AA51" i="9" s="1"/>
  <c r="U51" i="9"/>
  <c r="O51" i="9"/>
  <c r="P51" i="9" s="1"/>
  <c r="I51" i="9"/>
  <c r="J51" i="9" s="1"/>
  <c r="AY50" i="9"/>
  <c r="AZ50" i="9" s="1"/>
  <c r="AR50" i="9"/>
  <c r="AS50" i="9" s="1"/>
  <c r="AN50" i="9"/>
  <c r="AO50" i="9" s="1"/>
  <c r="AI50" i="9"/>
  <c r="AJ50" i="9" s="1"/>
  <c r="AD50" i="9"/>
  <c r="AE50" i="9" s="1"/>
  <c r="Z50" i="9"/>
  <c r="AA50" i="9" s="1"/>
  <c r="T50" i="9"/>
  <c r="U50" i="9" s="1"/>
  <c r="O50" i="9"/>
  <c r="P50" i="9" s="1"/>
  <c r="I50" i="9"/>
  <c r="J50" i="9" s="1"/>
  <c r="AY49" i="9"/>
  <c r="AZ49" i="9" s="1"/>
  <c r="AR49" i="9"/>
  <c r="AS49" i="9" s="1"/>
  <c r="AN49" i="9"/>
  <c r="AO49" i="9" s="1"/>
  <c r="AI49" i="9"/>
  <c r="AJ49" i="9" s="1"/>
  <c r="AD49" i="9"/>
  <c r="AE49" i="9" s="1"/>
  <c r="Z49" i="9"/>
  <c r="AA49" i="9" s="1"/>
  <c r="U49" i="9"/>
  <c r="O49" i="9"/>
  <c r="P49" i="9" s="1"/>
  <c r="I49" i="9"/>
  <c r="J49" i="9" s="1"/>
  <c r="AY48" i="9"/>
  <c r="AZ48" i="9" s="1"/>
  <c r="AR48" i="9"/>
  <c r="AS48" i="9" s="1"/>
  <c r="AN48" i="9"/>
  <c r="AO48" i="9" s="1"/>
  <c r="AJ48" i="9"/>
  <c r="AD48" i="9"/>
  <c r="AE48" i="9" s="1"/>
  <c r="Z48" i="9"/>
  <c r="AA48" i="9" s="1"/>
  <c r="T48" i="9"/>
  <c r="U48" i="9" s="1"/>
  <c r="O48" i="9"/>
  <c r="P48" i="9" s="1"/>
  <c r="I48" i="9"/>
  <c r="J48" i="9" s="1"/>
  <c r="AZ47" i="9"/>
  <c r="AR47" i="9"/>
  <c r="AS47" i="9" s="1"/>
  <c r="AN47" i="9"/>
  <c r="AO47" i="9" s="1"/>
  <c r="AJ47" i="9"/>
  <c r="AD47" i="9"/>
  <c r="AE47" i="9" s="1"/>
  <c r="Z47" i="9"/>
  <c r="AA47" i="9" s="1"/>
  <c r="T47" i="9"/>
  <c r="U47" i="9" s="1"/>
  <c r="O47" i="9"/>
  <c r="P47" i="9" s="1"/>
  <c r="I47" i="9"/>
  <c r="J47" i="9" s="1"/>
  <c r="AY46" i="9"/>
  <c r="AZ46" i="9" s="1"/>
  <c r="AR46" i="9"/>
  <c r="AS46" i="9" s="1"/>
  <c r="AN46" i="9"/>
  <c r="AO46" i="9" s="1"/>
  <c r="AJ46" i="9"/>
  <c r="AD46" i="9"/>
  <c r="AE46" i="9" s="1"/>
  <c r="Z46" i="9"/>
  <c r="AA46" i="9" s="1"/>
  <c r="T46" i="9"/>
  <c r="U46" i="9" s="1"/>
  <c r="O46" i="9"/>
  <c r="P46" i="9" s="1"/>
  <c r="I46" i="9"/>
  <c r="J46" i="9" s="1"/>
  <c r="AY45" i="9"/>
  <c r="AZ45" i="9" s="1"/>
  <c r="AR45" i="9"/>
  <c r="AS45" i="9" s="1"/>
  <c r="AN45" i="9"/>
  <c r="AO45" i="9" s="1"/>
  <c r="AJ45" i="9"/>
  <c r="AD45" i="9"/>
  <c r="AE45" i="9" s="1"/>
  <c r="Z45" i="9"/>
  <c r="AA45" i="9" s="1"/>
  <c r="T45" i="9"/>
  <c r="U45" i="9" s="1"/>
  <c r="O45" i="9"/>
  <c r="P45" i="9" s="1"/>
  <c r="I45" i="9"/>
  <c r="J45" i="9" s="1"/>
  <c r="AY44" i="9"/>
  <c r="AZ44" i="9" s="1"/>
  <c r="AR44" i="9"/>
  <c r="AS44" i="9" s="1"/>
  <c r="AN44" i="9"/>
  <c r="AO44" i="9" s="1"/>
  <c r="AJ44" i="9"/>
  <c r="AD44" i="9"/>
  <c r="AE44" i="9" s="1"/>
  <c r="Z44" i="9"/>
  <c r="AA44" i="9" s="1"/>
  <c r="T44" i="9"/>
  <c r="U44" i="9" s="1"/>
  <c r="O44" i="9"/>
  <c r="P44" i="9" s="1"/>
  <c r="I44" i="9"/>
  <c r="J44" i="9" s="1"/>
  <c r="AY43" i="9"/>
  <c r="AZ43" i="9" s="1"/>
  <c r="AR43" i="9"/>
  <c r="AS43" i="9" s="1"/>
  <c r="AN43" i="9"/>
  <c r="AO43" i="9" s="1"/>
  <c r="AJ43" i="9"/>
  <c r="AD43" i="9"/>
  <c r="AE43" i="9" s="1"/>
  <c r="Z43" i="9"/>
  <c r="AA43" i="9" s="1"/>
  <c r="T43" i="9"/>
  <c r="U43" i="9" s="1"/>
  <c r="O43" i="9"/>
  <c r="P43" i="9" s="1"/>
  <c r="I43" i="9"/>
  <c r="J43" i="9" s="1"/>
  <c r="AY42" i="9"/>
  <c r="AZ42" i="9" s="1"/>
  <c r="AS42" i="9"/>
  <c r="AN42" i="9"/>
  <c r="AO42" i="9" s="1"/>
  <c r="AJ42" i="9"/>
  <c r="AD42" i="9"/>
  <c r="AE42" i="9" s="1"/>
  <c r="Z42" i="9"/>
  <c r="AA42" i="9" s="1"/>
  <c r="U42" i="9"/>
  <c r="O42" i="9"/>
  <c r="P42" i="9" s="1"/>
  <c r="I42" i="9"/>
  <c r="J42" i="9" s="1"/>
  <c r="AY41" i="9"/>
  <c r="AZ41" i="9" s="1"/>
  <c r="AR41" i="9"/>
  <c r="AS41" i="9" s="1"/>
  <c r="AN41" i="9"/>
  <c r="AO41" i="9" s="1"/>
  <c r="AJ41" i="9"/>
  <c r="AD41" i="9"/>
  <c r="AE41" i="9" s="1"/>
  <c r="Z41" i="9"/>
  <c r="AA41" i="9" s="1"/>
  <c r="T41" i="9"/>
  <c r="U41" i="9" s="1"/>
  <c r="O41" i="9"/>
  <c r="P41" i="9" s="1"/>
  <c r="I41" i="9"/>
  <c r="J41" i="9" s="1"/>
  <c r="AY40" i="9"/>
  <c r="AZ40" i="9" s="1"/>
  <c r="AR40" i="9"/>
  <c r="AS40" i="9" s="1"/>
  <c r="AN40" i="9"/>
  <c r="AO40" i="9" s="1"/>
  <c r="AJ40" i="9"/>
  <c r="AD40" i="9"/>
  <c r="AE40" i="9" s="1"/>
  <c r="Z40" i="9"/>
  <c r="AA40" i="9" s="1"/>
  <c r="T40" i="9"/>
  <c r="U40" i="9" s="1"/>
  <c r="O40" i="9"/>
  <c r="P40" i="9" s="1"/>
  <c r="I40" i="9"/>
  <c r="J40" i="9" s="1"/>
  <c r="AY39" i="9"/>
  <c r="AZ39" i="9" s="1"/>
  <c r="AR39" i="9"/>
  <c r="AS39" i="9" s="1"/>
  <c r="AN39" i="9"/>
  <c r="AO39" i="9" s="1"/>
  <c r="AJ39" i="9"/>
  <c r="AD39" i="9"/>
  <c r="AE39" i="9" s="1"/>
  <c r="AA39" i="9"/>
  <c r="T39" i="9"/>
  <c r="U39" i="9" s="1"/>
  <c r="O39" i="9"/>
  <c r="P39" i="9" s="1"/>
  <c r="I39" i="9"/>
  <c r="J39" i="9" s="1"/>
  <c r="AY38" i="9"/>
  <c r="AZ38" i="9" s="1"/>
  <c r="AR38" i="9"/>
  <c r="AS38" i="9" s="1"/>
  <c r="AN38" i="9"/>
  <c r="AO38" i="9" s="1"/>
  <c r="AJ38" i="9"/>
  <c r="AD38" i="9"/>
  <c r="AE38" i="9" s="1"/>
  <c r="Z38" i="9"/>
  <c r="AA38" i="9" s="1"/>
  <c r="T38" i="9"/>
  <c r="U38" i="9" s="1"/>
  <c r="O38" i="9"/>
  <c r="P38" i="9" s="1"/>
  <c r="I38" i="9"/>
  <c r="J38" i="9" s="1"/>
  <c r="AY37" i="9"/>
  <c r="AZ37" i="9" s="1"/>
  <c r="AR37" i="9"/>
  <c r="AS37" i="9" s="1"/>
  <c r="AN37" i="9"/>
  <c r="AO37" i="9" s="1"/>
  <c r="AJ37" i="9"/>
  <c r="AD37" i="9"/>
  <c r="AE37" i="9" s="1"/>
  <c r="Z37" i="9"/>
  <c r="AA37" i="9" s="1"/>
  <c r="T37" i="9"/>
  <c r="U37" i="9" s="1"/>
  <c r="O37" i="9"/>
  <c r="P37" i="9" s="1"/>
  <c r="I37" i="9"/>
  <c r="J37" i="9" s="1"/>
  <c r="AY36" i="9"/>
  <c r="AZ36" i="9" s="1"/>
  <c r="AR36" i="9"/>
  <c r="AS36" i="9" s="1"/>
  <c r="AJ36" i="9"/>
  <c r="AD36" i="9"/>
  <c r="AE36" i="9" s="1"/>
  <c r="Z36" i="9"/>
  <c r="AA36" i="9" s="1"/>
  <c r="T36" i="9"/>
  <c r="U36" i="9" s="1"/>
  <c r="O36" i="9"/>
  <c r="P36" i="9" s="1"/>
  <c r="I36" i="9"/>
  <c r="J36" i="9" s="1"/>
  <c r="AY35" i="9"/>
  <c r="AZ35" i="9" s="1"/>
  <c r="AR35" i="9"/>
  <c r="AS35" i="9" s="1"/>
  <c r="AN35" i="9"/>
  <c r="AO35" i="9" s="1"/>
  <c r="AJ35" i="9"/>
  <c r="AD35" i="9"/>
  <c r="AE35" i="9" s="1"/>
  <c r="Z35" i="9"/>
  <c r="AA35" i="9" s="1"/>
  <c r="T35" i="9"/>
  <c r="U35" i="9" s="1"/>
  <c r="O35" i="9"/>
  <c r="P35" i="9" s="1"/>
  <c r="I35" i="9"/>
  <c r="J35" i="9" s="1"/>
  <c r="AY34" i="9"/>
  <c r="AZ34" i="9" s="1"/>
  <c r="AR34" i="9"/>
  <c r="AS34" i="9" s="1"/>
  <c r="AN34" i="9"/>
  <c r="AO34" i="9" s="1"/>
  <c r="AJ34" i="9"/>
  <c r="AD34" i="9"/>
  <c r="AE34" i="9" s="1"/>
  <c r="Z34" i="9"/>
  <c r="AA34" i="9" s="1"/>
  <c r="T34" i="9"/>
  <c r="U34" i="9" s="1"/>
  <c r="O34" i="9"/>
  <c r="P34" i="9" s="1"/>
  <c r="I34" i="9"/>
  <c r="J34" i="9" s="1"/>
  <c r="AY33" i="9"/>
  <c r="AZ33" i="9" s="1"/>
  <c r="AR33" i="9"/>
  <c r="AS33" i="9" s="1"/>
  <c r="AN33" i="9"/>
  <c r="AO33" i="9" s="1"/>
  <c r="AJ33" i="9"/>
  <c r="AD33" i="9"/>
  <c r="AE33" i="9" s="1"/>
  <c r="Z33" i="9"/>
  <c r="AA33" i="9" s="1"/>
  <c r="T33" i="9"/>
  <c r="U33" i="9" s="1"/>
  <c r="O33" i="9"/>
  <c r="P33" i="9" s="1"/>
  <c r="I33" i="9"/>
  <c r="J33" i="9" s="1"/>
  <c r="AY32" i="9"/>
  <c r="AZ32" i="9" s="1"/>
  <c r="AS32" i="9"/>
  <c r="AN32" i="9"/>
  <c r="AO32" i="9" s="1"/>
  <c r="AJ32" i="9"/>
  <c r="AD32" i="9"/>
  <c r="AE32" i="9" s="1"/>
  <c r="Z32" i="9"/>
  <c r="AA32" i="9" s="1"/>
  <c r="T32" i="9"/>
  <c r="U32" i="9" s="1"/>
  <c r="O32" i="9"/>
  <c r="P32" i="9" s="1"/>
  <c r="I32" i="9"/>
  <c r="J32" i="9" s="1"/>
  <c r="AY31" i="9"/>
  <c r="AZ31" i="9" s="1"/>
  <c r="AR31" i="9"/>
  <c r="AS31" i="9" s="1"/>
  <c r="AN31" i="9"/>
  <c r="AO31" i="9" s="1"/>
  <c r="AI31" i="9"/>
  <c r="AJ31" i="9" s="1"/>
  <c r="AD31" i="9"/>
  <c r="AE31" i="9" s="1"/>
  <c r="Z31" i="9"/>
  <c r="AA31" i="9" s="1"/>
  <c r="T31" i="9"/>
  <c r="U31" i="9" s="1"/>
  <c r="O31" i="9"/>
  <c r="P31" i="9" s="1"/>
  <c r="I31" i="9"/>
  <c r="J31" i="9" s="1"/>
  <c r="AY30" i="9"/>
  <c r="AZ30" i="9" s="1"/>
  <c r="AR30" i="9"/>
  <c r="AS30" i="9" s="1"/>
  <c r="AN30" i="9"/>
  <c r="AO30" i="9" s="1"/>
  <c r="AI30" i="9"/>
  <c r="AJ30" i="9" s="1"/>
  <c r="AD30" i="9"/>
  <c r="AE30" i="9" s="1"/>
  <c r="Z30" i="9"/>
  <c r="AA30" i="9" s="1"/>
  <c r="T30" i="9"/>
  <c r="U30" i="9" s="1"/>
  <c r="O30" i="9"/>
  <c r="P30" i="9" s="1"/>
  <c r="I30" i="9"/>
  <c r="J30" i="9" s="1"/>
  <c r="AY29" i="9"/>
  <c r="AZ29" i="9" s="1"/>
  <c r="AR29" i="9"/>
  <c r="AS29" i="9" s="1"/>
  <c r="AN29" i="9"/>
  <c r="AO29" i="9" s="1"/>
  <c r="AJ29" i="9"/>
  <c r="AD29" i="9"/>
  <c r="AE29" i="9" s="1"/>
  <c r="Z29" i="9"/>
  <c r="AA29" i="9" s="1"/>
  <c r="T29" i="9"/>
  <c r="U29" i="9" s="1"/>
  <c r="O29" i="9"/>
  <c r="P29" i="9" s="1"/>
  <c r="I29" i="9"/>
  <c r="J29" i="9" s="1"/>
  <c r="AY28" i="9"/>
  <c r="AZ28" i="9" s="1"/>
  <c r="AR28" i="9"/>
  <c r="AS28" i="9" s="1"/>
  <c r="AN28" i="9"/>
  <c r="AO28" i="9" s="1"/>
  <c r="AI28" i="9"/>
  <c r="AJ28" i="9" s="1"/>
  <c r="AD28" i="9"/>
  <c r="AE28" i="9" s="1"/>
  <c r="Z28" i="9"/>
  <c r="AA28" i="9" s="1"/>
  <c r="T28" i="9"/>
  <c r="U28" i="9" s="1"/>
  <c r="O28" i="9"/>
  <c r="P28" i="9" s="1"/>
  <c r="I28" i="9"/>
  <c r="J28" i="9" s="1"/>
  <c r="AY27" i="9"/>
  <c r="AZ27" i="9" s="1"/>
  <c r="AR27" i="9"/>
  <c r="AS27" i="9" s="1"/>
  <c r="AN27" i="9"/>
  <c r="AO27" i="9" s="1"/>
  <c r="AI27" i="9"/>
  <c r="AJ27" i="9" s="1"/>
  <c r="AE27" i="9"/>
  <c r="Z27" i="9"/>
  <c r="AA27" i="9" s="1"/>
  <c r="T27" i="9"/>
  <c r="U27" i="9" s="1"/>
  <c r="O27" i="9"/>
  <c r="P27" i="9" s="1"/>
  <c r="I27" i="9"/>
  <c r="J27" i="9" s="1"/>
  <c r="AY26" i="9"/>
  <c r="AZ26" i="9" s="1"/>
  <c r="AR26" i="9"/>
  <c r="AS26" i="9" s="1"/>
  <c r="AN26" i="9"/>
  <c r="AO26" i="9" s="1"/>
  <c r="AI26" i="9"/>
  <c r="AJ26" i="9" s="1"/>
  <c r="AD26" i="9"/>
  <c r="AE26" i="9" s="1"/>
  <c r="Z26" i="9"/>
  <c r="AA26" i="9" s="1"/>
  <c r="T26" i="9"/>
  <c r="U26" i="9" s="1"/>
  <c r="O26" i="9"/>
  <c r="P26" i="9" s="1"/>
  <c r="I26" i="9"/>
  <c r="J26" i="9" s="1"/>
  <c r="AY25" i="9"/>
  <c r="AZ25" i="9" s="1"/>
  <c r="AS25" i="9"/>
  <c r="AN25" i="9"/>
  <c r="AO25" i="9" s="1"/>
  <c r="AI25" i="9"/>
  <c r="AJ25" i="9" s="1"/>
  <c r="AD25" i="9"/>
  <c r="AE25" i="9" s="1"/>
  <c r="Z25" i="9"/>
  <c r="AA25" i="9" s="1"/>
  <c r="T25" i="9"/>
  <c r="U25" i="9" s="1"/>
  <c r="O25" i="9"/>
  <c r="P25" i="9" s="1"/>
  <c r="I25" i="9"/>
  <c r="J25" i="9" s="1"/>
  <c r="AY24" i="9"/>
  <c r="AZ24" i="9" s="1"/>
  <c r="AR24" i="9"/>
  <c r="AS24" i="9" s="1"/>
  <c r="AN24" i="9"/>
  <c r="AO24" i="9" s="1"/>
  <c r="AI24" i="9"/>
  <c r="AJ24" i="9" s="1"/>
  <c r="AD24" i="9"/>
  <c r="AE24" i="9" s="1"/>
  <c r="Z24" i="9"/>
  <c r="AA24" i="9" s="1"/>
  <c r="T24" i="9"/>
  <c r="U24" i="9" s="1"/>
  <c r="O24" i="9"/>
  <c r="P24" i="9" s="1"/>
  <c r="I24" i="9"/>
  <c r="J24" i="9" s="1"/>
  <c r="AY23" i="9"/>
  <c r="AZ23" i="9" s="1"/>
  <c r="AR23" i="9"/>
  <c r="AS23" i="9" s="1"/>
  <c r="AN23" i="9"/>
  <c r="AO23" i="9" s="1"/>
  <c r="AI23" i="9"/>
  <c r="AJ23" i="9" s="1"/>
  <c r="AD23" i="9"/>
  <c r="AE23" i="9" s="1"/>
  <c r="Z23" i="9"/>
  <c r="AA23" i="9" s="1"/>
  <c r="T23" i="9"/>
  <c r="U23" i="9" s="1"/>
  <c r="O23" i="9"/>
  <c r="P23" i="9" s="1"/>
  <c r="I23" i="9"/>
  <c r="J23" i="9" s="1"/>
  <c r="AY22" i="9"/>
  <c r="AZ22" i="9" s="1"/>
  <c r="AR22" i="9"/>
  <c r="AS22" i="9" s="1"/>
  <c r="AN22" i="9"/>
  <c r="AO22" i="9" s="1"/>
  <c r="AI22" i="9"/>
  <c r="AJ22" i="9" s="1"/>
  <c r="AD22" i="9"/>
  <c r="AE22" i="9" s="1"/>
  <c r="Z22" i="9"/>
  <c r="AA22" i="9" s="1"/>
  <c r="T22" i="9"/>
  <c r="U22" i="9" s="1"/>
  <c r="O22" i="9"/>
  <c r="P22" i="9" s="1"/>
  <c r="I22" i="9"/>
  <c r="J22" i="9" s="1"/>
  <c r="AY21" i="9"/>
  <c r="AZ21" i="9" s="1"/>
  <c r="AR21" i="9"/>
  <c r="AS21" i="9" s="1"/>
  <c r="AN21" i="9"/>
  <c r="AO21" i="9" s="1"/>
  <c r="AI21" i="9"/>
  <c r="AJ21" i="9" s="1"/>
  <c r="AD21" i="9"/>
  <c r="AE21" i="9" s="1"/>
  <c r="Z21" i="9"/>
  <c r="AA21" i="9" s="1"/>
  <c r="T21" i="9"/>
  <c r="U21" i="9" s="1"/>
  <c r="O21" i="9"/>
  <c r="P21" i="9" s="1"/>
  <c r="I21" i="9"/>
  <c r="J21" i="9" s="1"/>
  <c r="AY20" i="9"/>
  <c r="AZ20" i="9" s="1"/>
  <c r="AS20" i="9"/>
  <c r="AN20" i="9"/>
  <c r="AO20" i="9" s="1"/>
  <c r="AI20" i="9"/>
  <c r="AJ20" i="9" s="1"/>
  <c r="AD20" i="9"/>
  <c r="AE20" i="9" s="1"/>
  <c r="Z20" i="9"/>
  <c r="AA20" i="9" s="1"/>
  <c r="T20" i="9"/>
  <c r="U20" i="9" s="1"/>
  <c r="O20" i="9"/>
  <c r="P20" i="9" s="1"/>
  <c r="I20" i="9"/>
  <c r="J20" i="9" s="1"/>
  <c r="AY19" i="9"/>
  <c r="AZ19" i="9" s="1"/>
  <c r="AR19" i="9"/>
  <c r="AS19" i="9" s="1"/>
  <c r="AN19" i="9"/>
  <c r="AO19" i="9" s="1"/>
  <c r="AI19" i="9"/>
  <c r="AJ19" i="9" s="1"/>
  <c r="AD19" i="9"/>
  <c r="AE19" i="9" s="1"/>
  <c r="Z19" i="9"/>
  <c r="AA19" i="9" s="1"/>
  <c r="T19" i="9"/>
  <c r="U19" i="9" s="1"/>
  <c r="O19" i="9"/>
  <c r="P19" i="9" s="1"/>
  <c r="I19" i="9"/>
  <c r="J19" i="9" s="1"/>
  <c r="AY18" i="9"/>
  <c r="AZ18" i="9" s="1"/>
  <c r="AR18" i="9"/>
  <c r="AS18" i="9" s="1"/>
  <c r="AN18" i="9"/>
  <c r="AO18" i="9" s="1"/>
  <c r="AI18" i="9"/>
  <c r="AJ18" i="9" s="1"/>
  <c r="AD18" i="9"/>
  <c r="AE18" i="9" s="1"/>
  <c r="Z18" i="9"/>
  <c r="AA18" i="9" s="1"/>
  <c r="T18" i="9"/>
  <c r="U18" i="9" s="1"/>
  <c r="O18" i="9"/>
  <c r="P18" i="9" s="1"/>
  <c r="I18" i="9"/>
  <c r="J18" i="9" s="1"/>
  <c r="AY17" i="9"/>
  <c r="AZ17" i="9" s="1"/>
  <c r="AR17" i="9"/>
  <c r="AS17" i="9" s="1"/>
  <c r="AN17" i="9"/>
  <c r="AO17" i="9" s="1"/>
  <c r="AI17" i="9"/>
  <c r="AJ17" i="9" s="1"/>
  <c r="AD17" i="9"/>
  <c r="AE17" i="9" s="1"/>
  <c r="Z17" i="9"/>
  <c r="AA17" i="9" s="1"/>
  <c r="T17" i="9"/>
  <c r="U17" i="9" s="1"/>
  <c r="O17" i="9"/>
  <c r="P17" i="9" s="1"/>
  <c r="I17" i="9"/>
  <c r="J17" i="9" s="1"/>
  <c r="AY16" i="9"/>
  <c r="AZ16" i="9" s="1"/>
  <c r="AR16" i="9"/>
  <c r="AS16" i="9" s="1"/>
  <c r="AN16" i="9"/>
  <c r="AO16" i="9" s="1"/>
  <c r="AI16" i="9"/>
  <c r="AJ16" i="9" s="1"/>
  <c r="AD16" i="9"/>
  <c r="AE16" i="9" s="1"/>
  <c r="Z16" i="9"/>
  <c r="AA16" i="9" s="1"/>
  <c r="T16" i="9"/>
  <c r="U16" i="9" s="1"/>
  <c r="P16" i="9"/>
  <c r="I16" i="9"/>
  <c r="J16" i="9" s="1"/>
  <c r="AY15" i="9"/>
  <c r="AZ15" i="9" s="1"/>
  <c r="AR15" i="9"/>
  <c r="AS15" i="9" s="1"/>
  <c r="AN15" i="9"/>
  <c r="AO15" i="9" s="1"/>
  <c r="AI15" i="9"/>
  <c r="AJ15" i="9" s="1"/>
  <c r="AD15" i="9"/>
  <c r="AE15" i="9" s="1"/>
  <c r="Z15" i="9"/>
  <c r="AA15" i="9" s="1"/>
  <c r="T15" i="9"/>
  <c r="U15" i="9" s="1"/>
  <c r="O15" i="9"/>
  <c r="P15" i="9" s="1"/>
  <c r="I15" i="9"/>
  <c r="J15" i="9" s="1"/>
  <c r="AY14" i="9"/>
  <c r="AZ14" i="9" s="1"/>
  <c r="AR14" i="9"/>
  <c r="AS14" i="9" s="1"/>
  <c r="AN14" i="9"/>
  <c r="AO14" i="9" s="1"/>
  <c r="AI14" i="9"/>
  <c r="AJ14" i="9" s="1"/>
  <c r="AD14" i="9"/>
  <c r="AE14" i="9" s="1"/>
  <c r="Z14" i="9"/>
  <c r="AA14" i="9" s="1"/>
  <c r="T14" i="9"/>
  <c r="U14" i="9" s="1"/>
  <c r="P14" i="9"/>
  <c r="I14" i="9"/>
  <c r="J14" i="9" s="1"/>
  <c r="AY13" i="9"/>
  <c r="AZ13" i="9" s="1"/>
  <c r="AR13" i="9"/>
  <c r="AS13" i="9" s="1"/>
  <c r="AN13" i="9"/>
  <c r="AO13" i="9" s="1"/>
  <c r="AI13" i="9"/>
  <c r="AJ13" i="9" s="1"/>
  <c r="AD13" i="9"/>
  <c r="AE13" i="9" s="1"/>
  <c r="Z13" i="9"/>
  <c r="AA13" i="9" s="1"/>
  <c r="T13" i="9"/>
  <c r="U13" i="9" s="1"/>
  <c r="O13" i="9"/>
  <c r="P13" i="9" s="1"/>
  <c r="I13" i="9"/>
  <c r="J13" i="9" s="1"/>
  <c r="AY12" i="9"/>
  <c r="AZ12" i="9" s="1"/>
  <c r="AR12" i="9"/>
  <c r="AS12" i="9" s="1"/>
  <c r="AN12" i="9"/>
  <c r="AO12" i="9" s="1"/>
  <c r="AI12" i="9"/>
  <c r="AJ12" i="9" s="1"/>
  <c r="AD12" i="9"/>
  <c r="AE12" i="9" s="1"/>
  <c r="Z12" i="9"/>
  <c r="AA12" i="9" s="1"/>
  <c r="T12" i="9"/>
  <c r="U12" i="9" s="1"/>
  <c r="O12" i="9"/>
  <c r="P12" i="9" s="1"/>
  <c r="I12" i="9"/>
  <c r="J12" i="9" s="1"/>
  <c r="AY11" i="9"/>
  <c r="AZ11" i="9" s="1"/>
  <c r="AR11" i="9"/>
  <c r="AS11" i="9" s="1"/>
  <c r="AN11" i="9"/>
  <c r="AO11" i="9" s="1"/>
  <c r="AI11" i="9"/>
  <c r="AJ11" i="9" s="1"/>
  <c r="AD11" i="9"/>
  <c r="AE11" i="9" s="1"/>
  <c r="Z11" i="9"/>
  <c r="AA11" i="9" s="1"/>
  <c r="U11" i="9"/>
  <c r="O11" i="9"/>
  <c r="P11" i="9" s="1"/>
  <c r="I11" i="9"/>
  <c r="J11" i="9" s="1"/>
  <c r="AY10" i="9"/>
  <c r="AZ10" i="9" s="1"/>
  <c r="AR10" i="9"/>
  <c r="AS10" i="9" s="1"/>
  <c r="AN10" i="9"/>
  <c r="AO10" i="9" s="1"/>
  <c r="AI10" i="9"/>
  <c r="AJ10" i="9" s="1"/>
  <c r="AD10" i="9"/>
  <c r="AE10" i="9" s="1"/>
  <c r="Z10" i="9"/>
  <c r="AA10" i="9" s="1"/>
  <c r="T10" i="9"/>
  <c r="U10" i="9" s="1"/>
  <c r="O10" i="9"/>
  <c r="P10" i="9" s="1"/>
  <c r="I10" i="9"/>
  <c r="J10" i="9" s="1"/>
  <c r="AY9" i="9"/>
  <c r="AZ9" i="9" s="1"/>
  <c r="AR9" i="9"/>
  <c r="AS9" i="9" s="1"/>
  <c r="AN9" i="9"/>
  <c r="AO9" i="9" s="1"/>
  <c r="AI9" i="9"/>
  <c r="AJ9" i="9" s="1"/>
  <c r="AD9" i="9"/>
  <c r="AE9" i="9" s="1"/>
  <c r="Z9" i="9"/>
  <c r="AA9" i="9" s="1"/>
  <c r="T9" i="9"/>
  <c r="U9" i="9" s="1"/>
  <c r="O9" i="9"/>
  <c r="P9" i="9" s="1"/>
  <c r="I9" i="9"/>
  <c r="J9" i="9" s="1"/>
  <c r="AY8" i="9"/>
  <c r="AZ8" i="9" s="1"/>
  <c r="AR8" i="9"/>
  <c r="AS8" i="9" s="1"/>
  <c r="AN8" i="9"/>
  <c r="AO8" i="9" s="1"/>
  <c r="AI8" i="9"/>
  <c r="AJ8" i="9" s="1"/>
  <c r="AD8" i="9"/>
  <c r="AE8" i="9" s="1"/>
  <c r="Z8" i="9"/>
  <c r="AA8" i="9" s="1"/>
  <c r="T8" i="9"/>
  <c r="U8" i="9" s="1"/>
  <c r="O8" i="9"/>
  <c r="P8" i="9" s="1"/>
  <c r="I8" i="9"/>
  <c r="J8" i="9" s="1"/>
  <c r="AY7" i="9"/>
  <c r="AZ7" i="9" s="1"/>
  <c r="AR7" i="9"/>
  <c r="AS7" i="9" s="1"/>
  <c r="AN7" i="9"/>
  <c r="AO7" i="9" s="1"/>
  <c r="AI7" i="9"/>
  <c r="AJ7" i="9" s="1"/>
  <c r="AD7" i="9"/>
  <c r="AE7" i="9" s="1"/>
  <c r="Z7" i="9"/>
  <c r="AA7" i="9" s="1"/>
  <c r="T7" i="9"/>
  <c r="U7" i="9" s="1"/>
  <c r="O7" i="9"/>
  <c r="P7" i="9" s="1"/>
  <c r="I7" i="9"/>
  <c r="J7" i="9" s="1"/>
  <c r="AY6" i="9"/>
  <c r="AZ6" i="9" s="1"/>
  <c r="AS6" i="9"/>
  <c r="AN6" i="9"/>
  <c r="AO6" i="9" s="1"/>
  <c r="AI6" i="9"/>
  <c r="AJ6" i="9" s="1"/>
  <c r="AD6" i="9"/>
  <c r="AE6" i="9" s="1"/>
  <c r="Z6" i="9"/>
  <c r="AA6" i="9" s="1"/>
  <c r="T6" i="9"/>
  <c r="U6" i="9" s="1"/>
  <c r="O6" i="9"/>
  <c r="P6" i="9" s="1"/>
  <c r="I6" i="9"/>
  <c r="J6" i="9" s="1"/>
  <c r="C11" i="14" l="1"/>
  <c r="C10" i="14"/>
  <c r="C5" i="14"/>
  <c r="C12" i="14"/>
  <c r="AS153" i="9"/>
  <c r="AS154" i="9" s="1"/>
  <c r="C22" i="14" s="1"/>
  <c r="D22" i="14" s="1"/>
  <c r="AO153" i="9"/>
  <c r="AO154" i="9" s="1"/>
  <c r="C21" i="14" s="1"/>
  <c r="D21" i="14" s="1"/>
  <c r="J153" i="9"/>
  <c r="J154" i="9" s="1"/>
  <c r="C15" i="14" s="1"/>
  <c r="D15" i="14" s="1"/>
  <c r="C9" i="14"/>
  <c r="C6" i="14"/>
  <c r="P153" i="9"/>
  <c r="P154" i="9" s="1"/>
  <c r="C16" i="14" s="1"/>
  <c r="D16" i="14" s="1"/>
  <c r="AZ153" i="9"/>
  <c r="AZ154" i="9" s="1"/>
  <c r="C23" i="14" s="1"/>
  <c r="D23" i="14" s="1"/>
  <c r="U153" i="9"/>
  <c r="U154" i="9" s="1"/>
  <c r="C17" i="14" s="1"/>
  <c r="D17" i="14" s="1"/>
  <c r="AE153" i="9"/>
  <c r="AE154" i="9" s="1"/>
  <c r="C19" i="14" s="1"/>
  <c r="D19" i="14" s="1"/>
  <c r="AA153" i="9"/>
  <c r="AA154" i="9" s="1"/>
  <c r="C18" i="14" s="1"/>
  <c r="D18" i="14" l="1"/>
  <c r="AJ82" i="9"/>
  <c r="AJ153" i="9" s="1"/>
  <c r="AJ154" i="9" s="1"/>
  <c r="C20" i="14" s="1"/>
  <c r="D20" i="14" l="1"/>
  <c r="C24" i="14"/>
  <c r="C25" i="14" s="1"/>
  <c r="D25" i="14" s="1"/>
  <c r="C27" i="14" l="1"/>
  <c r="E27" i="12" s="1"/>
  <c r="G26" i="14"/>
  <c r="G27" i="14" s="1"/>
  <c r="H27" i="14" s="1"/>
  <c r="C18" i="12"/>
</calcChain>
</file>

<file path=xl/sharedStrings.xml><?xml version="1.0" encoding="utf-8"?>
<sst xmlns="http://schemas.openxmlformats.org/spreadsheetml/2006/main" count="728" uniqueCount="410">
  <si>
    <t>Persyaratan Pelayanan</t>
  </si>
  <si>
    <t>No</t>
  </si>
  <si>
    <t>Kemudahan mendapatkan informasi mengenai persyaratan pelayanan</t>
  </si>
  <si>
    <t>Keberadaan informasi mengenai persyaratan pelayanan</t>
  </si>
  <si>
    <t>Kejelasan informasi mengenai persyaratan pelayanan</t>
  </si>
  <si>
    <t>Kemudahan memenuhi persyaratan pelayanan</t>
  </si>
  <si>
    <t>Sistem, Mekanisme dan Prosedur</t>
  </si>
  <si>
    <t>Keberadaan informasi mengenai sistem, mekanisme dan prosedur pelayanan</t>
  </si>
  <si>
    <t>Kemudahan mendapatkan informasi mengenai sistem, mekanisme dan prosedur pelayanan</t>
  </si>
  <si>
    <t>Kejelasan informasi mengenai sistem, mekanisme dan prosedur pelayanan</t>
  </si>
  <si>
    <t>Kemudahan menjalankan sistem, mekanisme dan prosedur pelayanan</t>
  </si>
  <si>
    <t>Waktu Pelayanan</t>
  </si>
  <si>
    <t>Ketepatan waktu berlangsungnya pelayanan (jam buka/ tutup layanan)</t>
  </si>
  <si>
    <t>Kejelasan informasi mengenai waktu penyelesaian layanan (target penyelesaian layanan)</t>
  </si>
  <si>
    <t>Ketepatan/ kesesuaian waktu penyelesaian layanan sesuai dengan yang dijanjikan (atau sesuai dengan SOP/ prosedur yang ditetapkan)</t>
  </si>
  <si>
    <t>Biaya/ tarif pelayanan (ditanyakan jika pelayanan dikenakan biaya)</t>
  </si>
  <si>
    <t>Keberadaan informasi mengenai biaya pelayanan pelayanan</t>
  </si>
  <si>
    <t xml:space="preserve">Kemudahan mendapatkan informasi mengenai besaran biaya pelayanan </t>
  </si>
  <si>
    <t>Kesesuaian/ ketepatan biaya pelayanan yang ditagihkan dengan ketetapan yang berlaku</t>
  </si>
  <si>
    <t>Biaya pelayanan tidak memberatkan pengguna layanan</t>
  </si>
  <si>
    <t>Produk/ spesifikasi jenis pelayanan</t>
  </si>
  <si>
    <t>Ketepatan hasil pelayanan sesuai dengan ketentuan yang berlaku</t>
  </si>
  <si>
    <t>Kualitas hasil layanan yang baik (tidak ada kesalahan, misalnya : salah ketik, tidak ada cacat, misal kertas robek, dll)</t>
  </si>
  <si>
    <t>Kompetensi pelaksana (ditanyakan jika pelayanan berlangsung tatap muka, bukan online)</t>
  </si>
  <si>
    <t>Kompetensi (keterampilan dan pengalaman) petugas dalam melaksanakan tugasnya</t>
  </si>
  <si>
    <t>Pengetahuan dan pemahaman petugas terhadap tugas dan tanggung jawabnya</t>
  </si>
  <si>
    <t>Kemampuan petugas dalam memberikan solusi atas kesulitan masyarakat/ pengguna jasa</t>
  </si>
  <si>
    <t>Perilaku Pelaksana (ditanyakan jika pelayanan berlangsung tatap muka, bukan online)</t>
  </si>
  <si>
    <t>Sikap ramah dan perhatian petugas kepada masyarakat</t>
  </si>
  <si>
    <t>Profesionalisme petugas dalam menjalankan tugas (berpakaian rapi dan menjaga perilaku dalam menjalankan tugasnya)</t>
  </si>
  <si>
    <t xml:space="preserve">Pelayanan tidak membeda-bedakan </t>
  </si>
  <si>
    <t>Penanganan Pengaduan, Saran dan Masukan</t>
  </si>
  <si>
    <t>Tindak lanjut atas pengaduan masyarakat (pengaduan diselesaikan dengan tuntas, tidak ada permasalahan terulang, dll)</t>
  </si>
  <si>
    <t>Ketersediaan sarana pengaduan masyarakat (kejelasan media pengaduan seperti : kotak pengaduan, buku pengaduan, sms pengaduan, call centre pengaduan, dll)</t>
  </si>
  <si>
    <t>Sarana Prasarana</t>
  </si>
  <si>
    <t>Kelayakan dan kenyamanan ruang pelayanan (seperti : kebersihan, kelayakan kursi ruang tunggu, pendingin ruangan, dll)</t>
  </si>
  <si>
    <t>Kelengkapan (jenis dan jumlah) sarana prasarana penunjang pelayanan (seperti : computer, printer, dll)</t>
  </si>
  <si>
    <t>Pelaksanaan pemanfaatan sistem IT/Teknologi Informasi untuk proses pelayanan</t>
  </si>
  <si>
    <t>Jika ada pelayanan online :</t>
  </si>
  <si>
    <t>Kemudahan mengakses (kecepatan dan ketepatan akses) pelayanan secara online</t>
  </si>
  <si>
    <t>Kemudahan memahami dan memasukkan data pada system pelayanan secara online</t>
  </si>
  <si>
    <t>No.</t>
  </si>
  <si>
    <t>Pernyataan</t>
  </si>
  <si>
    <t>Tanggal survei : _____________________</t>
  </si>
  <si>
    <t>A. Profil Responden</t>
  </si>
  <si>
    <t>B. Pendapat Responden Tentang Pelayanan</t>
  </si>
  <si>
    <t>Pilihan Jawaban :</t>
  </si>
  <si>
    <t>Skor Jawaban</t>
  </si>
  <si>
    <t>Unsur 1 :  Persyaratan Pelayanan (A)</t>
  </si>
  <si>
    <t>Unsur 2 :  Sistem, Mekanisme, Prosedur Pelayanan (B)</t>
  </si>
  <si>
    <t>Unsur 3 : Waktu Pelayanan ©</t>
  </si>
  <si>
    <t>Unsur 4 : Biaya/ Tarif (D)</t>
  </si>
  <si>
    <t xml:space="preserve">Unsur 5 : Produk/ Hasil Layanan </t>
  </si>
  <si>
    <t>Unusr 6 : Kompetensi Pelaksana (F)</t>
  </si>
  <si>
    <t>Unsur 7 : Perilaku Pelaksana (G)</t>
  </si>
  <si>
    <t>Unsur 8 : Penanganan Keluhan/ Saran (H)</t>
  </si>
  <si>
    <t>Unsur 9 : Sarana dan Prasarana (I)</t>
  </si>
  <si>
    <t>Keluhan</t>
  </si>
  <si>
    <t>Saran</t>
  </si>
  <si>
    <t>A1</t>
  </si>
  <si>
    <t>A2</t>
  </si>
  <si>
    <t>A3</t>
  </si>
  <si>
    <t>A4</t>
  </si>
  <si>
    <t>Juml. Item</t>
  </si>
  <si>
    <t>Rata-rata A</t>
  </si>
  <si>
    <t>B1</t>
  </si>
  <si>
    <t>B2</t>
  </si>
  <si>
    <t>B3</t>
  </si>
  <si>
    <t>B4</t>
  </si>
  <si>
    <t>Rata-rata B</t>
  </si>
  <si>
    <t>C1</t>
  </si>
  <si>
    <t>C2</t>
  </si>
  <si>
    <t>C3</t>
  </si>
  <si>
    <t>Rata-rata C</t>
  </si>
  <si>
    <t>D1</t>
  </si>
  <si>
    <t>D2</t>
  </si>
  <si>
    <t>Rata-rata D</t>
  </si>
  <si>
    <t>E1</t>
  </si>
  <si>
    <t>E2</t>
  </si>
  <si>
    <t>Rata-rata E</t>
  </si>
  <si>
    <t>F1</t>
  </si>
  <si>
    <t>F2</t>
  </si>
  <si>
    <t>F3</t>
  </si>
  <si>
    <t>Rata-rata F</t>
  </si>
  <si>
    <t>G1</t>
  </si>
  <si>
    <t>G2</t>
  </si>
  <si>
    <t>G3</t>
  </si>
  <si>
    <t>Rata-rata G</t>
  </si>
  <si>
    <t>H1</t>
  </si>
  <si>
    <t>H2</t>
  </si>
  <si>
    <t>Rata-rata H</t>
  </si>
  <si>
    <t>I1</t>
  </si>
  <si>
    <t>I2</t>
  </si>
  <si>
    <t>I3</t>
  </si>
  <si>
    <t>I4</t>
  </si>
  <si>
    <t>I5</t>
  </si>
  <si>
    <t>Rata-rata I</t>
  </si>
  <si>
    <t>Rata-rata</t>
  </si>
  <si>
    <t>Kode Unsur</t>
  </si>
  <si>
    <t>Unsur</t>
  </si>
  <si>
    <t>Index</t>
  </si>
  <si>
    <t xml:space="preserve">Nilai </t>
  </si>
  <si>
    <t xml:space="preserve">Mutu </t>
  </si>
  <si>
    <t xml:space="preserve">Kinerja </t>
  </si>
  <si>
    <t>A</t>
  </si>
  <si>
    <t>Persyaratan pelayanan</t>
  </si>
  <si>
    <t>Persepsi</t>
  </si>
  <si>
    <t>Interval</t>
  </si>
  <si>
    <t xml:space="preserve">Interval </t>
  </si>
  <si>
    <t>Pelayanan</t>
  </si>
  <si>
    <t xml:space="preserve">Unit </t>
  </si>
  <si>
    <t>B</t>
  </si>
  <si>
    <t>Sistem, mekanisme, prosedur</t>
  </si>
  <si>
    <t>Konversi (NIK)</t>
  </si>
  <si>
    <t>C</t>
  </si>
  <si>
    <t>Waktu penyelesaian pelayanan</t>
  </si>
  <si>
    <t>1.00 - 2.5996</t>
  </si>
  <si>
    <t>25.00 - 64.99</t>
  </si>
  <si>
    <t>D</t>
  </si>
  <si>
    <t>Tidak baik</t>
  </si>
  <si>
    <t>Biaya/ Tarif</t>
  </si>
  <si>
    <t>2.60 - 3.064</t>
  </si>
  <si>
    <t>65.00 - 76.60</t>
  </si>
  <si>
    <t>Kurang baik</t>
  </si>
  <si>
    <t>E</t>
  </si>
  <si>
    <t>Produk/ hasil layanan</t>
  </si>
  <si>
    <t>3.0644 - 3.532</t>
  </si>
  <si>
    <t>76.61 - 88.30</t>
  </si>
  <si>
    <t>Baik</t>
  </si>
  <si>
    <t>F</t>
  </si>
  <si>
    <t>Kompetensi pelaksana</t>
  </si>
  <si>
    <t>3.5324 - 4.00</t>
  </si>
  <si>
    <t>88.31 - 100.00</t>
  </si>
  <si>
    <t>Sangat baik</t>
  </si>
  <si>
    <t>G</t>
  </si>
  <si>
    <t>Perilaku pelaksana</t>
  </si>
  <si>
    <t>H</t>
  </si>
  <si>
    <t>Penanganan pengaduan</t>
  </si>
  <si>
    <t>I</t>
  </si>
  <si>
    <t>Sarana dan Prasarana</t>
  </si>
  <si>
    <t>Jumlah Unsur Digunakan :</t>
  </si>
  <si>
    <t>Total</t>
  </si>
  <si>
    <t>Indeks Kepuasan Masyarakat (IKM)</t>
  </si>
  <si>
    <t>Pemerintah Kota Malang</t>
  </si>
  <si>
    <t>Nilai IKM</t>
  </si>
  <si>
    <t>Kategori Mutu Layanan :</t>
  </si>
  <si>
    <t>Kategori Mutu Pelayanan :</t>
  </si>
  <si>
    <t>Jenis Kelamin</t>
  </si>
  <si>
    <t>Pendidikan</t>
  </si>
  <si>
    <t>Jumlah Responden :</t>
  </si>
  <si>
    <t>Demografi</t>
  </si>
  <si>
    <t>Jumlah</t>
  </si>
  <si>
    <t>Prosentase</t>
  </si>
  <si>
    <t xml:space="preserve">   - Laki-laki</t>
  </si>
  <si>
    <t xml:space="preserve">   - Perempuan</t>
  </si>
  <si>
    <t xml:space="preserve">   - SD/ kebawah</t>
  </si>
  <si>
    <t xml:space="preserve">   - SMP</t>
  </si>
  <si>
    <t xml:space="preserve">   - SMA</t>
  </si>
  <si>
    <t xml:space="preserve">   - Perguruan Tinggi</t>
  </si>
  <si>
    <t>D3</t>
  </si>
  <si>
    <t>D4</t>
  </si>
  <si>
    <t>Nama
(Wajib diisi)</t>
  </si>
  <si>
    <t>Pendidikan
(Wajib diisi)</t>
  </si>
  <si>
    <t>Responden</t>
  </si>
  <si>
    <t>Jumlah                                                  :</t>
  </si>
  <si>
    <t>orang</t>
  </si>
  <si>
    <r>
      <rPr>
        <b/>
        <sz val="11"/>
        <color indexed="8"/>
        <rFont val="Calibri"/>
        <family val="2"/>
      </rPr>
      <t>Jenis Kelamin :</t>
    </r>
    <r>
      <rPr>
        <sz val="11"/>
        <color theme="1"/>
        <rFont val="Calibri"/>
        <family val="2"/>
        <scheme val="minor"/>
      </rPr>
      <t xml:space="preserve"> Laki-laki                :</t>
    </r>
  </si>
  <si>
    <t xml:space="preserve">                               Perempuan          :</t>
  </si>
  <si>
    <r>
      <rPr>
        <b/>
        <sz val="11"/>
        <color indexed="8"/>
        <rFont val="Calibri"/>
        <family val="2"/>
      </rPr>
      <t>Pendidikan      :</t>
    </r>
    <r>
      <rPr>
        <sz val="11"/>
        <color theme="1"/>
        <rFont val="Calibri"/>
        <family val="2"/>
        <scheme val="minor"/>
      </rPr>
      <t xml:space="preserve"> SD/ dibawahnya :</t>
    </r>
  </si>
  <si>
    <t xml:space="preserve">                                SMP                         :</t>
  </si>
  <si>
    <t xml:space="preserve">                                SMA                         :</t>
  </si>
  <si>
    <t xml:space="preserve">                                Perguruan Tinggi:</t>
  </si>
  <si>
    <t>Terimakasih atas penilaian yang telah anda berikan</t>
  </si>
  <si>
    <t>Masukan anda sangat bermanfaat untuk kemajuan unit kai agar terus memperbaiki</t>
  </si>
  <si>
    <t>dan meningkatkan kualitas pelayanan bagi masyarakat</t>
  </si>
  <si>
    <t>Terimakasih</t>
  </si>
  <si>
    <t>C. Keluhan dan Saran</t>
  </si>
  <si>
    <t>Keluhan yang dirasakan :</t>
  </si>
  <si>
    <t>Saran yang disampaikan :</t>
  </si>
  <si>
    <t>Waktu survei : a. 08.00 - 12.00 WIB                    b. 13.00 - 17.00 WIB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</si>
  <si>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</si>
  <si>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 xml:space="preserve">KUESIONER SURVEI KEPUASAN MASYARAKAT KOTA MALANG </t>
  </si>
  <si>
    <t>1 : Sangat Tidak Puas                                                                               3 : Puas</t>
  </si>
  <si>
    <t>2 : Tidak Puas                                                                                            4 : Sangat Puas</t>
  </si>
  <si>
    <t>Jenis Kelamin                        :  1. Laki-laki                                         2. Perempuan</t>
  </si>
  <si>
    <t>Pendidikan                             :  1. SD / dibawahnya        2. SMP           3. SMA          4. Perguruan Tinggi</t>
  </si>
  <si>
    <t xml:space="preserve">Pekerjaan                               :  1. PNS                   2. TNI                            3. Polri          </t>
  </si>
  <si>
    <t>Jenis layanan yang diterima/ diurus :  …………………….………………...………………………………………………</t>
  </si>
  <si>
    <t xml:space="preserve">                                                    4. Swasta             5. Wirausaha              6. Lainnya, sebutkan ………...…..………….. </t>
  </si>
  <si>
    <t>Usia                                          : ____________ tahun</t>
  </si>
  <si>
    <t>Jenis Kelamin (L / P)
(Wajib diisi)</t>
  </si>
  <si>
    <t>L</t>
  </si>
  <si>
    <t>SMA</t>
  </si>
  <si>
    <t>P</t>
  </si>
  <si>
    <t>Nama                                       :</t>
  </si>
  <si>
    <t>Perangkat Daerah : Dinas Koperasi, Perindustrian dan Perdagangan</t>
  </si>
  <si>
    <t>Perguruan Tinggi</t>
  </si>
  <si>
    <t>-</t>
  </si>
  <si>
    <t xml:space="preserve">L </t>
  </si>
  <si>
    <t>SMP</t>
  </si>
  <si>
    <t>SD</t>
  </si>
  <si>
    <t>Semakin kedepan bertambah lebih baik lagi</t>
  </si>
  <si>
    <t>tetap semangat dalam melayani masyarakat</t>
  </si>
  <si>
    <t>Dipertahankan pelayanan dan lebih ditingkatkan lagi</t>
  </si>
  <si>
    <t>Pelayanan lebih ditingkatkan dan dipertahankan</t>
  </si>
  <si>
    <t>dihari pertama alat dan bahan kurang disipakan dengan maksimal</t>
  </si>
  <si>
    <t>sangat bagus pelatihannya, bermanfaat semoga ada pelatoihan lanjutan supaya bisa lebih mendalami</t>
  </si>
  <si>
    <t>TAHUN 2024</t>
  </si>
  <si>
    <t>Sarana dan prasarana kurang mencukupi</t>
  </si>
  <si>
    <t>Perlu revitalisasi pasar agar menarik minat pembeli</t>
  </si>
  <si>
    <t>Semoga kedepanya pelayanan lebih baik</t>
  </si>
  <si>
    <t>Pasar jadi sepi pengunjung karena jalur satu arah</t>
  </si>
  <si>
    <t>mohon perhatianya</t>
  </si>
  <si>
    <t>Jalan satu arah pengunjung jadi lebih berkurang</t>
  </si>
  <si>
    <t>Sarana dan prasarana mohon diperbaiki terutama perbaikan pintu masuk</t>
  </si>
  <si>
    <t>Harapanya bagaimana pasar ini bisa menarik pengunjung</t>
  </si>
  <si>
    <t>Sarana dan prasarana di perbaiki</t>
  </si>
  <si>
    <t>Adanya talang yang bocor, banyak troly yang rusak</t>
  </si>
  <si>
    <t xml:space="preserve">Troly di perbaiki dan di tambah jumlahnya untuk kenyamanan pengunjung pasar dan talang - talang di perbaiki supaya tidak bocor lagi, kalau bisa di beri free wifi. Dengan penambahan fasilitas di atas di harapkan lebih maju dan lebih ramai </t>
  </si>
  <si>
    <t>Di tingkatkan terus dan di pertahankan guna pelayanan publik</t>
  </si>
  <si>
    <t>Tetap maksimalkan pelayanan</t>
  </si>
  <si>
    <t>Agar lebih sering mengadakan sosialisasi pada koperasi</t>
  </si>
  <si>
    <t>Lebih sering mengadakan acara sosialisasi bagi koperasi - koperasi di Kota Malang</t>
  </si>
  <si>
    <t>Lebih di tingkatkan lagi pelayanannya</t>
  </si>
  <si>
    <t>Pelayanan bagus dan cepat</t>
  </si>
  <si>
    <t>Perguruan tinggi</t>
  </si>
  <si>
    <t>Kurangnya Petugas Pelayanan</t>
  </si>
  <si>
    <t>Di tambahkan lagi jumlah petugas</t>
  </si>
  <si>
    <t>Perijinan PIRT dapur is yana sampai sekrang belum keluar, daftar bulan desember 2023</t>
  </si>
  <si>
    <t>Dinas sering - sering mengadakan pelatihan dan pendampingan UMKM</t>
  </si>
  <si>
    <t>Ingin memperluas market lewat pameran diluar pulau , Inacraft, APEKSI, TI</t>
  </si>
  <si>
    <t>Karena kurangnya info yang kami daftar untuk pameran jadi kami mohon untuk bisa di alokasikan</t>
  </si>
  <si>
    <t>Semoga kedepann7a bisa leih membantu masyarakat kota malang</t>
  </si>
  <si>
    <t>Selalu meningkatkan kualitas pelayanan kepada masyarakat</t>
  </si>
  <si>
    <t>Selalu meningnkatkan pelayanan kepada msyarakat</t>
  </si>
  <si>
    <t>UMKm untuk bisa semangat naik level jika salah satunya yang memiliki kelayakan di ikut sertakan dalam pameran yang potensial buyer seperti APEKSI, IFFEX, Sial Interfood Jakarta, TEI, dll</t>
  </si>
  <si>
    <t>Kurangnya support pameran berskala besar/internasional TEI, APEKSI, IFFEK, dll</t>
  </si>
  <si>
    <t>lebih ditingkatkan dan ditambah lagi kapasitas parkir mobil</t>
  </si>
  <si>
    <t>Lebih ditingkatkan lagi sarana serta lain - lainnya terkhusus untuk parkiran motor</t>
  </si>
  <si>
    <t>p</t>
  </si>
  <si>
    <t>Mungkin saat acara lebih tepat waktu lagi</t>
  </si>
  <si>
    <t>Jadwal kelas sering bertbrakan dengan kelas lain</t>
  </si>
  <si>
    <t>Semoga kedepan lebih baik dan bermanfaat</t>
  </si>
  <si>
    <t>Alhamdulillah semua berjalan lancar tidak ada keluhan / masalah</t>
  </si>
  <si>
    <t>Dalam acara ini mudah - mudahan dapat lebi ditingkatkan lagi supaya kita para produsen lebih percaya diri</t>
  </si>
  <si>
    <t>Lebih banyak pelatihan</t>
  </si>
  <si>
    <t>Materi - materi klinik bisnis Diskopindag bisa diakses secara live/online/siaran ulang main sukses 4 tahun bersama klinik</t>
  </si>
  <si>
    <t>Cara penyampaian sudah jelas</t>
  </si>
  <si>
    <t>lebih ditingkatkan lagi untuk penyampaiannya</t>
  </si>
  <si>
    <t>Tidak ada konfirmasi pendaftaran</t>
  </si>
  <si>
    <t>Diberi konfirmasi pendaftaran melalui email atau wa</t>
  </si>
  <si>
    <t>DINAS KOPERASI, PERINDUSTRIAN DAN PERDAGANGAN :</t>
  </si>
  <si>
    <t>Periode I  Tahun 2024</t>
  </si>
  <si>
    <r>
      <rPr>
        <b/>
        <sz val="11"/>
        <color indexed="8"/>
        <rFont val="Calibri"/>
        <family val="2"/>
      </rPr>
      <t>Periode survei :</t>
    </r>
    <r>
      <rPr>
        <sz val="11"/>
        <color theme="1"/>
        <rFont val="Calibri"/>
        <family val="2"/>
        <scheme val="minor"/>
      </rPr>
      <t xml:space="preserve">  Januari s/d Mei</t>
    </r>
  </si>
  <si>
    <t xml:space="preserve">KEPALA DINAS KOPERASI, PERINDUSTRIAN </t>
  </si>
  <si>
    <t>DAN PERDAGANGAN</t>
  </si>
  <si>
    <t>Dr. EKO SRI YULIADI., S.Sos., M.M</t>
  </si>
  <si>
    <t>Pembina Tingkat I</t>
  </si>
  <si>
    <t>NIP. 19970528 199302 1 003</t>
  </si>
  <si>
    <t>Malang, 11 Juli 2024</t>
  </si>
  <si>
    <t>R001</t>
  </si>
  <si>
    <t>R002</t>
  </si>
  <si>
    <t>R003</t>
  </si>
  <si>
    <t>R004</t>
  </si>
  <si>
    <t>R005</t>
  </si>
  <si>
    <t>R006</t>
  </si>
  <si>
    <t>R007</t>
  </si>
  <si>
    <t>R008</t>
  </si>
  <si>
    <t>R009</t>
  </si>
  <si>
    <t>R010</t>
  </si>
  <si>
    <t>R011</t>
  </si>
  <si>
    <t>R012</t>
  </si>
  <si>
    <t>R013</t>
  </si>
  <si>
    <t>R014</t>
  </si>
  <si>
    <t>R015</t>
  </si>
  <si>
    <t>R016</t>
  </si>
  <si>
    <t>R017</t>
  </si>
  <si>
    <t>R018</t>
  </si>
  <si>
    <t>R019</t>
  </si>
  <si>
    <t>R020</t>
  </si>
  <si>
    <t>R021</t>
  </si>
  <si>
    <t>R022</t>
  </si>
  <si>
    <t>R023</t>
  </si>
  <si>
    <t>R024</t>
  </si>
  <si>
    <t>R025</t>
  </si>
  <si>
    <t>R026</t>
  </si>
  <si>
    <t>R027</t>
  </si>
  <si>
    <t>R028</t>
  </si>
  <si>
    <t>R029</t>
  </si>
  <si>
    <t>R030</t>
  </si>
  <si>
    <t>R031</t>
  </si>
  <si>
    <t>R032</t>
  </si>
  <si>
    <t>R033</t>
  </si>
  <si>
    <t>R034</t>
  </si>
  <si>
    <t>R035</t>
  </si>
  <si>
    <t>R036</t>
  </si>
  <si>
    <t>R037</t>
  </si>
  <si>
    <t>R038</t>
  </si>
  <si>
    <t>R039</t>
  </si>
  <si>
    <t>R040</t>
  </si>
  <si>
    <t>R041</t>
  </si>
  <si>
    <t>R042</t>
  </si>
  <si>
    <t>R043</t>
  </si>
  <si>
    <t>R044</t>
  </si>
  <si>
    <t>R045</t>
  </si>
  <si>
    <t>R046</t>
  </si>
  <si>
    <t>R047</t>
  </si>
  <si>
    <t>R048</t>
  </si>
  <si>
    <t>R049</t>
  </si>
  <si>
    <t>R050</t>
  </si>
  <si>
    <t>R051</t>
  </si>
  <si>
    <t>R052</t>
  </si>
  <si>
    <t>R053</t>
  </si>
  <si>
    <t>R054</t>
  </si>
  <si>
    <t>R055</t>
  </si>
  <si>
    <t>R056</t>
  </si>
  <si>
    <t>R057</t>
  </si>
  <si>
    <t>R058</t>
  </si>
  <si>
    <t>R059</t>
  </si>
  <si>
    <t>R060</t>
  </si>
  <si>
    <t>R061</t>
  </si>
  <si>
    <t>R062</t>
  </si>
  <si>
    <t>R063</t>
  </si>
  <si>
    <t>R064</t>
  </si>
  <si>
    <t>R065</t>
  </si>
  <si>
    <t>R066</t>
  </si>
  <si>
    <t>R067</t>
  </si>
  <si>
    <t>R068</t>
  </si>
  <si>
    <t>R069</t>
  </si>
  <si>
    <t>R070</t>
  </si>
  <si>
    <t>R071</t>
  </si>
  <si>
    <t>R072</t>
  </si>
  <si>
    <t>R073</t>
  </si>
  <si>
    <t>R074</t>
  </si>
  <si>
    <t>R075</t>
  </si>
  <si>
    <t>R076</t>
  </si>
  <si>
    <t>R077</t>
  </si>
  <si>
    <t>R078</t>
  </si>
  <si>
    <t>R079</t>
  </si>
  <si>
    <t>R080</t>
  </si>
  <si>
    <t>R081</t>
  </si>
  <si>
    <t>R082</t>
  </si>
  <si>
    <t>R083</t>
  </si>
  <si>
    <t>R084</t>
  </si>
  <si>
    <t>R085</t>
  </si>
  <si>
    <t>R086</t>
  </si>
  <si>
    <t>R087</t>
  </si>
  <si>
    <t>R088</t>
  </si>
  <si>
    <t>R089</t>
  </si>
  <si>
    <t>R090</t>
  </si>
  <si>
    <t>R091</t>
  </si>
  <si>
    <t>R092</t>
  </si>
  <si>
    <t>R093</t>
  </si>
  <si>
    <t>R094</t>
  </si>
  <si>
    <t>R095</t>
  </si>
  <si>
    <t>R096</t>
  </si>
  <si>
    <t>R097</t>
  </si>
  <si>
    <t>R098</t>
  </si>
  <si>
    <t>R099</t>
  </si>
  <si>
    <t>R100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</si>
  <si>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</si>
  <si>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</si>
  <si>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</si>
  <si>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</si>
  <si>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</si>
  <si>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</si>
  <si>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</si>
  <si>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</si>
  <si>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</si>
  <si>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R110</t>
  </si>
  <si>
    <t>R111</t>
  </si>
  <si>
    <t>R112</t>
  </si>
  <si>
    <t>R113</t>
  </si>
  <si>
    <t>R114</t>
  </si>
  <si>
    <t>R115</t>
  </si>
  <si>
    <t>R116</t>
  </si>
  <si>
    <t>R117</t>
  </si>
  <si>
    <t>R118</t>
  </si>
  <si>
    <t>R119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</si>
  <si>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</si>
  <si>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</si>
  <si>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</si>
  <si>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</si>
  <si>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</si>
  <si>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</si>
  <si>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</si>
  <si>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</si>
  <si>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</si>
  <si>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R129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</si>
  <si>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</si>
  <si>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</si>
  <si>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</si>
  <si>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</si>
  <si>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</si>
  <si>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</si>
  <si>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</si>
  <si>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</si>
  <si>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</si>
  <si>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</si>
  <si>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R140</t>
  </si>
  <si>
    <t>R141</t>
  </si>
  <si>
    <t>R142</t>
  </si>
  <si>
    <t>R143</t>
  </si>
  <si>
    <t>R144</t>
  </si>
  <si>
    <t>R145</t>
  </si>
  <si>
    <t>R146</t>
  </si>
  <si>
    <t>R147</t>
  </si>
  <si>
    <t>R148</t>
  </si>
  <si>
    <t>R149</t>
  </si>
  <si>
    <t>R150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</si>
</sst>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u/>
      <sz val="11"/>
      <color rgb="FF000000"/>
      <name val="Bookman Old Style"/>
      <family val="1"/>
    </font>
    <font>
      <sz val="18"/>
      <color theme="1"/>
      <name val="Bookman Old Style"/>
      <family val="1"/>
    </font>
    <font>
      <b/>
      <sz val="14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182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/>
    <xf numFmtId="0" fontId="6" fillId="0" borderId="0" xfId="2" applyFont="1" applyAlignment="1">
      <alignment horizontal="center"/>
    </xf>
    <xf numFmtId="0" fontId="5" fillId="0" borderId="0" xfId="2" applyFont="1" applyAlignment="1"/>
    <xf numFmtId="0" fontId="5" fillId="0" borderId="0" xfId="2" applyFont="1" applyAlignment="1">
      <alignment horizontal="center"/>
    </xf>
    <xf numFmtId="2" fontId="5" fillId="0" borderId="0" xfId="2" applyNumberFormat="1" applyFont="1" applyAlignment="1">
      <alignment horizontal="center"/>
    </xf>
    <xf numFmtId="0" fontId="6" fillId="11" borderId="1" xfId="2" applyFont="1" applyFill="1" applyBorder="1" applyAlignment="1">
      <alignment horizontal="center"/>
    </xf>
    <xf numFmtId="0" fontId="9" fillId="12" borderId="15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2" fontId="5" fillId="0" borderId="1" xfId="2" applyNumberFormat="1" applyFont="1" applyBorder="1" applyAlignment="1">
      <alignment horizontal="center"/>
    </xf>
    <xf numFmtId="0" fontId="9" fillId="12" borderId="16" xfId="2" applyFont="1" applyFill="1" applyBorder="1" applyAlignment="1">
      <alignment horizontal="center" vertical="center" wrapText="1" readingOrder="1"/>
    </xf>
    <xf numFmtId="0" fontId="5" fillId="12" borderId="17" xfId="2" applyFont="1" applyFill="1" applyBorder="1" applyAlignment="1">
      <alignment horizontal="center" vertical="center" wrapText="1"/>
    </xf>
    <xf numFmtId="0" fontId="9" fillId="12" borderId="17" xfId="2" applyFont="1" applyFill="1" applyBorder="1" applyAlignment="1">
      <alignment horizontal="center" vertical="center" wrapText="1" readingOrder="1"/>
    </xf>
    <xf numFmtId="0" fontId="9" fillId="12" borderId="18" xfId="2" applyFont="1" applyFill="1" applyBorder="1" applyAlignment="1">
      <alignment horizontal="center" vertical="center" wrapText="1" readingOrder="1"/>
    </xf>
    <xf numFmtId="0" fontId="5" fillId="13" borderId="18" xfId="2" applyFont="1" applyFill="1" applyBorder="1" applyAlignment="1">
      <alignment horizontal="center" vertical="center" wrapText="1" readingOrder="1"/>
    </xf>
    <xf numFmtId="0" fontId="5" fillId="13" borderId="18" xfId="2" applyFont="1" applyFill="1" applyBorder="1" applyAlignment="1">
      <alignment horizontal="left" vertical="center" wrapText="1" readingOrder="1"/>
    </xf>
    <xf numFmtId="0" fontId="5" fillId="0" borderId="1" xfId="2" applyFont="1" applyBorder="1" applyAlignment="1">
      <alignment horizontal="left" vertical="top"/>
    </xf>
    <xf numFmtId="0" fontId="9" fillId="12" borderId="19" xfId="2" applyFont="1" applyFill="1" applyBorder="1" applyAlignment="1">
      <alignment horizontal="center" vertical="center" wrapText="1" readingOrder="1"/>
    </xf>
    <xf numFmtId="0" fontId="5" fillId="14" borderId="19" xfId="2" applyFont="1" applyFill="1" applyBorder="1" applyAlignment="1">
      <alignment horizontal="center" vertical="center" wrapText="1" readingOrder="1"/>
    </xf>
    <xf numFmtId="0" fontId="5" fillId="14" borderId="19" xfId="2" applyFont="1" applyFill="1" applyBorder="1" applyAlignment="1">
      <alignment horizontal="left" vertical="center" wrapText="1" readingOrder="1"/>
    </xf>
    <xf numFmtId="0" fontId="5" fillId="13" borderId="19" xfId="2" applyFont="1" applyFill="1" applyBorder="1" applyAlignment="1">
      <alignment horizontal="center" vertical="center" wrapText="1" readingOrder="1"/>
    </xf>
    <xf numFmtId="0" fontId="5" fillId="13" borderId="19" xfId="2" applyFont="1" applyFill="1" applyBorder="1" applyAlignment="1">
      <alignment horizontal="left" vertical="center" wrapText="1" readingOrder="1"/>
    </xf>
    <xf numFmtId="0" fontId="6" fillId="0" borderId="3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2" fontId="6" fillId="11" borderId="1" xfId="2" applyNumberFormat="1" applyFont="1" applyFill="1" applyBorder="1" applyAlignment="1">
      <alignment horizontal="center"/>
    </xf>
    <xf numFmtId="0" fontId="6" fillId="0" borderId="2" xfId="2" applyFont="1" applyBorder="1" applyAlignment="1">
      <alignment horizontal="left"/>
    </xf>
    <xf numFmtId="0" fontId="6" fillId="0" borderId="4" xfId="2" applyFont="1" applyBorder="1" applyAlignment="1"/>
    <xf numFmtId="0" fontId="6" fillId="0" borderId="4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2" fillId="0" borderId="0" xfId="4"/>
    <xf numFmtId="0" fontId="2" fillId="0" borderId="5" xfId="4" applyBorder="1"/>
    <xf numFmtId="0" fontId="2" fillId="0" borderId="6" xfId="4" applyBorder="1"/>
    <xf numFmtId="0" fontId="2" fillId="0" borderId="7" xfId="4" applyBorder="1"/>
    <xf numFmtId="0" fontId="10" fillId="0" borderId="0" xfId="4" applyFont="1"/>
    <xf numFmtId="0" fontId="10" fillId="0" borderId="8" xfId="4" applyFont="1" applyBorder="1"/>
    <xf numFmtId="0" fontId="10" fillId="0" borderId="9" xfId="4" applyFont="1" applyBorder="1"/>
    <xf numFmtId="0" fontId="2" fillId="0" borderId="8" xfId="4" applyBorder="1"/>
    <xf numFmtId="0" fontId="2" fillId="0" borderId="0" xfId="4" applyBorder="1"/>
    <xf numFmtId="0" fontId="2" fillId="0" borderId="9" xfId="4" applyBorder="1"/>
    <xf numFmtId="0" fontId="4" fillId="0" borderId="8" xfId="4" applyFont="1" applyBorder="1"/>
    <xf numFmtId="1" fontId="2" fillId="0" borderId="0" xfId="4" applyNumberFormat="1" applyBorder="1"/>
    <xf numFmtId="0" fontId="2" fillId="0" borderId="10" xfId="4" applyBorder="1" applyAlignment="1">
      <alignment horizontal="center"/>
    </xf>
    <xf numFmtId="0" fontId="2" fillId="0" borderId="11" xfId="4" applyBorder="1"/>
    <xf numFmtId="0" fontId="2" fillId="0" borderId="12" xfId="4" applyBorder="1"/>
    <xf numFmtId="0" fontId="2" fillId="0" borderId="10" xfId="4" applyBorder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5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/>
    <xf numFmtId="0" fontId="14" fillId="0" borderId="1" xfId="0" applyFont="1" applyBorder="1" applyAlignment="1">
      <alignment horizontal="left"/>
    </xf>
    <xf numFmtId="0" fontId="16" fillId="0" borderId="1" xfId="0" applyFont="1" applyBorder="1" applyAlignment="1">
      <alignment wrapText="1"/>
    </xf>
    <xf numFmtId="0" fontId="15" fillId="0" borderId="0" xfId="0" applyFont="1" applyAlignment="1">
      <alignment vertical="top"/>
    </xf>
    <xf numFmtId="0" fontId="14" fillId="0" borderId="1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7" fillId="0" borderId="0" xfId="0" applyFont="1" applyBorder="1" applyAlignment="1">
      <alignment horizontal="left"/>
    </xf>
    <xf numFmtId="0" fontId="15" fillId="0" borderId="0" xfId="0" applyFont="1" applyFill="1" applyBorder="1"/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1" xfId="3" applyFont="1" applyBorder="1" applyAlignment="1">
      <alignment horizontal="center" vertical="top"/>
    </xf>
    <xf numFmtId="2" fontId="7" fillId="0" borderId="1" xfId="3" applyNumberFormat="1" applyFont="1" applyBorder="1" applyAlignment="1">
      <alignment horizontal="center" vertical="top"/>
    </xf>
    <xf numFmtId="0" fontId="7" fillId="0" borderId="1" xfId="3" applyFont="1" applyBorder="1" applyAlignment="1">
      <alignment horizontal="left" vertical="top" wrapText="1"/>
    </xf>
    <xf numFmtId="0" fontId="7" fillId="0" borderId="1" xfId="3" applyFont="1" applyFill="1" applyBorder="1" applyAlignment="1">
      <alignment horizontal="center" vertical="top"/>
    </xf>
    <xf numFmtId="2" fontId="7" fillId="0" borderId="1" xfId="3" applyNumberFormat="1" applyFont="1" applyFill="1" applyBorder="1" applyAlignment="1">
      <alignment horizontal="center" vertical="top"/>
    </xf>
    <xf numFmtId="0" fontId="5" fillId="0" borderId="1" xfId="3" applyFont="1" applyFill="1" applyBorder="1" applyAlignment="1">
      <alignment horizontal="left" vertical="top" wrapText="1"/>
    </xf>
    <xf numFmtId="0" fontId="5" fillId="0" borderId="0" xfId="3" applyFont="1" applyAlignment="1">
      <alignment vertical="top"/>
    </xf>
    <xf numFmtId="0" fontId="6" fillId="2" borderId="1" xfId="3" applyFont="1" applyFill="1" applyBorder="1" applyAlignment="1">
      <alignment horizontal="center" vertical="top"/>
    </xf>
    <xf numFmtId="2" fontId="6" fillId="2" borderId="2" xfId="3" applyNumberFormat="1" applyFont="1" applyFill="1" applyBorder="1" applyAlignment="1">
      <alignment horizontal="center" vertical="top"/>
    </xf>
    <xf numFmtId="0" fontId="6" fillId="3" borderId="1" xfId="3" applyFont="1" applyFill="1" applyBorder="1" applyAlignment="1">
      <alignment horizontal="center" vertical="top"/>
    </xf>
    <xf numFmtId="2" fontId="6" fillId="3" borderId="1" xfId="3" applyNumberFormat="1" applyFont="1" applyFill="1" applyBorder="1" applyAlignment="1">
      <alignment horizontal="center" vertical="top"/>
    </xf>
    <xf numFmtId="0" fontId="6" fillId="4" borderId="1" xfId="3" applyFont="1" applyFill="1" applyBorder="1" applyAlignment="1">
      <alignment horizontal="center" vertical="top"/>
    </xf>
    <xf numFmtId="2" fontId="6" fillId="4" borderId="1" xfId="3" applyNumberFormat="1" applyFont="1" applyFill="1" applyBorder="1" applyAlignment="1">
      <alignment horizontal="center" vertical="top"/>
    </xf>
    <xf numFmtId="0" fontId="6" fillId="5" borderId="3" xfId="3" applyFont="1" applyFill="1" applyBorder="1" applyAlignment="1">
      <alignment horizontal="center" vertical="top"/>
    </xf>
    <xf numFmtId="0" fontId="6" fillId="5" borderId="1" xfId="3" applyFont="1" applyFill="1" applyBorder="1" applyAlignment="1">
      <alignment horizontal="center" vertical="top"/>
    </xf>
    <xf numFmtId="2" fontId="6" fillId="5" borderId="2" xfId="3" applyNumberFormat="1" applyFont="1" applyFill="1" applyBorder="1" applyAlignment="1">
      <alignment horizontal="center" vertical="top"/>
    </xf>
    <xf numFmtId="0" fontId="6" fillId="6" borderId="1" xfId="3" applyFont="1" applyFill="1" applyBorder="1" applyAlignment="1">
      <alignment horizontal="center" vertical="top"/>
    </xf>
    <xf numFmtId="2" fontId="6" fillId="6" borderId="1" xfId="3" applyNumberFormat="1" applyFont="1" applyFill="1" applyBorder="1" applyAlignment="1">
      <alignment horizontal="center" vertical="top"/>
    </xf>
    <xf numFmtId="0" fontId="6" fillId="7" borderId="3" xfId="3" applyFont="1" applyFill="1" applyBorder="1" applyAlignment="1">
      <alignment horizontal="center" vertical="top"/>
    </xf>
    <xf numFmtId="0" fontId="6" fillId="7" borderId="1" xfId="3" applyFont="1" applyFill="1" applyBorder="1" applyAlignment="1">
      <alignment horizontal="center" vertical="top"/>
    </xf>
    <xf numFmtId="2" fontId="6" fillId="7" borderId="2" xfId="3" applyNumberFormat="1" applyFont="1" applyFill="1" applyBorder="1" applyAlignment="1">
      <alignment horizontal="center" vertical="top"/>
    </xf>
    <xf numFmtId="0" fontId="6" fillId="8" borderId="1" xfId="3" applyFont="1" applyFill="1" applyBorder="1" applyAlignment="1">
      <alignment horizontal="center" vertical="top"/>
    </xf>
    <xf numFmtId="2" fontId="6" fillId="8" borderId="1" xfId="3" applyNumberFormat="1" applyFont="1" applyFill="1" applyBorder="1" applyAlignment="1">
      <alignment horizontal="center" vertical="top"/>
    </xf>
    <xf numFmtId="0" fontId="6" fillId="9" borderId="3" xfId="3" applyFont="1" applyFill="1" applyBorder="1" applyAlignment="1">
      <alignment horizontal="center" vertical="top"/>
    </xf>
    <xf numFmtId="0" fontId="6" fillId="9" borderId="1" xfId="3" applyFont="1" applyFill="1" applyBorder="1" applyAlignment="1">
      <alignment horizontal="center" vertical="top"/>
    </xf>
    <xf numFmtId="2" fontId="6" fillId="9" borderId="2" xfId="3" applyNumberFormat="1" applyFont="1" applyFill="1" applyBorder="1" applyAlignment="1">
      <alignment horizontal="center" vertical="top"/>
    </xf>
    <xf numFmtId="0" fontId="6" fillId="10" borderId="1" xfId="3" applyFont="1" applyFill="1" applyBorder="1" applyAlignment="1">
      <alignment horizontal="center" vertical="top"/>
    </xf>
    <xf numFmtId="2" fontId="6" fillId="10" borderId="1" xfId="3" applyNumberFormat="1" applyFont="1" applyFill="1" applyBorder="1" applyAlignment="1">
      <alignment horizontal="center" vertical="top"/>
    </xf>
    <xf numFmtId="0" fontId="5" fillId="0" borderId="0" xfId="3" applyFont="1" applyFill="1" applyAlignment="1">
      <alignment vertical="top"/>
    </xf>
    <xf numFmtId="0" fontId="5" fillId="0" borderId="1" xfId="3" applyFont="1" applyBorder="1" applyAlignment="1">
      <alignment vertical="top" wrapText="1"/>
    </xf>
    <xf numFmtId="0" fontId="7" fillId="0" borderId="1" xfId="3" applyFont="1" applyBorder="1" applyAlignment="1">
      <alignment vertical="top" wrapText="1"/>
    </xf>
    <xf numFmtId="0" fontId="5" fillId="0" borderId="1" xfId="3" applyFont="1" applyBorder="1" applyAlignment="1">
      <alignment horizontal="center" vertical="top"/>
    </xf>
    <xf numFmtId="0" fontId="7" fillId="0" borderId="0" xfId="3" applyFont="1" applyBorder="1" applyAlignment="1">
      <alignment horizontal="center" vertical="top"/>
    </xf>
    <xf numFmtId="0" fontId="6" fillId="0" borderId="1" xfId="3" applyFont="1" applyBorder="1" applyAlignment="1">
      <alignment horizontal="center" vertical="top"/>
    </xf>
    <xf numFmtId="0" fontId="8" fillId="2" borderId="1" xfId="3" applyFont="1" applyFill="1" applyBorder="1" applyAlignment="1">
      <alignment horizontal="center" vertical="top"/>
    </xf>
    <xf numFmtId="0" fontId="8" fillId="3" borderId="1" xfId="3" applyFont="1" applyFill="1" applyBorder="1" applyAlignment="1">
      <alignment horizontal="center" vertical="top"/>
    </xf>
    <xf numFmtId="0" fontId="8" fillId="4" borderId="1" xfId="3" applyFont="1" applyFill="1" applyBorder="1" applyAlignment="1">
      <alignment horizontal="center" vertical="top"/>
    </xf>
    <xf numFmtId="0" fontId="8" fillId="5" borderId="1" xfId="3" applyFont="1" applyFill="1" applyBorder="1" applyAlignment="1">
      <alignment horizontal="center" vertical="top"/>
    </xf>
    <xf numFmtId="0" fontId="8" fillId="6" borderId="1" xfId="3" applyFont="1" applyFill="1" applyBorder="1" applyAlignment="1">
      <alignment horizontal="center" vertical="top"/>
    </xf>
    <xf numFmtId="0" fontId="8" fillId="8" borderId="1" xfId="3" applyFont="1" applyFill="1" applyBorder="1" applyAlignment="1">
      <alignment horizontal="center" vertical="top"/>
    </xf>
    <xf numFmtId="0" fontId="8" fillId="9" borderId="1" xfId="3" applyFont="1" applyFill="1" applyBorder="1" applyAlignment="1">
      <alignment horizontal="center" vertical="top"/>
    </xf>
    <xf numFmtId="0" fontId="8" fillId="10" borderId="1" xfId="3" applyFont="1" applyFill="1" applyBorder="1" applyAlignment="1">
      <alignment horizontal="center" vertical="top"/>
    </xf>
    <xf numFmtId="0" fontId="5" fillId="0" borderId="0" xfId="3" applyFont="1" applyAlignment="1">
      <alignment horizontal="center" vertical="top"/>
    </xf>
    <xf numFmtId="2" fontId="6" fillId="2" borderId="1" xfId="3" applyNumberFormat="1" applyFont="1" applyFill="1" applyBorder="1" applyAlignment="1">
      <alignment horizontal="center" vertical="top"/>
    </xf>
    <xf numFmtId="2" fontId="6" fillId="5" borderId="1" xfId="3" applyNumberFormat="1" applyFont="1" applyFill="1" applyBorder="1" applyAlignment="1">
      <alignment horizontal="center" vertical="top"/>
    </xf>
    <xf numFmtId="2" fontId="6" fillId="9" borderId="1" xfId="3" applyNumberFormat="1" applyFont="1" applyFill="1" applyBorder="1" applyAlignment="1">
      <alignment horizontal="center" vertical="top"/>
    </xf>
    <xf numFmtId="2" fontId="5" fillId="0" borderId="0" xfId="3" applyNumberFormat="1" applyFont="1" applyAlignment="1">
      <alignment horizontal="center" vertical="top"/>
    </xf>
    <xf numFmtId="0" fontId="5" fillId="0" borderId="0" xfId="3" applyFont="1" applyAlignment="1">
      <alignment vertical="top" wrapText="1"/>
    </xf>
    <xf numFmtId="0" fontId="19" fillId="0" borderId="0" xfId="2" applyFont="1" applyAlignment="1"/>
    <xf numFmtId="2" fontId="19" fillId="0" borderId="0" xfId="2" applyNumberFormat="1" applyFont="1" applyAlignment="1"/>
    <xf numFmtId="0" fontId="14" fillId="15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1" xfId="3" applyFont="1" applyFill="1" applyBorder="1" applyAlignment="1">
      <alignment horizontal="center" vertical="top"/>
    </xf>
    <xf numFmtId="0" fontId="5" fillId="0" borderId="1" xfId="3" applyFont="1" applyFill="1" applyBorder="1" applyAlignment="1">
      <alignment vertical="top" wrapText="1"/>
    </xf>
    <xf numFmtId="0" fontId="5" fillId="0" borderId="1" xfId="2" applyFont="1" applyBorder="1" applyAlignment="1">
      <alignment horizontal="left" wrapText="1"/>
    </xf>
    <xf numFmtId="0" fontId="5" fillId="0" borderId="1" xfId="2" applyFont="1" applyBorder="1" applyAlignment="1">
      <alignment horizontal="center" vertical="top"/>
    </xf>
    <xf numFmtId="0" fontId="0" fillId="0" borderId="11" xfId="4" applyFont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" fillId="0" borderId="20" xfId="4" applyBorder="1"/>
    <xf numFmtId="0" fontId="15" fillId="0" borderId="0" xfId="0" applyFont="1" applyFill="1" applyBorder="1" applyAlignment="1">
      <alignment horizontal="center"/>
    </xf>
    <xf numFmtId="0" fontId="14" fillId="16" borderId="2" xfId="0" applyFont="1" applyFill="1" applyBorder="1" applyAlignment="1">
      <alignment horizontal="left"/>
    </xf>
    <xf numFmtId="0" fontId="14" fillId="16" borderId="4" xfId="0" applyFont="1" applyFill="1" applyBorder="1" applyAlignment="1">
      <alignment horizontal="left"/>
    </xf>
    <xf numFmtId="0" fontId="14" fillId="16" borderId="3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16" borderId="2" xfId="0" applyFont="1" applyFill="1" applyBorder="1" applyAlignment="1">
      <alignment horizontal="left" vertical="top"/>
    </xf>
    <xf numFmtId="0" fontId="14" fillId="16" borderId="4" xfId="0" applyFont="1" applyFill="1" applyBorder="1" applyAlignment="1">
      <alignment horizontal="left" vertical="top"/>
    </xf>
    <xf numFmtId="0" fontId="14" fillId="16" borderId="3" xfId="0" applyFont="1" applyFill="1" applyBorder="1" applyAlignment="1">
      <alignment horizontal="left" vertical="top"/>
    </xf>
    <xf numFmtId="0" fontId="14" fillId="15" borderId="2" xfId="0" applyFont="1" applyFill="1" applyBorder="1" applyAlignment="1">
      <alignment horizontal="center" vertical="center"/>
    </xf>
    <xf numFmtId="0" fontId="14" fillId="15" borderId="4" xfId="0" applyFont="1" applyFill="1" applyBorder="1" applyAlignment="1">
      <alignment horizontal="center" vertical="center"/>
    </xf>
    <xf numFmtId="0" fontId="14" fillId="15" borderId="3" xfId="0" applyFont="1" applyFill="1" applyBorder="1" applyAlignment="1">
      <alignment horizontal="center" vertical="center"/>
    </xf>
    <xf numFmtId="0" fontId="14" fillId="15" borderId="13" xfId="0" applyFont="1" applyFill="1" applyBorder="1" applyAlignment="1">
      <alignment horizontal="center" vertical="center"/>
    </xf>
    <xf numFmtId="0" fontId="14" fillId="15" borderId="14" xfId="0" applyFont="1" applyFill="1" applyBorder="1" applyAlignment="1">
      <alignment horizontal="center" vertical="center"/>
    </xf>
    <xf numFmtId="0" fontId="14" fillId="15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center" wrapText="1"/>
    </xf>
    <xf numFmtId="0" fontId="6" fillId="10" borderId="1" xfId="3" applyFont="1" applyFill="1" applyBorder="1" applyAlignment="1">
      <alignment horizontal="center" vertical="top"/>
    </xf>
    <xf numFmtId="0" fontId="6" fillId="11" borderId="1" xfId="3" applyFont="1" applyFill="1" applyBorder="1" applyAlignment="1">
      <alignment horizontal="center" vertical="top" wrapText="1"/>
    </xf>
    <xf numFmtId="0" fontId="6" fillId="4" borderId="1" xfId="3" applyFont="1" applyFill="1" applyBorder="1" applyAlignment="1">
      <alignment horizontal="center" vertical="top"/>
    </xf>
    <xf numFmtId="0" fontId="6" fillId="5" borderId="12" xfId="3" applyFont="1" applyFill="1" applyBorder="1" applyAlignment="1">
      <alignment horizontal="center" vertical="top"/>
    </xf>
    <xf numFmtId="0" fontId="6" fillId="6" borderId="1" xfId="3" applyFont="1" applyFill="1" applyBorder="1" applyAlignment="1">
      <alignment horizontal="center" vertical="top"/>
    </xf>
    <xf numFmtId="0" fontId="6" fillId="7" borderId="12" xfId="3" applyFont="1" applyFill="1" applyBorder="1" applyAlignment="1">
      <alignment horizontal="center" vertical="top"/>
    </xf>
    <xf numFmtId="0" fontId="6" fillId="8" borderId="1" xfId="3" applyFont="1" applyFill="1" applyBorder="1" applyAlignment="1">
      <alignment horizontal="center" vertical="top"/>
    </xf>
    <xf numFmtId="0" fontId="6" fillId="9" borderId="12" xfId="3" applyFont="1" applyFill="1" applyBorder="1" applyAlignment="1">
      <alignment horizontal="center" vertical="top"/>
    </xf>
    <xf numFmtId="0" fontId="6" fillId="3" borderId="1" xfId="3" applyFont="1" applyFill="1" applyBorder="1" applyAlignment="1">
      <alignment horizontal="center" vertical="top"/>
    </xf>
    <xf numFmtId="0" fontId="6" fillId="3" borderId="1" xfId="3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horizontal="center" vertical="top"/>
    </xf>
    <xf numFmtId="0" fontId="6" fillId="2" borderId="12" xfId="3" applyFont="1" applyFill="1" applyBorder="1" applyAlignment="1">
      <alignment horizontal="center" vertical="top"/>
    </xf>
    <xf numFmtId="0" fontId="13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8" xfId="4" applyFont="1" applyBorder="1" applyAlignment="1">
      <alignment horizontal="center"/>
    </xf>
    <xf numFmtId="0" fontId="10" fillId="0" borderId="9" xfId="4" applyFont="1" applyBorder="1" applyAlignment="1">
      <alignment horizontal="center"/>
    </xf>
    <xf numFmtId="2" fontId="12" fillId="0" borderId="5" xfId="4" applyNumberFormat="1" applyFont="1" applyBorder="1" applyAlignment="1">
      <alignment horizontal="center" vertical="center"/>
    </xf>
    <xf numFmtId="2" fontId="12" fillId="0" borderId="6" xfId="4" applyNumberFormat="1" applyFont="1" applyBorder="1" applyAlignment="1">
      <alignment horizontal="center" vertical="center"/>
    </xf>
    <xf numFmtId="2" fontId="12" fillId="0" borderId="7" xfId="4" applyNumberFormat="1" applyFont="1" applyBorder="1" applyAlignment="1">
      <alignment horizontal="center" vertical="center"/>
    </xf>
    <xf numFmtId="2" fontId="12" fillId="0" borderId="8" xfId="4" applyNumberFormat="1" applyFont="1" applyBorder="1" applyAlignment="1">
      <alignment horizontal="center" vertical="center"/>
    </xf>
    <xf numFmtId="2" fontId="12" fillId="0" borderId="0" xfId="4" applyNumberFormat="1" applyFont="1" applyBorder="1" applyAlignment="1">
      <alignment horizontal="center" vertical="center"/>
    </xf>
    <xf numFmtId="2" fontId="12" fillId="0" borderId="9" xfId="4" applyNumberFormat="1" applyFont="1" applyBorder="1" applyAlignment="1">
      <alignment horizontal="center" vertical="center"/>
    </xf>
    <xf numFmtId="2" fontId="12" fillId="0" borderId="11" xfId="4" applyNumberFormat="1" applyFont="1" applyBorder="1" applyAlignment="1">
      <alignment horizontal="center" vertical="center"/>
    </xf>
    <xf numFmtId="2" fontId="12" fillId="0" borderId="12" xfId="4" applyNumberFormat="1" applyFont="1" applyBorder="1" applyAlignment="1">
      <alignment horizontal="center" vertical="center"/>
    </xf>
    <xf numFmtId="2" fontId="12" fillId="0" borderId="10" xfId="4" applyNumberFormat="1" applyFont="1" applyBorder="1" applyAlignment="1">
      <alignment horizontal="center" vertical="center"/>
    </xf>
    <xf numFmtId="0" fontId="2" fillId="0" borderId="11" xfId="4" applyBorder="1" applyAlignment="1">
      <alignment horizontal="center"/>
    </xf>
    <xf numFmtId="0" fontId="2" fillId="0" borderId="12" xfId="4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11" fillId="0" borderId="12" xfId="4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6" fillId="11" borderId="2" xfId="2" applyFont="1" applyFill="1" applyBorder="1" applyAlignment="1">
      <alignment horizontal="center"/>
    </xf>
    <xf numFmtId="0" fontId="6" fillId="11" borderId="3" xfId="2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847725</xdr:colOff>
      <xdr:row>1</xdr:row>
      <xdr:rowOff>57152</xdr:rowOff>
    </xdr:from>
    <xdr:to>
      <xdr:col>10</xdr:col>
      <xdr:colOff>66675</xdr:colOff>
      <xdr:row>7</xdr:row>
      <xdr:rowOff>47626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76350" y="352427"/>
          <a:ext cx="5019675" cy="120967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200" b="1" i="0" u="none" strike="noStrike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  <a:ea typeface="+mn-ea"/>
              <a:cs typeface="+mn-cs"/>
            </a:rPr>
            <a:t>PEMERINTAH KOTA MALANG</a:t>
          </a:r>
          <a:r>
            <a:rPr lang="en-US" sz="12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</a:rPr>
            <a:t> </a:t>
          </a:r>
        </a:p>
        <a:p>
          <a:pPr algn="ctr"/>
          <a:r>
            <a:rPr lang="en-US" sz="1200" b="1" i="0" u="none" strike="noStrike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  <a:ea typeface="+mn-ea"/>
              <a:cs typeface="+mn-cs"/>
            </a:rPr>
            <a:t>DINAS KOPERASI, PERINDUSTRIAN DAN PERDAGANGAN</a:t>
          </a:r>
          <a:r>
            <a:rPr lang="en-US" sz="12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</a:rPr>
            <a:t> </a:t>
          </a:r>
        </a:p>
        <a:p>
          <a:pPr algn="ctr"/>
          <a:r>
            <a:rPr lang="en-US" sz="1200" b="0" i="0" u="none" strike="noStrike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  <a:ea typeface="+mn-ea"/>
              <a:cs typeface="+mn-cs"/>
            </a:rPr>
            <a:t>Jl. Simpang Terusan Danau Sentani Nomor 3. Telp / Faks (0341) 716546 </a:t>
          </a:r>
          <a:r>
            <a:rPr lang="en-US" sz="12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</a:rPr>
            <a:t> </a:t>
          </a:r>
        </a:p>
        <a:p>
          <a:pPr algn="ctr"/>
          <a:r>
            <a:rPr lang="en-US" sz="1200" b="0" i="0" u="none" strike="noStrike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  <a:ea typeface="+mn-ea"/>
              <a:cs typeface="+mn-cs"/>
            </a:rPr>
            <a:t>E-mail : diskopindag.kotamalang@gmail.com</a:t>
          </a:r>
          <a:r>
            <a:rPr lang="en-US" sz="12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</a:rPr>
            <a:t> </a:t>
          </a:r>
        </a:p>
        <a:p>
          <a:pPr algn="ctr"/>
          <a:r>
            <a:rPr lang="en-US" sz="1200" b="0" i="0" u="none" strike="noStrike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  <a:ea typeface="+mn-ea"/>
              <a:cs typeface="+mn-cs"/>
            </a:rPr>
            <a:t>MALANG - 65138</a:t>
          </a:r>
          <a:r>
            <a:rPr lang="en-US" sz="12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ookman Old Style" panose="02050604050505020204" pitchFamily="18" charset="0"/>
            </a:rPr>
            <a:t> </a:t>
          </a:r>
        </a:p>
      </xdr:txBody>
    </xdr:sp>
    <xdr:clientData/>
  </xdr:twoCellAnchor>
  <xdr:twoCellAnchor>
    <xdr:from>
      <xdr:col>1</xdr:col>
      <xdr:colOff>28575</xdr:colOff>
      <xdr:row>1</xdr:row>
      <xdr:rowOff>114299</xdr:rowOff>
    </xdr:from>
    <xdr:to>
      <xdr:col>2</xdr:col>
      <xdr:colOff>1014498</xdr:colOff>
      <xdr:row>6</xdr:row>
      <xdr:rowOff>180974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09574"/>
          <a:ext cx="1147848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F73"/>
  <sheetViews>
    <sheetView view="pageBreakPreview" zoomScale="80" zoomScaleNormal="80" zoomScaleSheetLayoutView="80" workbookViewId="0">
      <selection activeCell="E30" sqref="E30"/>
    </sheetView>
  </sheetViews>
  <sheetFormatPr defaultRowHeight="15" x14ac:dyDescent="0.25"/>
  <cols>
    <col min="1" max="1" width="5.140625" style="67" customWidth="1"/>
    <col min="2" max="2" width="72.42578125" style="53" customWidth="1"/>
    <col min="3" max="3" width="9.42578125" style="53" customWidth="1"/>
    <col min="4" max="6" width="9.140625" style="53"/>
    <col min="7" max="7" width="6.140625" style="53" customWidth="1"/>
    <col min="8" max="16384" width="9.140625" style="53"/>
  </cols>
  <sheetData>
    <row r="1" spans="1:6" s="47" customFormat="1" x14ac:dyDescent="0.25">
      <c r="A1" s="134" t="s">
        <v>181</v>
      </c>
      <c r="B1" s="134"/>
      <c r="C1" s="134"/>
      <c r="D1" s="134"/>
      <c r="E1" s="134"/>
      <c r="F1" s="134"/>
    </row>
    <row r="2" spans="1:6" s="47" customFormat="1" x14ac:dyDescent="0.25">
      <c r="A2" s="134" t="s">
        <v>207</v>
      </c>
      <c r="B2" s="134"/>
      <c r="C2" s="134"/>
      <c r="D2" s="134"/>
      <c r="E2" s="134"/>
      <c r="F2" s="134"/>
    </row>
    <row r="3" spans="1:6" s="47" customFormat="1" x14ac:dyDescent="0.25">
      <c r="A3" s="48"/>
      <c r="B3" s="48"/>
      <c r="C3" s="48"/>
      <c r="D3" s="48"/>
      <c r="E3" s="48"/>
      <c r="F3" s="48"/>
    </row>
    <row r="4" spans="1:6" s="47" customFormat="1" x14ac:dyDescent="0.25">
      <c r="A4" s="49" t="s">
        <v>195</v>
      </c>
      <c r="B4" s="50"/>
      <c r="C4" s="50"/>
      <c r="D4" s="50"/>
      <c r="E4" s="50"/>
      <c r="F4" s="50"/>
    </row>
    <row r="5" spans="1:6" s="47" customFormat="1" x14ac:dyDescent="0.25">
      <c r="A5" s="50" t="s">
        <v>43</v>
      </c>
      <c r="B5" s="50"/>
      <c r="C5" s="50"/>
      <c r="D5" s="50"/>
      <c r="E5" s="50"/>
      <c r="F5" s="50"/>
    </row>
    <row r="6" spans="1:6" s="47" customFormat="1" x14ac:dyDescent="0.25">
      <c r="A6" s="50" t="s">
        <v>179</v>
      </c>
      <c r="B6" s="50"/>
      <c r="C6" s="50"/>
      <c r="D6" s="50"/>
      <c r="E6" s="50"/>
      <c r="F6" s="50"/>
    </row>
    <row r="7" spans="1:6" s="47" customFormat="1" x14ac:dyDescent="0.25">
      <c r="A7" s="49"/>
      <c r="B7" s="50"/>
      <c r="C7" s="50"/>
      <c r="D7" s="50"/>
      <c r="E7" s="50"/>
      <c r="F7" s="50"/>
    </row>
    <row r="8" spans="1:6" s="47" customFormat="1" x14ac:dyDescent="0.25">
      <c r="A8" s="49" t="s">
        <v>44</v>
      </c>
      <c r="B8" s="50"/>
      <c r="C8" s="50"/>
      <c r="D8" s="50"/>
      <c r="E8" s="50"/>
      <c r="F8" s="50"/>
    </row>
    <row r="9" spans="1:6" s="47" customFormat="1" x14ac:dyDescent="0.25">
      <c r="A9" s="51">
        <v>1</v>
      </c>
      <c r="B9" s="50" t="s">
        <v>194</v>
      </c>
      <c r="C9" s="50"/>
      <c r="D9" s="50"/>
      <c r="E9" s="50"/>
      <c r="F9" s="50"/>
    </row>
    <row r="10" spans="1:6" s="47" customFormat="1" x14ac:dyDescent="0.25">
      <c r="A10" s="51">
        <v>2</v>
      </c>
      <c r="B10" s="50" t="s">
        <v>184</v>
      </c>
      <c r="C10" s="50"/>
      <c r="D10" s="50"/>
      <c r="E10" s="50"/>
      <c r="F10" s="50"/>
    </row>
    <row r="11" spans="1:6" s="47" customFormat="1" x14ac:dyDescent="0.25">
      <c r="A11" s="51">
        <v>3</v>
      </c>
      <c r="B11" s="50" t="s">
        <v>189</v>
      </c>
      <c r="C11" s="50"/>
      <c r="D11" s="50"/>
      <c r="E11" s="50"/>
      <c r="F11" s="50"/>
    </row>
    <row r="12" spans="1:6" s="47" customFormat="1" x14ac:dyDescent="0.25">
      <c r="A12" s="51">
        <v>4</v>
      </c>
      <c r="B12" s="50" t="s">
        <v>185</v>
      </c>
      <c r="C12" s="50"/>
      <c r="D12" s="50"/>
      <c r="E12" s="50"/>
      <c r="F12" s="50"/>
    </row>
    <row r="13" spans="1:6" s="47" customFormat="1" x14ac:dyDescent="0.25">
      <c r="A13" s="51">
        <v>5</v>
      </c>
      <c r="B13" s="50" t="s">
        <v>186</v>
      </c>
      <c r="C13" s="50"/>
      <c r="D13" s="50"/>
      <c r="E13" s="50"/>
      <c r="F13" s="50"/>
    </row>
    <row r="14" spans="1:6" s="47" customFormat="1" x14ac:dyDescent="0.25">
      <c r="A14" s="51"/>
      <c r="B14" s="50" t="s">
        <v>188</v>
      </c>
      <c r="C14" s="50"/>
      <c r="D14" s="50"/>
      <c r="E14" s="50"/>
      <c r="F14" s="50"/>
    </row>
    <row r="15" spans="1:6" s="47" customFormat="1" x14ac:dyDescent="0.25">
      <c r="A15" s="51">
        <v>6</v>
      </c>
      <c r="B15" s="50" t="s">
        <v>187</v>
      </c>
      <c r="C15" s="50"/>
      <c r="D15" s="50"/>
      <c r="E15" s="50"/>
      <c r="F15" s="50"/>
    </row>
    <row r="16" spans="1:6" x14ac:dyDescent="0.25">
      <c r="A16" s="51"/>
      <c r="B16" s="52"/>
      <c r="C16" s="52"/>
      <c r="D16" s="52"/>
      <c r="E16" s="52"/>
      <c r="F16" s="52"/>
    </row>
    <row r="17" spans="1:6" s="47" customFormat="1" x14ac:dyDescent="0.25">
      <c r="A17" s="49" t="s">
        <v>45</v>
      </c>
      <c r="B17" s="50"/>
      <c r="C17" s="50"/>
      <c r="D17" s="50"/>
      <c r="E17" s="50"/>
      <c r="F17" s="50"/>
    </row>
    <row r="18" spans="1:6" s="47" customFormat="1" x14ac:dyDescent="0.25">
      <c r="A18" s="49"/>
      <c r="B18" s="50" t="s">
        <v>46</v>
      </c>
      <c r="C18" s="50"/>
      <c r="D18" s="50"/>
      <c r="E18" s="50"/>
      <c r="F18" s="50"/>
    </row>
    <row r="19" spans="1:6" s="47" customFormat="1" x14ac:dyDescent="0.25">
      <c r="A19" s="49"/>
      <c r="B19" s="50" t="s">
        <v>182</v>
      </c>
      <c r="C19" s="50"/>
      <c r="D19" s="50"/>
      <c r="E19" s="50"/>
      <c r="F19" s="50"/>
    </row>
    <row r="20" spans="1:6" s="47" customFormat="1" x14ac:dyDescent="0.25">
      <c r="A20" s="49"/>
      <c r="B20" s="50" t="s">
        <v>183</v>
      </c>
      <c r="C20" s="50"/>
      <c r="D20" s="50"/>
      <c r="E20" s="50"/>
      <c r="F20" s="50"/>
    </row>
    <row r="21" spans="1:6" s="47" customFormat="1" x14ac:dyDescent="0.25">
      <c r="A21" s="54"/>
    </row>
    <row r="22" spans="1:6" s="120" customFormat="1" x14ac:dyDescent="0.25">
      <c r="A22" s="141" t="s">
        <v>41</v>
      </c>
      <c r="B22" s="143" t="s">
        <v>42</v>
      </c>
      <c r="C22" s="138" t="s">
        <v>47</v>
      </c>
      <c r="D22" s="139"/>
      <c r="E22" s="139"/>
      <c r="F22" s="140"/>
    </row>
    <row r="23" spans="1:6" s="55" customFormat="1" x14ac:dyDescent="0.25">
      <c r="A23" s="142"/>
      <c r="B23" s="144"/>
      <c r="C23" s="119">
        <v>1</v>
      </c>
      <c r="D23" s="119">
        <v>2</v>
      </c>
      <c r="E23" s="119">
        <v>3</v>
      </c>
      <c r="F23" s="119">
        <v>4</v>
      </c>
    </row>
    <row r="24" spans="1:6" x14ac:dyDescent="0.25">
      <c r="A24" s="131" t="s">
        <v>0</v>
      </c>
      <c r="B24" s="132"/>
      <c r="C24" s="132"/>
      <c r="D24" s="132"/>
      <c r="E24" s="132"/>
      <c r="F24" s="133"/>
    </row>
    <row r="25" spans="1:6" ht="22.5" customHeight="1" x14ac:dyDescent="0.25">
      <c r="A25" s="56">
        <v>1</v>
      </c>
      <c r="B25" s="57" t="s">
        <v>3</v>
      </c>
      <c r="C25" s="58"/>
      <c r="D25" s="58"/>
      <c r="E25" s="58"/>
      <c r="F25" s="58"/>
    </row>
    <row r="26" spans="1:6" ht="22.5" customHeight="1" x14ac:dyDescent="0.25">
      <c r="A26" s="56">
        <v>2</v>
      </c>
      <c r="B26" s="57" t="s">
        <v>2</v>
      </c>
      <c r="C26" s="58"/>
      <c r="D26" s="58"/>
      <c r="E26" s="58"/>
      <c r="F26" s="58"/>
    </row>
    <row r="27" spans="1:6" ht="22.5" customHeight="1" x14ac:dyDescent="0.25">
      <c r="A27" s="56">
        <v>3</v>
      </c>
      <c r="B27" s="57" t="s">
        <v>4</v>
      </c>
      <c r="C27" s="58"/>
      <c r="D27" s="58"/>
      <c r="E27" s="58"/>
      <c r="F27" s="58"/>
    </row>
    <row r="28" spans="1:6" ht="22.5" customHeight="1" x14ac:dyDescent="0.25">
      <c r="A28" s="56">
        <v>4</v>
      </c>
      <c r="B28" s="57" t="s">
        <v>5</v>
      </c>
      <c r="C28" s="58"/>
      <c r="D28" s="58"/>
      <c r="E28" s="58"/>
      <c r="F28" s="58"/>
    </row>
    <row r="29" spans="1:6" ht="22.5" customHeight="1" x14ac:dyDescent="0.25">
      <c r="A29" s="59" t="s">
        <v>6</v>
      </c>
      <c r="B29" s="60"/>
      <c r="C29" s="58"/>
      <c r="D29" s="58"/>
      <c r="E29" s="58"/>
      <c r="F29" s="58"/>
    </row>
    <row r="30" spans="1:6" ht="28.5" x14ac:dyDescent="0.25">
      <c r="A30" s="56">
        <v>1</v>
      </c>
      <c r="B30" s="57" t="s">
        <v>7</v>
      </c>
      <c r="C30" s="58"/>
      <c r="D30" s="58"/>
      <c r="E30" s="58"/>
      <c r="F30" s="58"/>
    </row>
    <row r="31" spans="1:6" ht="33" customHeight="1" x14ac:dyDescent="0.25">
      <c r="A31" s="56">
        <v>2</v>
      </c>
      <c r="B31" s="57" t="s">
        <v>8</v>
      </c>
      <c r="C31" s="58"/>
      <c r="D31" s="58"/>
      <c r="E31" s="58"/>
      <c r="F31" s="58"/>
    </row>
    <row r="32" spans="1:6" ht="34.5" customHeight="1" x14ac:dyDescent="0.25">
      <c r="A32" s="56">
        <v>3</v>
      </c>
      <c r="B32" s="57" t="s">
        <v>9</v>
      </c>
      <c r="C32" s="58"/>
      <c r="D32" s="58"/>
      <c r="E32" s="58"/>
      <c r="F32" s="58"/>
    </row>
    <row r="33" spans="1:6" ht="22.5" customHeight="1" x14ac:dyDescent="0.25">
      <c r="A33" s="56">
        <v>4</v>
      </c>
      <c r="B33" s="57" t="s">
        <v>10</v>
      </c>
      <c r="C33" s="58"/>
      <c r="D33" s="58"/>
      <c r="E33" s="58"/>
      <c r="F33" s="58"/>
    </row>
    <row r="34" spans="1:6" ht="22.5" customHeight="1" x14ac:dyDescent="0.25">
      <c r="A34" s="59" t="s">
        <v>11</v>
      </c>
      <c r="B34" s="60"/>
      <c r="C34" s="58"/>
      <c r="D34" s="58"/>
      <c r="E34" s="58"/>
      <c r="F34" s="58"/>
    </row>
    <row r="35" spans="1:6" ht="22.5" customHeight="1" x14ac:dyDescent="0.25">
      <c r="A35" s="56">
        <v>1</v>
      </c>
      <c r="B35" s="57" t="s">
        <v>12</v>
      </c>
      <c r="C35" s="58"/>
      <c r="D35" s="58"/>
      <c r="E35" s="58"/>
      <c r="F35" s="58"/>
    </row>
    <row r="36" spans="1:6" ht="32.25" customHeight="1" x14ac:dyDescent="0.25">
      <c r="A36" s="56">
        <v>2</v>
      </c>
      <c r="B36" s="57" t="s">
        <v>13</v>
      </c>
      <c r="C36" s="58"/>
      <c r="D36" s="58"/>
      <c r="E36" s="58"/>
      <c r="F36" s="58"/>
    </row>
    <row r="37" spans="1:6" ht="30.75" customHeight="1" x14ac:dyDescent="0.25">
      <c r="A37" s="56">
        <v>3</v>
      </c>
      <c r="B37" s="57" t="s">
        <v>14</v>
      </c>
      <c r="C37" s="58"/>
      <c r="D37" s="58"/>
      <c r="E37" s="58"/>
      <c r="F37" s="58"/>
    </row>
    <row r="38" spans="1:6" s="61" customFormat="1" ht="21.75" customHeight="1" x14ac:dyDescent="0.25">
      <c r="A38" s="135" t="s">
        <v>15</v>
      </c>
      <c r="B38" s="136"/>
      <c r="C38" s="136"/>
      <c r="D38" s="136"/>
      <c r="E38" s="136"/>
      <c r="F38" s="137"/>
    </row>
    <row r="39" spans="1:6" ht="22.5" customHeight="1" x14ac:dyDescent="0.25">
      <c r="A39" s="56">
        <v>1</v>
      </c>
      <c r="B39" s="57" t="s">
        <v>16</v>
      </c>
      <c r="C39" s="58"/>
      <c r="D39" s="58"/>
      <c r="E39" s="58"/>
      <c r="F39" s="58"/>
    </row>
    <row r="40" spans="1:6" ht="33" customHeight="1" x14ac:dyDescent="0.25">
      <c r="A40" s="56">
        <v>2</v>
      </c>
      <c r="B40" s="57" t="s">
        <v>17</v>
      </c>
      <c r="C40" s="58"/>
      <c r="D40" s="58"/>
      <c r="E40" s="58"/>
      <c r="F40" s="58"/>
    </row>
    <row r="41" spans="1:6" ht="32.25" customHeight="1" x14ac:dyDescent="0.25">
      <c r="A41" s="56">
        <v>3</v>
      </c>
      <c r="B41" s="57" t="s">
        <v>18</v>
      </c>
      <c r="C41" s="58"/>
      <c r="D41" s="58"/>
      <c r="E41" s="58"/>
      <c r="F41" s="58"/>
    </row>
    <row r="42" spans="1:6" ht="22.5" customHeight="1" x14ac:dyDescent="0.25">
      <c r="A42" s="56">
        <v>4</v>
      </c>
      <c r="B42" s="57" t="s">
        <v>19</v>
      </c>
      <c r="C42" s="58"/>
      <c r="D42" s="58"/>
      <c r="E42" s="58"/>
      <c r="F42" s="58"/>
    </row>
    <row r="43" spans="1:6" s="61" customFormat="1" ht="21.75" customHeight="1" x14ac:dyDescent="0.25">
      <c r="A43" s="135" t="s">
        <v>20</v>
      </c>
      <c r="B43" s="136"/>
      <c r="C43" s="136"/>
      <c r="D43" s="136"/>
      <c r="E43" s="136"/>
      <c r="F43" s="137"/>
    </row>
    <row r="44" spans="1:6" ht="25.5" customHeight="1" x14ac:dyDescent="0.25">
      <c r="A44" s="56">
        <v>1</v>
      </c>
      <c r="B44" s="57" t="s">
        <v>21</v>
      </c>
      <c r="C44" s="58"/>
      <c r="D44" s="58"/>
      <c r="E44" s="58"/>
      <c r="F44" s="58"/>
    </row>
    <row r="45" spans="1:6" ht="30.75" customHeight="1" x14ac:dyDescent="0.25">
      <c r="A45" s="56">
        <v>2</v>
      </c>
      <c r="B45" s="57" t="s">
        <v>22</v>
      </c>
      <c r="C45" s="58"/>
      <c r="D45" s="58"/>
      <c r="E45" s="58"/>
      <c r="F45" s="58"/>
    </row>
    <row r="46" spans="1:6" ht="25.5" customHeight="1" x14ac:dyDescent="0.25">
      <c r="A46" s="135" t="s">
        <v>23</v>
      </c>
      <c r="B46" s="136"/>
      <c r="C46" s="136"/>
      <c r="D46" s="136"/>
      <c r="E46" s="136"/>
      <c r="F46" s="137"/>
    </row>
    <row r="47" spans="1:6" ht="29.25" x14ac:dyDescent="0.25">
      <c r="A47" s="56">
        <v>1</v>
      </c>
      <c r="B47" s="60" t="s">
        <v>24</v>
      </c>
      <c r="C47" s="58"/>
      <c r="D47" s="58"/>
      <c r="E47" s="58"/>
      <c r="F47" s="58"/>
    </row>
    <row r="48" spans="1:6" ht="29.25" x14ac:dyDescent="0.25">
      <c r="A48" s="56">
        <v>2</v>
      </c>
      <c r="B48" s="60" t="s">
        <v>25</v>
      </c>
      <c r="C48" s="58"/>
      <c r="D48" s="58"/>
      <c r="E48" s="58"/>
      <c r="F48" s="58"/>
    </row>
    <row r="49" spans="1:6" ht="29.25" x14ac:dyDescent="0.25">
      <c r="A49" s="56">
        <v>3</v>
      </c>
      <c r="B49" s="60" t="s">
        <v>26</v>
      </c>
      <c r="C49" s="58"/>
      <c r="D49" s="58"/>
      <c r="E49" s="58"/>
      <c r="F49" s="58"/>
    </row>
    <row r="50" spans="1:6" ht="21.75" customHeight="1" x14ac:dyDescent="0.25">
      <c r="A50" s="131" t="s">
        <v>27</v>
      </c>
      <c r="B50" s="132"/>
      <c r="C50" s="132"/>
      <c r="D50" s="132"/>
      <c r="E50" s="132"/>
      <c r="F50" s="133"/>
    </row>
    <row r="51" spans="1:6" ht="24.75" customHeight="1" x14ac:dyDescent="0.25">
      <c r="A51" s="56">
        <v>1</v>
      </c>
      <c r="B51" s="57" t="s">
        <v>28</v>
      </c>
      <c r="C51" s="58"/>
      <c r="D51" s="58"/>
      <c r="E51" s="58"/>
      <c r="F51" s="58"/>
    </row>
    <row r="52" spans="1:6" ht="28.5" x14ac:dyDescent="0.25">
      <c r="A52" s="56">
        <v>2</v>
      </c>
      <c r="B52" s="57" t="s">
        <v>29</v>
      </c>
      <c r="C52" s="58"/>
      <c r="D52" s="58"/>
      <c r="E52" s="58"/>
      <c r="F52" s="58"/>
    </row>
    <row r="53" spans="1:6" ht="21" customHeight="1" x14ac:dyDescent="0.25">
      <c r="A53" s="56">
        <v>3</v>
      </c>
      <c r="B53" s="57" t="s">
        <v>30</v>
      </c>
      <c r="C53" s="58"/>
      <c r="D53" s="58"/>
      <c r="E53" s="58"/>
      <c r="F53" s="58"/>
    </row>
    <row r="54" spans="1:6" ht="19.5" customHeight="1" x14ac:dyDescent="0.25">
      <c r="A54" s="131" t="s">
        <v>31</v>
      </c>
      <c r="B54" s="132"/>
      <c r="C54" s="132"/>
      <c r="D54" s="132"/>
      <c r="E54" s="132"/>
      <c r="F54" s="133"/>
    </row>
    <row r="55" spans="1:6" ht="43.5" x14ac:dyDescent="0.25">
      <c r="A55" s="56">
        <v>1</v>
      </c>
      <c r="B55" s="60" t="s">
        <v>33</v>
      </c>
      <c r="C55" s="58"/>
      <c r="D55" s="58"/>
      <c r="E55" s="58"/>
      <c r="F55" s="58"/>
    </row>
    <row r="56" spans="1:6" ht="29.25" x14ac:dyDescent="0.25">
      <c r="A56" s="56">
        <v>2</v>
      </c>
      <c r="B56" s="60" t="s">
        <v>32</v>
      </c>
      <c r="C56" s="58"/>
      <c r="D56" s="58"/>
      <c r="E56" s="58"/>
      <c r="F56" s="58"/>
    </row>
    <row r="57" spans="1:6" ht="21.75" customHeight="1" x14ac:dyDescent="0.25">
      <c r="A57" s="131" t="s">
        <v>34</v>
      </c>
      <c r="B57" s="132"/>
      <c r="C57" s="132"/>
      <c r="D57" s="132"/>
      <c r="E57" s="132"/>
      <c r="F57" s="133"/>
    </row>
    <row r="58" spans="1:6" ht="29.25" x14ac:dyDescent="0.25">
      <c r="A58" s="56">
        <v>1</v>
      </c>
      <c r="B58" s="60" t="s">
        <v>35</v>
      </c>
      <c r="C58" s="58"/>
      <c r="D58" s="58"/>
      <c r="E58" s="58"/>
      <c r="F58" s="58"/>
    </row>
    <row r="59" spans="1:6" ht="29.25" x14ac:dyDescent="0.25">
      <c r="A59" s="56">
        <v>2</v>
      </c>
      <c r="B59" s="60" t="s">
        <v>36</v>
      </c>
      <c r="C59" s="58"/>
      <c r="D59" s="58"/>
      <c r="E59" s="58"/>
      <c r="F59" s="58"/>
    </row>
    <row r="60" spans="1:6" ht="29.25" x14ac:dyDescent="0.25">
      <c r="A60" s="56">
        <v>3</v>
      </c>
      <c r="B60" s="60" t="s">
        <v>37</v>
      </c>
      <c r="C60" s="58"/>
      <c r="D60" s="58"/>
      <c r="E60" s="58"/>
      <c r="F60" s="58"/>
    </row>
    <row r="61" spans="1:6" ht="19.5" customHeight="1" x14ac:dyDescent="0.25">
      <c r="A61" s="56"/>
      <c r="B61" s="62" t="s">
        <v>38</v>
      </c>
      <c r="C61" s="58"/>
      <c r="D61" s="58"/>
      <c r="E61" s="58"/>
      <c r="F61" s="58"/>
    </row>
    <row r="62" spans="1:6" ht="28.5" x14ac:dyDescent="0.25">
      <c r="A62" s="56">
        <v>4</v>
      </c>
      <c r="B62" s="57" t="s">
        <v>39</v>
      </c>
      <c r="C62" s="58"/>
      <c r="D62" s="58"/>
      <c r="E62" s="58"/>
      <c r="F62" s="58"/>
    </row>
    <row r="63" spans="1:6" ht="28.5" x14ac:dyDescent="0.25">
      <c r="A63" s="56">
        <v>5</v>
      </c>
      <c r="B63" s="57" t="s">
        <v>40</v>
      </c>
      <c r="C63" s="58"/>
      <c r="D63" s="58"/>
      <c r="E63" s="58"/>
      <c r="F63" s="58"/>
    </row>
    <row r="64" spans="1:6" x14ac:dyDescent="0.25">
      <c r="A64" s="63"/>
      <c r="B64" s="64"/>
      <c r="C64" s="64"/>
    </row>
    <row r="65" spans="1:6" x14ac:dyDescent="0.25">
      <c r="A65" s="65" t="s">
        <v>176</v>
      </c>
      <c r="B65" s="64"/>
      <c r="C65" s="64"/>
    </row>
    <row r="66" spans="1:6" x14ac:dyDescent="0.25">
      <c r="A66" s="63">
        <v>1</v>
      </c>
      <c r="B66" s="66" t="s">
        <v>177</v>
      </c>
      <c r="C66" s="64"/>
    </row>
    <row r="67" spans="1:6" ht="21" customHeight="1" x14ac:dyDescent="0.25">
      <c r="A67" s="63"/>
      <c r="B67" s="130" t="s">
        <v>180</v>
      </c>
      <c r="C67" s="130"/>
      <c r="D67" s="130"/>
      <c r="E67" s="130"/>
      <c r="F67" s="130"/>
    </row>
    <row r="68" spans="1:6" ht="22.5" customHeight="1" x14ac:dyDescent="0.25">
      <c r="A68" s="63"/>
      <c r="B68" s="130" t="s">
        <v>180</v>
      </c>
      <c r="C68" s="130"/>
      <c r="D68" s="130"/>
      <c r="E68" s="130"/>
      <c r="F68" s="130"/>
    </row>
    <row r="69" spans="1:6" x14ac:dyDescent="0.25">
      <c r="A69" s="67">
        <v>2</v>
      </c>
      <c r="B69" s="53" t="s">
        <v>178</v>
      </c>
    </row>
    <row r="70" spans="1:6" ht="21" customHeight="1" x14ac:dyDescent="0.25">
      <c r="A70" s="63"/>
      <c r="B70" s="130" t="s">
        <v>180</v>
      </c>
      <c r="C70" s="130"/>
      <c r="D70" s="130"/>
      <c r="E70" s="130"/>
      <c r="F70" s="130"/>
    </row>
    <row r="71" spans="1:6" ht="21" customHeight="1" x14ac:dyDescent="0.25">
      <c r="A71" s="63"/>
      <c r="B71" s="130" t="s">
        <v>180</v>
      </c>
      <c r="C71" s="130"/>
      <c r="D71" s="130"/>
      <c r="E71" s="130"/>
      <c r="F71" s="130"/>
    </row>
    <row r="73" spans="1:6" x14ac:dyDescent="0.25">
      <c r="B73" s="68" t="s">
        <v>175</v>
      </c>
    </row>
  </sheetData>
  <mergeCells count="16">
    <mergeCell ref="B68:F68"/>
    <mergeCell ref="B70:F70"/>
    <mergeCell ref="B71:F71"/>
    <mergeCell ref="A54:F54"/>
    <mergeCell ref="A1:F1"/>
    <mergeCell ref="A24:F24"/>
    <mergeCell ref="A2:F2"/>
    <mergeCell ref="A50:F50"/>
    <mergeCell ref="A57:F57"/>
    <mergeCell ref="B67:F67"/>
    <mergeCell ref="A38:F38"/>
    <mergeCell ref="A43:F43"/>
    <mergeCell ref="A46:F46"/>
    <mergeCell ref="C22:F22"/>
    <mergeCell ref="A22:A23"/>
    <mergeCell ref="B22:B23"/>
  </mergeCells>
  <printOptions horizontalCentered="1"/>
  <pageMargins left="0.19685039370078741" right="0.19685039370078741" top="0.19685039370078741" bottom="0.19685039370078741" header="0.31496062992125984" footer="0.31496062992125984"/>
  <pageSetup paperSize="10000" scale="77" fitToWidth="0" fitToHeight="0" orientation="portrait" horizontalDpi="360" verticalDpi="360" r:id="rId1"/>
  <rowBreaks count="1" manualBreakCount="1">
    <brk id="56" max="5" man="1"/>
  </rowBreaks>
  <colBreaks count="1" manualBreakCount="1">
    <brk id="7" max="7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B154"/>
  <sheetViews>
    <sheetView tabSelected="1" view="pageBreakPreview" zoomScale="115" zoomScaleNormal="90" zoomScaleSheetLayoutView="115" workbookViewId="0">
      <pane xSplit="2" ySplit="2" topLeftCell="C3" activePane="bottomRight" state="frozen"/>
      <selection activeCell="C3" sqref="C3:C23"/>
      <selection pane="topRight" activeCell="C3" sqref="C3:C23"/>
      <selection pane="bottomLeft" activeCell="C3" sqref="C3:C23"/>
      <selection pane="bottomRight" activeCell="C16" sqref="C16"/>
    </sheetView>
  </sheetViews>
  <sheetFormatPr defaultColWidth="14.42578125" defaultRowHeight="15.75" customHeight="1" x14ac:dyDescent="0.25"/>
  <cols>
    <col min="1" max="2" width="11.140625" style="111" customWidth="1"/>
    <col min="3" max="4" width="21.5703125" style="111" customWidth="1"/>
    <col min="5" max="8" width="9.5703125" style="111" customWidth="1"/>
    <col min="9" max="9" width="14.42578125" style="111" bestFit="1" customWidth="1"/>
    <col min="10" max="10" width="16.28515625" style="115" bestFit="1" customWidth="1"/>
    <col min="11" max="15" width="9.5703125" style="111" customWidth="1"/>
    <col min="16" max="16" width="16.28515625" style="115" bestFit="1" customWidth="1"/>
    <col min="17" max="19" width="9.5703125" style="111" customWidth="1"/>
    <col min="20" max="20" width="14.42578125" style="111" bestFit="1" customWidth="1"/>
    <col min="21" max="21" width="16.28515625" style="115" bestFit="1" customWidth="1"/>
    <col min="22" max="26" width="9.5703125" style="111" customWidth="1"/>
    <col min="27" max="27" width="16.28515625" style="115" bestFit="1" customWidth="1"/>
    <col min="28" max="29" width="9.5703125" style="111" customWidth="1"/>
    <col min="30" max="30" width="14.42578125" style="111" bestFit="1" customWidth="1"/>
    <col min="31" max="31" width="15.85546875" style="115" bestFit="1" customWidth="1"/>
    <col min="32" max="34" width="9.5703125" style="111" customWidth="1"/>
    <col min="35" max="35" width="14.42578125" style="111" bestFit="1" customWidth="1"/>
    <col min="36" max="36" width="15.85546875" style="115" bestFit="1" customWidth="1"/>
    <col min="37" max="39" width="9.5703125" style="111" customWidth="1"/>
    <col min="40" max="40" width="14.42578125" style="111" bestFit="1" customWidth="1"/>
    <col min="41" max="41" width="16.28515625" style="115" bestFit="1" customWidth="1"/>
    <col min="42" max="43" width="9.5703125" style="111" customWidth="1"/>
    <col min="44" max="44" width="14.42578125" style="111" bestFit="1" customWidth="1"/>
    <col min="45" max="45" width="16.28515625" style="115" bestFit="1" customWidth="1"/>
    <col min="46" max="50" width="9.5703125" style="111" customWidth="1"/>
    <col min="51" max="51" width="14.42578125" style="111" bestFit="1" customWidth="1"/>
    <col min="52" max="52" width="14.85546875" style="115" bestFit="1" customWidth="1"/>
    <col min="53" max="54" width="48.140625" style="116" customWidth="1"/>
    <col min="55" max="16384" width="14.42578125" style="75"/>
  </cols>
  <sheetData>
    <row r="1" spans="1:54" ht="15.75" customHeight="1" x14ac:dyDescent="0.25">
      <c r="A1" s="153" t="s">
        <v>1</v>
      </c>
      <c r="B1" s="154" t="s">
        <v>161</v>
      </c>
      <c r="C1" s="155" t="s">
        <v>190</v>
      </c>
      <c r="D1" s="155" t="s">
        <v>162</v>
      </c>
      <c r="E1" s="157" t="s">
        <v>48</v>
      </c>
      <c r="F1" s="157"/>
      <c r="G1" s="157"/>
      <c r="H1" s="157"/>
      <c r="I1" s="157"/>
      <c r="J1" s="157"/>
      <c r="K1" s="153" t="s">
        <v>49</v>
      </c>
      <c r="L1" s="153"/>
      <c r="M1" s="153"/>
      <c r="N1" s="153"/>
      <c r="O1" s="153"/>
      <c r="P1" s="153"/>
      <c r="Q1" s="147" t="s">
        <v>50</v>
      </c>
      <c r="R1" s="147"/>
      <c r="S1" s="147"/>
      <c r="T1" s="147"/>
      <c r="U1" s="147"/>
      <c r="V1" s="148" t="s">
        <v>51</v>
      </c>
      <c r="W1" s="148"/>
      <c r="X1" s="148"/>
      <c r="Y1" s="148"/>
      <c r="Z1" s="148"/>
      <c r="AA1" s="148"/>
      <c r="AB1" s="149" t="s">
        <v>52</v>
      </c>
      <c r="AC1" s="149"/>
      <c r="AD1" s="149"/>
      <c r="AE1" s="149"/>
      <c r="AF1" s="150" t="s">
        <v>53</v>
      </c>
      <c r="AG1" s="150"/>
      <c r="AH1" s="150"/>
      <c r="AI1" s="150"/>
      <c r="AJ1" s="150"/>
      <c r="AK1" s="151" t="s">
        <v>54</v>
      </c>
      <c r="AL1" s="151"/>
      <c r="AM1" s="151"/>
      <c r="AN1" s="151"/>
      <c r="AO1" s="151"/>
      <c r="AP1" s="152" t="s">
        <v>55</v>
      </c>
      <c r="AQ1" s="152"/>
      <c r="AR1" s="152"/>
      <c r="AS1" s="152"/>
      <c r="AT1" s="145" t="s">
        <v>56</v>
      </c>
      <c r="AU1" s="145"/>
      <c r="AV1" s="145"/>
      <c r="AW1" s="145"/>
      <c r="AX1" s="145"/>
      <c r="AY1" s="145"/>
      <c r="AZ1" s="145"/>
      <c r="BA1" s="146" t="s">
        <v>57</v>
      </c>
      <c r="BB1" s="146" t="s">
        <v>58</v>
      </c>
    </row>
    <row r="2" spans="1:54" ht="15.75" customHeight="1" x14ac:dyDescent="0.25">
      <c r="A2" s="153"/>
      <c r="B2" s="153"/>
      <c r="C2" s="156"/>
      <c r="D2" s="156"/>
      <c r="E2" s="76" t="s">
        <v>59</v>
      </c>
      <c r="F2" s="76" t="s">
        <v>60</v>
      </c>
      <c r="G2" s="76" t="s">
        <v>61</v>
      </c>
      <c r="H2" s="76" t="s">
        <v>62</v>
      </c>
      <c r="I2" s="76" t="s">
        <v>63</v>
      </c>
      <c r="J2" s="77" t="s">
        <v>64</v>
      </c>
      <c r="K2" s="78" t="s">
        <v>65</v>
      </c>
      <c r="L2" s="78" t="s">
        <v>66</v>
      </c>
      <c r="M2" s="78" t="s">
        <v>67</v>
      </c>
      <c r="N2" s="78" t="s">
        <v>68</v>
      </c>
      <c r="O2" s="78" t="s">
        <v>63</v>
      </c>
      <c r="P2" s="79" t="s">
        <v>69</v>
      </c>
      <c r="Q2" s="80" t="s">
        <v>70</v>
      </c>
      <c r="R2" s="80" t="s">
        <v>71</v>
      </c>
      <c r="S2" s="80" t="s">
        <v>72</v>
      </c>
      <c r="T2" s="80" t="s">
        <v>63</v>
      </c>
      <c r="U2" s="81" t="s">
        <v>73</v>
      </c>
      <c r="V2" s="82" t="s">
        <v>74</v>
      </c>
      <c r="W2" s="83" t="s">
        <v>75</v>
      </c>
      <c r="X2" s="82" t="s">
        <v>159</v>
      </c>
      <c r="Y2" s="83" t="s">
        <v>160</v>
      </c>
      <c r="Z2" s="83" t="s">
        <v>63</v>
      </c>
      <c r="AA2" s="84" t="s">
        <v>76</v>
      </c>
      <c r="AB2" s="85" t="s">
        <v>77</v>
      </c>
      <c r="AC2" s="85" t="s">
        <v>78</v>
      </c>
      <c r="AD2" s="85" t="s">
        <v>63</v>
      </c>
      <c r="AE2" s="86" t="s">
        <v>79</v>
      </c>
      <c r="AF2" s="87" t="s">
        <v>80</v>
      </c>
      <c r="AG2" s="88" t="s">
        <v>81</v>
      </c>
      <c r="AH2" s="87" t="s">
        <v>82</v>
      </c>
      <c r="AI2" s="88" t="s">
        <v>63</v>
      </c>
      <c r="AJ2" s="89" t="s">
        <v>83</v>
      </c>
      <c r="AK2" s="90" t="s">
        <v>84</v>
      </c>
      <c r="AL2" s="90" t="s">
        <v>85</v>
      </c>
      <c r="AM2" s="90" t="s">
        <v>86</v>
      </c>
      <c r="AN2" s="90" t="s">
        <v>63</v>
      </c>
      <c r="AO2" s="91" t="s">
        <v>87</v>
      </c>
      <c r="AP2" s="92" t="s">
        <v>88</v>
      </c>
      <c r="AQ2" s="93" t="s">
        <v>89</v>
      </c>
      <c r="AR2" s="93" t="s">
        <v>63</v>
      </c>
      <c r="AS2" s="94" t="s">
        <v>90</v>
      </c>
      <c r="AT2" s="95" t="s">
        <v>91</v>
      </c>
      <c r="AU2" s="95" t="s">
        <v>92</v>
      </c>
      <c r="AV2" s="95" t="s">
        <v>93</v>
      </c>
      <c r="AW2" s="95" t="s">
        <v>94</v>
      </c>
      <c r="AX2" s="95" t="s">
        <v>95</v>
      </c>
      <c r="AY2" s="95" t="s">
        <v>63</v>
      </c>
      <c r="AZ2" s="96" t="s">
        <v>96</v>
      </c>
      <c r="BA2" s="146"/>
      <c r="BB2" s="146"/>
    </row>
    <row r="3" spans="1:54" ht="15" x14ac:dyDescent="0.25">
      <c r="A3" s="69">
        <v>1</v>
      </c>
      <c r="B3" s="69" t="s">
        <v>260</v>
      </c>
      <c r="C3" s="69" t="s">
        <v>191</v>
      </c>
      <c r="D3" s="69" t="s">
        <v>199</v>
      </c>
      <c r="E3" s="69">
        <v>1</v>
      </c>
      <c r="F3" s="69">
        <v>2</v>
      </c>
      <c r="G3" s="69">
        <v>2</v>
      </c>
      <c r="H3" s="69">
        <v>2</v>
      </c>
      <c r="I3" s="69">
        <f t="shared" ref="I3:I5" si="0">COUNTIF(E3:H3,"&gt;0")</f>
        <v>4</v>
      </c>
      <c r="J3" s="70">
        <f t="shared" ref="J3:J5" si="1">IF(I3&gt;0,(SUM(E3:H3)/I3),0)</f>
        <v>1.75</v>
      </c>
      <c r="K3" s="69">
        <v>2</v>
      </c>
      <c r="L3" s="69">
        <v>2</v>
      </c>
      <c r="M3" s="69">
        <v>3</v>
      </c>
      <c r="N3" s="69">
        <v>2</v>
      </c>
      <c r="O3" s="69">
        <f t="shared" ref="O3:O5" si="2">COUNTIF(K3:N3,"&gt;0")</f>
        <v>4</v>
      </c>
      <c r="P3" s="70">
        <f t="shared" ref="P3:P5" si="3">IF(O3&gt;0,(SUM(K3:N3)/O3),0)</f>
        <v>2.25</v>
      </c>
      <c r="Q3" s="69">
        <v>2</v>
      </c>
      <c r="R3" s="69">
        <v>3</v>
      </c>
      <c r="S3" s="69">
        <v>2</v>
      </c>
      <c r="T3" s="69">
        <f t="shared" ref="T3:T5" si="4">COUNTIF(Q3:S3,"&gt;0")</f>
        <v>3</v>
      </c>
      <c r="U3" s="70">
        <f t="shared" ref="U3:U5" si="5">IF(T3&gt;0,(SUM(Q3:S3)/T3),0)</f>
        <v>2.3333333333333335</v>
      </c>
      <c r="V3" s="69">
        <v>2</v>
      </c>
      <c r="W3" s="69">
        <v>2</v>
      </c>
      <c r="X3" s="69">
        <v>2</v>
      </c>
      <c r="Y3" s="69">
        <v>2</v>
      </c>
      <c r="Z3" s="69">
        <f t="shared" ref="Z3:Z5" si="6">COUNTIF(V3:Y3,"&gt;0")</f>
        <v>4</v>
      </c>
      <c r="AA3" s="70">
        <f t="shared" ref="AA3:AA5" si="7">IF(Z3&gt;0,(SUM(V3:Y3)/Z3),0)</f>
        <v>2</v>
      </c>
      <c r="AB3" s="69">
        <v>2</v>
      </c>
      <c r="AC3" s="69">
        <v>2</v>
      </c>
      <c r="AD3" s="69">
        <f t="shared" ref="AD3:AD5" si="8">COUNTIF(AB3:AC3,"&gt;0")</f>
        <v>2</v>
      </c>
      <c r="AE3" s="70">
        <f t="shared" ref="AE3:AE5" si="9">IF(AD3&gt;0,(SUM(AB3:AC3)/AD3),0)</f>
        <v>2</v>
      </c>
      <c r="AF3" s="69">
        <v>2</v>
      </c>
      <c r="AG3" s="69">
        <v>2</v>
      </c>
      <c r="AH3" s="69">
        <v>2</v>
      </c>
      <c r="AI3" s="69">
        <f t="shared" ref="AI3:AI5" si="10">COUNTIF(AF3:AH3,"&gt;0")</f>
        <v>3</v>
      </c>
      <c r="AJ3" s="70">
        <f t="shared" ref="AJ3:AJ5" si="11">IF(AI3&gt;0,(SUM(AF3:AH3)/AI3),0)</f>
        <v>2</v>
      </c>
      <c r="AK3" s="69">
        <v>2</v>
      </c>
      <c r="AL3" s="69">
        <v>2</v>
      </c>
      <c r="AM3" s="69">
        <v>2</v>
      </c>
      <c r="AN3" s="69">
        <f t="shared" ref="AN3:AN5" si="12">COUNTIF(AK3:AM3,"&gt;0")</f>
        <v>3</v>
      </c>
      <c r="AO3" s="70">
        <f t="shared" ref="AO3:AO5" si="13">IF(AN3&gt;0,(SUM(AK3:AM3)/AN3),0)</f>
        <v>2</v>
      </c>
      <c r="AP3" s="69">
        <v>2</v>
      </c>
      <c r="AQ3" s="69">
        <v>2</v>
      </c>
      <c r="AR3" s="69">
        <f t="shared" ref="AR3:AR5" si="14">COUNTIF(AP3:AQ3,"&gt;0")</f>
        <v>2</v>
      </c>
      <c r="AS3" s="70">
        <f t="shared" ref="AS3:AS5" si="15">IF(AR3&gt;0,(SUM(AP3:AQ3)/AR3),0)</f>
        <v>2</v>
      </c>
      <c r="AT3" s="69">
        <v>2</v>
      </c>
      <c r="AU3" s="69">
        <v>2</v>
      </c>
      <c r="AV3" s="69">
        <v>2</v>
      </c>
      <c r="AW3" s="69">
        <v>2</v>
      </c>
      <c r="AX3" s="69">
        <v>2</v>
      </c>
      <c r="AY3" s="69">
        <f t="shared" ref="AY3:AY5" si="16">COUNTIF(AT3:AX3,"&gt;0")</f>
        <v>5</v>
      </c>
      <c r="AZ3" s="70">
        <f t="shared" ref="AZ3:AZ5" si="17">IF(AY3&gt;0,(SUM(AT3:AX3)/AY3),0)</f>
        <v>2</v>
      </c>
      <c r="BA3" s="71"/>
      <c r="BB3" s="71"/>
    </row>
    <row r="4" spans="1:54" ht="30" customHeight="1" x14ac:dyDescent="0.25">
      <c r="A4" s="69">
        <v>2</v>
      </c>
      <c r="B4" s="69" t="s">
        <v>261</v>
      </c>
      <c r="C4" s="69" t="s">
        <v>191</v>
      </c>
      <c r="D4" s="69" t="s">
        <v>196</v>
      </c>
      <c r="E4" s="69">
        <v>2</v>
      </c>
      <c r="F4" s="69">
        <v>3</v>
      </c>
      <c r="G4" s="69">
        <v>2</v>
      </c>
      <c r="H4" s="69">
        <v>3</v>
      </c>
      <c r="I4" s="69">
        <f t="shared" si="0"/>
        <v>4</v>
      </c>
      <c r="J4" s="70">
        <f t="shared" si="1"/>
        <v>2.5</v>
      </c>
      <c r="K4" s="69">
        <v>3</v>
      </c>
      <c r="L4" s="69">
        <v>2</v>
      </c>
      <c r="M4" s="69">
        <v>2</v>
      </c>
      <c r="N4" s="69">
        <v>3</v>
      </c>
      <c r="O4" s="69">
        <f t="shared" si="2"/>
        <v>4</v>
      </c>
      <c r="P4" s="70">
        <f t="shared" si="3"/>
        <v>2.5</v>
      </c>
      <c r="Q4" s="69">
        <v>3</v>
      </c>
      <c r="R4" s="69">
        <v>2</v>
      </c>
      <c r="S4" s="69">
        <v>3</v>
      </c>
      <c r="T4" s="69">
        <f t="shared" si="4"/>
        <v>3</v>
      </c>
      <c r="U4" s="70">
        <f t="shared" si="5"/>
        <v>2.6666666666666665</v>
      </c>
      <c r="V4" s="69">
        <v>3</v>
      </c>
      <c r="W4" s="69">
        <v>3</v>
      </c>
      <c r="X4" s="69">
        <v>3</v>
      </c>
      <c r="Y4" s="69">
        <v>3</v>
      </c>
      <c r="Z4" s="69">
        <f t="shared" si="6"/>
        <v>4</v>
      </c>
      <c r="AA4" s="70">
        <f t="shared" si="7"/>
        <v>3</v>
      </c>
      <c r="AB4" s="69">
        <v>3</v>
      </c>
      <c r="AC4" s="69">
        <v>3</v>
      </c>
      <c r="AD4" s="69">
        <f t="shared" si="8"/>
        <v>2</v>
      </c>
      <c r="AE4" s="70">
        <f t="shared" si="9"/>
        <v>3</v>
      </c>
      <c r="AF4" s="69">
        <v>4</v>
      </c>
      <c r="AG4" s="69">
        <v>3</v>
      </c>
      <c r="AH4" s="69">
        <v>3</v>
      </c>
      <c r="AI4" s="69">
        <f t="shared" si="10"/>
        <v>3</v>
      </c>
      <c r="AJ4" s="70">
        <f t="shared" si="11"/>
        <v>3.3333333333333335</v>
      </c>
      <c r="AK4" s="69">
        <v>4</v>
      </c>
      <c r="AL4" s="69">
        <v>4</v>
      </c>
      <c r="AM4" s="69">
        <v>4</v>
      </c>
      <c r="AN4" s="69">
        <f t="shared" si="12"/>
        <v>3</v>
      </c>
      <c r="AO4" s="70">
        <f t="shared" si="13"/>
        <v>4</v>
      </c>
      <c r="AP4" s="69">
        <v>2</v>
      </c>
      <c r="AQ4" s="69">
        <v>2</v>
      </c>
      <c r="AR4" s="69">
        <f t="shared" si="14"/>
        <v>2</v>
      </c>
      <c r="AS4" s="70">
        <f t="shared" si="15"/>
        <v>2</v>
      </c>
      <c r="AT4" s="69">
        <v>2</v>
      </c>
      <c r="AU4" s="69">
        <v>3</v>
      </c>
      <c r="AV4" s="69">
        <v>3</v>
      </c>
      <c r="AW4" s="69">
        <v>2</v>
      </c>
      <c r="AX4" s="69">
        <v>2</v>
      </c>
      <c r="AY4" s="69">
        <f t="shared" si="16"/>
        <v>5</v>
      </c>
      <c r="AZ4" s="70">
        <f t="shared" si="17"/>
        <v>2.4</v>
      </c>
      <c r="BA4" s="71" t="s">
        <v>208</v>
      </c>
      <c r="BB4" s="71" t="s">
        <v>209</v>
      </c>
    </row>
    <row r="5" spans="1:54" s="97" customFormat="1" ht="15.75" customHeight="1" x14ac:dyDescent="0.25">
      <c r="A5" s="72">
        <v>3</v>
      </c>
      <c r="B5" s="69" t="s">
        <v>262</v>
      </c>
      <c r="C5" s="72" t="s">
        <v>191</v>
      </c>
      <c r="D5" s="72" t="s">
        <v>192</v>
      </c>
      <c r="E5" s="72">
        <v>3</v>
      </c>
      <c r="F5" s="72">
        <v>3</v>
      </c>
      <c r="G5" s="72">
        <v>3</v>
      </c>
      <c r="H5" s="72">
        <v>3</v>
      </c>
      <c r="I5" s="72">
        <f t="shared" si="0"/>
        <v>4</v>
      </c>
      <c r="J5" s="73">
        <f t="shared" si="1"/>
        <v>3</v>
      </c>
      <c r="K5" s="72">
        <v>3</v>
      </c>
      <c r="L5" s="72">
        <v>2</v>
      </c>
      <c r="M5" s="72">
        <v>2</v>
      </c>
      <c r="N5" s="72">
        <v>3</v>
      </c>
      <c r="O5" s="72">
        <f t="shared" si="2"/>
        <v>4</v>
      </c>
      <c r="P5" s="73">
        <f t="shared" si="3"/>
        <v>2.5</v>
      </c>
      <c r="Q5" s="72">
        <v>3</v>
      </c>
      <c r="R5" s="72">
        <v>2</v>
      </c>
      <c r="S5" s="72">
        <v>3</v>
      </c>
      <c r="T5" s="72">
        <f t="shared" si="4"/>
        <v>3</v>
      </c>
      <c r="U5" s="73">
        <f t="shared" si="5"/>
        <v>2.6666666666666665</v>
      </c>
      <c r="V5" s="72">
        <v>3</v>
      </c>
      <c r="W5" s="72">
        <v>3</v>
      </c>
      <c r="X5" s="72">
        <v>3</v>
      </c>
      <c r="Y5" s="72">
        <v>3</v>
      </c>
      <c r="Z5" s="72">
        <f t="shared" si="6"/>
        <v>4</v>
      </c>
      <c r="AA5" s="73">
        <f t="shared" si="7"/>
        <v>3</v>
      </c>
      <c r="AB5" s="72">
        <v>3</v>
      </c>
      <c r="AC5" s="72">
        <v>3</v>
      </c>
      <c r="AD5" s="72">
        <f t="shared" si="8"/>
        <v>2</v>
      </c>
      <c r="AE5" s="73">
        <f t="shared" si="9"/>
        <v>3</v>
      </c>
      <c r="AF5" s="72">
        <v>4</v>
      </c>
      <c r="AG5" s="72">
        <v>3</v>
      </c>
      <c r="AH5" s="72">
        <v>3</v>
      </c>
      <c r="AI5" s="72">
        <f t="shared" si="10"/>
        <v>3</v>
      </c>
      <c r="AJ5" s="73">
        <f t="shared" si="11"/>
        <v>3.3333333333333335</v>
      </c>
      <c r="AK5" s="72">
        <v>4</v>
      </c>
      <c r="AL5" s="72">
        <v>4</v>
      </c>
      <c r="AM5" s="72">
        <v>4</v>
      </c>
      <c r="AN5" s="72">
        <f t="shared" si="12"/>
        <v>3</v>
      </c>
      <c r="AO5" s="73">
        <f t="shared" si="13"/>
        <v>4</v>
      </c>
      <c r="AP5" s="72">
        <v>3</v>
      </c>
      <c r="AQ5" s="72">
        <v>3</v>
      </c>
      <c r="AR5" s="72">
        <f t="shared" si="14"/>
        <v>2</v>
      </c>
      <c r="AS5" s="73">
        <f t="shared" si="15"/>
        <v>3</v>
      </c>
      <c r="AT5" s="72">
        <v>3</v>
      </c>
      <c r="AU5" s="72">
        <v>2</v>
      </c>
      <c r="AV5" s="72">
        <v>3</v>
      </c>
      <c r="AW5" s="72">
        <v>2</v>
      </c>
      <c r="AX5" s="72">
        <v>2</v>
      </c>
      <c r="AY5" s="72">
        <f t="shared" si="16"/>
        <v>5</v>
      </c>
      <c r="AZ5" s="73">
        <f t="shared" si="17"/>
        <v>2.4</v>
      </c>
      <c r="BA5" s="74" t="s">
        <v>197</v>
      </c>
      <c r="BB5" s="74" t="s">
        <v>210</v>
      </c>
    </row>
    <row r="6" spans="1:54" ht="31.5" customHeight="1" x14ac:dyDescent="0.25">
      <c r="A6" s="69">
        <v>4</v>
      </c>
      <c r="B6" s="69" t="s">
        <v>263</v>
      </c>
      <c r="C6" s="69" t="s">
        <v>191</v>
      </c>
      <c r="D6" s="69" t="s">
        <v>192</v>
      </c>
      <c r="E6" s="69">
        <v>3</v>
      </c>
      <c r="F6" s="69">
        <v>3</v>
      </c>
      <c r="G6" s="69">
        <v>3</v>
      </c>
      <c r="H6" s="69">
        <v>3</v>
      </c>
      <c r="I6" s="69">
        <f t="shared" ref="I6:I66" si="18">COUNTIF(E6:H6,"&gt;0")</f>
        <v>4</v>
      </c>
      <c r="J6" s="70">
        <f t="shared" ref="J6:J66" si="19">IF(I6&gt;0,(SUM(E6:H6)/I6),0)</f>
        <v>3</v>
      </c>
      <c r="K6" s="69">
        <v>3</v>
      </c>
      <c r="L6" s="69">
        <v>3</v>
      </c>
      <c r="M6" s="69">
        <v>3</v>
      </c>
      <c r="N6" s="69">
        <v>3</v>
      </c>
      <c r="O6" s="69">
        <f t="shared" ref="O6:O66" si="20">COUNTIF(K6:N6,"&gt;0")</f>
        <v>4</v>
      </c>
      <c r="P6" s="70">
        <f t="shared" ref="P6:P66" si="21">IF(O6&gt;0,(SUM(K6:N6)/O6),0)</f>
        <v>3</v>
      </c>
      <c r="Q6" s="69">
        <v>3</v>
      </c>
      <c r="R6" s="69">
        <v>3</v>
      </c>
      <c r="S6" s="69">
        <v>3</v>
      </c>
      <c r="T6" s="69">
        <f t="shared" ref="T6:T66" si="22">COUNTIF(Q6:S6,"&gt;0")</f>
        <v>3</v>
      </c>
      <c r="U6" s="70">
        <f t="shared" ref="U6:U66" si="23">IF(T6&gt;0,(SUM(Q6:S6)/T6),0)</f>
        <v>3</v>
      </c>
      <c r="V6" s="69">
        <v>3</v>
      </c>
      <c r="W6" s="69">
        <v>3</v>
      </c>
      <c r="X6" s="69">
        <v>3</v>
      </c>
      <c r="Y6" s="69">
        <v>3</v>
      </c>
      <c r="Z6" s="69">
        <f t="shared" ref="Z6:Z66" si="24">COUNTIF(V6:Y6,"&gt;0")</f>
        <v>4</v>
      </c>
      <c r="AA6" s="70">
        <f t="shared" ref="AA6:AA66" si="25">IF(Z6&gt;0,(SUM(V6:Y6)/Z6),0)</f>
        <v>3</v>
      </c>
      <c r="AB6" s="69">
        <v>3</v>
      </c>
      <c r="AC6" s="69">
        <v>3</v>
      </c>
      <c r="AD6" s="69">
        <f t="shared" ref="AD6:AD66" si="26">COUNTIF(AB6:AC6,"&gt;0")</f>
        <v>2</v>
      </c>
      <c r="AE6" s="70">
        <f t="shared" ref="AE6:AE66" si="27">IF(AD6&gt;0,(SUM(AB6:AC6)/AD6),0)</f>
        <v>3</v>
      </c>
      <c r="AF6" s="69">
        <v>3</v>
      </c>
      <c r="AG6" s="69">
        <v>3</v>
      </c>
      <c r="AH6" s="69">
        <v>3</v>
      </c>
      <c r="AI6" s="69">
        <f t="shared" ref="AI6:AI66" si="28">COUNTIF(AF6:AH6,"&gt;0")</f>
        <v>3</v>
      </c>
      <c r="AJ6" s="70">
        <f t="shared" ref="AJ6:AJ66" si="29">IF(AI6&gt;0,(SUM(AF6:AH6)/AI6),0)</f>
        <v>3</v>
      </c>
      <c r="AK6" s="69">
        <v>3</v>
      </c>
      <c r="AL6" s="69">
        <v>3</v>
      </c>
      <c r="AM6" s="69">
        <v>3</v>
      </c>
      <c r="AN6" s="69">
        <f t="shared" ref="AN6:AN66" si="30">COUNTIF(AK6:AM6,"&gt;0")</f>
        <v>3</v>
      </c>
      <c r="AO6" s="70">
        <f t="shared" ref="AO6:AO66" si="31">IF(AN6&gt;0,(SUM(AK6:AM6)/AN6),0)</f>
        <v>3</v>
      </c>
      <c r="AP6" s="69">
        <v>3</v>
      </c>
      <c r="AQ6" s="69">
        <v>3</v>
      </c>
      <c r="AR6" s="69">
        <f t="shared" ref="AR6:AR66" si="32">COUNTIF(AP6:AQ6,"&gt;0")</f>
        <v>2</v>
      </c>
      <c r="AS6" s="70">
        <f t="shared" ref="AS6:AS66" si="33">IF(AR6&gt;0,(SUM(AP6:AQ6)/AR6),0)</f>
        <v>3</v>
      </c>
      <c r="AT6" s="69">
        <v>3</v>
      </c>
      <c r="AU6" s="69">
        <v>3</v>
      </c>
      <c r="AV6" s="69">
        <v>3</v>
      </c>
      <c r="AW6" s="69">
        <v>3</v>
      </c>
      <c r="AX6" s="69">
        <v>3</v>
      </c>
      <c r="AY6" s="69">
        <f t="shared" ref="AY6:AY66" si="34">COUNTIF(AT6:AX6,"&gt;0")</f>
        <v>5</v>
      </c>
      <c r="AZ6" s="70">
        <f t="shared" ref="AZ6:AZ66" si="35">IF(AY6&gt;0,(SUM(AT6:AX6)/AY6),0)</f>
        <v>3</v>
      </c>
      <c r="BA6" s="98" t="s">
        <v>211</v>
      </c>
      <c r="BB6" s="99" t="s">
        <v>212</v>
      </c>
    </row>
    <row r="7" spans="1:54" ht="15.75" customHeight="1" x14ac:dyDescent="0.25">
      <c r="A7" s="69">
        <v>5</v>
      </c>
      <c r="B7" s="69" t="s">
        <v>264</v>
      </c>
      <c r="C7" s="69" t="s">
        <v>193</v>
      </c>
      <c r="D7" s="69" t="s">
        <v>192</v>
      </c>
      <c r="E7" s="69">
        <v>3</v>
      </c>
      <c r="F7" s="69">
        <v>3</v>
      </c>
      <c r="G7" s="69">
        <v>3</v>
      </c>
      <c r="H7" s="69">
        <v>3</v>
      </c>
      <c r="I7" s="69">
        <f t="shared" si="18"/>
        <v>4</v>
      </c>
      <c r="J7" s="70">
        <f t="shared" si="19"/>
        <v>3</v>
      </c>
      <c r="K7" s="69">
        <v>3</v>
      </c>
      <c r="L7" s="69">
        <v>3</v>
      </c>
      <c r="M7" s="69">
        <v>3</v>
      </c>
      <c r="N7" s="69">
        <v>3</v>
      </c>
      <c r="O7" s="69">
        <f t="shared" si="20"/>
        <v>4</v>
      </c>
      <c r="P7" s="70">
        <f t="shared" si="21"/>
        <v>3</v>
      </c>
      <c r="Q7" s="69">
        <v>3</v>
      </c>
      <c r="R7" s="69">
        <v>3</v>
      </c>
      <c r="S7" s="69">
        <v>3</v>
      </c>
      <c r="T7" s="69">
        <f t="shared" si="22"/>
        <v>3</v>
      </c>
      <c r="U7" s="70">
        <f t="shared" si="23"/>
        <v>3</v>
      </c>
      <c r="V7" s="69">
        <v>3</v>
      </c>
      <c r="W7" s="69">
        <v>3</v>
      </c>
      <c r="X7" s="69">
        <v>3</v>
      </c>
      <c r="Y7" s="69">
        <v>3</v>
      </c>
      <c r="Z7" s="69">
        <f t="shared" si="24"/>
        <v>4</v>
      </c>
      <c r="AA7" s="70">
        <f t="shared" si="25"/>
        <v>3</v>
      </c>
      <c r="AB7" s="69">
        <v>3</v>
      </c>
      <c r="AC7" s="69">
        <v>3</v>
      </c>
      <c r="AD7" s="69">
        <f t="shared" si="26"/>
        <v>2</v>
      </c>
      <c r="AE7" s="70">
        <f t="shared" si="27"/>
        <v>3</v>
      </c>
      <c r="AF7" s="69">
        <v>3</v>
      </c>
      <c r="AG7" s="69">
        <v>3</v>
      </c>
      <c r="AH7" s="69">
        <v>3</v>
      </c>
      <c r="AI7" s="69">
        <f t="shared" si="28"/>
        <v>3</v>
      </c>
      <c r="AJ7" s="70">
        <f t="shared" si="29"/>
        <v>3</v>
      </c>
      <c r="AK7" s="69">
        <v>3</v>
      </c>
      <c r="AL7" s="69">
        <v>3</v>
      </c>
      <c r="AM7" s="69">
        <v>3</v>
      </c>
      <c r="AN7" s="69">
        <f t="shared" si="30"/>
        <v>3</v>
      </c>
      <c r="AO7" s="70">
        <f t="shared" si="31"/>
        <v>3</v>
      </c>
      <c r="AP7" s="69">
        <v>3</v>
      </c>
      <c r="AQ7" s="69">
        <v>3</v>
      </c>
      <c r="AR7" s="69">
        <f t="shared" si="32"/>
        <v>2</v>
      </c>
      <c r="AS7" s="70">
        <f t="shared" si="33"/>
        <v>3</v>
      </c>
      <c r="AT7" s="69">
        <v>3</v>
      </c>
      <c r="AU7" s="69">
        <v>3</v>
      </c>
      <c r="AV7" s="69">
        <v>3</v>
      </c>
      <c r="AW7" s="69">
        <v>3</v>
      </c>
      <c r="AX7" s="69">
        <v>3</v>
      </c>
      <c r="AY7" s="69">
        <f t="shared" si="34"/>
        <v>5</v>
      </c>
      <c r="AZ7" s="70">
        <f t="shared" si="35"/>
        <v>3</v>
      </c>
      <c r="BA7" s="98" t="s">
        <v>213</v>
      </c>
      <c r="BB7" s="98"/>
    </row>
    <row r="8" spans="1:54" ht="15.75" customHeight="1" x14ac:dyDescent="0.25">
      <c r="A8" s="69">
        <v>6</v>
      </c>
      <c r="B8" s="69" t="s">
        <v>265</v>
      </c>
      <c r="C8" s="69" t="s">
        <v>191</v>
      </c>
      <c r="D8" s="69" t="s">
        <v>192</v>
      </c>
      <c r="E8" s="69">
        <v>3</v>
      </c>
      <c r="F8" s="69">
        <v>3</v>
      </c>
      <c r="G8" s="69">
        <v>3</v>
      </c>
      <c r="H8" s="69">
        <v>3</v>
      </c>
      <c r="I8" s="69">
        <f t="shared" si="18"/>
        <v>4</v>
      </c>
      <c r="J8" s="70">
        <f t="shared" si="19"/>
        <v>3</v>
      </c>
      <c r="K8" s="69">
        <v>3</v>
      </c>
      <c r="L8" s="69">
        <v>3</v>
      </c>
      <c r="M8" s="69">
        <v>3</v>
      </c>
      <c r="N8" s="69">
        <v>3</v>
      </c>
      <c r="O8" s="69">
        <f t="shared" si="20"/>
        <v>4</v>
      </c>
      <c r="P8" s="70">
        <f t="shared" si="21"/>
        <v>3</v>
      </c>
      <c r="Q8" s="69">
        <v>3</v>
      </c>
      <c r="R8" s="69">
        <v>3</v>
      </c>
      <c r="S8" s="69">
        <v>3</v>
      </c>
      <c r="T8" s="69">
        <f t="shared" si="22"/>
        <v>3</v>
      </c>
      <c r="U8" s="70">
        <f t="shared" si="23"/>
        <v>3</v>
      </c>
      <c r="V8" s="69">
        <v>3</v>
      </c>
      <c r="W8" s="69">
        <v>3</v>
      </c>
      <c r="X8" s="69">
        <v>3</v>
      </c>
      <c r="Y8" s="69">
        <v>3</v>
      </c>
      <c r="Z8" s="69">
        <f t="shared" si="24"/>
        <v>4</v>
      </c>
      <c r="AA8" s="70">
        <f t="shared" si="25"/>
        <v>3</v>
      </c>
      <c r="AB8" s="69">
        <v>3</v>
      </c>
      <c r="AC8" s="69">
        <v>3</v>
      </c>
      <c r="AD8" s="69">
        <f t="shared" si="26"/>
        <v>2</v>
      </c>
      <c r="AE8" s="70">
        <f t="shared" si="27"/>
        <v>3</v>
      </c>
      <c r="AF8" s="69">
        <v>3</v>
      </c>
      <c r="AG8" s="69">
        <v>3</v>
      </c>
      <c r="AH8" s="69">
        <v>3</v>
      </c>
      <c r="AI8" s="69">
        <f t="shared" si="28"/>
        <v>3</v>
      </c>
      <c r="AJ8" s="70">
        <f t="shared" si="29"/>
        <v>3</v>
      </c>
      <c r="AK8" s="69">
        <v>3</v>
      </c>
      <c r="AL8" s="69">
        <v>3</v>
      </c>
      <c r="AM8" s="69">
        <v>3</v>
      </c>
      <c r="AN8" s="69">
        <f t="shared" si="30"/>
        <v>3</v>
      </c>
      <c r="AO8" s="70">
        <f t="shared" si="31"/>
        <v>3</v>
      </c>
      <c r="AP8" s="69">
        <v>3</v>
      </c>
      <c r="AQ8" s="69">
        <v>3</v>
      </c>
      <c r="AR8" s="69">
        <f t="shared" si="32"/>
        <v>2</v>
      </c>
      <c r="AS8" s="70">
        <f t="shared" si="33"/>
        <v>3</v>
      </c>
      <c r="AT8" s="69">
        <v>3</v>
      </c>
      <c r="AU8" s="69">
        <v>3</v>
      </c>
      <c r="AV8" s="69">
        <v>3</v>
      </c>
      <c r="AW8" s="69">
        <v>3</v>
      </c>
      <c r="AX8" s="69">
        <v>3</v>
      </c>
      <c r="AY8" s="69">
        <f t="shared" si="34"/>
        <v>5</v>
      </c>
      <c r="AZ8" s="70">
        <f t="shared" si="35"/>
        <v>3</v>
      </c>
      <c r="BA8" s="99"/>
      <c r="BB8" s="99"/>
    </row>
    <row r="9" spans="1:54" ht="15.75" customHeight="1" x14ac:dyDescent="0.25">
      <c r="A9" s="69">
        <v>7</v>
      </c>
      <c r="B9" s="69" t="s">
        <v>266</v>
      </c>
      <c r="C9" s="69" t="s">
        <v>193</v>
      </c>
      <c r="D9" s="69" t="s">
        <v>192</v>
      </c>
      <c r="E9" s="69">
        <v>4</v>
      </c>
      <c r="F9" s="69">
        <v>3</v>
      </c>
      <c r="G9" s="69">
        <v>4</v>
      </c>
      <c r="H9" s="69">
        <v>3</v>
      </c>
      <c r="I9" s="69">
        <f t="shared" si="18"/>
        <v>4</v>
      </c>
      <c r="J9" s="70">
        <f t="shared" si="19"/>
        <v>3.5</v>
      </c>
      <c r="K9" s="69">
        <v>3</v>
      </c>
      <c r="L9" s="69">
        <v>3</v>
      </c>
      <c r="M9" s="69">
        <v>4</v>
      </c>
      <c r="N9" s="69">
        <v>3</v>
      </c>
      <c r="O9" s="69">
        <f t="shared" si="20"/>
        <v>4</v>
      </c>
      <c r="P9" s="70">
        <f t="shared" si="21"/>
        <v>3.25</v>
      </c>
      <c r="Q9" s="69">
        <v>3</v>
      </c>
      <c r="R9" s="69">
        <v>3</v>
      </c>
      <c r="S9" s="69">
        <v>3</v>
      </c>
      <c r="T9" s="69">
        <f t="shared" si="22"/>
        <v>3</v>
      </c>
      <c r="U9" s="70">
        <f t="shared" si="23"/>
        <v>3</v>
      </c>
      <c r="V9" s="69">
        <v>4</v>
      </c>
      <c r="W9" s="69">
        <v>3</v>
      </c>
      <c r="X9" s="69">
        <v>3</v>
      </c>
      <c r="Y9" s="69">
        <v>4</v>
      </c>
      <c r="Z9" s="69">
        <f t="shared" si="24"/>
        <v>4</v>
      </c>
      <c r="AA9" s="70">
        <f t="shared" si="25"/>
        <v>3.5</v>
      </c>
      <c r="AB9" s="69">
        <v>3</v>
      </c>
      <c r="AC9" s="69">
        <v>4</v>
      </c>
      <c r="AD9" s="69">
        <f t="shared" si="26"/>
        <v>2</v>
      </c>
      <c r="AE9" s="70">
        <f t="shared" si="27"/>
        <v>3.5</v>
      </c>
      <c r="AF9" s="69">
        <v>4</v>
      </c>
      <c r="AG9" s="69">
        <v>4</v>
      </c>
      <c r="AH9" s="69">
        <v>4</v>
      </c>
      <c r="AI9" s="69">
        <f t="shared" si="28"/>
        <v>3</v>
      </c>
      <c r="AJ9" s="70">
        <f t="shared" si="29"/>
        <v>4</v>
      </c>
      <c r="AK9" s="69">
        <v>4</v>
      </c>
      <c r="AL9" s="69">
        <v>4</v>
      </c>
      <c r="AM9" s="69">
        <v>3</v>
      </c>
      <c r="AN9" s="69">
        <f t="shared" si="30"/>
        <v>3</v>
      </c>
      <c r="AO9" s="70">
        <f t="shared" si="31"/>
        <v>3.6666666666666665</v>
      </c>
      <c r="AP9" s="69">
        <v>3</v>
      </c>
      <c r="AQ9" s="69">
        <v>3</v>
      </c>
      <c r="AR9" s="69">
        <f t="shared" si="32"/>
        <v>2</v>
      </c>
      <c r="AS9" s="70">
        <f t="shared" si="33"/>
        <v>3</v>
      </c>
      <c r="AT9" s="69">
        <v>3</v>
      </c>
      <c r="AU9" s="69">
        <v>4</v>
      </c>
      <c r="AV9" s="69">
        <v>4</v>
      </c>
      <c r="AW9" s="69">
        <v>3</v>
      </c>
      <c r="AX9" s="69">
        <v>3</v>
      </c>
      <c r="AY9" s="69">
        <f t="shared" si="34"/>
        <v>5</v>
      </c>
      <c r="AZ9" s="70">
        <f t="shared" si="35"/>
        <v>3.4</v>
      </c>
      <c r="BA9" s="99"/>
      <c r="BB9" s="99"/>
    </row>
    <row r="10" spans="1:54" ht="15.75" customHeight="1" x14ac:dyDescent="0.25">
      <c r="A10" s="69">
        <v>8</v>
      </c>
      <c r="B10" s="69" t="s">
        <v>267</v>
      </c>
      <c r="C10" s="69" t="s">
        <v>193</v>
      </c>
      <c r="D10" s="69" t="s">
        <v>192</v>
      </c>
      <c r="E10" s="69">
        <v>4</v>
      </c>
      <c r="F10" s="69">
        <v>4</v>
      </c>
      <c r="G10" s="69">
        <v>4</v>
      </c>
      <c r="H10" s="69">
        <v>4</v>
      </c>
      <c r="I10" s="69">
        <f t="shared" si="18"/>
        <v>4</v>
      </c>
      <c r="J10" s="70">
        <f t="shared" si="19"/>
        <v>4</v>
      </c>
      <c r="K10" s="69">
        <v>4</v>
      </c>
      <c r="L10" s="69">
        <v>4</v>
      </c>
      <c r="M10" s="69">
        <v>4</v>
      </c>
      <c r="N10" s="69">
        <v>4</v>
      </c>
      <c r="O10" s="69">
        <f t="shared" si="20"/>
        <v>4</v>
      </c>
      <c r="P10" s="70">
        <f t="shared" si="21"/>
        <v>4</v>
      </c>
      <c r="Q10" s="69">
        <v>4</v>
      </c>
      <c r="R10" s="69">
        <v>4</v>
      </c>
      <c r="S10" s="69">
        <v>4</v>
      </c>
      <c r="T10" s="69">
        <f t="shared" si="22"/>
        <v>3</v>
      </c>
      <c r="U10" s="70">
        <f t="shared" si="23"/>
        <v>4</v>
      </c>
      <c r="V10" s="69">
        <v>4</v>
      </c>
      <c r="W10" s="69">
        <v>4</v>
      </c>
      <c r="X10" s="69">
        <v>4</v>
      </c>
      <c r="Y10" s="69">
        <v>4</v>
      </c>
      <c r="Z10" s="69">
        <f t="shared" si="24"/>
        <v>4</v>
      </c>
      <c r="AA10" s="70">
        <f t="shared" si="25"/>
        <v>4</v>
      </c>
      <c r="AB10" s="69">
        <v>4</v>
      </c>
      <c r="AC10" s="69">
        <v>4</v>
      </c>
      <c r="AD10" s="69">
        <f t="shared" si="26"/>
        <v>2</v>
      </c>
      <c r="AE10" s="70">
        <f t="shared" si="27"/>
        <v>4</v>
      </c>
      <c r="AF10" s="69">
        <v>4</v>
      </c>
      <c r="AG10" s="69">
        <v>4</v>
      </c>
      <c r="AH10" s="69">
        <v>4</v>
      </c>
      <c r="AI10" s="69">
        <f t="shared" si="28"/>
        <v>3</v>
      </c>
      <c r="AJ10" s="70">
        <f t="shared" si="29"/>
        <v>4</v>
      </c>
      <c r="AK10" s="69">
        <v>4</v>
      </c>
      <c r="AL10" s="69">
        <v>4</v>
      </c>
      <c r="AM10" s="69">
        <v>4</v>
      </c>
      <c r="AN10" s="69">
        <f t="shared" si="30"/>
        <v>3</v>
      </c>
      <c r="AO10" s="70">
        <f t="shared" si="31"/>
        <v>4</v>
      </c>
      <c r="AP10" s="69">
        <v>4</v>
      </c>
      <c r="AQ10" s="69">
        <v>4</v>
      </c>
      <c r="AR10" s="69">
        <f t="shared" si="32"/>
        <v>2</v>
      </c>
      <c r="AS10" s="70">
        <f t="shared" si="33"/>
        <v>4</v>
      </c>
      <c r="AT10" s="69">
        <v>4</v>
      </c>
      <c r="AU10" s="69">
        <v>4</v>
      </c>
      <c r="AV10" s="69">
        <v>4</v>
      </c>
      <c r="AW10" s="69">
        <v>4</v>
      </c>
      <c r="AX10" s="69">
        <v>4</v>
      </c>
      <c r="AY10" s="69">
        <f t="shared" si="34"/>
        <v>5</v>
      </c>
      <c r="AZ10" s="70">
        <f t="shared" si="35"/>
        <v>4</v>
      </c>
      <c r="BA10" s="99"/>
      <c r="BB10" s="99"/>
    </row>
    <row r="11" spans="1:54" ht="15.75" customHeight="1" x14ac:dyDescent="0.25">
      <c r="A11" s="69">
        <v>9</v>
      </c>
      <c r="B11" s="69" t="s">
        <v>268</v>
      </c>
      <c r="C11" s="69" t="s">
        <v>193</v>
      </c>
      <c r="D11" s="69" t="s">
        <v>200</v>
      </c>
      <c r="E11" s="69">
        <v>4</v>
      </c>
      <c r="F11" s="69">
        <v>4</v>
      </c>
      <c r="G11" s="69">
        <v>4</v>
      </c>
      <c r="H11" s="69">
        <v>4</v>
      </c>
      <c r="I11" s="69">
        <f t="shared" si="18"/>
        <v>4</v>
      </c>
      <c r="J11" s="70">
        <f t="shared" si="19"/>
        <v>4</v>
      </c>
      <c r="K11" s="69">
        <v>4</v>
      </c>
      <c r="L11" s="69">
        <v>4</v>
      </c>
      <c r="M11" s="69">
        <v>4</v>
      </c>
      <c r="N11" s="69">
        <v>4</v>
      </c>
      <c r="O11" s="69">
        <f t="shared" si="20"/>
        <v>4</v>
      </c>
      <c r="P11" s="70">
        <f t="shared" si="21"/>
        <v>4</v>
      </c>
      <c r="Q11" s="69">
        <v>4</v>
      </c>
      <c r="R11" s="69">
        <v>4</v>
      </c>
      <c r="S11" s="69">
        <v>4</v>
      </c>
      <c r="T11" s="69">
        <v>4</v>
      </c>
      <c r="U11" s="70">
        <f t="shared" si="23"/>
        <v>3</v>
      </c>
      <c r="V11" s="69">
        <v>4</v>
      </c>
      <c r="W11" s="69">
        <v>4</v>
      </c>
      <c r="X11" s="69">
        <v>4</v>
      </c>
      <c r="Y11" s="69">
        <v>4</v>
      </c>
      <c r="Z11" s="69">
        <f t="shared" si="24"/>
        <v>4</v>
      </c>
      <c r="AA11" s="70">
        <f t="shared" si="25"/>
        <v>4</v>
      </c>
      <c r="AB11" s="69">
        <v>4</v>
      </c>
      <c r="AC11" s="69">
        <v>4</v>
      </c>
      <c r="AD11" s="69">
        <f t="shared" si="26"/>
        <v>2</v>
      </c>
      <c r="AE11" s="70">
        <f t="shared" si="27"/>
        <v>4</v>
      </c>
      <c r="AF11" s="69">
        <v>4</v>
      </c>
      <c r="AG11" s="69">
        <v>4</v>
      </c>
      <c r="AH11" s="69">
        <v>4</v>
      </c>
      <c r="AI11" s="69">
        <f t="shared" si="28"/>
        <v>3</v>
      </c>
      <c r="AJ11" s="70">
        <f t="shared" si="29"/>
        <v>4</v>
      </c>
      <c r="AK11" s="69">
        <v>4</v>
      </c>
      <c r="AL11" s="69">
        <v>4</v>
      </c>
      <c r="AM11" s="69">
        <v>4</v>
      </c>
      <c r="AN11" s="69">
        <f t="shared" si="30"/>
        <v>3</v>
      </c>
      <c r="AO11" s="70">
        <f t="shared" si="31"/>
        <v>4</v>
      </c>
      <c r="AP11" s="69">
        <v>4</v>
      </c>
      <c r="AQ11" s="69">
        <v>4</v>
      </c>
      <c r="AR11" s="69">
        <f t="shared" si="32"/>
        <v>2</v>
      </c>
      <c r="AS11" s="70">
        <f t="shared" si="33"/>
        <v>4</v>
      </c>
      <c r="AT11" s="69">
        <v>4</v>
      </c>
      <c r="AU11" s="69">
        <v>4</v>
      </c>
      <c r="AV11" s="69">
        <v>4</v>
      </c>
      <c r="AW11" s="69">
        <v>4</v>
      </c>
      <c r="AX11" s="69">
        <v>4</v>
      </c>
      <c r="AY11" s="69">
        <f t="shared" si="34"/>
        <v>5</v>
      </c>
      <c r="AZ11" s="70">
        <f t="shared" si="35"/>
        <v>4</v>
      </c>
      <c r="BA11" s="99"/>
      <c r="BB11" s="99"/>
    </row>
    <row r="12" spans="1:54" ht="15.75" customHeight="1" x14ac:dyDescent="0.25">
      <c r="A12" s="69">
        <v>10</v>
      </c>
      <c r="B12" s="69" t="s">
        <v>269</v>
      </c>
      <c r="C12" s="69" t="s">
        <v>193</v>
      </c>
      <c r="D12" s="69" t="s">
        <v>199</v>
      </c>
      <c r="E12" s="69">
        <v>3</v>
      </c>
      <c r="F12" s="69">
        <v>4</v>
      </c>
      <c r="G12" s="69">
        <v>3</v>
      </c>
      <c r="H12" s="69">
        <v>3</v>
      </c>
      <c r="I12" s="69">
        <f t="shared" si="18"/>
        <v>4</v>
      </c>
      <c r="J12" s="70">
        <f t="shared" si="19"/>
        <v>3.25</v>
      </c>
      <c r="K12" s="69">
        <v>3</v>
      </c>
      <c r="L12" s="69">
        <v>3</v>
      </c>
      <c r="M12" s="69">
        <v>4</v>
      </c>
      <c r="N12" s="69">
        <v>3</v>
      </c>
      <c r="O12" s="69">
        <f t="shared" si="20"/>
        <v>4</v>
      </c>
      <c r="P12" s="70">
        <f t="shared" si="21"/>
        <v>3.25</v>
      </c>
      <c r="Q12" s="69">
        <v>4</v>
      </c>
      <c r="R12" s="69">
        <v>4</v>
      </c>
      <c r="S12" s="69">
        <v>3</v>
      </c>
      <c r="T12" s="69">
        <f t="shared" si="22"/>
        <v>3</v>
      </c>
      <c r="U12" s="70">
        <f t="shared" si="23"/>
        <v>3.6666666666666665</v>
      </c>
      <c r="V12" s="69">
        <v>4</v>
      </c>
      <c r="W12" s="69">
        <v>4</v>
      </c>
      <c r="X12" s="69">
        <v>3</v>
      </c>
      <c r="Y12" s="69">
        <v>3</v>
      </c>
      <c r="Z12" s="69">
        <f t="shared" si="24"/>
        <v>4</v>
      </c>
      <c r="AA12" s="70">
        <f t="shared" si="25"/>
        <v>3.5</v>
      </c>
      <c r="AB12" s="69">
        <v>4</v>
      </c>
      <c r="AC12" s="69">
        <v>4</v>
      </c>
      <c r="AD12" s="69">
        <f t="shared" si="26"/>
        <v>2</v>
      </c>
      <c r="AE12" s="70">
        <f t="shared" si="27"/>
        <v>4</v>
      </c>
      <c r="AF12" s="69">
        <v>3</v>
      </c>
      <c r="AG12" s="69">
        <v>3</v>
      </c>
      <c r="AH12" s="69">
        <v>3</v>
      </c>
      <c r="AI12" s="69">
        <f t="shared" si="28"/>
        <v>3</v>
      </c>
      <c r="AJ12" s="70">
        <f t="shared" si="29"/>
        <v>3</v>
      </c>
      <c r="AK12" s="69">
        <v>3</v>
      </c>
      <c r="AL12" s="69">
        <v>3</v>
      </c>
      <c r="AM12" s="69">
        <v>3</v>
      </c>
      <c r="AN12" s="69">
        <f t="shared" si="30"/>
        <v>3</v>
      </c>
      <c r="AO12" s="70">
        <f t="shared" si="31"/>
        <v>3</v>
      </c>
      <c r="AP12" s="69">
        <v>3</v>
      </c>
      <c r="AQ12" s="69">
        <v>3</v>
      </c>
      <c r="AR12" s="69">
        <f t="shared" si="32"/>
        <v>2</v>
      </c>
      <c r="AS12" s="70">
        <f t="shared" si="33"/>
        <v>3</v>
      </c>
      <c r="AT12" s="69">
        <v>3</v>
      </c>
      <c r="AU12" s="69">
        <v>4</v>
      </c>
      <c r="AV12" s="69">
        <v>3</v>
      </c>
      <c r="AW12" s="69">
        <v>4</v>
      </c>
      <c r="AX12" s="69">
        <v>3</v>
      </c>
      <c r="AY12" s="69">
        <f t="shared" si="34"/>
        <v>5</v>
      </c>
      <c r="AZ12" s="70">
        <f t="shared" si="35"/>
        <v>3.4</v>
      </c>
      <c r="BA12" s="99"/>
      <c r="BB12" s="99"/>
    </row>
    <row r="13" spans="1:54" ht="15.75" customHeight="1" x14ac:dyDescent="0.25">
      <c r="A13" s="69">
        <v>11</v>
      </c>
      <c r="B13" s="69" t="s">
        <v>270</v>
      </c>
      <c r="C13" s="69" t="s">
        <v>191</v>
      </c>
      <c r="D13" s="69" t="s">
        <v>192</v>
      </c>
      <c r="E13" s="69">
        <v>3</v>
      </c>
      <c r="F13" s="69">
        <v>3</v>
      </c>
      <c r="G13" s="69">
        <v>3</v>
      </c>
      <c r="H13" s="69">
        <v>3</v>
      </c>
      <c r="I13" s="69">
        <f t="shared" si="18"/>
        <v>4</v>
      </c>
      <c r="J13" s="70">
        <f t="shared" si="19"/>
        <v>3</v>
      </c>
      <c r="K13" s="69">
        <v>3</v>
      </c>
      <c r="L13" s="69">
        <v>3</v>
      </c>
      <c r="M13" s="69">
        <v>3</v>
      </c>
      <c r="N13" s="69">
        <v>3</v>
      </c>
      <c r="O13" s="69">
        <f t="shared" si="20"/>
        <v>4</v>
      </c>
      <c r="P13" s="70">
        <f t="shared" si="21"/>
        <v>3</v>
      </c>
      <c r="Q13" s="69">
        <v>3</v>
      </c>
      <c r="R13" s="69">
        <v>3</v>
      </c>
      <c r="S13" s="69">
        <v>3</v>
      </c>
      <c r="T13" s="69">
        <f t="shared" si="22"/>
        <v>3</v>
      </c>
      <c r="U13" s="70">
        <f t="shared" si="23"/>
        <v>3</v>
      </c>
      <c r="V13" s="69">
        <v>3</v>
      </c>
      <c r="W13" s="69">
        <v>3</v>
      </c>
      <c r="X13" s="69">
        <v>3</v>
      </c>
      <c r="Y13" s="69">
        <v>3</v>
      </c>
      <c r="Z13" s="69">
        <f t="shared" si="24"/>
        <v>4</v>
      </c>
      <c r="AA13" s="70">
        <f t="shared" si="25"/>
        <v>3</v>
      </c>
      <c r="AB13" s="69">
        <v>3</v>
      </c>
      <c r="AC13" s="69">
        <v>3</v>
      </c>
      <c r="AD13" s="69">
        <f t="shared" si="26"/>
        <v>2</v>
      </c>
      <c r="AE13" s="70">
        <f t="shared" si="27"/>
        <v>3</v>
      </c>
      <c r="AF13" s="69">
        <v>3</v>
      </c>
      <c r="AG13" s="69">
        <v>3</v>
      </c>
      <c r="AH13" s="69">
        <v>3</v>
      </c>
      <c r="AI13" s="69">
        <f t="shared" si="28"/>
        <v>3</v>
      </c>
      <c r="AJ13" s="70">
        <f t="shared" si="29"/>
        <v>3</v>
      </c>
      <c r="AK13" s="69">
        <v>3</v>
      </c>
      <c r="AL13" s="69">
        <v>3</v>
      </c>
      <c r="AM13" s="69">
        <v>3</v>
      </c>
      <c r="AN13" s="69">
        <f t="shared" si="30"/>
        <v>3</v>
      </c>
      <c r="AO13" s="70">
        <f t="shared" si="31"/>
        <v>3</v>
      </c>
      <c r="AP13" s="69">
        <v>3</v>
      </c>
      <c r="AQ13" s="69">
        <v>3</v>
      </c>
      <c r="AR13" s="69">
        <f t="shared" si="32"/>
        <v>2</v>
      </c>
      <c r="AS13" s="70">
        <f t="shared" si="33"/>
        <v>3</v>
      </c>
      <c r="AT13" s="69">
        <v>3</v>
      </c>
      <c r="AU13" s="69">
        <v>3</v>
      </c>
      <c r="AV13" s="69">
        <v>3</v>
      </c>
      <c r="AW13" s="69">
        <v>3</v>
      </c>
      <c r="AX13" s="69">
        <v>3</v>
      </c>
      <c r="AY13" s="69">
        <f t="shared" si="34"/>
        <v>5</v>
      </c>
      <c r="AZ13" s="70">
        <f t="shared" si="35"/>
        <v>3</v>
      </c>
      <c r="BA13" s="99"/>
      <c r="BB13" s="99"/>
    </row>
    <row r="14" spans="1:54" ht="15.75" customHeight="1" x14ac:dyDescent="0.25">
      <c r="A14" s="69">
        <v>12</v>
      </c>
      <c r="B14" s="69" t="s">
        <v>271</v>
      </c>
      <c r="C14" s="69" t="s">
        <v>191</v>
      </c>
      <c r="D14" s="69" t="s">
        <v>192</v>
      </c>
      <c r="E14" s="69">
        <v>3</v>
      </c>
      <c r="F14" s="69">
        <v>3</v>
      </c>
      <c r="G14" s="69">
        <v>3</v>
      </c>
      <c r="H14" s="69">
        <v>3</v>
      </c>
      <c r="I14" s="69">
        <f t="shared" si="18"/>
        <v>4</v>
      </c>
      <c r="J14" s="70">
        <f t="shared" si="19"/>
        <v>3</v>
      </c>
      <c r="K14" s="69">
        <v>3</v>
      </c>
      <c r="L14" s="69">
        <v>3</v>
      </c>
      <c r="M14" s="69">
        <v>3</v>
      </c>
      <c r="N14" s="69">
        <v>3</v>
      </c>
      <c r="O14" s="69">
        <f>COUNTIF(K14:N14,"&gt;0")</f>
        <v>4</v>
      </c>
      <c r="P14" s="70">
        <f t="shared" si="21"/>
        <v>3</v>
      </c>
      <c r="Q14" s="69">
        <v>3</v>
      </c>
      <c r="R14" s="69">
        <v>3</v>
      </c>
      <c r="S14" s="69">
        <v>3</v>
      </c>
      <c r="T14" s="69">
        <f t="shared" si="22"/>
        <v>3</v>
      </c>
      <c r="U14" s="70">
        <f t="shared" si="23"/>
        <v>3</v>
      </c>
      <c r="V14" s="69">
        <v>3</v>
      </c>
      <c r="W14" s="69">
        <v>3</v>
      </c>
      <c r="X14" s="69">
        <v>3</v>
      </c>
      <c r="Y14" s="69">
        <v>3</v>
      </c>
      <c r="Z14" s="69">
        <f t="shared" si="24"/>
        <v>4</v>
      </c>
      <c r="AA14" s="70">
        <f t="shared" si="25"/>
        <v>3</v>
      </c>
      <c r="AB14" s="69">
        <v>3</v>
      </c>
      <c r="AC14" s="69">
        <v>3</v>
      </c>
      <c r="AD14" s="69">
        <f t="shared" si="26"/>
        <v>2</v>
      </c>
      <c r="AE14" s="70">
        <f t="shared" si="27"/>
        <v>3</v>
      </c>
      <c r="AF14" s="69">
        <v>3</v>
      </c>
      <c r="AG14" s="69">
        <v>3</v>
      </c>
      <c r="AH14" s="69">
        <v>3</v>
      </c>
      <c r="AI14" s="69">
        <f t="shared" si="28"/>
        <v>3</v>
      </c>
      <c r="AJ14" s="70">
        <f t="shared" si="29"/>
        <v>3</v>
      </c>
      <c r="AK14" s="69">
        <v>3</v>
      </c>
      <c r="AL14" s="69">
        <v>3</v>
      </c>
      <c r="AM14" s="69">
        <v>3</v>
      </c>
      <c r="AN14" s="69">
        <f t="shared" si="30"/>
        <v>3</v>
      </c>
      <c r="AO14" s="70">
        <f t="shared" si="31"/>
        <v>3</v>
      </c>
      <c r="AP14" s="69">
        <v>3</v>
      </c>
      <c r="AQ14" s="69">
        <v>3</v>
      </c>
      <c r="AR14" s="69">
        <f t="shared" si="32"/>
        <v>2</v>
      </c>
      <c r="AS14" s="70">
        <f t="shared" si="33"/>
        <v>3</v>
      </c>
      <c r="AT14" s="69">
        <v>3</v>
      </c>
      <c r="AU14" s="69">
        <v>3</v>
      </c>
      <c r="AV14" s="69">
        <v>3</v>
      </c>
      <c r="AW14" s="69">
        <v>3</v>
      </c>
      <c r="AX14" s="69">
        <v>3</v>
      </c>
      <c r="AY14" s="69">
        <f t="shared" si="34"/>
        <v>5</v>
      </c>
      <c r="AZ14" s="70">
        <f t="shared" si="35"/>
        <v>3</v>
      </c>
      <c r="BA14" s="99"/>
      <c r="BB14" s="99"/>
    </row>
    <row r="15" spans="1:54" ht="32.25" customHeight="1" x14ac:dyDescent="0.25">
      <c r="A15" s="69">
        <v>13</v>
      </c>
      <c r="B15" s="69" t="s">
        <v>272</v>
      </c>
      <c r="C15" s="69" t="s">
        <v>198</v>
      </c>
      <c r="D15" s="69" t="s">
        <v>192</v>
      </c>
      <c r="E15" s="69">
        <v>3</v>
      </c>
      <c r="F15" s="69">
        <v>3</v>
      </c>
      <c r="G15" s="69">
        <v>3</v>
      </c>
      <c r="H15" s="69">
        <v>3</v>
      </c>
      <c r="I15" s="69">
        <f t="shared" si="18"/>
        <v>4</v>
      </c>
      <c r="J15" s="70">
        <f t="shared" si="19"/>
        <v>3</v>
      </c>
      <c r="K15" s="69">
        <v>3</v>
      </c>
      <c r="L15" s="69">
        <v>3</v>
      </c>
      <c r="M15" s="69">
        <v>3</v>
      </c>
      <c r="N15" s="69">
        <v>3</v>
      </c>
      <c r="O15" s="69">
        <f t="shared" si="20"/>
        <v>4</v>
      </c>
      <c r="P15" s="70">
        <f t="shared" si="21"/>
        <v>3</v>
      </c>
      <c r="Q15" s="69">
        <v>3</v>
      </c>
      <c r="R15" s="69">
        <v>2</v>
      </c>
      <c r="S15" s="69">
        <v>2</v>
      </c>
      <c r="T15" s="69">
        <f t="shared" si="22"/>
        <v>3</v>
      </c>
      <c r="U15" s="70">
        <f t="shared" si="23"/>
        <v>2.3333333333333335</v>
      </c>
      <c r="V15" s="69">
        <v>3</v>
      </c>
      <c r="W15" s="69">
        <v>3</v>
      </c>
      <c r="X15" s="69">
        <v>3</v>
      </c>
      <c r="Y15" s="69">
        <v>3</v>
      </c>
      <c r="Z15" s="69">
        <f t="shared" si="24"/>
        <v>4</v>
      </c>
      <c r="AA15" s="70">
        <f t="shared" si="25"/>
        <v>3</v>
      </c>
      <c r="AB15" s="69">
        <v>2</v>
      </c>
      <c r="AC15" s="69">
        <v>2</v>
      </c>
      <c r="AD15" s="69">
        <f t="shared" si="26"/>
        <v>2</v>
      </c>
      <c r="AE15" s="70">
        <f t="shared" si="27"/>
        <v>2</v>
      </c>
      <c r="AF15" s="69">
        <v>3</v>
      </c>
      <c r="AG15" s="69">
        <v>3</v>
      </c>
      <c r="AH15" s="69">
        <v>3</v>
      </c>
      <c r="AI15" s="69">
        <f t="shared" si="28"/>
        <v>3</v>
      </c>
      <c r="AJ15" s="70">
        <f t="shared" si="29"/>
        <v>3</v>
      </c>
      <c r="AK15" s="69">
        <v>3</v>
      </c>
      <c r="AL15" s="69">
        <v>3</v>
      </c>
      <c r="AM15" s="69">
        <v>3</v>
      </c>
      <c r="AN15" s="69">
        <f t="shared" si="30"/>
        <v>3</v>
      </c>
      <c r="AO15" s="70">
        <f t="shared" si="31"/>
        <v>3</v>
      </c>
      <c r="AP15" s="69">
        <v>2</v>
      </c>
      <c r="AQ15" s="69">
        <v>2</v>
      </c>
      <c r="AR15" s="69">
        <f t="shared" si="32"/>
        <v>2</v>
      </c>
      <c r="AS15" s="70">
        <f t="shared" si="33"/>
        <v>2</v>
      </c>
      <c r="AT15" s="69">
        <v>3</v>
      </c>
      <c r="AU15" s="69">
        <v>3</v>
      </c>
      <c r="AV15" s="69">
        <v>2</v>
      </c>
      <c r="AW15" s="69">
        <v>3</v>
      </c>
      <c r="AX15" s="69">
        <v>3</v>
      </c>
      <c r="AY15" s="69">
        <f t="shared" si="34"/>
        <v>5</v>
      </c>
      <c r="AZ15" s="70">
        <f t="shared" si="35"/>
        <v>2.8</v>
      </c>
      <c r="BA15" s="99" t="s">
        <v>214</v>
      </c>
      <c r="BB15" s="99" t="s">
        <v>215</v>
      </c>
    </row>
    <row r="16" spans="1:54" ht="33" customHeight="1" x14ac:dyDescent="0.25">
      <c r="A16" s="69">
        <v>14</v>
      </c>
      <c r="B16" s="69" t="s">
        <v>273</v>
      </c>
      <c r="C16" s="69" t="s">
        <v>191</v>
      </c>
      <c r="D16" s="69" t="s">
        <v>192</v>
      </c>
      <c r="E16" s="69">
        <v>3</v>
      </c>
      <c r="F16" s="69">
        <v>3</v>
      </c>
      <c r="G16" s="69">
        <v>3</v>
      </c>
      <c r="H16" s="69">
        <v>3</v>
      </c>
      <c r="I16" s="69">
        <f t="shared" si="18"/>
        <v>4</v>
      </c>
      <c r="J16" s="70">
        <f t="shared" si="19"/>
        <v>3</v>
      </c>
      <c r="K16" s="69">
        <v>3</v>
      </c>
      <c r="L16" s="69">
        <v>3</v>
      </c>
      <c r="M16" s="69">
        <v>3</v>
      </c>
      <c r="N16" s="69">
        <v>3</v>
      </c>
      <c r="O16" s="69">
        <f t="shared" si="20"/>
        <v>4</v>
      </c>
      <c r="P16" s="70">
        <f t="shared" si="21"/>
        <v>3</v>
      </c>
      <c r="Q16" s="69">
        <v>3</v>
      </c>
      <c r="R16" s="69">
        <v>2</v>
      </c>
      <c r="S16" s="69">
        <v>2</v>
      </c>
      <c r="T16" s="69">
        <f t="shared" si="22"/>
        <v>3</v>
      </c>
      <c r="U16" s="70">
        <f t="shared" si="23"/>
        <v>2.3333333333333335</v>
      </c>
      <c r="V16" s="69">
        <v>3</v>
      </c>
      <c r="W16" s="69">
        <v>3</v>
      </c>
      <c r="X16" s="69">
        <v>3</v>
      </c>
      <c r="Y16" s="69">
        <v>3</v>
      </c>
      <c r="Z16" s="69">
        <f t="shared" si="24"/>
        <v>4</v>
      </c>
      <c r="AA16" s="70">
        <f t="shared" si="25"/>
        <v>3</v>
      </c>
      <c r="AB16" s="69">
        <v>2</v>
      </c>
      <c r="AC16" s="69">
        <v>2</v>
      </c>
      <c r="AD16" s="69">
        <f t="shared" si="26"/>
        <v>2</v>
      </c>
      <c r="AE16" s="70">
        <f t="shared" si="27"/>
        <v>2</v>
      </c>
      <c r="AF16" s="69">
        <v>3</v>
      </c>
      <c r="AG16" s="69">
        <v>3</v>
      </c>
      <c r="AH16" s="69">
        <v>3</v>
      </c>
      <c r="AI16" s="69">
        <f t="shared" si="28"/>
        <v>3</v>
      </c>
      <c r="AJ16" s="70">
        <f t="shared" si="29"/>
        <v>3</v>
      </c>
      <c r="AK16" s="69">
        <v>3</v>
      </c>
      <c r="AL16" s="69">
        <v>3</v>
      </c>
      <c r="AM16" s="69">
        <v>3</v>
      </c>
      <c r="AN16" s="69">
        <f t="shared" si="30"/>
        <v>3</v>
      </c>
      <c r="AO16" s="70">
        <f t="shared" si="31"/>
        <v>3</v>
      </c>
      <c r="AP16" s="69">
        <v>2</v>
      </c>
      <c r="AQ16" s="69">
        <v>2</v>
      </c>
      <c r="AR16" s="69">
        <f t="shared" si="32"/>
        <v>2</v>
      </c>
      <c r="AS16" s="70">
        <f t="shared" si="33"/>
        <v>2</v>
      </c>
      <c r="AT16" s="69">
        <v>3</v>
      </c>
      <c r="AU16" s="69">
        <v>3</v>
      </c>
      <c r="AV16" s="69">
        <v>2</v>
      </c>
      <c r="AW16" s="69">
        <v>3</v>
      </c>
      <c r="AX16" s="69">
        <v>3</v>
      </c>
      <c r="AY16" s="69">
        <f t="shared" si="34"/>
        <v>5</v>
      </c>
      <c r="AZ16" s="70">
        <f t="shared" si="35"/>
        <v>2.8</v>
      </c>
      <c r="BA16" s="99" t="s">
        <v>216</v>
      </c>
      <c r="BB16" s="99" t="s">
        <v>215</v>
      </c>
    </row>
    <row r="17" spans="1:54" ht="15.75" customHeight="1" x14ac:dyDescent="0.25">
      <c r="A17" s="69">
        <v>15</v>
      </c>
      <c r="B17" s="69" t="s">
        <v>274</v>
      </c>
      <c r="C17" s="69" t="s">
        <v>193</v>
      </c>
      <c r="D17" s="69" t="s">
        <v>192</v>
      </c>
      <c r="E17" s="69">
        <v>3</v>
      </c>
      <c r="F17" s="69">
        <v>3</v>
      </c>
      <c r="G17" s="69">
        <v>3</v>
      </c>
      <c r="H17" s="69">
        <v>3</v>
      </c>
      <c r="I17" s="69">
        <f t="shared" si="18"/>
        <v>4</v>
      </c>
      <c r="J17" s="70">
        <f t="shared" si="19"/>
        <v>3</v>
      </c>
      <c r="K17" s="69">
        <v>3</v>
      </c>
      <c r="L17" s="69">
        <v>4</v>
      </c>
      <c r="M17" s="69">
        <v>4</v>
      </c>
      <c r="N17" s="69">
        <v>4</v>
      </c>
      <c r="O17" s="69">
        <f t="shared" si="20"/>
        <v>4</v>
      </c>
      <c r="P17" s="70">
        <f t="shared" si="21"/>
        <v>3.75</v>
      </c>
      <c r="Q17" s="69">
        <v>3</v>
      </c>
      <c r="R17" s="69">
        <v>3</v>
      </c>
      <c r="S17" s="69">
        <v>3</v>
      </c>
      <c r="T17" s="69">
        <f t="shared" si="22"/>
        <v>3</v>
      </c>
      <c r="U17" s="70">
        <f t="shared" si="23"/>
        <v>3</v>
      </c>
      <c r="V17" s="69">
        <v>3</v>
      </c>
      <c r="W17" s="69">
        <v>3</v>
      </c>
      <c r="X17" s="69">
        <v>3</v>
      </c>
      <c r="Y17" s="69">
        <v>3</v>
      </c>
      <c r="Z17" s="69">
        <f t="shared" si="24"/>
        <v>4</v>
      </c>
      <c r="AA17" s="70">
        <f t="shared" si="25"/>
        <v>3</v>
      </c>
      <c r="AB17" s="69">
        <v>3</v>
      </c>
      <c r="AC17" s="69">
        <v>3</v>
      </c>
      <c r="AD17" s="69">
        <f t="shared" si="26"/>
        <v>2</v>
      </c>
      <c r="AE17" s="70">
        <f t="shared" si="27"/>
        <v>3</v>
      </c>
      <c r="AF17" s="69">
        <v>3</v>
      </c>
      <c r="AG17" s="69">
        <v>4</v>
      </c>
      <c r="AH17" s="69">
        <v>4</v>
      </c>
      <c r="AI17" s="69">
        <f t="shared" si="28"/>
        <v>3</v>
      </c>
      <c r="AJ17" s="70">
        <f t="shared" si="29"/>
        <v>3.6666666666666665</v>
      </c>
      <c r="AK17" s="69">
        <v>4</v>
      </c>
      <c r="AL17" s="69">
        <v>4</v>
      </c>
      <c r="AM17" s="69">
        <v>3</v>
      </c>
      <c r="AN17" s="69">
        <f t="shared" si="30"/>
        <v>3</v>
      </c>
      <c r="AO17" s="70">
        <f t="shared" si="31"/>
        <v>3.6666666666666665</v>
      </c>
      <c r="AP17" s="69">
        <v>3</v>
      </c>
      <c r="AQ17" s="69">
        <v>3</v>
      </c>
      <c r="AR17" s="69">
        <f t="shared" si="32"/>
        <v>2</v>
      </c>
      <c r="AS17" s="70">
        <f t="shared" si="33"/>
        <v>3</v>
      </c>
      <c r="AT17" s="69">
        <v>4</v>
      </c>
      <c r="AU17" s="69">
        <v>4</v>
      </c>
      <c r="AV17" s="69">
        <v>4</v>
      </c>
      <c r="AW17" s="69">
        <v>4</v>
      </c>
      <c r="AX17" s="69">
        <v>4</v>
      </c>
      <c r="AY17" s="69">
        <f t="shared" si="34"/>
        <v>5</v>
      </c>
      <c r="AZ17" s="70">
        <f t="shared" si="35"/>
        <v>4</v>
      </c>
      <c r="BA17" s="99"/>
      <c r="BB17" s="99"/>
    </row>
    <row r="18" spans="1:54" ht="15.75" customHeight="1" x14ac:dyDescent="0.25">
      <c r="A18" s="69">
        <v>16</v>
      </c>
      <c r="B18" s="69" t="s">
        <v>275</v>
      </c>
      <c r="C18" s="69" t="s">
        <v>193</v>
      </c>
      <c r="D18" s="69" t="s">
        <v>199</v>
      </c>
      <c r="E18" s="69">
        <v>3</v>
      </c>
      <c r="F18" s="69">
        <v>3</v>
      </c>
      <c r="G18" s="69">
        <v>3</v>
      </c>
      <c r="H18" s="69">
        <v>3</v>
      </c>
      <c r="I18" s="69">
        <f t="shared" si="18"/>
        <v>4</v>
      </c>
      <c r="J18" s="70">
        <f t="shared" si="19"/>
        <v>3</v>
      </c>
      <c r="K18" s="69">
        <v>4</v>
      </c>
      <c r="L18" s="69">
        <v>3</v>
      </c>
      <c r="M18" s="69">
        <v>3</v>
      </c>
      <c r="N18" s="69">
        <v>3</v>
      </c>
      <c r="O18" s="69">
        <f t="shared" si="20"/>
        <v>4</v>
      </c>
      <c r="P18" s="70">
        <f t="shared" si="21"/>
        <v>3.25</v>
      </c>
      <c r="Q18" s="69">
        <v>3</v>
      </c>
      <c r="R18" s="69">
        <v>3</v>
      </c>
      <c r="S18" s="69">
        <v>3</v>
      </c>
      <c r="T18" s="69">
        <f t="shared" si="22"/>
        <v>3</v>
      </c>
      <c r="U18" s="70">
        <f t="shared" si="23"/>
        <v>3</v>
      </c>
      <c r="V18" s="69">
        <v>3</v>
      </c>
      <c r="W18" s="69">
        <v>3</v>
      </c>
      <c r="X18" s="69">
        <v>3</v>
      </c>
      <c r="Y18" s="69">
        <v>3</v>
      </c>
      <c r="Z18" s="69">
        <f t="shared" si="24"/>
        <v>4</v>
      </c>
      <c r="AA18" s="70">
        <f t="shared" si="25"/>
        <v>3</v>
      </c>
      <c r="AB18" s="69">
        <v>3</v>
      </c>
      <c r="AC18" s="69">
        <v>3</v>
      </c>
      <c r="AD18" s="69">
        <f t="shared" si="26"/>
        <v>2</v>
      </c>
      <c r="AE18" s="70">
        <f t="shared" si="27"/>
        <v>3</v>
      </c>
      <c r="AF18" s="69">
        <v>3</v>
      </c>
      <c r="AG18" s="69">
        <v>3</v>
      </c>
      <c r="AH18" s="69">
        <v>3</v>
      </c>
      <c r="AI18" s="69">
        <f t="shared" si="28"/>
        <v>3</v>
      </c>
      <c r="AJ18" s="70">
        <f t="shared" si="29"/>
        <v>3</v>
      </c>
      <c r="AK18" s="69">
        <v>3</v>
      </c>
      <c r="AL18" s="69">
        <v>3</v>
      </c>
      <c r="AM18" s="69">
        <v>3</v>
      </c>
      <c r="AN18" s="69">
        <f t="shared" si="30"/>
        <v>3</v>
      </c>
      <c r="AO18" s="70">
        <f t="shared" si="31"/>
        <v>3</v>
      </c>
      <c r="AP18" s="69">
        <v>3</v>
      </c>
      <c r="AQ18" s="69">
        <v>3</v>
      </c>
      <c r="AR18" s="69">
        <f t="shared" si="32"/>
        <v>2</v>
      </c>
      <c r="AS18" s="70">
        <f t="shared" si="33"/>
        <v>3</v>
      </c>
      <c r="AT18" s="69">
        <v>4</v>
      </c>
      <c r="AU18" s="69">
        <v>4</v>
      </c>
      <c r="AV18" s="69">
        <v>4</v>
      </c>
      <c r="AW18" s="69">
        <v>4</v>
      </c>
      <c r="AX18" s="69">
        <v>4</v>
      </c>
      <c r="AY18" s="69">
        <f t="shared" si="34"/>
        <v>5</v>
      </c>
      <c r="AZ18" s="70">
        <f t="shared" si="35"/>
        <v>4</v>
      </c>
      <c r="BA18" s="99"/>
      <c r="BB18" s="99"/>
    </row>
    <row r="19" spans="1:54" ht="15" x14ac:dyDescent="0.25">
      <c r="A19" s="69">
        <v>17</v>
      </c>
      <c r="B19" s="69" t="s">
        <v>276</v>
      </c>
      <c r="C19" s="69" t="s">
        <v>191</v>
      </c>
      <c r="D19" s="69" t="s">
        <v>192</v>
      </c>
      <c r="E19" s="69">
        <v>3</v>
      </c>
      <c r="F19" s="69">
        <v>3</v>
      </c>
      <c r="G19" s="69">
        <v>3</v>
      </c>
      <c r="H19" s="69">
        <v>3</v>
      </c>
      <c r="I19" s="69">
        <f t="shared" si="18"/>
        <v>4</v>
      </c>
      <c r="J19" s="70">
        <f t="shared" si="19"/>
        <v>3</v>
      </c>
      <c r="K19" s="69">
        <v>2</v>
      </c>
      <c r="L19" s="69">
        <v>3</v>
      </c>
      <c r="M19" s="69">
        <v>3</v>
      </c>
      <c r="N19" s="69">
        <v>3</v>
      </c>
      <c r="O19" s="69">
        <f t="shared" si="20"/>
        <v>4</v>
      </c>
      <c r="P19" s="70">
        <f t="shared" si="21"/>
        <v>2.75</v>
      </c>
      <c r="Q19" s="69">
        <v>3</v>
      </c>
      <c r="R19" s="69">
        <v>3</v>
      </c>
      <c r="S19" s="69">
        <v>3</v>
      </c>
      <c r="T19" s="69">
        <f t="shared" si="22"/>
        <v>3</v>
      </c>
      <c r="U19" s="70">
        <f t="shared" si="23"/>
        <v>3</v>
      </c>
      <c r="V19" s="69">
        <v>2</v>
      </c>
      <c r="W19" s="69">
        <v>3</v>
      </c>
      <c r="X19" s="69">
        <v>3</v>
      </c>
      <c r="Y19" s="69">
        <v>3</v>
      </c>
      <c r="Z19" s="69">
        <f t="shared" si="24"/>
        <v>4</v>
      </c>
      <c r="AA19" s="70">
        <f t="shared" si="25"/>
        <v>2.75</v>
      </c>
      <c r="AB19" s="69">
        <v>3</v>
      </c>
      <c r="AC19" s="69">
        <v>3</v>
      </c>
      <c r="AD19" s="69">
        <f t="shared" si="26"/>
        <v>2</v>
      </c>
      <c r="AE19" s="70">
        <f t="shared" si="27"/>
        <v>3</v>
      </c>
      <c r="AF19" s="69">
        <v>3</v>
      </c>
      <c r="AG19" s="69">
        <v>3</v>
      </c>
      <c r="AH19" s="69">
        <v>2</v>
      </c>
      <c r="AI19" s="69">
        <f t="shared" si="28"/>
        <v>3</v>
      </c>
      <c r="AJ19" s="70">
        <f t="shared" si="29"/>
        <v>2.6666666666666665</v>
      </c>
      <c r="AK19" s="69">
        <v>3</v>
      </c>
      <c r="AL19" s="69">
        <v>3</v>
      </c>
      <c r="AM19" s="69">
        <v>3</v>
      </c>
      <c r="AN19" s="69">
        <f t="shared" si="30"/>
        <v>3</v>
      </c>
      <c r="AO19" s="70">
        <f t="shared" si="31"/>
        <v>3</v>
      </c>
      <c r="AP19" s="69">
        <v>2</v>
      </c>
      <c r="AQ19" s="69">
        <v>3</v>
      </c>
      <c r="AR19" s="69">
        <f t="shared" si="32"/>
        <v>2</v>
      </c>
      <c r="AS19" s="70">
        <f t="shared" si="33"/>
        <v>2.5</v>
      </c>
      <c r="AT19" s="69">
        <v>3</v>
      </c>
      <c r="AU19" s="69">
        <v>2</v>
      </c>
      <c r="AV19" s="69">
        <v>3</v>
      </c>
      <c r="AW19" s="69">
        <v>2</v>
      </c>
      <c r="AX19" s="69">
        <v>2</v>
      </c>
      <c r="AY19" s="69">
        <f t="shared" si="34"/>
        <v>5</v>
      </c>
      <c r="AZ19" s="70">
        <f t="shared" si="35"/>
        <v>2.4</v>
      </c>
      <c r="BA19" s="99"/>
      <c r="BB19" s="99"/>
    </row>
    <row r="20" spans="1:54" ht="15" x14ac:dyDescent="0.25">
      <c r="A20" s="69">
        <v>18</v>
      </c>
      <c r="B20" s="69" t="s">
        <v>277</v>
      </c>
      <c r="C20" s="69" t="s">
        <v>191</v>
      </c>
      <c r="D20" s="69" t="s">
        <v>196</v>
      </c>
      <c r="E20" s="69">
        <v>3</v>
      </c>
      <c r="F20" s="69">
        <v>3</v>
      </c>
      <c r="G20" s="69">
        <v>3</v>
      </c>
      <c r="H20" s="69">
        <v>3</v>
      </c>
      <c r="I20" s="69">
        <f t="shared" si="18"/>
        <v>4</v>
      </c>
      <c r="J20" s="70">
        <f t="shared" si="19"/>
        <v>3</v>
      </c>
      <c r="K20" s="69">
        <v>3</v>
      </c>
      <c r="L20" s="69">
        <v>3</v>
      </c>
      <c r="M20" s="69">
        <v>4</v>
      </c>
      <c r="N20" s="69">
        <v>3</v>
      </c>
      <c r="O20" s="69">
        <f t="shared" si="20"/>
        <v>4</v>
      </c>
      <c r="P20" s="70">
        <f t="shared" si="21"/>
        <v>3.25</v>
      </c>
      <c r="Q20" s="69">
        <v>3</v>
      </c>
      <c r="R20" s="69">
        <v>3</v>
      </c>
      <c r="S20" s="69">
        <v>4</v>
      </c>
      <c r="T20" s="69">
        <f t="shared" si="22"/>
        <v>3</v>
      </c>
      <c r="U20" s="70">
        <f t="shared" si="23"/>
        <v>3.3333333333333335</v>
      </c>
      <c r="V20" s="69">
        <v>4</v>
      </c>
      <c r="W20" s="69">
        <v>3</v>
      </c>
      <c r="X20" s="69">
        <v>4</v>
      </c>
      <c r="Y20" s="69">
        <v>4</v>
      </c>
      <c r="Z20" s="69">
        <f t="shared" si="24"/>
        <v>4</v>
      </c>
      <c r="AA20" s="70">
        <f t="shared" si="25"/>
        <v>3.75</v>
      </c>
      <c r="AB20" s="69">
        <v>3</v>
      </c>
      <c r="AC20" s="69">
        <v>4</v>
      </c>
      <c r="AD20" s="69">
        <f t="shared" si="26"/>
        <v>2</v>
      </c>
      <c r="AE20" s="70">
        <f t="shared" si="27"/>
        <v>3.5</v>
      </c>
      <c r="AF20" s="69">
        <v>4</v>
      </c>
      <c r="AG20" s="69">
        <v>3</v>
      </c>
      <c r="AH20" s="69">
        <v>3</v>
      </c>
      <c r="AI20" s="69">
        <f t="shared" si="28"/>
        <v>3</v>
      </c>
      <c r="AJ20" s="70">
        <f t="shared" si="29"/>
        <v>3.3333333333333335</v>
      </c>
      <c r="AK20" s="69">
        <v>4</v>
      </c>
      <c r="AL20" s="69">
        <v>3</v>
      </c>
      <c r="AM20" s="69">
        <v>3</v>
      </c>
      <c r="AN20" s="69">
        <f t="shared" si="30"/>
        <v>3</v>
      </c>
      <c r="AO20" s="70">
        <f t="shared" si="31"/>
        <v>3.3333333333333335</v>
      </c>
      <c r="AP20" s="69">
        <v>3</v>
      </c>
      <c r="AQ20" s="69">
        <v>3</v>
      </c>
      <c r="AR20" s="69">
        <f t="shared" si="32"/>
        <v>2</v>
      </c>
      <c r="AS20" s="70">
        <f t="shared" si="33"/>
        <v>3</v>
      </c>
      <c r="AT20" s="69">
        <v>3</v>
      </c>
      <c r="AU20" s="69">
        <v>3</v>
      </c>
      <c r="AV20" s="69">
        <v>3</v>
      </c>
      <c r="AW20" s="69">
        <v>2</v>
      </c>
      <c r="AX20" s="69">
        <v>3</v>
      </c>
      <c r="AY20" s="69">
        <f t="shared" si="34"/>
        <v>5</v>
      </c>
      <c r="AZ20" s="70">
        <f t="shared" si="35"/>
        <v>2.8</v>
      </c>
      <c r="BA20" s="99"/>
      <c r="BB20" s="99"/>
    </row>
    <row r="21" spans="1:54" ht="15.75" customHeight="1" x14ac:dyDescent="0.25">
      <c r="A21" s="69">
        <v>19</v>
      </c>
      <c r="B21" s="69" t="s">
        <v>278</v>
      </c>
      <c r="C21" s="69" t="s">
        <v>191</v>
      </c>
      <c r="D21" s="69" t="s">
        <v>196</v>
      </c>
      <c r="E21" s="69">
        <v>3</v>
      </c>
      <c r="F21" s="69">
        <v>3</v>
      </c>
      <c r="G21" s="69">
        <v>3</v>
      </c>
      <c r="H21" s="69">
        <v>3</v>
      </c>
      <c r="I21" s="69">
        <f t="shared" si="18"/>
        <v>4</v>
      </c>
      <c r="J21" s="70">
        <f t="shared" si="19"/>
        <v>3</v>
      </c>
      <c r="K21" s="69">
        <v>3</v>
      </c>
      <c r="L21" s="69">
        <v>3</v>
      </c>
      <c r="M21" s="69">
        <v>4</v>
      </c>
      <c r="N21" s="69">
        <v>3</v>
      </c>
      <c r="O21" s="69">
        <f t="shared" si="20"/>
        <v>4</v>
      </c>
      <c r="P21" s="70">
        <f t="shared" si="21"/>
        <v>3.25</v>
      </c>
      <c r="Q21" s="69">
        <v>3</v>
      </c>
      <c r="R21" s="69">
        <v>3</v>
      </c>
      <c r="S21" s="69">
        <v>4</v>
      </c>
      <c r="T21" s="69">
        <f t="shared" si="22"/>
        <v>3</v>
      </c>
      <c r="U21" s="70">
        <f t="shared" si="23"/>
        <v>3.3333333333333335</v>
      </c>
      <c r="V21" s="69">
        <v>4</v>
      </c>
      <c r="W21" s="69">
        <v>4</v>
      </c>
      <c r="X21" s="69">
        <v>4</v>
      </c>
      <c r="Y21" s="69">
        <v>4</v>
      </c>
      <c r="Z21" s="69">
        <f t="shared" si="24"/>
        <v>4</v>
      </c>
      <c r="AA21" s="70">
        <f t="shared" si="25"/>
        <v>4</v>
      </c>
      <c r="AB21" s="69">
        <v>3</v>
      </c>
      <c r="AC21" s="69">
        <v>4</v>
      </c>
      <c r="AD21" s="69">
        <f t="shared" si="26"/>
        <v>2</v>
      </c>
      <c r="AE21" s="70">
        <f t="shared" si="27"/>
        <v>3.5</v>
      </c>
      <c r="AF21" s="69">
        <v>4</v>
      </c>
      <c r="AG21" s="69">
        <v>3</v>
      </c>
      <c r="AH21" s="69">
        <v>3</v>
      </c>
      <c r="AI21" s="69">
        <f t="shared" si="28"/>
        <v>3</v>
      </c>
      <c r="AJ21" s="70">
        <f t="shared" si="29"/>
        <v>3.3333333333333335</v>
      </c>
      <c r="AK21" s="69">
        <v>4</v>
      </c>
      <c r="AL21" s="69">
        <v>3</v>
      </c>
      <c r="AM21" s="69">
        <v>3</v>
      </c>
      <c r="AN21" s="69">
        <f t="shared" si="30"/>
        <v>3</v>
      </c>
      <c r="AO21" s="70">
        <f t="shared" si="31"/>
        <v>3.3333333333333335</v>
      </c>
      <c r="AP21" s="69">
        <v>3</v>
      </c>
      <c r="AQ21" s="69">
        <v>3</v>
      </c>
      <c r="AR21" s="69">
        <f t="shared" si="32"/>
        <v>2</v>
      </c>
      <c r="AS21" s="70">
        <f t="shared" si="33"/>
        <v>3</v>
      </c>
      <c r="AT21" s="69">
        <v>3</v>
      </c>
      <c r="AU21" s="69">
        <v>3</v>
      </c>
      <c r="AV21" s="69">
        <v>3</v>
      </c>
      <c r="AW21" s="69">
        <v>2</v>
      </c>
      <c r="AX21" s="69">
        <v>3</v>
      </c>
      <c r="AY21" s="69">
        <f t="shared" si="34"/>
        <v>5</v>
      </c>
      <c r="AZ21" s="70">
        <f t="shared" si="35"/>
        <v>2.8</v>
      </c>
      <c r="BA21" s="99"/>
      <c r="BB21" s="99"/>
    </row>
    <row r="22" spans="1:54" ht="15.75" customHeight="1" x14ac:dyDescent="0.25">
      <c r="A22" s="69">
        <v>20</v>
      </c>
      <c r="B22" s="69" t="s">
        <v>279</v>
      </c>
      <c r="C22" s="69" t="s">
        <v>193</v>
      </c>
      <c r="D22" s="69" t="s">
        <v>192</v>
      </c>
      <c r="E22" s="69">
        <v>3</v>
      </c>
      <c r="F22" s="69">
        <v>3</v>
      </c>
      <c r="G22" s="69">
        <v>4</v>
      </c>
      <c r="H22" s="69">
        <v>3</v>
      </c>
      <c r="I22" s="69">
        <f t="shared" si="18"/>
        <v>4</v>
      </c>
      <c r="J22" s="70">
        <f t="shared" si="19"/>
        <v>3.25</v>
      </c>
      <c r="K22" s="69">
        <v>4</v>
      </c>
      <c r="L22" s="69">
        <v>4</v>
      </c>
      <c r="M22" s="69">
        <v>4</v>
      </c>
      <c r="N22" s="69">
        <v>4</v>
      </c>
      <c r="O22" s="69">
        <f t="shared" si="20"/>
        <v>4</v>
      </c>
      <c r="P22" s="70">
        <f t="shared" si="21"/>
        <v>4</v>
      </c>
      <c r="Q22" s="69">
        <v>3</v>
      </c>
      <c r="R22" s="69">
        <v>4</v>
      </c>
      <c r="S22" s="69">
        <v>4</v>
      </c>
      <c r="T22" s="69">
        <f t="shared" si="22"/>
        <v>3</v>
      </c>
      <c r="U22" s="70">
        <f t="shared" si="23"/>
        <v>3.6666666666666665</v>
      </c>
      <c r="V22" s="69">
        <v>4</v>
      </c>
      <c r="W22" s="69">
        <v>4</v>
      </c>
      <c r="X22" s="69">
        <v>4</v>
      </c>
      <c r="Y22" s="69">
        <v>4</v>
      </c>
      <c r="Z22" s="69">
        <f t="shared" si="24"/>
        <v>4</v>
      </c>
      <c r="AA22" s="70">
        <f t="shared" si="25"/>
        <v>4</v>
      </c>
      <c r="AB22" s="69">
        <v>3</v>
      </c>
      <c r="AC22" s="69">
        <v>4</v>
      </c>
      <c r="AD22" s="69">
        <f t="shared" si="26"/>
        <v>2</v>
      </c>
      <c r="AE22" s="70">
        <f t="shared" si="27"/>
        <v>3.5</v>
      </c>
      <c r="AF22" s="69">
        <v>3</v>
      </c>
      <c r="AG22" s="69">
        <v>4</v>
      </c>
      <c r="AH22" s="69">
        <v>4</v>
      </c>
      <c r="AI22" s="69">
        <f t="shared" si="28"/>
        <v>3</v>
      </c>
      <c r="AJ22" s="70">
        <f t="shared" si="29"/>
        <v>3.6666666666666665</v>
      </c>
      <c r="AK22" s="69">
        <v>4</v>
      </c>
      <c r="AL22" s="69">
        <v>3</v>
      </c>
      <c r="AM22" s="69">
        <v>3</v>
      </c>
      <c r="AN22" s="69">
        <f t="shared" si="30"/>
        <v>3</v>
      </c>
      <c r="AO22" s="70">
        <f t="shared" si="31"/>
        <v>3.3333333333333335</v>
      </c>
      <c r="AP22" s="69">
        <v>3</v>
      </c>
      <c r="AQ22" s="69">
        <v>3</v>
      </c>
      <c r="AR22" s="69">
        <f t="shared" si="32"/>
        <v>2</v>
      </c>
      <c r="AS22" s="70">
        <f t="shared" si="33"/>
        <v>3</v>
      </c>
      <c r="AT22" s="69">
        <v>4</v>
      </c>
      <c r="AU22" s="69">
        <v>4</v>
      </c>
      <c r="AV22" s="69">
        <v>3</v>
      </c>
      <c r="AW22" s="69">
        <v>3</v>
      </c>
      <c r="AX22" s="69">
        <v>3</v>
      </c>
      <c r="AY22" s="69">
        <f t="shared" si="34"/>
        <v>5</v>
      </c>
      <c r="AZ22" s="70">
        <f t="shared" si="35"/>
        <v>3.4</v>
      </c>
      <c r="BA22" s="99"/>
      <c r="BB22" s="99"/>
    </row>
    <row r="23" spans="1:54" ht="15.75" customHeight="1" x14ac:dyDescent="0.25">
      <c r="A23" s="69">
        <v>21</v>
      </c>
      <c r="B23" s="69" t="s">
        <v>280</v>
      </c>
      <c r="C23" s="69" t="s">
        <v>193</v>
      </c>
      <c r="D23" s="69" t="s">
        <v>199</v>
      </c>
      <c r="E23" s="69">
        <v>3</v>
      </c>
      <c r="F23" s="69">
        <v>3</v>
      </c>
      <c r="G23" s="69">
        <v>3</v>
      </c>
      <c r="H23" s="69">
        <v>3</v>
      </c>
      <c r="I23" s="69">
        <f t="shared" si="18"/>
        <v>4</v>
      </c>
      <c r="J23" s="70">
        <f t="shared" si="19"/>
        <v>3</v>
      </c>
      <c r="K23" s="69">
        <v>3</v>
      </c>
      <c r="L23" s="69">
        <v>3</v>
      </c>
      <c r="M23" s="69">
        <v>3</v>
      </c>
      <c r="N23" s="69">
        <v>3</v>
      </c>
      <c r="O23" s="69">
        <f t="shared" si="20"/>
        <v>4</v>
      </c>
      <c r="P23" s="70">
        <f t="shared" si="21"/>
        <v>3</v>
      </c>
      <c r="Q23" s="69">
        <v>3</v>
      </c>
      <c r="R23" s="69">
        <v>3</v>
      </c>
      <c r="S23" s="69">
        <v>3</v>
      </c>
      <c r="T23" s="69">
        <f t="shared" si="22"/>
        <v>3</v>
      </c>
      <c r="U23" s="70">
        <f t="shared" si="23"/>
        <v>3</v>
      </c>
      <c r="V23" s="69">
        <v>4</v>
      </c>
      <c r="W23" s="69">
        <v>4</v>
      </c>
      <c r="X23" s="69">
        <v>4</v>
      </c>
      <c r="Y23" s="69">
        <v>4</v>
      </c>
      <c r="Z23" s="69">
        <f t="shared" si="24"/>
        <v>4</v>
      </c>
      <c r="AA23" s="70">
        <f t="shared" si="25"/>
        <v>4</v>
      </c>
      <c r="AB23" s="69">
        <v>4</v>
      </c>
      <c r="AC23" s="69">
        <v>4</v>
      </c>
      <c r="AD23" s="69">
        <f t="shared" si="26"/>
        <v>2</v>
      </c>
      <c r="AE23" s="70">
        <f t="shared" si="27"/>
        <v>4</v>
      </c>
      <c r="AF23" s="69">
        <v>3</v>
      </c>
      <c r="AG23" s="69">
        <v>3</v>
      </c>
      <c r="AH23" s="69">
        <v>3</v>
      </c>
      <c r="AI23" s="69">
        <f t="shared" si="28"/>
        <v>3</v>
      </c>
      <c r="AJ23" s="70">
        <f t="shared" si="29"/>
        <v>3</v>
      </c>
      <c r="AK23" s="69">
        <v>3</v>
      </c>
      <c r="AL23" s="69">
        <v>3</v>
      </c>
      <c r="AM23" s="69">
        <v>3</v>
      </c>
      <c r="AN23" s="69">
        <f t="shared" si="30"/>
        <v>3</v>
      </c>
      <c r="AO23" s="70">
        <f t="shared" si="31"/>
        <v>3</v>
      </c>
      <c r="AP23" s="69">
        <v>3</v>
      </c>
      <c r="AQ23" s="69">
        <v>3</v>
      </c>
      <c r="AR23" s="69">
        <f t="shared" si="32"/>
        <v>2</v>
      </c>
      <c r="AS23" s="70">
        <f t="shared" si="33"/>
        <v>3</v>
      </c>
      <c r="AT23" s="69">
        <v>3</v>
      </c>
      <c r="AU23" s="69">
        <v>3</v>
      </c>
      <c r="AV23" s="69">
        <v>3</v>
      </c>
      <c r="AW23" s="69">
        <v>3</v>
      </c>
      <c r="AX23" s="69">
        <v>3</v>
      </c>
      <c r="AY23" s="69">
        <f t="shared" si="34"/>
        <v>5</v>
      </c>
      <c r="AZ23" s="70">
        <f t="shared" si="35"/>
        <v>3</v>
      </c>
      <c r="BA23" s="99"/>
      <c r="BB23" s="99"/>
    </row>
    <row r="24" spans="1:54" s="97" customFormat="1" ht="15" x14ac:dyDescent="0.25">
      <c r="A24" s="72">
        <v>22</v>
      </c>
      <c r="B24" s="69" t="s">
        <v>281</v>
      </c>
      <c r="C24" s="121" t="s">
        <v>191</v>
      </c>
      <c r="D24" s="121" t="s">
        <v>192</v>
      </c>
      <c r="E24" s="121">
        <v>1</v>
      </c>
      <c r="F24" s="121">
        <v>2</v>
      </c>
      <c r="G24" s="121">
        <v>3</v>
      </c>
      <c r="H24" s="121">
        <v>3</v>
      </c>
      <c r="I24" s="72">
        <f t="shared" si="18"/>
        <v>4</v>
      </c>
      <c r="J24" s="73">
        <f t="shared" si="19"/>
        <v>2.25</v>
      </c>
      <c r="K24" s="121">
        <v>1</v>
      </c>
      <c r="L24" s="121">
        <v>2</v>
      </c>
      <c r="M24" s="121">
        <v>2</v>
      </c>
      <c r="N24" s="121">
        <v>2</v>
      </c>
      <c r="O24" s="72">
        <f t="shared" si="20"/>
        <v>4</v>
      </c>
      <c r="P24" s="73">
        <f t="shared" si="21"/>
        <v>1.75</v>
      </c>
      <c r="Q24" s="121">
        <v>3</v>
      </c>
      <c r="R24" s="121">
        <v>3</v>
      </c>
      <c r="S24" s="121">
        <v>2</v>
      </c>
      <c r="T24" s="72">
        <f t="shared" si="22"/>
        <v>3</v>
      </c>
      <c r="U24" s="73">
        <f t="shared" si="23"/>
        <v>2.6666666666666665</v>
      </c>
      <c r="V24" s="121">
        <v>3</v>
      </c>
      <c r="W24" s="121">
        <v>1</v>
      </c>
      <c r="X24" s="121">
        <v>1</v>
      </c>
      <c r="Y24" s="121">
        <v>2</v>
      </c>
      <c r="Z24" s="72">
        <f t="shared" si="24"/>
        <v>4</v>
      </c>
      <c r="AA24" s="73">
        <f t="shared" si="25"/>
        <v>1.75</v>
      </c>
      <c r="AB24" s="121">
        <v>2</v>
      </c>
      <c r="AC24" s="121">
        <v>2</v>
      </c>
      <c r="AD24" s="72">
        <f t="shared" si="26"/>
        <v>2</v>
      </c>
      <c r="AE24" s="73">
        <f t="shared" si="27"/>
        <v>2</v>
      </c>
      <c r="AF24" s="121">
        <v>3</v>
      </c>
      <c r="AG24" s="121">
        <v>3</v>
      </c>
      <c r="AH24" s="121">
        <v>3</v>
      </c>
      <c r="AI24" s="72">
        <f t="shared" si="28"/>
        <v>3</v>
      </c>
      <c r="AJ24" s="73">
        <f t="shared" si="29"/>
        <v>3</v>
      </c>
      <c r="AK24" s="121">
        <v>3</v>
      </c>
      <c r="AL24" s="121">
        <v>3</v>
      </c>
      <c r="AM24" s="121">
        <v>3</v>
      </c>
      <c r="AN24" s="72">
        <f t="shared" si="30"/>
        <v>3</v>
      </c>
      <c r="AO24" s="73">
        <f t="shared" si="31"/>
        <v>3</v>
      </c>
      <c r="AP24" s="121">
        <v>2</v>
      </c>
      <c r="AQ24" s="121">
        <v>2</v>
      </c>
      <c r="AR24" s="72">
        <f t="shared" si="32"/>
        <v>2</v>
      </c>
      <c r="AS24" s="73">
        <f t="shared" si="33"/>
        <v>2</v>
      </c>
      <c r="AT24" s="121">
        <v>2</v>
      </c>
      <c r="AU24" s="121">
        <v>3</v>
      </c>
      <c r="AV24" s="121">
        <v>3</v>
      </c>
      <c r="AW24" s="121">
        <v>3</v>
      </c>
      <c r="AX24" s="121">
        <v>3</v>
      </c>
      <c r="AY24" s="72">
        <f t="shared" si="34"/>
        <v>5</v>
      </c>
      <c r="AZ24" s="73">
        <f t="shared" si="35"/>
        <v>2.8</v>
      </c>
      <c r="BA24" s="122"/>
      <c r="BB24" s="122"/>
    </row>
    <row r="25" spans="1:54" ht="15" x14ac:dyDescent="0.25">
      <c r="A25" s="69">
        <v>23</v>
      </c>
      <c r="B25" s="69" t="s">
        <v>282</v>
      </c>
      <c r="C25" s="100" t="s">
        <v>193</v>
      </c>
      <c r="D25" s="100" t="s">
        <v>199</v>
      </c>
      <c r="E25" s="100">
        <v>2</v>
      </c>
      <c r="F25" s="100">
        <v>3</v>
      </c>
      <c r="G25" s="100">
        <v>1</v>
      </c>
      <c r="H25" s="100">
        <v>3</v>
      </c>
      <c r="I25" s="69">
        <f t="shared" si="18"/>
        <v>4</v>
      </c>
      <c r="J25" s="70">
        <f t="shared" si="19"/>
        <v>2.25</v>
      </c>
      <c r="K25" s="100">
        <v>1</v>
      </c>
      <c r="L25" s="100">
        <v>2</v>
      </c>
      <c r="M25" s="100">
        <v>2</v>
      </c>
      <c r="N25" s="100">
        <v>2</v>
      </c>
      <c r="O25" s="69">
        <f t="shared" si="20"/>
        <v>4</v>
      </c>
      <c r="P25" s="70">
        <f t="shared" si="21"/>
        <v>1.75</v>
      </c>
      <c r="Q25" s="100">
        <v>2</v>
      </c>
      <c r="R25" s="100">
        <v>2</v>
      </c>
      <c r="S25" s="100">
        <v>2</v>
      </c>
      <c r="T25" s="69">
        <f t="shared" si="22"/>
        <v>3</v>
      </c>
      <c r="U25" s="70">
        <f t="shared" si="23"/>
        <v>2</v>
      </c>
      <c r="V25" s="100">
        <v>1</v>
      </c>
      <c r="W25" s="100">
        <v>1</v>
      </c>
      <c r="X25" s="100">
        <v>1</v>
      </c>
      <c r="Y25" s="100">
        <v>2</v>
      </c>
      <c r="Z25" s="69">
        <f t="shared" si="24"/>
        <v>4</v>
      </c>
      <c r="AA25" s="70">
        <f t="shared" si="25"/>
        <v>1.25</v>
      </c>
      <c r="AB25" s="100">
        <v>2</v>
      </c>
      <c r="AC25" s="100">
        <v>3</v>
      </c>
      <c r="AD25" s="69">
        <f t="shared" si="26"/>
        <v>2</v>
      </c>
      <c r="AE25" s="70">
        <f t="shared" si="27"/>
        <v>2.5</v>
      </c>
      <c r="AF25" s="100">
        <v>3</v>
      </c>
      <c r="AG25" s="100">
        <v>3</v>
      </c>
      <c r="AH25" s="100">
        <v>3</v>
      </c>
      <c r="AI25" s="69">
        <f t="shared" si="28"/>
        <v>3</v>
      </c>
      <c r="AJ25" s="70">
        <f t="shared" si="29"/>
        <v>3</v>
      </c>
      <c r="AK25" s="100">
        <v>3</v>
      </c>
      <c r="AL25" s="100">
        <v>3</v>
      </c>
      <c r="AM25" s="100">
        <v>3</v>
      </c>
      <c r="AN25" s="69">
        <f t="shared" si="30"/>
        <v>3</v>
      </c>
      <c r="AO25" s="70">
        <f t="shared" si="31"/>
        <v>3</v>
      </c>
      <c r="AP25" s="100">
        <v>2</v>
      </c>
      <c r="AQ25" s="100">
        <v>2</v>
      </c>
      <c r="AR25" s="69">
        <f t="shared" si="32"/>
        <v>2</v>
      </c>
      <c r="AS25" s="70">
        <f t="shared" si="33"/>
        <v>2</v>
      </c>
      <c r="AT25" s="100">
        <v>1</v>
      </c>
      <c r="AU25" s="100">
        <v>3</v>
      </c>
      <c r="AV25" s="100">
        <v>3</v>
      </c>
      <c r="AW25" s="100">
        <v>3</v>
      </c>
      <c r="AX25" s="100">
        <v>3</v>
      </c>
      <c r="AY25" s="69">
        <f t="shared" si="34"/>
        <v>5</v>
      </c>
      <c r="AZ25" s="70">
        <f t="shared" si="35"/>
        <v>2.6</v>
      </c>
      <c r="BA25" s="98"/>
      <c r="BB25" s="98"/>
    </row>
    <row r="26" spans="1:54" ht="15.75" customHeight="1" x14ac:dyDescent="0.25">
      <c r="A26" s="69">
        <v>24</v>
      </c>
      <c r="B26" s="69" t="s">
        <v>283</v>
      </c>
      <c r="C26" s="100" t="s">
        <v>193</v>
      </c>
      <c r="D26" s="100" t="s">
        <v>199</v>
      </c>
      <c r="E26" s="100">
        <v>1</v>
      </c>
      <c r="F26" s="100">
        <v>2</v>
      </c>
      <c r="G26" s="100">
        <v>3</v>
      </c>
      <c r="H26" s="100">
        <v>1</v>
      </c>
      <c r="I26" s="69">
        <f t="shared" si="18"/>
        <v>4</v>
      </c>
      <c r="J26" s="70">
        <f t="shared" si="19"/>
        <v>1.75</v>
      </c>
      <c r="K26" s="100">
        <v>1</v>
      </c>
      <c r="L26" s="100">
        <v>2</v>
      </c>
      <c r="M26" s="100">
        <v>2</v>
      </c>
      <c r="N26" s="100">
        <v>2</v>
      </c>
      <c r="O26" s="69">
        <f t="shared" si="20"/>
        <v>4</v>
      </c>
      <c r="P26" s="70">
        <f t="shared" si="21"/>
        <v>1.75</v>
      </c>
      <c r="Q26" s="100">
        <v>2</v>
      </c>
      <c r="R26" s="100">
        <v>3</v>
      </c>
      <c r="S26" s="100">
        <v>3</v>
      </c>
      <c r="T26" s="69">
        <f t="shared" si="22"/>
        <v>3</v>
      </c>
      <c r="U26" s="70">
        <f t="shared" si="23"/>
        <v>2.6666666666666665</v>
      </c>
      <c r="V26" s="100">
        <v>1</v>
      </c>
      <c r="W26" s="100">
        <v>1</v>
      </c>
      <c r="X26" s="100">
        <v>1</v>
      </c>
      <c r="Y26" s="100">
        <v>2</v>
      </c>
      <c r="Z26" s="69">
        <f t="shared" si="24"/>
        <v>4</v>
      </c>
      <c r="AA26" s="70">
        <f t="shared" si="25"/>
        <v>1.25</v>
      </c>
      <c r="AB26" s="100">
        <v>3</v>
      </c>
      <c r="AC26" s="100">
        <v>1</v>
      </c>
      <c r="AD26" s="69">
        <f t="shared" si="26"/>
        <v>2</v>
      </c>
      <c r="AE26" s="70">
        <f t="shared" si="27"/>
        <v>2</v>
      </c>
      <c r="AF26" s="100">
        <v>2</v>
      </c>
      <c r="AG26" s="100">
        <v>2</v>
      </c>
      <c r="AH26" s="100">
        <v>2</v>
      </c>
      <c r="AI26" s="69">
        <f t="shared" si="28"/>
        <v>3</v>
      </c>
      <c r="AJ26" s="70">
        <f t="shared" si="29"/>
        <v>2</v>
      </c>
      <c r="AK26" s="100">
        <v>3</v>
      </c>
      <c r="AL26" s="100">
        <v>3</v>
      </c>
      <c r="AM26" s="100">
        <v>3</v>
      </c>
      <c r="AN26" s="69">
        <f t="shared" si="30"/>
        <v>3</v>
      </c>
      <c r="AO26" s="70">
        <f t="shared" si="31"/>
        <v>3</v>
      </c>
      <c r="AP26" s="100">
        <v>1</v>
      </c>
      <c r="AQ26" s="100">
        <v>1</v>
      </c>
      <c r="AR26" s="69">
        <f t="shared" si="32"/>
        <v>2</v>
      </c>
      <c r="AS26" s="70">
        <f t="shared" si="33"/>
        <v>1</v>
      </c>
      <c r="AT26" s="100">
        <v>1</v>
      </c>
      <c r="AU26" s="100">
        <v>3</v>
      </c>
      <c r="AV26" s="100">
        <v>3</v>
      </c>
      <c r="AW26" s="100">
        <v>3</v>
      </c>
      <c r="AX26" s="100">
        <v>3</v>
      </c>
      <c r="AY26" s="69">
        <f t="shared" si="34"/>
        <v>5</v>
      </c>
      <c r="AZ26" s="70">
        <f t="shared" si="35"/>
        <v>2.6</v>
      </c>
      <c r="BA26" s="98"/>
      <c r="BB26" s="98"/>
    </row>
    <row r="27" spans="1:54" ht="15.75" customHeight="1" x14ac:dyDescent="0.25">
      <c r="A27" s="69">
        <v>25</v>
      </c>
      <c r="B27" s="69" t="s">
        <v>284</v>
      </c>
      <c r="C27" s="100" t="s">
        <v>193</v>
      </c>
      <c r="D27" s="100" t="s">
        <v>200</v>
      </c>
      <c r="E27" s="100">
        <v>2</v>
      </c>
      <c r="F27" s="100">
        <v>3</v>
      </c>
      <c r="G27" s="100">
        <v>3</v>
      </c>
      <c r="H27" s="100">
        <v>2</v>
      </c>
      <c r="I27" s="69">
        <f t="shared" si="18"/>
        <v>4</v>
      </c>
      <c r="J27" s="70">
        <f t="shared" si="19"/>
        <v>2.5</v>
      </c>
      <c r="K27" s="100">
        <v>3</v>
      </c>
      <c r="L27" s="100">
        <v>3</v>
      </c>
      <c r="M27" s="100">
        <v>3</v>
      </c>
      <c r="N27" s="100">
        <v>2</v>
      </c>
      <c r="O27" s="69">
        <f t="shared" si="20"/>
        <v>4</v>
      </c>
      <c r="P27" s="70">
        <f t="shared" si="21"/>
        <v>2.75</v>
      </c>
      <c r="Q27" s="100">
        <v>2</v>
      </c>
      <c r="R27" s="100">
        <v>2</v>
      </c>
      <c r="S27" s="100">
        <v>2</v>
      </c>
      <c r="T27" s="69">
        <f t="shared" si="22"/>
        <v>3</v>
      </c>
      <c r="U27" s="70">
        <f t="shared" si="23"/>
        <v>2</v>
      </c>
      <c r="V27" s="100">
        <v>1</v>
      </c>
      <c r="W27" s="100">
        <v>1</v>
      </c>
      <c r="X27" s="100">
        <v>1</v>
      </c>
      <c r="Y27" s="100">
        <v>2</v>
      </c>
      <c r="Z27" s="69">
        <f t="shared" si="24"/>
        <v>4</v>
      </c>
      <c r="AA27" s="70">
        <f t="shared" si="25"/>
        <v>1.25</v>
      </c>
      <c r="AB27" s="100">
        <v>2</v>
      </c>
      <c r="AC27" s="100">
        <v>3</v>
      </c>
      <c r="AD27" s="69">
        <f>COUNTIF(AB27:AC27,"&gt;0")</f>
        <v>2</v>
      </c>
      <c r="AE27" s="70">
        <f t="shared" si="27"/>
        <v>2.5</v>
      </c>
      <c r="AF27" s="100">
        <v>3</v>
      </c>
      <c r="AG27" s="100">
        <v>3</v>
      </c>
      <c r="AH27" s="100">
        <v>3</v>
      </c>
      <c r="AI27" s="69">
        <f t="shared" si="28"/>
        <v>3</v>
      </c>
      <c r="AJ27" s="70">
        <f t="shared" si="29"/>
        <v>3</v>
      </c>
      <c r="AK27" s="100">
        <v>3</v>
      </c>
      <c r="AL27" s="100">
        <v>3</v>
      </c>
      <c r="AM27" s="100">
        <v>3</v>
      </c>
      <c r="AN27" s="69">
        <f t="shared" si="30"/>
        <v>3</v>
      </c>
      <c r="AO27" s="70">
        <f t="shared" si="31"/>
        <v>3</v>
      </c>
      <c r="AP27" s="100">
        <v>2</v>
      </c>
      <c r="AQ27" s="100">
        <v>2</v>
      </c>
      <c r="AR27" s="69">
        <f t="shared" si="32"/>
        <v>2</v>
      </c>
      <c r="AS27" s="70">
        <f t="shared" si="33"/>
        <v>2</v>
      </c>
      <c r="AT27" s="100">
        <v>1</v>
      </c>
      <c r="AU27" s="100">
        <v>3</v>
      </c>
      <c r="AV27" s="100">
        <v>3</v>
      </c>
      <c r="AW27" s="100">
        <v>3</v>
      </c>
      <c r="AX27" s="100">
        <v>3</v>
      </c>
      <c r="AY27" s="69">
        <f t="shared" si="34"/>
        <v>5</v>
      </c>
      <c r="AZ27" s="70">
        <f t="shared" si="35"/>
        <v>2.6</v>
      </c>
      <c r="BA27" s="98"/>
      <c r="BB27" s="98"/>
    </row>
    <row r="28" spans="1:54" ht="94.5" customHeight="1" x14ac:dyDescent="0.25">
      <c r="A28" s="69">
        <v>26</v>
      </c>
      <c r="B28" s="69" t="s">
        <v>285</v>
      </c>
      <c r="C28" s="100" t="s">
        <v>193</v>
      </c>
      <c r="D28" s="100" t="s">
        <v>196</v>
      </c>
      <c r="E28" s="100">
        <v>3</v>
      </c>
      <c r="F28" s="100">
        <v>3</v>
      </c>
      <c r="G28" s="100">
        <v>2</v>
      </c>
      <c r="H28" s="100">
        <v>2</v>
      </c>
      <c r="I28" s="69">
        <f t="shared" si="18"/>
        <v>4</v>
      </c>
      <c r="J28" s="70">
        <f t="shared" si="19"/>
        <v>2.5</v>
      </c>
      <c r="K28" s="100">
        <v>3</v>
      </c>
      <c r="L28" s="100">
        <v>4</v>
      </c>
      <c r="M28" s="100">
        <v>3</v>
      </c>
      <c r="N28" s="100">
        <v>2</v>
      </c>
      <c r="O28" s="69">
        <f t="shared" si="20"/>
        <v>4</v>
      </c>
      <c r="P28" s="70">
        <f t="shared" si="21"/>
        <v>3</v>
      </c>
      <c r="Q28" s="100">
        <v>3</v>
      </c>
      <c r="R28" s="100">
        <v>3</v>
      </c>
      <c r="S28" s="100">
        <v>2</v>
      </c>
      <c r="T28" s="69">
        <f t="shared" si="22"/>
        <v>3</v>
      </c>
      <c r="U28" s="70">
        <f t="shared" si="23"/>
        <v>2.6666666666666665</v>
      </c>
      <c r="V28" s="100">
        <v>3</v>
      </c>
      <c r="W28" s="100">
        <v>4</v>
      </c>
      <c r="X28" s="100">
        <v>3</v>
      </c>
      <c r="Y28" s="100">
        <v>4</v>
      </c>
      <c r="Z28" s="69">
        <f t="shared" si="24"/>
        <v>4</v>
      </c>
      <c r="AA28" s="70">
        <f t="shared" si="25"/>
        <v>3.5</v>
      </c>
      <c r="AB28" s="100">
        <v>3</v>
      </c>
      <c r="AC28" s="100">
        <v>3</v>
      </c>
      <c r="AD28" s="69">
        <f t="shared" si="26"/>
        <v>2</v>
      </c>
      <c r="AE28" s="70">
        <f t="shared" si="27"/>
        <v>3</v>
      </c>
      <c r="AF28" s="100">
        <v>4</v>
      </c>
      <c r="AG28" s="100">
        <v>3</v>
      </c>
      <c r="AH28" s="100">
        <v>4</v>
      </c>
      <c r="AI28" s="69">
        <f t="shared" si="28"/>
        <v>3</v>
      </c>
      <c r="AJ28" s="70">
        <f t="shared" si="29"/>
        <v>3.6666666666666665</v>
      </c>
      <c r="AK28" s="100">
        <v>3</v>
      </c>
      <c r="AL28" s="100">
        <v>4</v>
      </c>
      <c r="AM28" s="100">
        <v>3</v>
      </c>
      <c r="AN28" s="69">
        <f t="shared" si="30"/>
        <v>3</v>
      </c>
      <c r="AO28" s="70">
        <f t="shared" si="31"/>
        <v>3.3333333333333335</v>
      </c>
      <c r="AP28" s="100">
        <v>4</v>
      </c>
      <c r="AQ28" s="100">
        <v>4</v>
      </c>
      <c r="AR28" s="69">
        <f t="shared" si="32"/>
        <v>2</v>
      </c>
      <c r="AS28" s="70">
        <f t="shared" si="33"/>
        <v>4</v>
      </c>
      <c r="AT28" s="100">
        <v>3</v>
      </c>
      <c r="AU28" s="100">
        <v>4</v>
      </c>
      <c r="AV28" s="100">
        <v>3</v>
      </c>
      <c r="AW28" s="100">
        <v>3</v>
      </c>
      <c r="AX28" s="100">
        <v>4</v>
      </c>
      <c r="AY28" s="69">
        <f t="shared" si="34"/>
        <v>5</v>
      </c>
      <c r="AZ28" s="70">
        <f t="shared" si="35"/>
        <v>3.4</v>
      </c>
      <c r="BA28" s="98" t="s">
        <v>217</v>
      </c>
      <c r="BB28" s="98" t="s">
        <v>218</v>
      </c>
    </row>
    <row r="29" spans="1:54" s="97" customFormat="1" ht="15.75" customHeight="1" x14ac:dyDescent="0.25">
      <c r="A29" s="72">
        <v>27</v>
      </c>
      <c r="B29" s="69" t="s">
        <v>286</v>
      </c>
      <c r="C29" s="121" t="s">
        <v>191</v>
      </c>
      <c r="D29" s="121" t="s">
        <v>192</v>
      </c>
      <c r="E29" s="121">
        <v>4</v>
      </c>
      <c r="F29" s="121">
        <v>4</v>
      </c>
      <c r="G29" s="121">
        <v>4</v>
      </c>
      <c r="H29" s="121">
        <v>4</v>
      </c>
      <c r="I29" s="72">
        <f t="shared" si="18"/>
        <v>4</v>
      </c>
      <c r="J29" s="73">
        <f t="shared" si="19"/>
        <v>4</v>
      </c>
      <c r="K29" s="121">
        <v>4</v>
      </c>
      <c r="L29" s="121">
        <v>4</v>
      </c>
      <c r="M29" s="121">
        <v>4</v>
      </c>
      <c r="N29" s="121">
        <v>4</v>
      </c>
      <c r="O29" s="72">
        <f t="shared" si="20"/>
        <v>4</v>
      </c>
      <c r="P29" s="73">
        <f t="shared" si="21"/>
        <v>4</v>
      </c>
      <c r="Q29" s="121">
        <v>4</v>
      </c>
      <c r="R29" s="121">
        <v>4</v>
      </c>
      <c r="S29" s="121">
        <v>4</v>
      </c>
      <c r="T29" s="72">
        <f t="shared" si="22"/>
        <v>3</v>
      </c>
      <c r="U29" s="73">
        <f t="shared" si="23"/>
        <v>4</v>
      </c>
      <c r="V29" s="121">
        <v>4</v>
      </c>
      <c r="W29" s="121">
        <v>4</v>
      </c>
      <c r="X29" s="121">
        <v>4</v>
      </c>
      <c r="Y29" s="121">
        <v>4</v>
      </c>
      <c r="Z29" s="72">
        <f t="shared" si="24"/>
        <v>4</v>
      </c>
      <c r="AA29" s="73">
        <f t="shared" si="25"/>
        <v>4</v>
      </c>
      <c r="AB29" s="121">
        <v>4</v>
      </c>
      <c r="AC29" s="121">
        <v>4</v>
      </c>
      <c r="AD29" s="72">
        <f t="shared" si="26"/>
        <v>2</v>
      </c>
      <c r="AE29" s="73">
        <f t="shared" si="27"/>
        <v>4</v>
      </c>
      <c r="AF29" s="121">
        <v>4</v>
      </c>
      <c r="AG29" s="121">
        <v>4</v>
      </c>
      <c r="AH29" s="121">
        <v>4</v>
      </c>
      <c r="AI29" s="72">
        <f t="shared" si="28"/>
        <v>3</v>
      </c>
      <c r="AJ29" s="73">
        <f t="shared" si="29"/>
        <v>4</v>
      </c>
      <c r="AK29" s="121">
        <v>4</v>
      </c>
      <c r="AL29" s="121">
        <v>4</v>
      </c>
      <c r="AM29" s="121">
        <v>4</v>
      </c>
      <c r="AN29" s="72">
        <f t="shared" si="30"/>
        <v>3</v>
      </c>
      <c r="AO29" s="73">
        <f t="shared" si="31"/>
        <v>4</v>
      </c>
      <c r="AP29" s="121">
        <v>4</v>
      </c>
      <c r="AQ29" s="121">
        <v>4</v>
      </c>
      <c r="AR29" s="72">
        <f t="shared" si="32"/>
        <v>2</v>
      </c>
      <c r="AS29" s="73">
        <f t="shared" si="33"/>
        <v>4</v>
      </c>
      <c r="AT29" s="121">
        <v>4</v>
      </c>
      <c r="AU29" s="121">
        <v>4</v>
      </c>
      <c r="AV29" s="121">
        <v>4</v>
      </c>
      <c r="AW29" s="121">
        <v>4</v>
      </c>
      <c r="AX29" s="121">
        <v>4</v>
      </c>
      <c r="AY29" s="72">
        <f t="shared" si="34"/>
        <v>5</v>
      </c>
      <c r="AZ29" s="73">
        <f t="shared" si="35"/>
        <v>4</v>
      </c>
      <c r="BA29" s="122"/>
      <c r="BB29" s="122"/>
    </row>
    <row r="30" spans="1:54" ht="15.75" customHeight="1" x14ac:dyDescent="0.25">
      <c r="A30" s="69">
        <v>28</v>
      </c>
      <c r="B30" s="69" t="s">
        <v>287</v>
      </c>
      <c r="C30" s="100" t="s">
        <v>191</v>
      </c>
      <c r="D30" s="100" t="s">
        <v>196</v>
      </c>
      <c r="E30" s="100">
        <v>3</v>
      </c>
      <c r="F30" s="100">
        <v>4</v>
      </c>
      <c r="G30" s="100">
        <v>4</v>
      </c>
      <c r="H30" s="100">
        <v>4</v>
      </c>
      <c r="I30" s="69">
        <f t="shared" si="18"/>
        <v>4</v>
      </c>
      <c r="J30" s="70">
        <f t="shared" si="19"/>
        <v>3.75</v>
      </c>
      <c r="K30" s="100">
        <v>3</v>
      </c>
      <c r="L30" s="100">
        <v>4</v>
      </c>
      <c r="M30" s="100">
        <v>4</v>
      </c>
      <c r="N30" s="100">
        <v>4</v>
      </c>
      <c r="O30" s="69">
        <f t="shared" si="20"/>
        <v>4</v>
      </c>
      <c r="P30" s="70">
        <f t="shared" si="21"/>
        <v>3.75</v>
      </c>
      <c r="Q30" s="100">
        <v>4</v>
      </c>
      <c r="R30" s="100">
        <v>4</v>
      </c>
      <c r="S30" s="100">
        <v>3</v>
      </c>
      <c r="T30" s="69">
        <f t="shared" si="22"/>
        <v>3</v>
      </c>
      <c r="U30" s="70">
        <f t="shared" si="23"/>
        <v>3.6666666666666665</v>
      </c>
      <c r="V30" s="100">
        <v>3</v>
      </c>
      <c r="W30" s="100">
        <v>4</v>
      </c>
      <c r="X30" s="100">
        <v>4</v>
      </c>
      <c r="Y30" s="100">
        <v>3</v>
      </c>
      <c r="Z30" s="69">
        <f t="shared" si="24"/>
        <v>4</v>
      </c>
      <c r="AA30" s="70">
        <f t="shared" si="25"/>
        <v>3.5</v>
      </c>
      <c r="AB30" s="100">
        <v>4</v>
      </c>
      <c r="AC30" s="100">
        <v>4</v>
      </c>
      <c r="AD30" s="69">
        <f t="shared" si="26"/>
        <v>2</v>
      </c>
      <c r="AE30" s="70">
        <f t="shared" si="27"/>
        <v>4</v>
      </c>
      <c r="AF30" s="100">
        <v>4</v>
      </c>
      <c r="AG30" s="100">
        <v>4</v>
      </c>
      <c r="AH30" s="100">
        <v>4</v>
      </c>
      <c r="AI30" s="69">
        <f t="shared" si="28"/>
        <v>3</v>
      </c>
      <c r="AJ30" s="70">
        <f t="shared" si="29"/>
        <v>4</v>
      </c>
      <c r="AK30" s="100">
        <v>4</v>
      </c>
      <c r="AL30" s="100">
        <v>4</v>
      </c>
      <c r="AM30" s="100">
        <v>4</v>
      </c>
      <c r="AN30" s="69">
        <f t="shared" si="30"/>
        <v>3</v>
      </c>
      <c r="AO30" s="70">
        <f t="shared" si="31"/>
        <v>4</v>
      </c>
      <c r="AP30" s="100">
        <v>3</v>
      </c>
      <c r="AQ30" s="100">
        <v>4</v>
      </c>
      <c r="AR30" s="69">
        <f t="shared" si="32"/>
        <v>2</v>
      </c>
      <c r="AS30" s="70">
        <f t="shared" si="33"/>
        <v>3.5</v>
      </c>
      <c r="AT30" s="100">
        <v>3</v>
      </c>
      <c r="AU30" s="100">
        <v>4</v>
      </c>
      <c r="AV30" s="100">
        <v>4</v>
      </c>
      <c r="AW30" s="100">
        <v>3</v>
      </c>
      <c r="AX30" s="100">
        <v>4</v>
      </c>
      <c r="AY30" s="69">
        <f t="shared" si="34"/>
        <v>5</v>
      </c>
      <c r="AZ30" s="70">
        <f t="shared" si="35"/>
        <v>3.6</v>
      </c>
      <c r="BA30" s="98"/>
      <c r="BB30" s="98"/>
    </row>
    <row r="31" spans="1:54" ht="30" x14ac:dyDescent="0.25">
      <c r="A31" s="69">
        <v>29</v>
      </c>
      <c r="B31" s="69" t="s">
        <v>288</v>
      </c>
      <c r="C31" s="100" t="s">
        <v>191</v>
      </c>
      <c r="D31" s="100" t="s">
        <v>196</v>
      </c>
      <c r="E31" s="100">
        <v>4</v>
      </c>
      <c r="F31" s="100">
        <v>3</v>
      </c>
      <c r="G31" s="100">
        <v>3</v>
      </c>
      <c r="H31" s="100">
        <v>4</v>
      </c>
      <c r="I31" s="69">
        <f t="shared" si="18"/>
        <v>4</v>
      </c>
      <c r="J31" s="70">
        <f t="shared" si="19"/>
        <v>3.5</v>
      </c>
      <c r="K31" s="100">
        <v>3</v>
      </c>
      <c r="L31" s="100">
        <v>4</v>
      </c>
      <c r="M31" s="100">
        <v>4</v>
      </c>
      <c r="N31" s="100">
        <v>4</v>
      </c>
      <c r="O31" s="69">
        <f t="shared" si="20"/>
        <v>4</v>
      </c>
      <c r="P31" s="70">
        <f t="shared" si="21"/>
        <v>3.75</v>
      </c>
      <c r="Q31" s="100">
        <v>4</v>
      </c>
      <c r="R31" s="100">
        <v>4</v>
      </c>
      <c r="S31" s="100">
        <v>3</v>
      </c>
      <c r="T31" s="69">
        <f t="shared" si="22"/>
        <v>3</v>
      </c>
      <c r="U31" s="70">
        <f t="shared" si="23"/>
        <v>3.6666666666666665</v>
      </c>
      <c r="V31" s="100">
        <v>4</v>
      </c>
      <c r="W31" s="100">
        <v>4</v>
      </c>
      <c r="X31" s="100">
        <v>4</v>
      </c>
      <c r="Y31" s="100">
        <v>4</v>
      </c>
      <c r="Z31" s="69">
        <f t="shared" si="24"/>
        <v>4</v>
      </c>
      <c r="AA31" s="70">
        <f t="shared" si="25"/>
        <v>4</v>
      </c>
      <c r="AB31" s="100">
        <v>3</v>
      </c>
      <c r="AC31" s="100">
        <v>4</v>
      </c>
      <c r="AD31" s="69">
        <f t="shared" si="26"/>
        <v>2</v>
      </c>
      <c r="AE31" s="70">
        <f t="shared" si="27"/>
        <v>3.5</v>
      </c>
      <c r="AF31" s="100">
        <v>4</v>
      </c>
      <c r="AG31" s="100">
        <v>4</v>
      </c>
      <c r="AH31" s="100">
        <v>4</v>
      </c>
      <c r="AI31" s="69">
        <f t="shared" si="28"/>
        <v>3</v>
      </c>
      <c r="AJ31" s="70">
        <f t="shared" si="29"/>
        <v>4</v>
      </c>
      <c r="AK31" s="100">
        <v>4</v>
      </c>
      <c r="AL31" s="100">
        <v>4</v>
      </c>
      <c r="AM31" s="100">
        <v>4</v>
      </c>
      <c r="AN31" s="69">
        <f t="shared" si="30"/>
        <v>3</v>
      </c>
      <c r="AO31" s="70">
        <f t="shared" si="31"/>
        <v>4</v>
      </c>
      <c r="AP31" s="100">
        <v>4</v>
      </c>
      <c r="AQ31" s="100">
        <v>4</v>
      </c>
      <c r="AR31" s="69">
        <f t="shared" si="32"/>
        <v>2</v>
      </c>
      <c r="AS31" s="70">
        <f t="shared" si="33"/>
        <v>4</v>
      </c>
      <c r="AT31" s="100">
        <v>4</v>
      </c>
      <c r="AU31" s="100">
        <v>4</v>
      </c>
      <c r="AV31" s="100">
        <v>4</v>
      </c>
      <c r="AW31" s="100">
        <v>4</v>
      </c>
      <c r="AX31" s="100">
        <v>4</v>
      </c>
      <c r="AY31" s="69">
        <f t="shared" si="34"/>
        <v>5</v>
      </c>
      <c r="AZ31" s="70">
        <f t="shared" si="35"/>
        <v>4</v>
      </c>
      <c r="BA31" s="98" t="s">
        <v>219</v>
      </c>
      <c r="BB31" s="98"/>
    </row>
    <row r="32" spans="1:54" ht="15.75" customHeight="1" x14ac:dyDescent="0.25">
      <c r="A32" s="69">
        <v>30</v>
      </c>
      <c r="B32" s="69" t="s">
        <v>289</v>
      </c>
      <c r="C32" s="100" t="s">
        <v>191</v>
      </c>
      <c r="D32" s="100" t="s">
        <v>196</v>
      </c>
      <c r="E32" s="100">
        <v>3</v>
      </c>
      <c r="F32" s="100">
        <v>3</v>
      </c>
      <c r="G32" s="100">
        <v>3</v>
      </c>
      <c r="H32" s="100">
        <v>3</v>
      </c>
      <c r="I32" s="69">
        <f t="shared" si="18"/>
        <v>4</v>
      </c>
      <c r="J32" s="70">
        <f t="shared" si="19"/>
        <v>3</v>
      </c>
      <c r="K32" s="100">
        <v>3</v>
      </c>
      <c r="L32" s="100">
        <v>3</v>
      </c>
      <c r="M32" s="100">
        <v>3</v>
      </c>
      <c r="N32" s="100">
        <v>3</v>
      </c>
      <c r="O32" s="69">
        <f t="shared" si="20"/>
        <v>4</v>
      </c>
      <c r="P32" s="70">
        <f t="shared" si="21"/>
        <v>3</v>
      </c>
      <c r="Q32" s="100">
        <v>3</v>
      </c>
      <c r="R32" s="100">
        <v>3</v>
      </c>
      <c r="S32" s="100">
        <v>3</v>
      </c>
      <c r="T32" s="69">
        <f t="shared" si="22"/>
        <v>3</v>
      </c>
      <c r="U32" s="70">
        <f t="shared" si="23"/>
        <v>3</v>
      </c>
      <c r="V32" s="100">
        <v>3</v>
      </c>
      <c r="W32" s="100">
        <v>3</v>
      </c>
      <c r="X32" s="100">
        <v>3</v>
      </c>
      <c r="Y32" s="100">
        <v>3</v>
      </c>
      <c r="Z32" s="69">
        <f t="shared" si="24"/>
        <v>4</v>
      </c>
      <c r="AA32" s="70">
        <f t="shared" si="25"/>
        <v>3</v>
      </c>
      <c r="AB32" s="100">
        <v>3</v>
      </c>
      <c r="AC32" s="100">
        <v>3</v>
      </c>
      <c r="AD32" s="69">
        <f t="shared" si="26"/>
        <v>2</v>
      </c>
      <c r="AE32" s="70">
        <f t="shared" si="27"/>
        <v>3</v>
      </c>
      <c r="AF32" s="100">
        <v>3</v>
      </c>
      <c r="AG32" s="100">
        <v>3</v>
      </c>
      <c r="AH32" s="100">
        <v>3</v>
      </c>
      <c r="AI32" s="69">
        <f t="shared" si="28"/>
        <v>3</v>
      </c>
      <c r="AJ32" s="70">
        <f t="shared" si="29"/>
        <v>3</v>
      </c>
      <c r="AK32" s="100">
        <v>3</v>
      </c>
      <c r="AL32" s="100">
        <v>3</v>
      </c>
      <c r="AM32" s="100">
        <v>3</v>
      </c>
      <c r="AN32" s="69">
        <f t="shared" si="30"/>
        <v>3</v>
      </c>
      <c r="AO32" s="70">
        <f t="shared" si="31"/>
        <v>3</v>
      </c>
      <c r="AP32" s="100">
        <v>3</v>
      </c>
      <c r="AQ32" s="100">
        <v>3</v>
      </c>
      <c r="AR32" s="69">
        <f t="shared" si="32"/>
        <v>2</v>
      </c>
      <c r="AS32" s="70">
        <f t="shared" si="33"/>
        <v>3</v>
      </c>
      <c r="AT32" s="100">
        <v>3</v>
      </c>
      <c r="AU32" s="100">
        <v>3</v>
      </c>
      <c r="AV32" s="100">
        <v>3</v>
      </c>
      <c r="AW32" s="100">
        <v>3</v>
      </c>
      <c r="AX32" s="100">
        <v>3</v>
      </c>
      <c r="AY32" s="69">
        <f t="shared" si="34"/>
        <v>5</v>
      </c>
      <c r="AZ32" s="70">
        <f t="shared" si="35"/>
        <v>3</v>
      </c>
      <c r="BA32" s="98"/>
      <c r="BB32" s="98"/>
    </row>
    <row r="33" spans="1:54" ht="15.75" customHeight="1" x14ac:dyDescent="0.25">
      <c r="A33" s="69">
        <v>31</v>
      </c>
      <c r="B33" s="69" t="s">
        <v>290</v>
      </c>
      <c r="C33" s="100" t="s">
        <v>193</v>
      </c>
      <c r="D33" s="100" t="s">
        <v>192</v>
      </c>
      <c r="E33" s="100">
        <v>3</v>
      </c>
      <c r="F33" s="100">
        <v>4</v>
      </c>
      <c r="G33" s="100">
        <v>3</v>
      </c>
      <c r="H33" s="100">
        <v>3</v>
      </c>
      <c r="I33" s="69">
        <f t="shared" si="18"/>
        <v>4</v>
      </c>
      <c r="J33" s="70">
        <f t="shared" si="19"/>
        <v>3.25</v>
      </c>
      <c r="K33" s="100">
        <v>3</v>
      </c>
      <c r="L33" s="100">
        <v>3</v>
      </c>
      <c r="M33" s="100">
        <v>3</v>
      </c>
      <c r="N33" s="100">
        <v>3</v>
      </c>
      <c r="O33" s="69">
        <f t="shared" si="20"/>
        <v>4</v>
      </c>
      <c r="P33" s="70">
        <f t="shared" si="21"/>
        <v>3</v>
      </c>
      <c r="Q33" s="100">
        <v>3</v>
      </c>
      <c r="R33" s="100">
        <v>3</v>
      </c>
      <c r="S33" s="100">
        <v>3</v>
      </c>
      <c r="T33" s="69">
        <f t="shared" si="22"/>
        <v>3</v>
      </c>
      <c r="U33" s="70">
        <f t="shared" si="23"/>
        <v>3</v>
      </c>
      <c r="V33" s="100">
        <v>3</v>
      </c>
      <c r="W33" s="100">
        <v>3</v>
      </c>
      <c r="X33" s="100">
        <v>3</v>
      </c>
      <c r="Y33" s="100">
        <v>3</v>
      </c>
      <c r="Z33" s="69">
        <f t="shared" si="24"/>
        <v>4</v>
      </c>
      <c r="AA33" s="70">
        <f t="shared" si="25"/>
        <v>3</v>
      </c>
      <c r="AB33" s="100">
        <v>3</v>
      </c>
      <c r="AC33" s="100">
        <v>3</v>
      </c>
      <c r="AD33" s="69">
        <f t="shared" si="26"/>
        <v>2</v>
      </c>
      <c r="AE33" s="70">
        <f t="shared" si="27"/>
        <v>3</v>
      </c>
      <c r="AF33" s="100">
        <v>4</v>
      </c>
      <c r="AG33" s="100">
        <v>4</v>
      </c>
      <c r="AH33" s="100">
        <v>4</v>
      </c>
      <c r="AI33" s="69">
        <f t="shared" si="28"/>
        <v>3</v>
      </c>
      <c r="AJ33" s="70">
        <f t="shared" si="29"/>
        <v>4</v>
      </c>
      <c r="AK33" s="100">
        <v>4</v>
      </c>
      <c r="AL33" s="100">
        <v>4</v>
      </c>
      <c r="AM33" s="100">
        <v>4</v>
      </c>
      <c r="AN33" s="69">
        <f t="shared" si="30"/>
        <v>3</v>
      </c>
      <c r="AO33" s="70">
        <f t="shared" si="31"/>
        <v>4</v>
      </c>
      <c r="AP33" s="100">
        <v>3</v>
      </c>
      <c r="AQ33" s="100">
        <v>3</v>
      </c>
      <c r="AR33" s="69">
        <f t="shared" si="32"/>
        <v>2</v>
      </c>
      <c r="AS33" s="70">
        <f t="shared" si="33"/>
        <v>3</v>
      </c>
      <c r="AT33" s="100">
        <v>3</v>
      </c>
      <c r="AU33" s="100">
        <v>3</v>
      </c>
      <c r="AV33" s="100">
        <v>3</v>
      </c>
      <c r="AW33" s="100">
        <v>3</v>
      </c>
      <c r="AX33" s="100">
        <v>3</v>
      </c>
      <c r="AY33" s="69">
        <f t="shared" si="34"/>
        <v>5</v>
      </c>
      <c r="AZ33" s="70">
        <f t="shared" si="35"/>
        <v>3</v>
      </c>
      <c r="BA33" s="98"/>
      <c r="BB33" s="98" t="s">
        <v>220</v>
      </c>
    </row>
    <row r="34" spans="1:54" ht="15.75" customHeight="1" x14ac:dyDescent="0.25">
      <c r="A34" s="69">
        <v>32</v>
      </c>
      <c r="B34" s="69" t="s">
        <v>291</v>
      </c>
      <c r="C34" s="100" t="s">
        <v>193</v>
      </c>
      <c r="D34" s="100" t="s">
        <v>192</v>
      </c>
      <c r="E34" s="100">
        <v>4</v>
      </c>
      <c r="F34" s="100">
        <v>4</v>
      </c>
      <c r="G34" s="100">
        <v>4</v>
      </c>
      <c r="H34" s="100">
        <v>4</v>
      </c>
      <c r="I34" s="69">
        <f t="shared" si="18"/>
        <v>4</v>
      </c>
      <c r="J34" s="70">
        <f t="shared" si="19"/>
        <v>4</v>
      </c>
      <c r="K34" s="100">
        <v>3</v>
      </c>
      <c r="L34" s="100">
        <v>3</v>
      </c>
      <c r="M34" s="100">
        <v>3</v>
      </c>
      <c r="N34" s="100">
        <v>3</v>
      </c>
      <c r="O34" s="69">
        <f t="shared" si="20"/>
        <v>4</v>
      </c>
      <c r="P34" s="70">
        <f t="shared" si="21"/>
        <v>3</v>
      </c>
      <c r="Q34" s="100">
        <v>3</v>
      </c>
      <c r="R34" s="100">
        <v>3</v>
      </c>
      <c r="S34" s="100">
        <v>3</v>
      </c>
      <c r="T34" s="69">
        <f t="shared" si="22"/>
        <v>3</v>
      </c>
      <c r="U34" s="70">
        <f t="shared" si="23"/>
        <v>3</v>
      </c>
      <c r="V34" s="100">
        <v>3</v>
      </c>
      <c r="W34" s="100">
        <v>3</v>
      </c>
      <c r="X34" s="100">
        <v>3</v>
      </c>
      <c r="Y34" s="100">
        <v>3</v>
      </c>
      <c r="Z34" s="69">
        <f t="shared" si="24"/>
        <v>4</v>
      </c>
      <c r="AA34" s="70">
        <f t="shared" si="25"/>
        <v>3</v>
      </c>
      <c r="AB34" s="100">
        <v>3</v>
      </c>
      <c r="AC34" s="100">
        <v>3</v>
      </c>
      <c r="AD34" s="69">
        <f t="shared" si="26"/>
        <v>2</v>
      </c>
      <c r="AE34" s="70">
        <f t="shared" si="27"/>
        <v>3</v>
      </c>
      <c r="AF34" s="100">
        <v>3</v>
      </c>
      <c r="AG34" s="100">
        <v>3</v>
      </c>
      <c r="AH34" s="100">
        <v>3</v>
      </c>
      <c r="AI34" s="69">
        <f t="shared" si="28"/>
        <v>3</v>
      </c>
      <c r="AJ34" s="70">
        <f t="shared" si="29"/>
        <v>3</v>
      </c>
      <c r="AK34" s="100">
        <v>3</v>
      </c>
      <c r="AL34" s="100">
        <v>3</v>
      </c>
      <c r="AM34" s="100">
        <v>3</v>
      </c>
      <c r="AN34" s="69">
        <f t="shared" si="30"/>
        <v>3</v>
      </c>
      <c r="AO34" s="70">
        <f t="shared" si="31"/>
        <v>3</v>
      </c>
      <c r="AP34" s="100">
        <v>3</v>
      </c>
      <c r="AQ34" s="100">
        <v>3</v>
      </c>
      <c r="AR34" s="69">
        <f t="shared" si="32"/>
        <v>2</v>
      </c>
      <c r="AS34" s="70">
        <f t="shared" si="33"/>
        <v>3</v>
      </c>
      <c r="AT34" s="100">
        <v>3</v>
      </c>
      <c r="AU34" s="100">
        <v>3</v>
      </c>
      <c r="AV34" s="100">
        <v>3</v>
      </c>
      <c r="AW34" s="100">
        <v>3</v>
      </c>
      <c r="AX34" s="100">
        <v>3</v>
      </c>
      <c r="AY34" s="69">
        <f t="shared" si="34"/>
        <v>5</v>
      </c>
      <c r="AZ34" s="70">
        <f t="shared" si="35"/>
        <v>3</v>
      </c>
      <c r="BA34" s="98"/>
      <c r="BB34" s="98"/>
    </row>
    <row r="35" spans="1:54" ht="15" x14ac:dyDescent="0.25">
      <c r="A35" s="69">
        <v>33</v>
      </c>
      <c r="B35" s="69" t="s">
        <v>292</v>
      </c>
      <c r="C35" s="100" t="s">
        <v>191</v>
      </c>
      <c r="D35" s="100" t="s">
        <v>192</v>
      </c>
      <c r="E35" s="100">
        <v>4</v>
      </c>
      <c r="F35" s="100">
        <v>4</v>
      </c>
      <c r="G35" s="100">
        <v>3</v>
      </c>
      <c r="H35" s="100">
        <v>3</v>
      </c>
      <c r="I35" s="69">
        <f t="shared" si="18"/>
        <v>4</v>
      </c>
      <c r="J35" s="70">
        <f t="shared" si="19"/>
        <v>3.5</v>
      </c>
      <c r="K35" s="100">
        <v>3</v>
      </c>
      <c r="L35" s="100">
        <v>3</v>
      </c>
      <c r="M35" s="100">
        <v>3</v>
      </c>
      <c r="N35" s="100">
        <v>3</v>
      </c>
      <c r="O35" s="69">
        <f t="shared" si="20"/>
        <v>4</v>
      </c>
      <c r="P35" s="70">
        <f t="shared" si="21"/>
        <v>3</v>
      </c>
      <c r="Q35" s="100">
        <v>3</v>
      </c>
      <c r="R35" s="100">
        <v>3</v>
      </c>
      <c r="S35" s="100">
        <v>3</v>
      </c>
      <c r="T35" s="69">
        <f t="shared" si="22"/>
        <v>3</v>
      </c>
      <c r="U35" s="70">
        <f t="shared" si="23"/>
        <v>3</v>
      </c>
      <c r="V35" s="100">
        <v>3</v>
      </c>
      <c r="W35" s="100">
        <v>3</v>
      </c>
      <c r="X35" s="100">
        <v>3</v>
      </c>
      <c r="Y35" s="100">
        <v>3</v>
      </c>
      <c r="Z35" s="69">
        <f t="shared" si="24"/>
        <v>4</v>
      </c>
      <c r="AA35" s="70">
        <f t="shared" si="25"/>
        <v>3</v>
      </c>
      <c r="AB35" s="100">
        <v>3</v>
      </c>
      <c r="AC35" s="100">
        <v>3</v>
      </c>
      <c r="AD35" s="69">
        <f t="shared" si="26"/>
        <v>2</v>
      </c>
      <c r="AE35" s="70">
        <f t="shared" si="27"/>
        <v>3</v>
      </c>
      <c r="AF35" s="100">
        <v>3</v>
      </c>
      <c r="AG35" s="100">
        <v>3</v>
      </c>
      <c r="AH35" s="100">
        <v>3</v>
      </c>
      <c r="AI35" s="69">
        <f t="shared" si="28"/>
        <v>3</v>
      </c>
      <c r="AJ35" s="70">
        <f t="shared" si="29"/>
        <v>3</v>
      </c>
      <c r="AK35" s="100">
        <v>4</v>
      </c>
      <c r="AL35" s="100">
        <v>3</v>
      </c>
      <c r="AM35" s="100">
        <v>3</v>
      </c>
      <c r="AN35" s="69">
        <f t="shared" si="30"/>
        <v>3</v>
      </c>
      <c r="AO35" s="70">
        <f t="shared" si="31"/>
        <v>3.3333333333333335</v>
      </c>
      <c r="AP35" s="100">
        <v>3</v>
      </c>
      <c r="AQ35" s="100">
        <v>3</v>
      </c>
      <c r="AR35" s="69">
        <f t="shared" si="32"/>
        <v>2</v>
      </c>
      <c r="AS35" s="70">
        <f t="shared" si="33"/>
        <v>3</v>
      </c>
      <c r="AT35" s="100">
        <v>4</v>
      </c>
      <c r="AU35" s="100">
        <v>3</v>
      </c>
      <c r="AV35" s="100">
        <v>3</v>
      </c>
      <c r="AW35" s="100">
        <v>3</v>
      </c>
      <c r="AX35" s="100">
        <v>3</v>
      </c>
      <c r="AY35" s="69">
        <f t="shared" si="34"/>
        <v>5</v>
      </c>
      <c r="AZ35" s="70">
        <f t="shared" si="35"/>
        <v>3.2</v>
      </c>
      <c r="BA35" s="98"/>
      <c r="BB35" s="98"/>
    </row>
    <row r="36" spans="1:54" ht="15.75" customHeight="1" x14ac:dyDescent="0.25">
      <c r="A36" s="69">
        <v>34</v>
      </c>
      <c r="B36" s="69" t="s">
        <v>293</v>
      </c>
      <c r="C36" s="100" t="s">
        <v>191</v>
      </c>
      <c r="D36" s="100" t="s">
        <v>192</v>
      </c>
      <c r="E36" s="100">
        <v>4</v>
      </c>
      <c r="F36" s="100">
        <v>4</v>
      </c>
      <c r="G36" s="100">
        <v>4</v>
      </c>
      <c r="H36" s="100">
        <v>4</v>
      </c>
      <c r="I36" s="69">
        <f t="shared" si="18"/>
        <v>4</v>
      </c>
      <c r="J36" s="70">
        <f t="shared" si="19"/>
        <v>4</v>
      </c>
      <c r="K36" s="100">
        <v>4</v>
      </c>
      <c r="L36" s="100">
        <v>4</v>
      </c>
      <c r="M36" s="100">
        <v>4</v>
      </c>
      <c r="N36" s="100">
        <v>4</v>
      </c>
      <c r="O36" s="69">
        <f t="shared" si="20"/>
        <v>4</v>
      </c>
      <c r="P36" s="70">
        <f t="shared" si="21"/>
        <v>4</v>
      </c>
      <c r="Q36" s="100">
        <v>4</v>
      </c>
      <c r="R36" s="100">
        <v>3</v>
      </c>
      <c r="S36" s="100">
        <v>3</v>
      </c>
      <c r="T36" s="69">
        <f t="shared" si="22"/>
        <v>3</v>
      </c>
      <c r="U36" s="70">
        <f t="shared" si="23"/>
        <v>3.3333333333333335</v>
      </c>
      <c r="V36" s="100">
        <v>4</v>
      </c>
      <c r="W36" s="100">
        <v>4</v>
      </c>
      <c r="X36" s="100">
        <v>4</v>
      </c>
      <c r="Y36" s="100">
        <v>4</v>
      </c>
      <c r="Z36" s="69">
        <f t="shared" si="24"/>
        <v>4</v>
      </c>
      <c r="AA36" s="70">
        <f t="shared" si="25"/>
        <v>4</v>
      </c>
      <c r="AB36" s="100">
        <v>3</v>
      </c>
      <c r="AC36" s="100">
        <v>3</v>
      </c>
      <c r="AD36" s="69">
        <f t="shared" si="26"/>
        <v>2</v>
      </c>
      <c r="AE36" s="70">
        <f t="shared" si="27"/>
        <v>3</v>
      </c>
      <c r="AF36" s="100">
        <v>4</v>
      </c>
      <c r="AG36" s="100">
        <v>4</v>
      </c>
      <c r="AH36" s="100">
        <v>4</v>
      </c>
      <c r="AI36" s="69">
        <f t="shared" si="28"/>
        <v>3</v>
      </c>
      <c r="AJ36" s="70">
        <f t="shared" si="29"/>
        <v>4</v>
      </c>
      <c r="AK36" s="100">
        <v>4</v>
      </c>
      <c r="AL36" s="100">
        <v>4</v>
      </c>
      <c r="AM36" s="100">
        <v>4</v>
      </c>
      <c r="AN36" s="69">
        <f t="shared" si="30"/>
        <v>3</v>
      </c>
      <c r="AO36" s="70">
        <f t="shared" si="31"/>
        <v>4</v>
      </c>
      <c r="AP36" s="100">
        <v>3</v>
      </c>
      <c r="AQ36" s="100">
        <v>3</v>
      </c>
      <c r="AR36" s="69">
        <f t="shared" si="32"/>
        <v>2</v>
      </c>
      <c r="AS36" s="70">
        <f t="shared" si="33"/>
        <v>3</v>
      </c>
      <c r="AT36" s="100">
        <v>3</v>
      </c>
      <c r="AU36" s="100">
        <v>3</v>
      </c>
      <c r="AV36" s="100">
        <v>3</v>
      </c>
      <c r="AW36" s="100">
        <v>3</v>
      </c>
      <c r="AX36" s="100">
        <v>3</v>
      </c>
      <c r="AY36" s="69">
        <f t="shared" si="34"/>
        <v>5</v>
      </c>
      <c r="AZ36" s="70">
        <f t="shared" si="35"/>
        <v>3</v>
      </c>
      <c r="BA36" s="98"/>
      <c r="BB36" s="98"/>
    </row>
    <row r="37" spans="1:54" s="97" customFormat="1" ht="30" x14ac:dyDescent="0.25">
      <c r="A37" s="72">
        <v>35</v>
      </c>
      <c r="B37" s="69" t="s">
        <v>294</v>
      </c>
      <c r="C37" s="121" t="s">
        <v>193</v>
      </c>
      <c r="D37" s="121" t="s">
        <v>196</v>
      </c>
      <c r="E37" s="121">
        <v>3</v>
      </c>
      <c r="F37" s="121">
        <v>3</v>
      </c>
      <c r="G37" s="121">
        <v>3</v>
      </c>
      <c r="H37" s="121">
        <v>3</v>
      </c>
      <c r="I37" s="72">
        <f t="shared" si="18"/>
        <v>4</v>
      </c>
      <c r="J37" s="73">
        <f t="shared" si="19"/>
        <v>3</v>
      </c>
      <c r="K37" s="121">
        <v>2</v>
      </c>
      <c r="L37" s="121">
        <v>3</v>
      </c>
      <c r="M37" s="121">
        <v>3</v>
      </c>
      <c r="N37" s="121">
        <v>3</v>
      </c>
      <c r="O37" s="72">
        <f t="shared" si="20"/>
        <v>4</v>
      </c>
      <c r="P37" s="73">
        <f t="shared" si="21"/>
        <v>2.75</v>
      </c>
      <c r="Q37" s="121">
        <v>3</v>
      </c>
      <c r="R37" s="121">
        <v>3</v>
      </c>
      <c r="S37" s="121">
        <v>3</v>
      </c>
      <c r="T37" s="72">
        <f t="shared" si="22"/>
        <v>3</v>
      </c>
      <c r="U37" s="73">
        <f t="shared" si="23"/>
        <v>3</v>
      </c>
      <c r="V37" s="121">
        <v>3</v>
      </c>
      <c r="W37" s="121">
        <v>3</v>
      </c>
      <c r="X37" s="121">
        <v>3</v>
      </c>
      <c r="Y37" s="121">
        <v>3</v>
      </c>
      <c r="Z37" s="72">
        <f t="shared" si="24"/>
        <v>4</v>
      </c>
      <c r="AA37" s="73">
        <f t="shared" si="25"/>
        <v>3</v>
      </c>
      <c r="AB37" s="121">
        <v>2</v>
      </c>
      <c r="AC37" s="121">
        <v>3</v>
      </c>
      <c r="AD37" s="72">
        <f t="shared" si="26"/>
        <v>2</v>
      </c>
      <c r="AE37" s="73">
        <f t="shared" si="27"/>
        <v>2.5</v>
      </c>
      <c r="AF37" s="121">
        <v>3</v>
      </c>
      <c r="AG37" s="121">
        <v>3</v>
      </c>
      <c r="AH37" s="121">
        <v>3</v>
      </c>
      <c r="AI37" s="69">
        <f t="shared" si="28"/>
        <v>3</v>
      </c>
      <c r="AJ37" s="73">
        <f t="shared" si="29"/>
        <v>3</v>
      </c>
      <c r="AK37" s="121">
        <v>3</v>
      </c>
      <c r="AL37" s="121">
        <v>3</v>
      </c>
      <c r="AM37" s="121">
        <v>3</v>
      </c>
      <c r="AN37" s="72">
        <f t="shared" si="30"/>
        <v>3</v>
      </c>
      <c r="AO37" s="73">
        <f t="shared" si="31"/>
        <v>3</v>
      </c>
      <c r="AP37" s="121">
        <v>3</v>
      </c>
      <c r="AQ37" s="121">
        <v>3</v>
      </c>
      <c r="AR37" s="72">
        <f t="shared" si="32"/>
        <v>2</v>
      </c>
      <c r="AS37" s="73">
        <f t="shared" si="33"/>
        <v>3</v>
      </c>
      <c r="AT37" s="121">
        <v>3</v>
      </c>
      <c r="AU37" s="121">
        <v>3</v>
      </c>
      <c r="AV37" s="121">
        <v>3</v>
      </c>
      <c r="AW37" s="121">
        <v>3</v>
      </c>
      <c r="AX37" s="121">
        <v>3</v>
      </c>
      <c r="AY37" s="72">
        <f t="shared" si="34"/>
        <v>5</v>
      </c>
      <c r="AZ37" s="73">
        <f t="shared" si="35"/>
        <v>3</v>
      </c>
      <c r="BA37" s="122"/>
      <c r="BB37" s="122" t="s">
        <v>221</v>
      </c>
    </row>
    <row r="38" spans="1:54" ht="30" x14ac:dyDescent="0.25">
      <c r="A38" s="69">
        <v>36</v>
      </c>
      <c r="B38" s="69" t="s">
        <v>295</v>
      </c>
      <c r="C38" s="100" t="s">
        <v>193</v>
      </c>
      <c r="D38" s="100" t="s">
        <v>196</v>
      </c>
      <c r="E38" s="100">
        <v>3</v>
      </c>
      <c r="F38" s="100">
        <v>3</v>
      </c>
      <c r="G38" s="100">
        <v>3</v>
      </c>
      <c r="H38" s="100">
        <v>3</v>
      </c>
      <c r="I38" s="69">
        <f t="shared" si="18"/>
        <v>4</v>
      </c>
      <c r="J38" s="70">
        <f t="shared" si="19"/>
        <v>3</v>
      </c>
      <c r="K38" s="100">
        <v>3</v>
      </c>
      <c r="L38" s="100">
        <v>3</v>
      </c>
      <c r="M38" s="100">
        <v>3</v>
      </c>
      <c r="N38" s="100">
        <v>3</v>
      </c>
      <c r="O38" s="69">
        <f t="shared" si="20"/>
        <v>4</v>
      </c>
      <c r="P38" s="70">
        <f t="shared" si="21"/>
        <v>3</v>
      </c>
      <c r="Q38" s="100">
        <v>3</v>
      </c>
      <c r="R38" s="100">
        <v>3</v>
      </c>
      <c r="S38" s="100">
        <v>3</v>
      </c>
      <c r="T38" s="69">
        <f t="shared" si="22"/>
        <v>3</v>
      </c>
      <c r="U38" s="70">
        <f t="shared" si="23"/>
        <v>3</v>
      </c>
      <c r="V38" s="100">
        <v>3</v>
      </c>
      <c r="W38" s="100">
        <v>3</v>
      </c>
      <c r="X38" s="100">
        <v>3</v>
      </c>
      <c r="Y38" s="100">
        <v>3</v>
      </c>
      <c r="Z38" s="69">
        <f t="shared" si="24"/>
        <v>4</v>
      </c>
      <c r="AA38" s="70">
        <f t="shared" si="25"/>
        <v>3</v>
      </c>
      <c r="AB38" s="100">
        <v>3</v>
      </c>
      <c r="AC38" s="100">
        <v>3</v>
      </c>
      <c r="AD38" s="69">
        <f t="shared" si="26"/>
        <v>2</v>
      </c>
      <c r="AE38" s="70">
        <f t="shared" si="27"/>
        <v>3</v>
      </c>
      <c r="AF38" s="100">
        <v>3</v>
      </c>
      <c r="AG38" s="100">
        <v>3</v>
      </c>
      <c r="AH38" s="100">
        <v>3</v>
      </c>
      <c r="AI38" s="69">
        <f t="shared" si="28"/>
        <v>3</v>
      </c>
      <c r="AJ38" s="70">
        <f t="shared" si="29"/>
        <v>3</v>
      </c>
      <c r="AK38" s="100">
        <v>3</v>
      </c>
      <c r="AL38" s="100">
        <v>3</v>
      </c>
      <c r="AM38" s="100">
        <v>3</v>
      </c>
      <c r="AN38" s="69">
        <f t="shared" si="30"/>
        <v>3</v>
      </c>
      <c r="AO38" s="70">
        <f t="shared" si="31"/>
        <v>3</v>
      </c>
      <c r="AP38" s="100">
        <v>3</v>
      </c>
      <c r="AQ38" s="100">
        <v>3</v>
      </c>
      <c r="AR38" s="69">
        <f t="shared" si="32"/>
        <v>2</v>
      </c>
      <c r="AS38" s="70">
        <f t="shared" si="33"/>
        <v>3</v>
      </c>
      <c r="AT38" s="100">
        <v>3</v>
      </c>
      <c r="AU38" s="100">
        <v>3</v>
      </c>
      <c r="AV38" s="100">
        <v>3</v>
      </c>
      <c r="AW38" s="100">
        <v>3</v>
      </c>
      <c r="AX38" s="100">
        <v>3</v>
      </c>
      <c r="AY38" s="69">
        <f t="shared" si="34"/>
        <v>5</v>
      </c>
      <c r="AZ38" s="70">
        <f t="shared" si="35"/>
        <v>3</v>
      </c>
      <c r="BA38" s="98"/>
      <c r="BB38" s="98" t="s">
        <v>222</v>
      </c>
    </row>
    <row r="39" spans="1:54" ht="15.75" customHeight="1" x14ac:dyDescent="0.25">
      <c r="A39" s="69">
        <v>37</v>
      </c>
      <c r="B39" s="69" t="s">
        <v>296</v>
      </c>
      <c r="C39" s="100" t="s">
        <v>193</v>
      </c>
      <c r="D39" s="100" t="s">
        <v>192</v>
      </c>
      <c r="E39" s="100">
        <v>3</v>
      </c>
      <c r="F39" s="100">
        <v>3</v>
      </c>
      <c r="G39" s="100">
        <v>3</v>
      </c>
      <c r="H39" s="100">
        <v>3</v>
      </c>
      <c r="I39" s="69">
        <f t="shared" si="18"/>
        <v>4</v>
      </c>
      <c r="J39" s="70">
        <f t="shared" si="19"/>
        <v>3</v>
      </c>
      <c r="K39" s="100">
        <v>3</v>
      </c>
      <c r="L39" s="100">
        <v>3</v>
      </c>
      <c r="M39" s="100">
        <v>3</v>
      </c>
      <c r="N39" s="100">
        <v>3</v>
      </c>
      <c r="O39" s="69">
        <f t="shared" si="20"/>
        <v>4</v>
      </c>
      <c r="P39" s="70">
        <f t="shared" si="21"/>
        <v>3</v>
      </c>
      <c r="Q39" s="100">
        <v>3</v>
      </c>
      <c r="R39" s="100">
        <v>3</v>
      </c>
      <c r="S39" s="100">
        <v>3</v>
      </c>
      <c r="T39" s="69">
        <f t="shared" si="22"/>
        <v>3</v>
      </c>
      <c r="U39" s="70">
        <f t="shared" si="23"/>
        <v>3</v>
      </c>
      <c r="V39" s="100">
        <v>3</v>
      </c>
      <c r="W39" s="100">
        <v>3</v>
      </c>
      <c r="X39" s="100">
        <v>3</v>
      </c>
      <c r="Y39" s="100">
        <v>3</v>
      </c>
      <c r="Z39" s="69">
        <f t="shared" si="24"/>
        <v>4</v>
      </c>
      <c r="AA39" s="70">
        <f t="shared" si="25"/>
        <v>3</v>
      </c>
      <c r="AB39" s="100">
        <v>3</v>
      </c>
      <c r="AC39" s="100">
        <v>3</v>
      </c>
      <c r="AD39" s="69">
        <f t="shared" si="26"/>
        <v>2</v>
      </c>
      <c r="AE39" s="70">
        <f t="shared" si="27"/>
        <v>3</v>
      </c>
      <c r="AF39" s="100">
        <v>3</v>
      </c>
      <c r="AG39" s="100">
        <v>3</v>
      </c>
      <c r="AH39" s="100">
        <v>3</v>
      </c>
      <c r="AI39" s="69">
        <f t="shared" si="28"/>
        <v>3</v>
      </c>
      <c r="AJ39" s="70">
        <f t="shared" si="29"/>
        <v>3</v>
      </c>
      <c r="AK39" s="100">
        <v>3</v>
      </c>
      <c r="AL39" s="100">
        <v>3</v>
      </c>
      <c r="AM39" s="100">
        <v>3</v>
      </c>
      <c r="AN39" s="69">
        <f t="shared" si="30"/>
        <v>3</v>
      </c>
      <c r="AO39" s="70">
        <f t="shared" si="31"/>
        <v>3</v>
      </c>
      <c r="AP39" s="100">
        <v>3</v>
      </c>
      <c r="AQ39" s="100">
        <v>3</v>
      </c>
      <c r="AR39" s="69">
        <f t="shared" si="32"/>
        <v>2</v>
      </c>
      <c r="AS39" s="70">
        <f t="shared" si="33"/>
        <v>3</v>
      </c>
      <c r="AT39" s="100">
        <v>3</v>
      </c>
      <c r="AU39" s="100">
        <v>3</v>
      </c>
      <c r="AV39" s="100">
        <v>3</v>
      </c>
      <c r="AW39" s="100">
        <v>3</v>
      </c>
      <c r="AX39" s="100">
        <v>3</v>
      </c>
      <c r="AY39" s="69">
        <f t="shared" si="34"/>
        <v>5</v>
      </c>
      <c r="AZ39" s="70">
        <f t="shared" si="35"/>
        <v>3</v>
      </c>
      <c r="BA39" s="98"/>
      <c r="BB39" s="98" t="s">
        <v>223</v>
      </c>
    </row>
    <row r="40" spans="1:54" ht="15.75" customHeight="1" x14ac:dyDescent="0.25">
      <c r="A40" s="69">
        <v>38</v>
      </c>
      <c r="B40" s="69" t="s">
        <v>297</v>
      </c>
      <c r="C40" s="100" t="s">
        <v>193</v>
      </c>
      <c r="D40" s="100" t="s">
        <v>192</v>
      </c>
      <c r="E40" s="100">
        <v>4</v>
      </c>
      <c r="F40" s="100">
        <v>4</v>
      </c>
      <c r="G40" s="100">
        <v>4</v>
      </c>
      <c r="H40" s="100">
        <v>2</v>
      </c>
      <c r="I40" s="69">
        <f t="shared" si="18"/>
        <v>4</v>
      </c>
      <c r="J40" s="70">
        <f t="shared" si="19"/>
        <v>3.5</v>
      </c>
      <c r="K40" s="100">
        <v>3</v>
      </c>
      <c r="L40" s="100">
        <v>3</v>
      </c>
      <c r="M40" s="100">
        <v>4</v>
      </c>
      <c r="N40" s="100">
        <v>2</v>
      </c>
      <c r="O40" s="69">
        <f t="shared" si="20"/>
        <v>4</v>
      </c>
      <c r="P40" s="70">
        <f t="shared" si="21"/>
        <v>3</v>
      </c>
      <c r="Q40" s="100">
        <v>3</v>
      </c>
      <c r="R40" s="100">
        <v>3</v>
      </c>
      <c r="S40" s="100">
        <v>3</v>
      </c>
      <c r="T40" s="69">
        <f t="shared" si="22"/>
        <v>3</v>
      </c>
      <c r="U40" s="70">
        <f t="shared" si="23"/>
        <v>3</v>
      </c>
      <c r="V40" s="100">
        <v>3</v>
      </c>
      <c r="W40" s="100">
        <v>3</v>
      </c>
      <c r="X40" s="100">
        <v>3</v>
      </c>
      <c r="Y40" s="100">
        <v>3</v>
      </c>
      <c r="Z40" s="69">
        <f t="shared" si="24"/>
        <v>4</v>
      </c>
      <c r="AA40" s="70">
        <f t="shared" si="25"/>
        <v>3</v>
      </c>
      <c r="AB40" s="100">
        <v>3</v>
      </c>
      <c r="AC40" s="100">
        <v>3</v>
      </c>
      <c r="AD40" s="69">
        <f t="shared" si="26"/>
        <v>2</v>
      </c>
      <c r="AE40" s="70">
        <f t="shared" si="27"/>
        <v>3</v>
      </c>
      <c r="AF40" s="100">
        <v>3</v>
      </c>
      <c r="AG40" s="100">
        <v>4</v>
      </c>
      <c r="AH40" s="100">
        <v>3</v>
      </c>
      <c r="AI40" s="69">
        <f t="shared" si="28"/>
        <v>3</v>
      </c>
      <c r="AJ40" s="70">
        <f t="shared" si="29"/>
        <v>3.3333333333333335</v>
      </c>
      <c r="AK40" s="100">
        <v>3</v>
      </c>
      <c r="AL40" s="100">
        <v>3</v>
      </c>
      <c r="AM40" s="100">
        <v>3</v>
      </c>
      <c r="AN40" s="69">
        <f t="shared" si="30"/>
        <v>3</v>
      </c>
      <c r="AO40" s="70">
        <f t="shared" si="31"/>
        <v>3</v>
      </c>
      <c r="AP40" s="100">
        <v>3</v>
      </c>
      <c r="AQ40" s="100">
        <v>3</v>
      </c>
      <c r="AR40" s="69">
        <f t="shared" si="32"/>
        <v>2</v>
      </c>
      <c r="AS40" s="70">
        <f t="shared" si="33"/>
        <v>3</v>
      </c>
      <c r="AT40" s="100">
        <v>3</v>
      </c>
      <c r="AU40" s="100">
        <v>3</v>
      </c>
      <c r="AV40" s="100">
        <v>3</v>
      </c>
      <c r="AW40" s="100">
        <v>3</v>
      </c>
      <c r="AX40" s="100">
        <v>3</v>
      </c>
      <c r="AY40" s="69">
        <f t="shared" si="34"/>
        <v>5</v>
      </c>
      <c r="AZ40" s="70">
        <f t="shared" si="35"/>
        <v>3</v>
      </c>
      <c r="BA40" s="98"/>
      <c r="BB40" s="98" t="s">
        <v>224</v>
      </c>
    </row>
    <row r="41" spans="1:54" ht="15.75" customHeight="1" x14ac:dyDescent="0.25">
      <c r="A41" s="69">
        <v>39</v>
      </c>
      <c r="B41" s="69" t="s">
        <v>298</v>
      </c>
      <c r="C41" s="100" t="s">
        <v>193</v>
      </c>
      <c r="D41" s="100" t="s">
        <v>196</v>
      </c>
      <c r="E41" s="100">
        <v>3</v>
      </c>
      <c r="F41" s="100">
        <v>3</v>
      </c>
      <c r="G41" s="100">
        <v>3</v>
      </c>
      <c r="H41" s="100">
        <v>2</v>
      </c>
      <c r="I41" s="69">
        <f t="shared" si="18"/>
        <v>4</v>
      </c>
      <c r="J41" s="70">
        <f t="shared" si="19"/>
        <v>2.75</v>
      </c>
      <c r="K41" s="100">
        <v>3</v>
      </c>
      <c r="L41" s="100">
        <v>2</v>
      </c>
      <c r="M41" s="100">
        <v>3</v>
      </c>
      <c r="N41" s="100">
        <v>2</v>
      </c>
      <c r="O41" s="69">
        <f t="shared" si="20"/>
        <v>4</v>
      </c>
      <c r="P41" s="70">
        <f t="shared" si="21"/>
        <v>2.5</v>
      </c>
      <c r="Q41" s="100">
        <v>3</v>
      </c>
      <c r="R41" s="100">
        <v>2</v>
      </c>
      <c r="S41" s="100">
        <v>3</v>
      </c>
      <c r="T41" s="69">
        <f t="shared" si="22"/>
        <v>3</v>
      </c>
      <c r="U41" s="70">
        <f t="shared" si="23"/>
        <v>2.6666666666666665</v>
      </c>
      <c r="V41" s="100">
        <v>3</v>
      </c>
      <c r="W41" s="100">
        <v>3</v>
      </c>
      <c r="X41" s="100">
        <v>3</v>
      </c>
      <c r="Y41" s="100">
        <v>3</v>
      </c>
      <c r="Z41" s="69">
        <f t="shared" si="24"/>
        <v>4</v>
      </c>
      <c r="AA41" s="70">
        <f t="shared" si="25"/>
        <v>3</v>
      </c>
      <c r="AB41" s="100">
        <v>3</v>
      </c>
      <c r="AC41" s="100">
        <v>3</v>
      </c>
      <c r="AD41" s="69">
        <f t="shared" si="26"/>
        <v>2</v>
      </c>
      <c r="AE41" s="70">
        <f t="shared" si="27"/>
        <v>3</v>
      </c>
      <c r="AF41" s="100">
        <v>3</v>
      </c>
      <c r="AG41" s="100">
        <v>4</v>
      </c>
      <c r="AH41" s="100">
        <v>3</v>
      </c>
      <c r="AI41" s="69">
        <f t="shared" si="28"/>
        <v>3</v>
      </c>
      <c r="AJ41" s="70">
        <f t="shared" si="29"/>
        <v>3.3333333333333335</v>
      </c>
      <c r="AK41" s="100">
        <v>3</v>
      </c>
      <c r="AL41" s="100">
        <v>3</v>
      </c>
      <c r="AM41" s="100">
        <v>3</v>
      </c>
      <c r="AN41" s="69">
        <f t="shared" si="30"/>
        <v>3</v>
      </c>
      <c r="AO41" s="70">
        <f t="shared" si="31"/>
        <v>3</v>
      </c>
      <c r="AP41" s="100">
        <v>2</v>
      </c>
      <c r="AQ41" s="100">
        <v>3</v>
      </c>
      <c r="AR41" s="69">
        <f t="shared" si="32"/>
        <v>2</v>
      </c>
      <c r="AS41" s="70">
        <f t="shared" si="33"/>
        <v>2.5</v>
      </c>
      <c r="AT41" s="100">
        <v>3</v>
      </c>
      <c r="AU41" s="100">
        <v>4</v>
      </c>
      <c r="AV41" s="100">
        <v>3</v>
      </c>
      <c r="AW41" s="100">
        <v>3</v>
      </c>
      <c r="AX41" s="100">
        <v>3</v>
      </c>
      <c r="AY41" s="69">
        <f t="shared" si="34"/>
        <v>5</v>
      </c>
      <c r="AZ41" s="70">
        <f t="shared" si="35"/>
        <v>3.2</v>
      </c>
      <c r="BA41" s="98"/>
      <c r="BB41" s="98"/>
    </row>
    <row r="42" spans="1:54" ht="15.75" customHeight="1" x14ac:dyDescent="0.25">
      <c r="A42" s="69">
        <v>40</v>
      </c>
      <c r="B42" s="69" t="s">
        <v>299</v>
      </c>
      <c r="C42" s="100" t="s">
        <v>191</v>
      </c>
      <c r="D42" s="100" t="s">
        <v>225</v>
      </c>
      <c r="E42" s="100">
        <v>4</v>
      </c>
      <c r="F42" s="100">
        <v>4</v>
      </c>
      <c r="G42" s="100">
        <v>4</v>
      </c>
      <c r="H42" s="100">
        <v>4</v>
      </c>
      <c r="I42" s="69">
        <f t="shared" si="18"/>
        <v>4</v>
      </c>
      <c r="J42" s="70">
        <f t="shared" si="19"/>
        <v>4</v>
      </c>
      <c r="K42" s="100">
        <v>4</v>
      </c>
      <c r="L42" s="100">
        <v>4</v>
      </c>
      <c r="M42" s="100">
        <v>4</v>
      </c>
      <c r="N42" s="100">
        <v>4</v>
      </c>
      <c r="O42" s="69">
        <f t="shared" si="20"/>
        <v>4</v>
      </c>
      <c r="P42" s="70">
        <f t="shared" si="21"/>
        <v>4</v>
      </c>
      <c r="Q42" s="100">
        <v>4</v>
      </c>
      <c r="R42" s="100">
        <v>4</v>
      </c>
      <c r="S42" s="100">
        <v>4</v>
      </c>
      <c r="T42" s="69">
        <f t="shared" si="22"/>
        <v>3</v>
      </c>
      <c r="U42" s="70">
        <f t="shared" si="23"/>
        <v>4</v>
      </c>
      <c r="V42" s="100">
        <v>4</v>
      </c>
      <c r="W42" s="100">
        <v>4</v>
      </c>
      <c r="X42" s="100">
        <v>4</v>
      </c>
      <c r="Y42" s="100">
        <v>4</v>
      </c>
      <c r="Z42" s="69">
        <f t="shared" si="24"/>
        <v>4</v>
      </c>
      <c r="AA42" s="70">
        <f t="shared" si="25"/>
        <v>4</v>
      </c>
      <c r="AB42" s="100">
        <v>4</v>
      </c>
      <c r="AC42" s="100">
        <v>4</v>
      </c>
      <c r="AD42" s="69">
        <f t="shared" si="26"/>
        <v>2</v>
      </c>
      <c r="AE42" s="70">
        <f t="shared" si="27"/>
        <v>4</v>
      </c>
      <c r="AF42" s="100">
        <v>4</v>
      </c>
      <c r="AG42" s="100">
        <v>4</v>
      </c>
      <c r="AH42" s="100">
        <v>4</v>
      </c>
      <c r="AI42" s="69">
        <f t="shared" si="28"/>
        <v>3</v>
      </c>
      <c r="AJ42" s="70">
        <f t="shared" si="29"/>
        <v>4</v>
      </c>
      <c r="AK42" s="100">
        <v>4</v>
      </c>
      <c r="AL42" s="100">
        <v>4</v>
      </c>
      <c r="AM42" s="100">
        <v>4</v>
      </c>
      <c r="AN42" s="69">
        <f t="shared" si="30"/>
        <v>3</v>
      </c>
      <c r="AO42" s="70">
        <f t="shared" si="31"/>
        <v>4</v>
      </c>
      <c r="AP42" s="100">
        <v>4</v>
      </c>
      <c r="AQ42" s="100">
        <v>4</v>
      </c>
      <c r="AR42" s="69">
        <f t="shared" si="32"/>
        <v>2</v>
      </c>
      <c r="AS42" s="70">
        <f t="shared" si="33"/>
        <v>4</v>
      </c>
      <c r="AT42" s="100">
        <v>4</v>
      </c>
      <c r="AU42" s="100">
        <v>4</v>
      </c>
      <c r="AV42" s="100">
        <v>4</v>
      </c>
      <c r="AW42" s="100">
        <v>4</v>
      </c>
      <c r="AX42" s="100">
        <v>4</v>
      </c>
      <c r="AY42" s="69">
        <f t="shared" si="34"/>
        <v>5</v>
      </c>
      <c r="AZ42" s="70">
        <f t="shared" si="35"/>
        <v>4</v>
      </c>
      <c r="BA42" s="98"/>
      <c r="BB42" s="98"/>
    </row>
    <row r="43" spans="1:54" ht="15.75" customHeight="1" x14ac:dyDescent="0.25">
      <c r="A43" s="69">
        <v>41</v>
      </c>
      <c r="B43" s="69" t="s">
        <v>300</v>
      </c>
      <c r="C43" s="100" t="s">
        <v>191</v>
      </c>
      <c r="D43" s="100" t="s">
        <v>196</v>
      </c>
      <c r="E43" s="100">
        <v>3</v>
      </c>
      <c r="F43" s="100">
        <v>2</v>
      </c>
      <c r="G43" s="100">
        <v>3</v>
      </c>
      <c r="H43" s="100">
        <v>2</v>
      </c>
      <c r="I43" s="69">
        <f t="shared" si="18"/>
        <v>4</v>
      </c>
      <c r="J43" s="70">
        <f t="shared" si="19"/>
        <v>2.5</v>
      </c>
      <c r="K43" s="100">
        <v>3</v>
      </c>
      <c r="L43" s="100">
        <v>3</v>
      </c>
      <c r="M43" s="100">
        <v>3</v>
      </c>
      <c r="N43" s="100">
        <v>3</v>
      </c>
      <c r="O43" s="69">
        <f t="shared" si="20"/>
        <v>4</v>
      </c>
      <c r="P43" s="70">
        <f t="shared" si="21"/>
        <v>3</v>
      </c>
      <c r="Q43" s="100">
        <v>3</v>
      </c>
      <c r="R43" s="100">
        <v>2</v>
      </c>
      <c r="S43" s="100">
        <v>3</v>
      </c>
      <c r="T43" s="69">
        <f t="shared" si="22"/>
        <v>3</v>
      </c>
      <c r="U43" s="70">
        <f t="shared" si="23"/>
        <v>2.6666666666666665</v>
      </c>
      <c r="V43" s="100">
        <v>3</v>
      </c>
      <c r="W43" s="100">
        <v>3</v>
      </c>
      <c r="X43" s="100">
        <v>3</v>
      </c>
      <c r="Y43" s="100">
        <v>3</v>
      </c>
      <c r="Z43" s="69">
        <f t="shared" si="24"/>
        <v>4</v>
      </c>
      <c r="AA43" s="70">
        <f t="shared" si="25"/>
        <v>3</v>
      </c>
      <c r="AB43" s="100">
        <v>3</v>
      </c>
      <c r="AC43" s="100">
        <v>3</v>
      </c>
      <c r="AD43" s="69">
        <f t="shared" si="26"/>
        <v>2</v>
      </c>
      <c r="AE43" s="70">
        <f t="shared" si="27"/>
        <v>3</v>
      </c>
      <c r="AF43" s="100">
        <v>3</v>
      </c>
      <c r="AG43" s="100">
        <v>3</v>
      </c>
      <c r="AH43" s="100">
        <v>3</v>
      </c>
      <c r="AI43" s="69">
        <f t="shared" si="28"/>
        <v>3</v>
      </c>
      <c r="AJ43" s="70">
        <f t="shared" si="29"/>
        <v>3</v>
      </c>
      <c r="AK43" s="100">
        <v>4</v>
      </c>
      <c r="AL43" s="100">
        <v>4</v>
      </c>
      <c r="AM43" s="100">
        <v>4</v>
      </c>
      <c r="AN43" s="69">
        <f t="shared" si="30"/>
        <v>3</v>
      </c>
      <c r="AO43" s="70">
        <f t="shared" si="31"/>
        <v>4</v>
      </c>
      <c r="AP43" s="100">
        <v>3</v>
      </c>
      <c r="AQ43" s="100">
        <v>3</v>
      </c>
      <c r="AR43" s="69">
        <f t="shared" si="32"/>
        <v>2</v>
      </c>
      <c r="AS43" s="70">
        <f t="shared" si="33"/>
        <v>3</v>
      </c>
      <c r="AT43" s="100">
        <v>3</v>
      </c>
      <c r="AU43" s="100">
        <v>3</v>
      </c>
      <c r="AV43" s="100">
        <v>3</v>
      </c>
      <c r="AW43" s="100">
        <v>3</v>
      </c>
      <c r="AX43" s="100">
        <v>3</v>
      </c>
      <c r="AY43" s="69">
        <f t="shared" si="34"/>
        <v>5</v>
      </c>
      <c r="AZ43" s="70">
        <f t="shared" si="35"/>
        <v>3</v>
      </c>
      <c r="BA43" s="98"/>
      <c r="BB43" s="98"/>
    </row>
    <row r="44" spans="1:54" ht="15.75" customHeight="1" x14ac:dyDescent="0.25">
      <c r="A44" s="69">
        <v>42</v>
      </c>
      <c r="B44" s="69" t="s">
        <v>301</v>
      </c>
      <c r="C44" s="100" t="s">
        <v>191</v>
      </c>
      <c r="D44" s="100" t="s">
        <v>196</v>
      </c>
      <c r="E44" s="100">
        <v>3</v>
      </c>
      <c r="F44" s="100">
        <v>3</v>
      </c>
      <c r="G44" s="100">
        <v>3</v>
      </c>
      <c r="H44" s="100">
        <v>3</v>
      </c>
      <c r="I44" s="69">
        <f t="shared" si="18"/>
        <v>4</v>
      </c>
      <c r="J44" s="70">
        <f t="shared" si="19"/>
        <v>3</v>
      </c>
      <c r="K44" s="100">
        <v>3</v>
      </c>
      <c r="L44" s="100">
        <v>3</v>
      </c>
      <c r="M44" s="100">
        <v>3</v>
      </c>
      <c r="N44" s="100">
        <v>3</v>
      </c>
      <c r="O44" s="69">
        <f t="shared" si="20"/>
        <v>4</v>
      </c>
      <c r="P44" s="70">
        <f t="shared" si="21"/>
        <v>3</v>
      </c>
      <c r="Q44" s="100">
        <v>3</v>
      </c>
      <c r="R44" s="100">
        <v>3</v>
      </c>
      <c r="S44" s="100">
        <v>3</v>
      </c>
      <c r="T44" s="69">
        <f t="shared" si="22"/>
        <v>3</v>
      </c>
      <c r="U44" s="70">
        <f t="shared" si="23"/>
        <v>3</v>
      </c>
      <c r="V44" s="100">
        <v>3</v>
      </c>
      <c r="W44" s="100">
        <v>3</v>
      </c>
      <c r="X44" s="100">
        <v>3</v>
      </c>
      <c r="Y44" s="100">
        <v>3</v>
      </c>
      <c r="Z44" s="69">
        <f t="shared" si="24"/>
        <v>4</v>
      </c>
      <c r="AA44" s="70">
        <f t="shared" si="25"/>
        <v>3</v>
      </c>
      <c r="AB44" s="100">
        <v>3</v>
      </c>
      <c r="AC44" s="100">
        <v>3</v>
      </c>
      <c r="AD44" s="69">
        <f t="shared" si="26"/>
        <v>2</v>
      </c>
      <c r="AE44" s="70">
        <f t="shared" si="27"/>
        <v>3</v>
      </c>
      <c r="AF44" s="100">
        <v>3</v>
      </c>
      <c r="AG44" s="100">
        <v>3</v>
      </c>
      <c r="AH44" s="100">
        <v>3</v>
      </c>
      <c r="AI44" s="69">
        <f t="shared" si="28"/>
        <v>3</v>
      </c>
      <c r="AJ44" s="70">
        <f t="shared" si="29"/>
        <v>3</v>
      </c>
      <c r="AK44" s="100">
        <v>3</v>
      </c>
      <c r="AL44" s="100">
        <v>3</v>
      </c>
      <c r="AM44" s="100">
        <v>3</v>
      </c>
      <c r="AN44" s="69">
        <f t="shared" si="30"/>
        <v>3</v>
      </c>
      <c r="AO44" s="70">
        <f t="shared" si="31"/>
        <v>3</v>
      </c>
      <c r="AP44" s="100">
        <v>3</v>
      </c>
      <c r="AQ44" s="100">
        <v>3</v>
      </c>
      <c r="AR44" s="69">
        <f t="shared" si="32"/>
        <v>2</v>
      </c>
      <c r="AS44" s="70">
        <f t="shared" si="33"/>
        <v>3</v>
      </c>
      <c r="AT44" s="100">
        <v>3</v>
      </c>
      <c r="AU44" s="100">
        <v>3</v>
      </c>
      <c r="AV44" s="100">
        <v>3</v>
      </c>
      <c r="AW44" s="100">
        <v>3</v>
      </c>
      <c r="AX44" s="100">
        <v>3</v>
      </c>
      <c r="AY44" s="69">
        <f t="shared" si="34"/>
        <v>5</v>
      </c>
      <c r="AZ44" s="70">
        <f t="shared" si="35"/>
        <v>3</v>
      </c>
      <c r="BA44" s="98"/>
      <c r="BB44" s="98"/>
    </row>
    <row r="45" spans="1:54" ht="15.75" customHeight="1" x14ac:dyDescent="0.25">
      <c r="A45" s="69">
        <v>43</v>
      </c>
      <c r="B45" s="69" t="s">
        <v>302</v>
      </c>
      <c r="C45" s="100" t="s">
        <v>191</v>
      </c>
      <c r="D45" s="100" t="s">
        <v>196</v>
      </c>
      <c r="E45" s="100">
        <v>3</v>
      </c>
      <c r="F45" s="100">
        <v>3</v>
      </c>
      <c r="G45" s="100">
        <v>2</v>
      </c>
      <c r="H45" s="100">
        <v>2</v>
      </c>
      <c r="I45" s="69">
        <f t="shared" si="18"/>
        <v>4</v>
      </c>
      <c r="J45" s="70">
        <f t="shared" si="19"/>
        <v>2.5</v>
      </c>
      <c r="K45" s="100">
        <v>2</v>
      </c>
      <c r="L45" s="100">
        <v>3</v>
      </c>
      <c r="M45" s="100">
        <v>3</v>
      </c>
      <c r="N45" s="100">
        <v>3</v>
      </c>
      <c r="O45" s="69">
        <f t="shared" si="20"/>
        <v>4</v>
      </c>
      <c r="P45" s="70">
        <f t="shared" si="21"/>
        <v>2.75</v>
      </c>
      <c r="Q45" s="100">
        <v>3</v>
      </c>
      <c r="R45" s="100">
        <v>3</v>
      </c>
      <c r="S45" s="100">
        <v>3</v>
      </c>
      <c r="T45" s="69">
        <f t="shared" si="22"/>
        <v>3</v>
      </c>
      <c r="U45" s="70">
        <f t="shared" si="23"/>
        <v>3</v>
      </c>
      <c r="V45" s="100">
        <v>4</v>
      </c>
      <c r="W45" s="100">
        <v>3</v>
      </c>
      <c r="X45" s="100">
        <v>3</v>
      </c>
      <c r="Y45" s="100">
        <v>3</v>
      </c>
      <c r="Z45" s="69">
        <f t="shared" si="24"/>
        <v>4</v>
      </c>
      <c r="AA45" s="70">
        <f t="shared" si="25"/>
        <v>3.25</v>
      </c>
      <c r="AB45" s="100">
        <v>3</v>
      </c>
      <c r="AC45" s="100">
        <v>3</v>
      </c>
      <c r="AD45" s="69">
        <f t="shared" si="26"/>
        <v>2</v>
      </c>
      <c r="AE45" s="70">
        <f t="shared" si="27"/>
        <v>3</v>
      </c>
      <c r="AF45" s="100">
        <v>3</v>
      </c>
      <c r="AG45" s="100">
        <v>3</v>
      </c>
      <c r="AH45" s="100">
        <v>3</v>
      </c>
      <c r="AI45" s="69">
        <f t="shared" si="28"/>
        <v>3</v>
      </c>
      <c r="AJ45" s="70">
        <f t="shared" si="29"/>
        <v>3</v>
      </c>
      <c r="AK45" s="100">
        <v>3</v>
      </c>
      <c r="AL45" s="100">
        <v>3</v>
      </c>
      <c r="AM45" s="100">
        <v>3</v>
      </c>
      <c r="AN45" s="69">
        <f t="shared" si="30"/>
        <v>3</v>
      </c>
      <c r="AO45" s="70">
        <f t="shared" si="31"/>
        <v>3</v>
      </c>
      <c r="AP45" s="100">
        <v>3</v>
      </c>
      <c r="AQ45" s="100">
        <v>3</v>
      </c>
      <c r="AR45" s="69">
        <f t="shared" si="32"/>
        <v>2</v>
      </c>
      <c r="AS45" s="70">
        <f t="shared" si="33"/>
        <v>3</v>
      </c>
      <c r="AT45" s="100">
        <v>3</v>
      </c>
      <c r="AU45" s="100">
        <v>3</v>
      </c>
      <c r="AV45" s="100">
        <v>3</v>
      </c>
      <c r="AW45" s="100">
        <v>4</v>
      </c>
      <c r="AX45" s="100">
        <v>3</v>
      </c>
      <c r="AY45" s="69">
        <f t="shared" si="34"/>
        <v>5</v>
      </c>
      <c r="AZ45" s="70">
        <f t="shared" si="35"/>
        <v>3.2</v>
      </c>
      <c r="BA45" s="98"/>
      <c r="BB45" s="98"/>
    </row>
    <row r="46" spans="1:54" ht="15.75" customHeight="1" x14ac:dyDescent="0.25">
      <c r="A46" s="69">
        <v>44</v>
      </c>
      <c r="B46" s="69" t="s">
        <v>303</v>
      </c>
      <c r="C46" s="100" t="s">
        <v>193</v>
      </c>
      <c r="D46" s="100" t="s">
        <v>196</v>
      </c>
      <c r="E46" s="100">
        <v>4</v>
      </c>
      <c r="F46" s="100">
        <v>3</v>
      </c>
      <c r="G46" s="100">
        <v>3</v>
      </c>
      <c r="H46" s="100">
        <v>3</v>
      </c>
      <c r="I46" s="69">
        <f t="shared" si="18"/>
        <v>4</v>
      </c>
      <c r="J46" s="70">
        <f t="shared" si="19"/>
        <v>3.25</v>
      </c>
      <c r="K46" s="100">
        <v>3</v>
      </c>
      <c r="L46" s="100">
        <v>3</v>
      </c>
      <c r="M46" s="100">
        <v>4</v>
      </c>
      <c r="N46" s="100">
        <v>3</v>
      </c>
      <c r="O46" s="69">
        <f t="shared" si="20"/>
        <v>4</v>
      </c>
      <c r="P46" s="70">
        <f t="shared" si="21"/>
        <v>3.25</v>
      </c>
      <c r="Q46" s="100">
        <v>3</v>
      </c>
      <c r="R46" s="100">
        <v>4</v>
      </c>
      <c r="S46" s="100">
        <v>3</v>
      </c>
      <c r="T46" s="69">
        <f t="shared" si="22"/>
        <v>3</v>
      </c>
      <c r="U46" s="70">
        <f t="shared" si="23"/>
        <v>3.3333333333333335</v>
      </c>
      <c r="V46" s="100">
        <v>3</v>
      </c>
      <c r="W46" s="100">
        <v>4</v>
      </c>
      <c r="X46" s="100">
        <v>3</v>
      </c>
      <c r="Y46" s="100">
        <v>3</v>
      </c>
      <c r="Z46" s="69">
        <f t="shared" si="24"/>
        <v>4</v>
      </c>
      <c r="AA46" s="70">
        <f t="shared" si="25"/>
        <v>3.25</v>
      </c>
      <c r="AB46" s="100">
        <v>3</v>
      </c>
      <c r="AC46" s="100">
        <v>3</v>
      </c>
      <c r="AD46" s="69">
        <f t="shared" si="26"/>
        <v>2</v>
      </c>
      <c r="AE46" s="70">
        <f t="shared" si="27"/>
        <v>3</v>
      </c>
      <c r="AF46" s="100">
        <v>4</v>
      </c>
      <c r="AG46" s="100">
        <v>3</v>
      </c>
      <c r="AH46" s="100">
        <v>3</v>
      </c>
      <c r="AI46" s="69">
        <f t="shared" si="28"/>
        <v>3</v>
      </c>
      <c r="AJ46" s="70">
        <f t="shared" si="29"/>
        <v>3.3333333333333335</v>
      </c>
      <c r="AK46" s="100">
        <v>4</v>
      </c>
      <c r="AL46" s="100">
        <v>4</v>
      </c>
      <c r="AM46" s="100">
        <v>4</v>
      </c>
      <c r="AN46" s="69">
        <f t="shared" si="30"/>
        <v>3</v>
      </c>
      <c r="AO46" s="70">
        <f t="shared" si="31"/>
        <v>4</v>
      </c>
      <c r="AP46" s="100">
        <v>3</v>
      </c>
      <c r="AQ46" s="100">
        <v>4</v>
      </c>
      <c r="AR46" s="69">
        <f t="shared" si="32"/>
        <v>2</v>
      </c>
      <c r="AS46" s="70">
        <f t="shared" si="33"/>
        <v>3.5</v>
      </c>
      <c r="AT46" s="100">
        <v>4</v>
      </c>
      <c r="AU46" s="100">
        <v>3</v>
      </c>
      <c r="AV46" s="100">
        <v>3</v>
      </c>
      <c r="AW46" s="100">
        <v>3</v>
      </c>
      <c r="AX46" s="100">
        <v>3</v>
      </c>
      <c r="AY46" s="69">
        <f t="shared" si="34"/>
        <v>5</v>
      </c>
      <c r="AZ46" s="70">
        <f t="shared" si="35"/>
        <v>3.2</v>
      </c>
      <c r="BA46" s="98"/>
      <c r="BB46" s="98"/>
    </row>
    <row r="47" spans="1:54" ht="15.75" customHeight="1" x14ac:dyDescent="0.25">
      <c r="A47" s="69">
        <v>45</v>
      </c>
      <c r="B47" s="69" t="s">
        <v>304</v>
      </c>
      <c r="C47" s="100" t="s">
        <v>193</v>
      </c>
      <c r="D47" s="100" t="s">
        <v>196</v>
      </c>
      <c r="E47" s="100">
        <v>3</v>
      </c>
      <c r="F47" s="100">
        <v>3</v>
      </c>
      <c r="G47" s="100">
        <v>3</v>
      </c>
      <c r="H47" s="100">
        <v>3</v>
      </c>
      <c r="I47" s="69">
        <f t="shared" si="18"/>
        <v>4</v>
      </c>
      <c r="J47" s="70">
        <f t="shared" si="19"/>
        <v>3</v>
      </c>
      <c r="K47" s="100">
        <v>3</v>
      </c>
      <c r="L47" s="100">
        <v>3</v>
      </c>
      <c r="M47" s="100">
        <v>3</v>
      </c>
      <c r="N47" s="100">
        <v>3</v>
      </c>
      <c r="O47" s="69">
        <f t="shared" si="20"/>
        <v>4</v>
      </c>
      <c r="P47" s="70">
        <f t="shared" si="21"/>
        <v>3</v>
      </c>
      <c r="Q47" s="100">
        <v>3</v>
      </c>
      <c r="R47" s="100">
        <v>3</v>
      </c>
      <c r="S47" s="100">
        <v>3</v>
      </c>
      <c r="T47" s="69">
        <f t="shared" si="22"/>
        <v>3</v>
      </c>
      <c r="U47" s="70">
        <f t="shared" si="23"/>
        <v>3</v>
      </c>
      <c r="V47" s="100">
        <v>3</v>
      </c>
      <c r="W47" s="100">
        <v>3</v>
      </c>
      <c r="X47" s="100">
        <v>3</v>
      </c>
      <c r="Y47" s="100">
        <v>3</v>
      </c>
      <c r="Z47" s="69">
        <f t="shared" si="24"/>
        <v>4</v>
      </c>
      <c r="AA47" s="70">
        <f t="shared" si="25"/>
        <v>3</v>
      </c>
      <c r="AB47" s="100">
        <v>3</v>
      </c>
      <c r="AC47" s="100">
        <v>3</v>
      </c>
      <c r="AD47" s="69">
        <f t="shared" si="26"/>
        <v>2</v>
      </c>
      <c r="AE47" s="70">
        <f t="shared" si="27"/>
        <v>3</v>
      </c>
      <c r="AF47" s="100">
        <v>3</v>
      </c>
      <c r="AG47" s="100">
        <v>3</v>
      </c>
      <c r="AH47" s="100">
        <v>3</v>
      </c>
      <c r="AI47" s="69">
        <f t="shared" si="28"/>
        <v>3</v>
      </c>
      <c r="AJ47" s="70">
        <f t="shared" si="29"/>
        <v>3</v>
      </c>
      <c r="AK47" s="100">
        <v>3</v>
      </c>
      <c r="AL47" s="100">
        <v>3</v>
      </c>
      <c r="AM47" s="100">
        <v>3</v>
      </c>
      <c r="AN47" s="69">
        <f t="shared" si="30"/>
        <v>3</v>
      </c>
      <c r="AO47" s="70">
        <f t="shared" si="31"/>
        <v>3</v>
      </c>
      <c r="AP47" s="100">
        <v>3</v>
      </c>
      <c r="AQ47" s="100">
        <v>3</v>
      </c>
      <c r="AR47" s="69">
        <f t="shared" si="32"/>
        <v>2</v>
      </c>
      <c r="AS47" s="70">
        <f t="shared" si="33"/>
        <v>3</v>
      </c>
      <c r="AT47" s="100">
        <v>3</v>
      </c>
      <c r="AU47" s="100">
        <v>3</v>
      </c>
      <c r="AV47" s="100">
        <v>3</v>
      </c>
      <c r="AW47" s="100">
        <v>3</v>
      </c>
      <c r="AX47" s="100">
        <v>3</v>
      </c>
      <c r="AY47" s="69">
        <f t="shared" si="34"/>
        <v>5</v>
      </c>
      <c r="AZ47" s="70">
        <f t="shared" si="35"/>
        <v>3</v>
      </c>
      <c r="BA47" s="98"/>
      <c r="BB47" s="98"/>
    </row>
    <row r="48" spans="1:54" ht="15.75" customHeight="1" x14ac:dyDescent="0.25">
      <c r="A48" s="69">
        <v>46</v>
      </c>
      <c r="B48" s="69" t="s">
        <v>305</v>
      </c>
      <c r="C48" s="100" t="s">
        <v>191</v>
      </c>
      <c r="D48" s="100" t="s">
        <v>192</v>
      </c>
      <c r="E48" s="100">
        <v>3</v>
      </c>
      <c r="F48" s="100">
        <v>3</v>
      </c>
      <c r="G48" s="100">
        <v>3</v>
      </c>
      <c r="H48" s="100">
        <v>3</v>
      </c>
      <c r="I48" s="69">
        <f t="shared" si="18"/>
        <v>4</v>
      </c>
      <c r="J48" s="70">
        <f t="shared" si="19"/>
        <v>3</v>
      </c>
      <c r="K48" s="100">
        <v>2</v>
      </c>
      <c r="L48" s="100">
        <v>2</v>
      </c>
      <c r="M48" s="100">
        <v>2</v>
      </c>
      <c r="N48" s="100">
        <v>2</v>
      </c>
      <c r="O48" s="69">
        <f t="shared" si="20"/>
        <v>4</v>
      </c>
      <c r="P48" s="70">
        <f t="shared" si="21"/>
        <v>2</v>
      </c>
      <c r="Q48" s="100">
        <v>3</v>
      </c>
      <c r="R48" s="100">
        <v>3</v>
      </c>
      <c r="S48" s="100">
        <v>3</v>
      </c>
      <c r="T48" s="69">
        <f t="shared" si="22"/>
        <v>3</v>
      </c>
      <c r="U48" s="70">
        <f t="shared" si="23"/>
        <v>3</v>
      </c>
      <c r="V48" s="100">
        <v>2</v>
      </c>
      <c r="W48" s="100">
        <v>3</v>
      </c>
      <c r="X48" s="100">
        <v>3</v>
      </c>
      <c r="Y48" s="100">
        <v>3</v>
      </c>
      <c r="Z48" s="69">
        <f t="shared" si="24"/>
        <v>4</v>
      </c>
      <c r="AA48" s="70">
        <f t="shared" si="25"/>
        <v>2.75</v>
      </c>
      <c r="AB48" s="100">
        <v>2</v>
      </c>
      <c r="AC48" s="100">
        <v>3</v>
      </c>
      <c r="AD48" s="69">
        <f t="shared" si="26"/>
        <v>2</v>
      </c>
      <c r="AE48" s="70">
        <f t="shared" si="27"/>
        <v>2.5</v>
      </c>
      <c r="AF48" s="100">
        <v>2</v>
      </c>
      <c r="AG48" s="100">
        <v>2</v>
      </c>
      <c r="AH48" s="100">
        <v>2</v>
      </c>
      <c r="AI48" s="69">
        <f t="shared" si="28"/>
        <v>3</v>
      </c>
      <c r="AJ48" s="70">
        <f t="shared" si="29"/>
        <v>2</v>
      </c>
      <c r="AK48" s="100">
        <v>2</v>
      </c>
      <c r="AL48" s="100">
        <v>3</v>
      </c>
      <c r="AM48" s="100">
        <v>2</v>
      </c>
      <c r="AN48" s="69">
        <f t="shared" si="30"/>
        <v>3</v>
      </c>
      <c r="AO48" s="70">
        <f t="shared" si="31"/>
        <v>2.3333333333333335</v>
      </c>
      <c r="AP48" s="100">
        <v>3</v>
      </c>
      <c r="AQ48" s="100">
        <v>3</v>
      </c>
      <c r="AR48" s="69">
        <f t="shared" si="32"/>
        <v>2</v>
      </c>
      <c r="AS48" s="70">
        <f t="shared" si="33"/>
        <v>3</v>
      </c>
      <c r="AT48" s="100">
        <v>3</v>
      </c>
      <c r="AU48" s="100">
        <v>3</v>
      </c>
      <c r="AV48" s="100">
        <v>3</v>
      </c>
      <c r="AW48" s="100">
        <v>3</v>
      </c>
      <c r="AX48" s="100">
        <v>3</v>
      </c>
      <c r="AY48" s="69">
        <f t="shared" si="34"/>
        <v>5</v>
      </c>
      <c r="AZ48" s="70">
        <f t="shared" si="35"/>
        <v>3</v>
      </c>
      <c r="BA48" s="98"/>
      <c r="BB48" s="98"/>
    </row>
    <row r="49" spans="1:54" ht="15.75" customHeight="1" x14ac:dyDescent="0.25">
      <c r="A49" s="69">
        <v>47</v>
      </c>
      <c r="B49" s="69" t="s">
        <v>306</v>
      </c>
      <c r="C49" s="100" t="s">
        <v>191</v>
      </c>
      <c r="D49" s="100" t="s">
        <v>196</v>
      </c>
      <c r="E49" s="100">
        <v>4</v>
      </c>
      <c r="F49" s="100">
        <v>4</v>
      </c>
      <c r="G49" s="100">
        <v>4</v>
      </c>
      <c r="H49" s="100">
        <v>4</v>
      </c>
      <c r="I49" s="69">
        <f t="shared" si="18"/>
        <v>4</v>
      </c>
      <c r="J49" s="70">
        <f t="shared" si="19"/>
        <v>4</v>
      </c>
      <c r="K49" s="100">
        <v>4</v>
      </c>
      <c r="L49" s="100">
        <v>4</v>
      </c>
      <c r="M49" s="100">
        <v>4</v>
      </c>
      <c r="N49" s="100">
        <v>4</v>
      </c>
      <c r="O49" s="69">
        <f t="shared" si="20"/>
        <v>4</v>
      </c>
      <c r="P49" s="70">
        <f t="shared" si="21"/>
        <v>4</v>
      </c>
      <c r="Q49" s="100">
        <v>4</v>
      </c>
      <c r="R49" s="100">
        <v>4</v>
      </c>
      <c r="S49" s="100">
        <v>4</v>
      </c>
      <c r="T49" s="69">
        <f t="shared" si="22"/>
        <v>3</v>
      </c>
      <c r="U49" s="70">
        <f t="shared" si="23"/>
        <v>4</v>
      </c>
      <c r="V49" s="100">
        <v>4</v>
      </c>
      <c r="W49" s="100">
        <v>4</v>
      </c>
      <c r="X49" s="100">
        <v>4</v>
      </c>
      <c r="Y49" s="100">
        <v>4</v>
      </c>
      <c r="Z49" s="69">
        <f t="shared" si="24"/>
        <v>4</v>
      </c>
      <c r="AA49" s="70">
        <f t="shared" si="25"/>
        <v>4</v>
      </c>
      <c r="AB49" s="100">
        <v>4</v>
      </c>
      <c r="AC49" s="100">
        <v>4</v>
      </c>
      <c r="AD49" s="69">
        <f t="shared" si="26"/>
        <v>2</v>
      </c>
      <c r="AE49" s="70">
        <f t="shared" si="27"/>
        <v>4</v>
      </c>
      <c r="AF49" s="100">
        <v>4</v>
      </c>
      <c r="AG49" s="100">
        <v>4</v>
      </c>
      <c r="AH49" s="100">
        <v>4</v>
      </c>
      <c r="AI49" s="69">
        <f t="shared" si="28"/>
        <v>3</v>
      </c>
      <c r="AJ49" s="70">
        <f t="shared" si="29"/>
        <v>4</v>
      </c>
      <c r="AK49" s="100">
        <v>4</v>
      </c>
      <c r="AL49" s="100">
        <v>4</v>
      </c>
      <c r="AM49" s="100">
        <v>4</v>
      </c>
      <c r="AN49" s="69">
        <f t="shared" si="30"/>
        <v>3</v>
      </c>
      <c r="AO49" s="70">
        <f t="shared" si="31"/>
        <v>4</v>
      </c>
      <c r="AP49" s="100">
        <v>4</v>
      </c>
      <c r="AQ49" s="100">
        <v>4</v>
      </c>
      <c r="AR49" s="69">
        <f t="shared" si="32"/>
        <v>2</v>
      </c>
      <c r="AS49" s="70">
        <f t="shared" si="33"/>
        <v>4</v>
      </c>
      <c r="AT49" s="100">
        <v>4</v>
      </c>
      <c r="AU49" s="100">
        <v>4</v>
      </c>
      <c r="AV49" s="100">
        <v>4</v>
      </c>
      <c r="AW49" s="100">
        <v>4</v>
      </c>
      <c r="AX49" s="100">
        <v>4</v>
      </c>
      <c r="AY49" s="69">
        <f t="shared" si="34"/>
        <v>5</v>
      </c>
      <c r="AZ49" s="70">
        <f t="shared" si="35"/>
        <v>4</v>
      </c>
      <c r="BA49" s="98"/>
      <c r="BB49" s="98"/>
    </row>
    <row r="50" spans="1:54" ht="15.75" customHeight="1" x14ac:dyDescent="0.25">
      <c r="A50" s="69">
        <v>48</v>
      </c>
      <c r="B50" s="69" t="s">
        <v>307</v>
      </c>
      <c r="C50" s="100" t="s">
        <v>193</v>
      </c>
      <c r="D50" s="100" t="s">
        <v>196</v>
      </c>
      <c r="E50" s="100">
        <v>3</v>
      </c>
      <c r="F50" s="100">
        <v>4</v>
      </c>
      <c r="G50" s="100">
        <v>3</v>
      </c>
      <c r="H50" s="100">
        <v>3</v>
      </c>
      <c r="I50" s="69">
        <f t="shared" si="18"/>
        <v>4</v>
      </c>
      <c r="J50" s="70">
        <f t="shared" si="19"/>
        <v>3.25</v>
      </c>
      <c r="K50" s="100">
        <v>4</v>
      </c>
      <c r="L50" s="100">
        <v>4</v>
      </c>
      <c r="M50" s="100">
        <v>4</v>
      </c>
      <c r="N50" s="100">
        <v>4</v>
      </c>
      <c r="O50" s="69">
        <f t="shared" si="20"/>
        <v>4</v>
      </c>
      <c r="P50" s="70">
        <f t="shared" si="21"/>
        <v>4</v>
      </c>
      <c r="Q50" s="100">
        <v>3</v>
      </c>
      <c r="R50" s="100">
        <v>3</v>
      </c>
      <c r="S50" s="100">
        <v>3</v>
      </c>
      <c r="T50" s="69">
        <f t="shared" si="22"/>
        <v>3</v>
      </c>
      <c r="U50" s="70">
        <f t="shared" si="23"/>
        <v>3</v>
      </c>
      <c r="V50" s="100">
        <v>3</v>
      </c>
      <c r="W50" s="100">
        <v>3</v>
      </c>
      <c r="X50" s="100">
        <v>3</v>
      </c>
      <c r="Y50" s="100">
        <v>4</v>
      </c>
      <c r="Z50" s="69">
        <f t="shared" si="24"/>
        <v>4</v>
      </c>
      <c r="AA50" s="70">
        <f t="shared" si="25"/>
        <v>3.25</v>
      </c>
      <c r="AB50" s="100">
        <v>3</v>
      </c>
      <c r="AC50" s="100">
        <v>4</v>
      </c>
      <c r="AD50" s="69">
        <f t="shared" si="26"/>
        <v>2</v>
      </c>
      <c r="AE50" s="70">
        <f t="shared" si="27"/>
        <v>3.5</v>
      </c>
      <c r="AF50" s="100">
        <v>3</v>
      </c>
      <c r="AG50" s="100">
        <v>3</v>
      </c>
      <c r="AH50" s="100">
        <v>3</v>
      </c>
      <c r="AI50" s="69">
        <f t="shared" si="28"/>
        <v>3</v>
      </c>
      <c r="AJ50" s="70">
        <f t="shared" si="29"/>
        <v>3</v>
      </c>
      <c r="AK50" s="100">
        <v>3</v>
      </c>
      <c r="AL50" s="100">
        <v>3</v>
      </c>
      <c r="AM50" s="100">
        <v>3</v>
      </c>
      <c r="AN50" s="69">
        <f t="shared" si="30"/>
        <v>3</v>
      </c>
      <c r="AO50" s="70">
        <f t="shared" si="31"/>
        <v>3</v>
      </c>
      <c r="AP50" s="100">
        <v>3</v>
      </c>
      <c r="AQ50" s="100">
        <v>3</v>
      </c>
      <c r="AR50" s="69">
        <f t="shared" si="32"/>
        <v>2</v>
      </c>
      <c r="AS50" s="70">
        <f t="shared" si="33"/>
        <v>3</v>
      </c>
      <c r="AT50" s="100">
        <v>4</v>
      </c>
      <c r="AU50" s="100">
        <v>4</v>
      </c>
      <c r="AV50" s="100">
        <v>4</v>
      </c>
      <c r="AW50" s="100">
        <v>3</v>
      </c>
      <c r="AX50" s="100">
        <v>3</v>
      </c>
      <c r="AY50" s="69">
        <f t="shared" si="34"/>
        <v>5</v>
      </c>
      <c r="AZ50" s="70">
        <f t="shared" si="35"/>
        <v>3.6</v>
      </c>
      <c r="BA50" s="98" t="s">
        <v>226</v>
      </c>
      <c r="BB50" s="98" t="s">
        <v>227</v>
      </c>
    </row>
    <row r="51" spans="1:54" ht="15" x14ac:dyDescent="0.25">
      <c r="A51" s="69">
        <v>49</v>
      </c>
      <c r="B51" s="69" t="s">
        <v>308</v>
      </c>
      <c r="C51" s="100" t="s">
        <v>193</v>
      </c>
      <c r="D51" s="100" t="s">
        <v>196</v>
      </c>
      <c r="E51" s="100">
        <v>4</v>
      </c>
      <c r="F51" s="100">
        <v>4</v>
      </c>
      <c r="G51" s="100">
        <v>4</v>
      </c>
      <c r="H51" s="100">
        <v>3</v>
      </c>
      <c r="I51" s="69">
        <f t="shared" si="18"/>
        <v>4</v>
      </c>
      <c r="J51" s="70">
        <f t="shared" si="19"/>
        <v>3.75</v>
      </c>
      <c r="K51" s="100">
        <v>4</v>
      </c>
      <c r="L51" s="100">
        <v>4</v>
      </c>
      <c r="M51" s="100">
        <v>4</v>
      </c>
      <c r="N51" s="100">
        <v>3</v>
      </c>
      <c r="O51" s="69">
        <f t="shared" si="20"/>
        <v>4</v>
      </c>
      <c r="P51" s="70">
        <f t="shared" si="21"/>
        <v>3.75</v>
      </c>
      <c r="Q51" s="100">
        <v>4</v>
      </c>
      <c r="R51" s="100">
        <v>4</v>
      </c>
      <c r="S51" s="100">
        <v>4</v>
      </c>
      <c r="T51" s="69">
        <f t="shared" si="22"/>
        <v>3</v>
      </c>
      <c r="U51" s="70">
        <f t="shared" si="23"/>
        <v>4</v>
      </c>
      <c r="V51" s="100">
        <v>4</v>
      </c>
      <c r="W51" s="100">
        <v>4</v>
      </c>
      <c r="X51" s="100">
        <v>4</v>
      </c>
      <c r="Y51" s="100">
        <v>4</v>
      </c>
      <c r="Z51" s="69">
        <f t="shared" si="24"/>
        <v>4</v>
      </c>
      <c r="AA51" s="70">
        <f t="shared" si="25"/>
        <v>4</v>
      </c>
      <c r="AB51" s="100">
        <v>4</v>
      </c>
      <c r="AC51" s="100">
        <v>4</v>
      </c>
      <c r="AD51" s="69">
        <f t="shared" si="26"/>
        <v>2</v>
      </c>
      <c r="AE51" s="70">
        <f t="shared" si="27"/>
        <v>4</v>
      </c>
      <c r="AF51" s="100">
        <v>4</v>
      </c>
      <c r="AG51" s="100">
        <v>4</v>
      </c>
      <c r="AH51" s="100">
        <v>4</v>
      </c>
      <c r="AI51" s="69">
        <f t="shared" si="28"/>
        <v>3</v>
      </c>
      <c r="AJ51" s="70">
        <f t="shared" si="29"/>
        <v>4</v>
      </c>
      <c r="AK51" s="100">
        <v>4</v>
      </c>
      <c r="AL51" s="100">
        <v>4</v>
      </c>
      <c r="AM51" s="100">
        <v>4</v>
      </c>
      <c r="AN51" s="69">
        <f t="shared" si="30"/>
        <v>3</v>
      </c>
      <c r="AO51" s="70">
        <f t="shared" si="31"/>
        <v>4</v>
      </c>
      <c r="AP51" s="100">
        <v>4</v>
      </c>
      <c r="AQ51" s="100">
        <v>4</v>
      </c>
      <c r="AR51" s="69">
        <f t="shared" si="32"/>
        <v>2</v>
      </c>
      <c r="AS51" s="70">
        <f t="shared" si="33"/>
        <v>4</v>
      </c>
      <c r="AT51" s="100">
        <v>4</v>
      </c>
      <c r="AU51" s="100">
        <v>4</v>
      </c>
      <c r="AV51" s="100">
        <v>4</v>
      </c>
      <c r="AW51" s="100">
        <v>4</v>
      </c>
      <c r="AX51" s="100">
        <v>4</v>
      </c>
      <c r="AY51" s="69">
        <f t="shared" si="34"/>
        <v>5</v>
      </c>
      <c r="AZ51" s="70">
        <f t="shared" si="35"/>
        <v>4</v>
      </c>
      <c r="BA51" s="98"/>
      <c r="BB51" s="98"/>
    </row>
    <row r="52" spans="1:54" ht="15.75" customHeight="1" x14ac:dyDescent="0.25">
      <c r="A52" s="69">
        <v>50</v>
      </c>
      <c r="B52" s="69" t="s">
        <v>309</v>
      </c>
      <c r="C52" s="100" t="s">
        <v>193</v>
      </c>
      <c r="D52" s="100" t="s">
        <v>196</v>
      </c>
      <c r="E52" s="100">
        <v>3</v>
      </c>
      <c r="F52" s="100">
        <v>4</v>
      </c>
      <c r="G52" s="100">
        <v>3</v>
      </c>
      <c r="H52" s="100">
        <v>3</v>
      </c>
      <c r="I52" s="69">
        <f t="shared" si="18"/>
        <v>4</v>
      </c>
      <c r="J52" s="70">
        <f t="shared" si="19"/>
        <v>3.25</v>
      </c>
      <c r="K52" s="100">
        <v>4</v>
      </c>
      <c r="L52" s="100">
        <v>4</v>
      </c>
      <c r="M52" s="100">
        <v>4</v>
      </c>
      <c r="N52" s="100">
        <v>4</v>
      </c>
      <c r="O52" s="69">
        <f t="shared" si="20"/>
        <v>4</v>
      </c>
      <c r="P52" s="70">
        <f t="shared" si="21"/>
        <v>4</v>
      </c>
      <c r="Q52" s="100">
        <v>2</v>
      </c>
      <c r="R52" s="100">
        <v>2</v>
      </c>
      <c r="S52" s="100">
        <v>3</v>
      </c>
      <c r="T52" s="69">
        <f t="shared" si="22"/>
        <v>3</v>
      </c>
      <c r="U52" s="70">
        <f t="shared" si="23"/>
        <v>2.3333333333333335</v>
      </c>
      <c r="V52" s="100">
        <v>4</v>
      </c>
      <c r="W52" s="100">
        <v>4</v>
      </c>
      <c r="X52" s="100">
        <v>3</v>
      </c>
      <c r="Y52" s="100">
        <v>3</v>
      </c>
      <c r="Z52" s="69">
        <f t="shared" si="24"/>
        <v>4</v>
      </c>
      <c r="AA52" s="70">
        <f t="shared" si="25"/>
        <v>3.5</v>
      </c>
      <c r="AB52" s="100">
        <v>2</v>
      </c>
      <c r="AC52" s="100">
        <v>4</v>
      </c>
      <c r="AD52" s="69">
        <f t="shared" si="26"/>
        <v>2</v>
      </c>
      <c r="AE52" s="70">
        <f t="shared" si="27"/>
        <v>3</v>
      </c>
      <c r="AF52" s="100">
        <v>3</v>
      </c>
      <c r="AG52" s="100">
        <v>3</v>
      </c>
      <c r="AH52" s="100">
        <v>4</v>
      </c>
      <c r="AI52" s="69">
        <f t="shared" si="28"/>
        <v>3</v>
      </c>
      <c r="AJ52" s="70">
        <f t="shared" si="29"/>
        <v>3.3333333333333335</v>
      </c>
      <c r="AK52" s="100">
        <v>4</v>
      </c>
      <c r="AL52" s="100">
        <v>4</v>
      </c>
      <c r="AM52" s="100">
        <v>4</v>
      </c>
      <c r="AN52" s="69">
        <f t="shared" si="30"/>
        <v>3</v>
      </c>
      <c r="AO52" s="70">
        <f t="shared" si="31"/>
        <v>4</v>
      </c>
      <c r="AP52" s="100">
        <v>3</v>
      </c>
      <c r="AQ52" s="100">
        <v>3</v>
      </c>
      <c r="AR52" s="69">
        <f t="shared" si="32"/>
        <v>2</v>
      </c>
      <c r="AS52" s="70">
        <f t="shared" si="33"/>
        <v>3</v>
      </c>
      <c r="AT52" s="100">
        <v>1</v>
      </c>
      <c r="AU52" s="100">
        <v>1</v>
      </c>
      <c r="AV52" s="100">
        <v>1</v>
      </c>
      <c r="AW52" s="100">
        <v>3</v>
      </c>
      <c r="AX52" s="100">
        <v>3</v>
      </c>
      <c r="AY52" s="69">
        <f t="shared" si="34"/>
        <v>5</v>
      </c>
      <c r="AZ52" s="70">
        <f t="shared" si="35"/>
        <v>1.8</v>
      </c>
      <c r="BA52" s="98"/>
      <c r="BB52" s="98"/>
    </row>
    <row r="53" spans="1:54" ht="30" customHeight="1" x14ac:dyDescent="0.25">
      <c r="A53" s="69">
        <v>51</v>
      </c>
      <c r="B53" s="69" t="s">
        <v>310</v>
      </c>
      <c r="C53" s="100" t="s">
        <v>191</v>
      </c>
      <c r="D53" s="100" t="s">
        <v>192</v>
      </c>
      <c r="E53" s="100">
        <v>4</v>
      </c>
      <c r="F53" s="100">
        <v>3</v>
      </c>
      <c r="G53" s="100">
        <v>3</v>
      </c>
      <c r="H53" s="100">
        <v>3</v>
      </c>
      <c r="I53" s="69">
        <f t="shared" si="18"/>
        <v>4</v>
      </c>
      <c r="J53" s="70">
        <f t="shared" si="19"/>
        <v>3.25</v>
      </c>
      <c r="K53" s="100">
        <v>4</v>
      </c>
      <c r="L53" s="100">
        <v>4</v>
      </c>
      <c r="M53" s="100">
        <v>3</v>
      </c>
      <c r="N53" s="100">
        <v>3</v>
      </c>
      <c r="O53" s="69">
        <f t="shared" si="20"/>
        <v>4</v>
      </c>
      <c r="P53" s="70">
        <f t="shared" si="21"/>
        <v>3.5</v>
      </c>
      <c r="Q53" s="100">
        <v>3</v>
      </c>
      <c r="R53" s="100">
        <v>3</v>
      </c>
      <c r="S53" s="100">
        <v>3</v>
      </c>
      <c r="T53" s="69">
        <f t="shared" si="22"/>
        <v>3</v>
      </c>
      <c r="U53" s="70">
        <f t="shared" si="23"/>
        <v>3</v>
      </c>
      <c r="V53" s="100">
        <v>3</v>
      </c>
      <c r="W53" s="100">
        <v>3</v>
      </c>
      <c r="X53" s="100">
        <v>3</v>
      </c>
      <c r="Y53" s="100">
        <v>3</v>
      </c>
      <c r="Z53" s="69">
        <f t="shared" si="24"/>
        <v>4</v>
      </c>
      <c r="AA53" s="70">
        <f t="shared" si="25"/>
        <v>3</v>
      </c>
      <c r="AB53" s="100">
        <v>4</v>
      </c>
      <c r="AC53" s="100">
        <v>4</v>
      </c>
      <c r="AD53" s="69">
        <f t="shared" si="26"/>
        <v>2</v>
      </c>
      <c r="AE53" s="70">
        <f t="shared" si="27"/>
        <v>4</v>
      </c>
      <c r="AF53" s="100">
        <v>3</v>
      </c>
      <c r="AG53" s="100">
        <v>4</v>
      </c>
      <c r="AH53" s="100">
        <v>4</v>
      </c>
      <c r="AI53" s="69">
        <f t="shared" si="28"/>
        <v>3</v>
      </c>
      <c r="AJ53" s="70">
        <f t="shared" si="29"/>
        <v>3.6666666666666665</v>
      </c>
      <c r="AK53" s="100">
        <v>4</v>
      </c>
      <c r="AL53" s="100">
        <v>4</v>
      </c>
      <c r="AM53" s="100">
        <v>4</v>
      </c>
      <c r="AN53" s="69">
        <f t="shared" si="30"/>
        <v>3</v>
      </c>
      <c r="AO53" s="70">
        <f t="shared" si="31"/>
        <v>4</v>
      </c>
      <c r="AP53" s="100">
        <v>3</v>
      </c>
      <c r="AQ53" s="100">
        <v>3</v>
      </c>
      <c r="AR53" s="69">
        <f t="shared" si="32"/>
        <v>2</v>
      </c>
      <c r="AS53" s="70">
        <f t="shared" si="33"/>
        <v>3</v>
      </c>
      <c r="AT53" s="100">
        <v>3</v>
      </c>
      <c r="AU53" s="100">
        <v>3</v>
      </c>
      <c r="AV53" s="100">
        <v>3</v>
      </c>
      <c r="AW53" s="100">
        <v>3</v>
      </c>
      <c r="AX53" s="100">
        <v>3</v>
      </c>
      <c r="AY53" s="69">
        <f t="shared" si="34"/>
        <v>5</v>
      </c>
      <c r="AZ53" s="70">
        <f t="shared" si="35"/>
        <v>3</v>
      </c>
      <c r="BA53" s="98"/>
      <c r="BB53" s="98"/>
    </row>
    <row r="54" spans="1:54" ht="15.75" customHeight="1" x14ac:dyDescent="0.25">
      <c r="A54" s="69">
        <v>52</v>
      </c>
      <c r="B54" s="69" t="s">
        <v>311</v>
      </c>
      <c r="C54" s="100" t="s">
        <v>191</v>
      </c>
      <c r="D54" s="100" t="s">
        <v>196</v>
      </c>
      <c r="E54" s="100">
        <v>3</v>
      </c>
      <c r="F54" s="100">
        <v>3</v>
      </c>
      <c r="G54" s="100">
        <v>3</v>
      </c>
      <c r="H54" s="100">
        <v>3</v>
      </c>
      <c r="I54" s="69">
        <f t="shared" si="18"/>
        <v>4</v>
      </c>
      <c r="J54" s="70">
        <f t="shared" si="19"/>
        <v>3</v>
      </c>
      <c r="K54" s="100">
        <v>3</v>
      </c>
      <c r="L54" s="100">
        <v>3</v>
      </c>
      <c r="M54" s="100">
        <v>3</v>
      </c>
      <c r="N54" s="100">
        <v>3</v>
      </c>
      <c r="O54" s="69">
        <f t="shared" si="20"/>
        <v>4</v>
      </c>
      <c r="P54" s="70">
        <f t="shared" si="21"/>
        <v>3</v>
      </c>
      <c r="Q54" s="100">
        <v>3</v>
      </c>
      <c r="R54" s="100">
        <v>3</v>
      </c>
      <c r="S54" s="100">
        <v>3</v>
      </c>
      <c r="T54" s="69">
        <f t="shared" si="22"/>
        <v>3</v>
      </c>
      <c r="U54" s="70">
        <f t="shared" si="23"/>
        <v>3</v>
      </c>
      <c r="V54" s="100">
        <v>3</v>
      </c>
      <c r="W54" s="100">
        <v>3</v>
      </c>
      <c r="X54" s="100">
        <v>3</v>
      </c>
      <c r="Y54" s="100">
        <v>4</v>
      </c>
      <c r="Z54" s="69">
        <f t="shared" si="24"/>
        <v>4</v>
      </c>
      <c r="AA54" s="70">
        <f t="shared" si="25"/>
        <v>3.25</v>
      </c>
      <c r="AB54" s="100">
        <v>3</v>
      </c>
      <c r="AC54" s="100">
        <v>3</v>
      </c>
      <c r="AD54" s="69">
        <f t="shared" si="26"/>
        <v>2</v>
      </c>
      <c r="AE54" s="70">
        <f t="shared" si="27"/>
        <v>3</v>
      </c>
      <c r="AF54" s="100">
        <v>3</v>
      </c>
      <c r="AG54" s="100">
        <v>3</v>
      </c>
      <c r="AH54" s="100">
        <v>3</v>
      </c>
      <c r="AI54" s="69">
        <f t="shared" si="28"/>
        <v>3</v>
      </c>
      <c r="AJ54" s="70">
        <f t="shared" si="29"/>
        <v>3</v>
      </c>
      <c r="AK54" s="100">
        <v>3</v>
      </c>
      <c r="AL54" s="100">
        <v>3</v>
      </c>
      <c r="AM54" s="100">
        <v>3</v>
      </c>
      <c r="AN54" s="69">
        <f t="shared" si="30"/>
        <v>3</v>
      </c>
      <c r="AO54" s="70">
        <f t="shared" si="31"/>
        <v>3</v>
      </c>
      <c r="AP54" s="100">
        <v>3</v>
      </c>
      <c r="AQ54" s="100">
        <v>3</v>
      </c>
      <c r="AR54" s="69">
        <f t="shared" si="32"/>
        <v>2</v>
      </c>
      <c r="AS54" s="70">
        <f t="shared" si="33"/>
        <v>3</v>
      </c>
      <c r="AT54" s="100">
        <v>3</v>
      </c>
      <c r="AU54" s="100">
        <v>3</v>
      </c>
      <c r="AV54" s="100">
        <v>3</v>
      </c>
      <c r="AW54" s="100">
        <v>3</v>
      </c>
      <c r="AX54" s="100">
        <v>3</v>
      </c>
      <c r="AY54" s="69">
        <f t="shared" si="34"/>
        <v>5</v>
      </c>
      <c r="AZ54" s="70">
        <f t="shared" si="35"/>
        <v>3</v>
      </c>
      <c r="BA54" s="98"/>
      <c r="BB54" s="98"/>
    </row>
    <row r="55" spans="1:54" ht="15" x14ac:dyDescent="0.25">
      <c r="A55" s="69">
        <v>53</v>
      </c>
      <c r="B55" s="69" t="s">
        <v>312</v>
      </c>
      <c r="C55" s="100" t="s">
        <v>193</v>
      </c>
      <c r="D55" s="100" t="s">
        <v>196</v>
      </c>
      <c r="E55" s="100">
        <v>3</v>
      </c>
      <c r="F55" s="100">
        <v>3</v>
      </c>
      <c r="G55" s="100">
        <v>3</v>
      </c>
      <c r="H55" s="100">
        <v>3</v>
      </c>
      <c r="I55" s="69">
        <f t="shared" si="18"/>
        <v>4</v>
      </c>
      <c r="J55" s="70">
        <f t="shared" si="19"/>
        <v>3</v>
      </c>
      <c r="K55" s="100">
        <v>3</v>
      </c>
      <c r="L55" s="100">
        <v>3</v>
      </c>
      <c r="M55" s="100">
        <v>3</v>
      </c>
      <c r="N55" s="100">
        <v>3</v>
      </c>
      <c r="O55" s="69">
        <f t="shared" si="20"/>
        <v>4</v>
      </c>
      <c r="P55" s="70">
        <f t="shared" si="21"/>
        <v>3</v>
      </c>
      <c r="Q55" s="100">
        <v>3</v>
      </c>
      <c r="R55" s="100">
        <v>3</v>
      </c>
      <c r="S55" s="100">
        <v>3</v>
      </c>
      <c r="T55" s="69">
        <f t="shared" si="22"/>
        <v>3</v>
      </c>
      <c r="U55" s="70">
        <f t="shared" si="23"/>
        <v>3</v>
      </c>
      <c r="V55" s="100">
        <v>3</v>
      </c>
      <c r="W55" s="100">
        <v>3</v>
      </c>
      <c r="X55" s="100">
        <v>3</v>
      </c>
      <c r="Y55" s="100">
        <v>4</v>
      </c>
      <c r="Z55" s="69">
        <f t="shared" si="24"/>
        <v>4</v>
      </c>
      <c r="AA55" s="70">
        <f t="shared" si="25"/>
        <v>3.25</v>
      </c>
      <c r="AB55" s="100">
        <v>3</v>
      </c>
      <c r="AC55" s="100">
        <v>3</v>
      </c>
      <c r="AD55" s="69">
        <f t="shared" si="26"/>
        <v>2</v>
      </c>
      <c r="AE55" s="70">
        <f t="shared" si="27"/>
        <v>3</v>
      </c>
      <c r="AF55" s="100">
        <v>3</v>
      </c>
      <c r="AG55" s="100">
        <v>3</v>
      </c>
      <c r="AH55" s="100">
        <v>3</v>
      </c>
      <c r="AI55" s="69">
        <f t="shared" si="28"/>
        <v>3</v>
      </c>
      <c r="AJ55" s="70">
        <f t="shared" si="29"/>
        <v>3</v>
      </c>
      <c r="AK55" s="100">
        <v>3</v>
      </c>
      <c r="AL55" s="100">
        <v>3</v>
      </c>
      <c r="AM55" s="100">
        <v>3</v>
      </c>
      <c r="AN55" s="69">
        <f t="shared" si="30"/>
        <v>3</v>
      </c>
      <c r="AO55" s="70">
        <f t="shared" si="31"/>
        <v>3</v>
      </c>
      <c r="AP55" s="100">
        <v>3</v>
      </c>
      <c r="AQ55" s="100">
        <v>3</v>
      </c>
      <c r="AR55" s="69">
        <f t="shared" si="32"/>
        <v>2</v>
      </c>
      <c r="AS55" s="70">
        <f t="shared" si="33"/>
        <v>3</v>
      </c>
      <c r="AT55" s="100">
        <v>3</v>
      </c>
      <c r="AU55" s="100">
        <v>3</v>
      </c>
      <c r="AV55" s="100">
        <v>3</v>
      </c>
      <c r="AW55" s="100">
        <v>3</v>
      </c>
      <c r="AX55" s="100">
        <v>3</v>
      </c>
      <c r="AY55" s="69">
        <f t="shared" si="34"/>
        <v>5</v>
      </c>
      <c r="AZ55" s="70">
        <f t="shared" si="35"/>
        <v>3</v>
      </c>
      <c r="BA55" s="98"/>
      <c r="BB55" s="98"/>
    </row>
    <row r="56" spans="1:54" ht="22.5" customHeight="1" x14ac:dyDescent="0.25">
      <c r="A56" s="69">
        <v>54</v>
      </c>
      <c r="B56" s="69" t="s">
        <v>313</v>
      </c>
      <c r="C56" s="100" t="s">
        <v>191</v>
      </c>
      <c r="D56" s="100" t="s">
        <v>192</v>
      </c>
      <c r="E56" s="100">
        <v>4</v>
      </c>
      <c r="F56" s="100">
        <v>4</v>
      </c>
      <c r="G56" s="100">
        <v>4</v>
      </c>
      <c r="H56" s="100">
        <v>4</v>
      </c>
      <c r="I56" s="69">
        <f t="shared" si="18"/>
        <v>4</v>
      </c>
      <c r="J56" s="70">
        <f t="shared" si="19"/>
        <v>4</v>
      </c>
      <c r="K56" s="100">
        <v>4</v>
      </c>
      <c r="L56" s="100">
        <v>4</v>
      </c>
      <c r="M56" s="100">
        <v>4</v>
      </c>
      <c r="N56" s="100">
        <v>4</v>
      </c>
      <c r="O56" s="69">
        <f t="shared" si="20"/>
        <v>4</v>
      </c>
      <c r="P56" s="70">
        <f t="shared" si="21"/>
        <v>4</v>
      </c>
      <c r="Q56" s="100">
        <v>4</v>
      </c>
      <c r="R56" s="100">
        <v>4</v>
      </c>
      <c r="S56" s="100">
        <v>4</v>
      </c>
      <c r="T56" s="69">
        <f t="shared" si="22"/>
        <v>3</v>
      </c>
      <c r="U56" s="70">
        <f t="shared" si="23"/>
        <v>4</v>
      </c>
      <c r="V56" s="100">
        <v>4</v>
      </c>
      <c r="W56" s="100">
        <v>4</v>
      </c>
      <c r="X56" s="100">
        <v>4</v>
      </c>
      <c r="Y56" s="100">
        <v>4</v>
      </c>
      <c r="Z56" s="69">
        <f t="shared" si="24"/>
        <v>4</v>
      </c>
      <c r="AA56" s="70">
        <f t="shared" si="25"/>
        <v>4</v>
      </c>
      <c r="AB56" s="100">
        <v>4</v>
      </c>
      <c r="AC56" s="100">
        <v>4</v>
      </c>
      <c r="AD56" s="69">
        <f t="shared" si="26"/>
        <v>2</v>
      </c>
      <c r="AE56" s="70">
        <f t="shared" si="27"/>
        <v>4</v>
      </c>
      <c r="AF56" s="100">
        <v>4</v>
      </c>
      <c r="AG56" s="100">
        <v>4</v>
      </c>
      <c r="AH56" s="100">
        <v>4</v>
      </c>
      <c r="AI56" s="69">
        <f t="shared" si="28"/>
        <v>3</v>
      </c>
      <c r="AJ56" s="70">
        <f t="shared" si="29"/>
        <v>4</v>
      </c>
      <c r="AK56" s="100">
        <v>4</v>
      </c>
      <c r="AL56" s="100">
        <v>4</v>
      </c>
      <c r="AM56" s="100">
        <v>4</v>
      </c>
      <c r="AN56" s="69">
        <f t="shared" si="30"/>
        <v>3</v>
      </c>
      <c r="AO56" s="70">
        <f t="shared" si="31"/>
        <v>4</v>
      </c>
      <c r="AP56" s="100">
        <v>4</v>
      </c>
      <c r="AQ56" s="100">
        <v>4</v>
      </c>
      <c r="AR56" s="69">
        <f t="shared" si="32"/>
        <v>2</v>
      </c>
      <c r="AS56" s="70">
        <f t="shared" si="33"/>
        <v>4</v>
      </c>
      <c r="AT56" s="100">
        <v>4</v>
      </c>
      <c r="AU56" s="100">
        <v>4</v>
      </c>
      <c r="AV56" s="100">
        <v>4</v>
      </c>
      <c r="AW56" s="100">
        <v>4</v>
      </c>
      <c r="AX56" s="100">
        <v>4</v>
      </c>
      <c r="AY56" s="69">
        <f t="shared" si="34"/>
        <v>5</v>
      </c>
      <c r="AZ56" s="70">
        <f t="shared" si="35"/>
        <v>4</v>
      </c>
      <c r="BA56" s="98"/>
      <c r="BB56" s="98"/>
    </row>
    <row r="57" spans="1:54" ht="15.75" customHeight="1" x14ac:dyDescent="0.25">
      <c r="A57" s="69">
        <v>55</v>
      </c>
      <c r="B57" s="69" t="s">
        <v>314</v>
      </c>
      <c r="C57" s="100" t="s">
        <v>193</v>
      </c>
      <c r="D57" s="100" t="s">
        <v>196</v>
      </c>
      <c r="E57" s="100">
        <v>3</v>
      </c>
      <c r="F57" s="100">
        <v>3</v>
      </c>
      <c r="G57" s="100">
        <v>3</v>
      </c>
      <c r="H57" s="100">
        <v>3</v>
      </c>
      <c r="I57" s="69">
        <f t="shared" si="18"/>
        <v>4</v>
      </c>
      <c r="J57" s="70">
        <f t="shared" si="19"/>
        <v>3</v>
      </c>
      <c r="K57" s="100">
        <v>3</v>
      </c>
      <c r="L57" s="100">
        <v>3</v>
      </c>
      <c r="M57" s="100">
        <v>3</v>
      </c>
      <c r="N57" s="100">
        <v>3</v>
      </c>
      <c r="O57" s="69">
        <f t="shared" si="20"/>
        <v>4</v>
      </c>
      <c r="P57" s="70">
        <f t="shared" si="21"/>
        <v>3</v>
      </c>
      <c r="Q57" s="100">
        <v>3</v>
      </c>
      <c r="R57" s="100">
        <v>3</v>
      </c>
      <c r="S57" s="100">
        <v>3</v>
      </c>
      <c r="T57" s="69">
        <f t="shared" si="22"/>
        <v>3</v>
      </c>
      <c r="U57" s="70">
        <f t="shared" si="23"/>
        <v>3</v>
      </c>
      <c r="V57" s="100">
        <v>3</v>
      </c>
      <c r="W57" s="100">
        <v>3</v>
      </c>
      <c r="X57" s="100">
        <v>3</v>
      </c>
      <c r="Y57" s="100">
        <v>3</v>
      </c>
      <c r="Z57" s="69">
        <f t="shared" si="24"/>
        <v>4</v>
      </c>
      <c r="AA57" s="70">
        <f t="shared" si="25"/>
        <v>3</v>
      </c>
      <c r="AB57" s="100">
        <v>3</v>
      </c>
      <c r="AC57" s="100">
        <v>3</v>
      </c>
      <c r="AD57" s="69">
        <f t="shared" si="26"/>
        <v>2</v>
      </c>
      <c r="AE57" s="70">
        <f t="shared" si="27"/>
        <v>3</v>
      </c>
      <c r="AF57" s="100">
        <v>3</v>
      </c>
      <c r="AG57" s="100">
        <v>3</v>
      </c>
      <c r="AH57" s="100">
        <v>3</v>
      </c>
      <c r="AI57" s="69">
        <f t="shared" si="28"/>
        <v>3</v>
      </c>
      <c r="AJ57" s="70">
        <f t="shared" si="29"/>
        <v>3</v>
      </c>
      <c r="AK57" s="100">
        <v>3</v>
      </c>
      <c r="AL57" s="100">
        <v>3</v>
      </c>
      <c r="AM57" s="100">
        <v>3</v>
      </c>
      <c r="AN57" s="69">
        <f t="shared" si="30"/>
        <v>3</v>
      </c>
      <c r="AO57" s="70">
        <f t="shared" si="31"/>
        <v>3</v>
      </c>
      <c r="AP57" s="100">
        <v>3</v>
      </c>
      <c r="AQ57" s="100">
        <v>3</v>
      </c>
      <c r="AR57" s="69">
        <f t="shared" si="32"/>
        <v>2</v>
      </c>
      <c r="AS57" s="70">
        <f t="shared" si="33"/>
        <v>3</v>
      </c>
      <c r="AT57" s="100">
        <v>3</v>
      </c>
      <c r="AU57" s="100">
        <v>3</v>
      </c>
      <c r="AV57" s="100">
        <v>3</v>
      </c>
      <c r="AW57" s="100">
        <v>3</v>
      </c>
      <c r="AX57" s="100">
        <v>3</v>
      </c>
      <c r="AY57" s="69">
        <f t="shared" si="34"/>
        <v>5</v>
      </c>
      <c r="AZ57" s="70">
        <f t="shared" si="35"/>
        <v>3</v>
      </c>
      <c r="BA57" s="98"/>
      <c r="BB57" s="98"/>
    </row>
    <row r="58" spans="1:54" ht="15.75" customHeight="1" x14ac:dyDescent="0.25">
      <c r="A58" s="69">
        <v>56</v>
      </c>
      <c r="B58" s="69" t="s">
        <v>315</v>
      </c>
      <c r="C58" s="100" t="s">
        <v>193</v>
      </c>
      <c r="D58" s="100" t="s">
        <v>196</v>
      </c>
      <c r="E58" s="100">
        <v>1</v>
      </c>
      <c r="F58" s="100">
        <v>1</v>
      </c>
      <c r="G58" s="100">
        <v>1</v>
      </c>
      <c r="H58" s="100">
        <v>1</v>
      </c>
      <c r="I58" s="69">
        <f t="shared" si="18"/>
        <v>4</v>
      </c>
      <c r="J58" s="70">
        <f t="shared" si="19"/>
        <v>1</v>
      </c>
      <c r="K58" s="100">
        <v>2</v>
      </c>
      <c r="L58" s="100">
        <v>3</v>
      </c>
      <c r="M58" s="100">
        <v>4</v>
      </c>
      <c r="N58" s="100">
        <v>4</v>
      </c>
      <c r="O58" s="69">
        <f t="shared" si="20"/>
        <v>4</v>
      </c>
      <c r="P58" s="70">
        <f t="shared" si="21"/>
        <v>3.25</v>
      </c>
      <c r="Q58" s="100">
        <v>3</v>
      </c>
      <c r="R58" s="100">
        <v>4</v>
      </c>
      <c r="S58" s="100">
        <v>3</v>
      </c>
      <c r="T58" s="69">
        <f t="shared" si="22"/>
        <v>3</v>
      </c>
      <c r="U58" s="70">
        <f t="shared" si="23"/>
        <v>3.3333333333333335</v>
      </c>
      <c r="V58" s="100">
        <v>2</v>
      </c>
      <c r="W58" s="100">
        <v>2</v>
      </c>
      <c r="X58" s="100">
        <v>2</v>
      </c>
      <c r="Y58" s="100">
        <v>2</v>
      </c>
      <c r="Z58" s="69">
        <f t="shared" si="24"/>
        <v>4</v>
      </c>
      <c r="AA58" s="70">
        <f t="shared" si="25"/>
        <v>2</v>
      </c>
      <c r="AB58" s="100">
        <v>4</v>
      </c>
      <c r="AC58" s="100">
        <v>2</v>
      </c>
      <c r="AD58" s="69">
        <f t="shared" si="26"/>
        <v>2</v>
      </c>
      <c r="AE58" s="70">
        <f t="shared" si="27"/>
        <v>3</v>
      </c>
      <c r="AF58" s="100">
        <v>4</v>
      </c>
      <c r="AG58" s="100">
        <v>4</v>
      </c>
      <c r="AH58" s="100">
        <v>4</v>
      </c>
      <c r="AI58" s="69">
        <f t="shared" si="28"/>
        <v>3</v>
      </c>
      <c r="AJ58" s="70">
        <f t="shared" si="29"/>
        <v>4</v>
      </c>
      <c r="AK58" s="100">
        <v>4</v>
      </c>
      <c r="AL58" s="100">
        <v>4</v>
      </c>
      <c r="AM58" s="100">
        <v>4</v>
      </c>
      <c r="AN58" s="69">
        <f t="shared" si="30"/>
        <v>3</v>
      </c>
      <c r="AO58" s="70">
        <f t="shared" si="31"/>
        <v>4</v>
      </c>
      <c r="AP58" s="100">
        <v>4</v>
      </c>
      <c r="AQ58" s="100">
        <v>4</v>
      </c>
      <c r="AR58" s="69">
        <f t="shared" si="32"/>
        <v>2</v>
      </c>
      <c r="AS58" s="70">
        <f t="shared" si="33"/>
        <v>4</v>
      </c>
      <c r="AT58" s="100">
        <v>4</v>
      </c>
      <c r="AU58" s="100">
        <v>4</v>
      </c>
      <c r="AV58" s="100">
        <v>4</v>
      </c>
      <c r="AW58" s="100">
        <v>4</v>
      </c>
      <c r="AX58" s="100">
        <v>4</v>
      </c>
      <c r="AY58" s="69">
        <f t="shared" si="34"/>
        <v>5</v>
      </c>
      <c r="AZ58" s="70">
        <f t="shared" si="35"/>
        <v>4</v>
      </c>
      <c r="BA58" s="98"/>
      <c r="BB58" s="98"/>
    </row>
    <row r="59" spans="1:54" s="97" customFormat="1" ht="15" x14ac:dyDescent="0.25">
      <c r="A59" s="72">
        <v>57</v>
      </c>
      <c r="B59" s="69" t="s">
        <v>316</v>
      </c>
      <c r="C59" s="121" t="s">
        <v>193</v>
      </c>
      <c r="D59" s="121" t="s">
        <v>196</v>
      </c>
      <c r="E59" s="121">
        <v>3</v>
      </c>
      <c r="F59" s="121">
        <v>3</v>
      </c>
      <c r="G59" s="121">
        <v>3</v>
      </c>
      <c r="H59" s="121">
        <v>3</v>
      </c>
      <c r="I59" s="72">
        <f t="shared" si="18"/>
        <v>4</v>
      </c>
      <c r="J59" s="73">
        <f t="shared" si="19"/>
        <v>3</v>
      </c>
      <c r="K59" s="121">
        <v>3</v>
      </c>
      <c r="L59" s="121">
        <v>3</v>
      </c>
      <c r="M59" s="121">
        <v>3</v>
      </c>
      <c r="N59" s="121">
        <v>3</v>
      </c>
      <c r="O59" s="72">
        <f t="shared" si="20"/>
        <v>4</v>
      </c>
      <c r="P59" s="73">
        <f t="shared" si="21"/>
        <v>3</v>
      </c>
      <c r="Q59" s="121">
        <v>3</v>
      </c>
      <c r="R59" s="121">
        <v>4</v>
      </c>
      <c r="S59" s="121">
        <v>3</v>
      </c>
      <c r="T59" s="72">
        <f t="shared" si="22"/>
        <v>3</v>
      </c>
      <c r="U59" s="73">
        <f t="shared" si="23"/>
        <v>3.3333333333333335</v>
      </c>
      <c r="V59" s="121">
        <v>3</v>
      </c>
      <c r="W59" s="121">
        <v>3</v>
      </c>
      <c r="X59" s="121">
        <v>3</v>
      </c>
      <c r="Y59" s="121">
        <v>4</v>
      </c>
      <c r="Z59" s="72">
        <f t="shared" si="24"/>
        <v>4</v>
      </c>
      <c r="AA59" s="73">
        <f t="shared" si="25"/>
        <v>3.25</v>
      </c>
      <c r="AB59" s="121">
        <v>4</v>
      </c>
      <c r="AC59" s="121">
        <v>4</v>
      </c>
      <c r="AD59" s="72">
        <f t="shared" si="26"/>
        <v>2</v>
      </c>
      <c r="AE59" s="73">
        <f t="shared" si="27"/>
        <v>4</v>
      </c>
      <c r="AF59" s="121">
        <v>4</v>
      </c>
      <c r="AG59" s="121">
        <v>4</v>
      </c>
      <c r="AH59" s="121">
        <v>4</v>
      </c>
      <c r="AI59" s="72">
        <f t="shared" si="28"/>
        <v>3</v>
      </c>
      <c r="AJ59" s="73">
        <f t="shared" si="29"/>
        <v>4</v>
      </c>
      <c r="AK59" s="121">
        <v>4</v>
      </c>
      <c r="AL59" s="121">
        <v>4</v>
      </c>
      <c r="AM59" s="121">
        <v>4</v>
      </c>
      <c r="AN59" s="72">
        <f t="shared" si="30"/>
        <v>3</v>
      </c>
      <c r="AO59" s="73">
        <f t="shared" si="31"/>
        <v>4</v>
      </c>
      <c r="AP59" s="121">
        <v>3</v>
      </c>
      <c r="AQ59" s="121">
        <v>3</v>
      </c>
      <c r="AR59" s="72">
        <f t="shared" si="32"/>
        <v>2</v>
      </c>
      <c r="AS59" s="73">
        <f t="shared" si="33"/>
        <v>3</v>
      </c>
      <c r="AT59" s="121">
        <v>3</v>
      </c>
      <c r="AU59" s="121">
        <v>3</v>
      </c>
      <c r="AV59" s="121">
        <v>3</v>
      </c>
      <c r="AW59" s="121">
        <v>2</v>
      </c>
      <c r="AX59" s="121">
        <v>2</v>
      </c>
      <c r="AY59" s="72">
        <f t="shared" si="34"/>
        <v>5</v>
      </c>
      <c r="AZ59" s="73">
        <f t="shared" si="35"/>
        <v>2.6</v>
      </c>
      <c r="BA59" s="122"/>
      <c r="BB59" s="122"/>
    </row>
    <row r="60" spans="1:54" ht="15.75" customHeight="1" x14ac:dyDescent="0.25">
      <c r="A60" s="69">
        <v>58</v>
      </c>
      <c r="B60" s="69" t="s">
        <v>317</v>
      </c>
      <c r="C60" s="100" t="s">
        <v>193</v>
      </c>
      <c r="D60" s="100" t="s">
        <v>192</v>
      </c>
      <c r="E60" s="100">
        <v>3</v>
      </c>
      <c r="F60" s="100">
        <v>3</v>
      </c>
      <c r="G60" s="100">
        <v>4</v>
      </c>
      <c r="H60" s="100">
        <v>3</v>
      </c>
      <c r="I60" s="69">
        <f t="shared" si="18"/>
        <v>4</v>
      </c>
      <c r="J60" s="70">
        <f t="shared" si="19"/>
        <v>3.25</v>
      </c>
      <c r="K60" s="100">
        <v>3</v>
      </c>
      <c r="L60" s="100">
        <v>3</v>
      </c>
      <c r="M60" s="100">
        <v>3</v>
      </c>
      <c r="N60" s="100">
        <v>3</v>
      </c>
      <c r="O60" s="69">
        <f t="shared" si="20"/>
        <v>4</v>
      </c>
      <c r="P60" s="70">
        <f t="shared" si="21"/>
        <v>3</v>
      </c>
      <c r="Q60" s="100">
        <v>3</v>
      </c>
      <c r="R60" s="100">
        <v>3</v>
      </c>
      <c r="S60" s="100">
        <v>3</v>
      </c>
      <c r="T60" s="69">
        <f t="shared" si="22"/>
        <v>3</v>
      </c>
      <c r="U60" s="70">
        <f t="shared" si="23"/>
        <v>3</v>
      </c>
      <c r="V60" s="100">
        <v>3</v>
      </c>
      <c r="W60" s="100">
        <v>3</v>
      </c>
      <c r="X60" s="100">
        <v>3</v>
      </c>
      <c r="Y60" s="100">
        <v>3</v>
      </c>
      <c r="Z60" s="69">
        <f t="shared" si="24"/>
        <v>4</v>
      </c>
      <c r="AA60" s="70">
        <f t="shared" si="25"/>
        <v>3</v>
      </c>
      <c r="AB60" s="100">
        <v>3</v>
      </c>
      <c r="AC60" s="100">
        <v>3</v>
      </c>
      <c r="AD60" s="69">
        <f t="shared" si="26"/>
        <v>2</v>
      </c>
      <c r="AE60" s="70">
        <f t="shared" si="27"/>
        <v>3</v>
      </c>
      <c r="AF60" s="100">
        <v>4</v>
      </c>
      <c r="AG60" s="100">
        <v>4</v>
      </c>
      <c r="AH60" s="100">
        <v>4</v>
      </c>
      <c r="AI60" s="69">
        <f t="shared" si="28"/>
        <v>3</v>
      </c>
      <c r="AJ60" s="70">
        <f t="shared" si="29"/>
        <v>4</v>
      </c>
      <c r="AK60" s="100">
        <v>4</v>
      </c>
      <c r="AL60" s="100">
        <v>4</v>
      </c>
      <c r="AM60" s="100">
        <v>4</v>
      </c>
      <c r="AN60" s="69">
        <f t="shared" si="30"/>
        <v>3</v>
      </c>
      <c r="AO60" s="70">
        <f t="shared" si="31"/>
        <v>4</v>
      </c>
      <c r="AP60" s="100">
        <v>3</v>
      </c>
      <c r="AQ60" s="100">
        <v>3</v>
      </c>
      <c r="AR60" s="69">
        <f t="shared" si="32"/>
        <v>2</v>
      </c>
      <c r="AS60" s="70">
        <f t="shared" si="33"/>
        <v>3</v>
      </c>
      <c r="AT60" s="100">
        <v>4</v>
      </c>
      <c r="AU60" s="100">
        <v>4</v>
      </c>
      <c r="AV60" s="100">
        <v>4</v>
      </c>
      <c r="AW60" s="100">
        <v>4</v>
      </c>
      <c r="AX60" s="100">
        <v>4</v>
      </c>
      <c r="AY60" s="69">
        <f t="shared" si="34"/>
        <v>5</v>
      </c>
      <c r="AZ60" s="70">
        <f t="shared" si="35"/>
        <v>4</v>
      </c>
      <c r="BA60" s="98"/>
      <c r="BB60" s="98"/>
    </row>
    <row r="61" spans="1:54" ht="17.25" customHeight="1" x14ac:dyDescent="0.25">
      <c r="A61" s="69">
        <v>59</v>
      </c>
      <c r="B61" s="69" t="s">
        <v>318</v>
      </c>
      <c r="C61" s="100" t="s">
        <v>193</v>
      </c>
      <c r="D61" s="100" t="s">
        <v>192</v>
      </c>
      <c r="E61" s="100">
        <v>3</v>
      </c>
      <c r="F61" s="100">
        <v>3</v>
      </c>
      <c r="G61" s="100">
        <v>3</v>
      </c>
      <c r="H61" s="100">
        <v>3</v>
      </c>
      <c r="I61" s="69">
        <f t="shared" si="18"/>
        <v>4</v>
      </c>
      <c r="J61" s="70">
        <f t="shared" si="19"/>
        <v>3</v>
      </c>
      <c r="K61" s="100">
        <v>3</v>
      </c>
      <c r="L61" s="100">
        <v>3</v>
      </c>
      <c r="M61" s="100">
        <v>3</v>
      </c>
      <c r="N61" s="100">
        <v>3</v>
      </c>
      <c r="O61" s="69">
        <f t="shared" si="20"/>
        <v>4</v>
      </c>
      <c r="P61" s="70">
        <f t="shared" si="21"/>
        <v>3</v>
      </c>
      <c r="Q61" s="100">
        <v>3</v>
      </c>
      <c r="R61" s="100">
        <v>3</v>
      </c>
      <c r="S61" s="100">
        <v>3</v>
      </c>
      <c r="T61" s="69">
        <f t="shared" si="22"/>
        <v>3</v>
      </c>
      <c r="U61" s="70">
        <f t="shared" si="23"/>
        <v>3</v>
      </c>
      <c r="V61" s="100">
        <v>3</v>
      </c>
      <c r="W61" s="100">
        <v>3</v>
      </c>
      <c r="X61" s="100">
        <v>3</v>
      </c>
      <c r="Y61" s="100">
        <v>3</v>
      </c>
      <c r="Z61" s="69">
        <f t="shared" si="24"/>
        <v>4</v>
      </c>
      <c r="AA61" s="70">
        <f t="shared" si="25"/>
        <v>3</v>
      </c>
      <c r="AB61" s="100">
        <v>3</v>
      </c>
      <c r="AC61" s="100">
        <v>3</v>
      </c>
      <c r="AD61" s="69">
        <f t="shared" si="26"/>
        <v>2</v>
      </c>
      <c r="AE61" s="70">
        <f t="shared" si="27"/>
        <v>3</v>
      </c>
      <c r="AF61" s="100">
        <v>3</v>
      </c>
      <c r="AG61" s="100">
        <v>3</v>
      </c>
      <c r="AH61" s="100">
        <v>3</v>
      </c>
      <c r="AI61" s="69">
        <f t="shared" si="28"/>
        <v>3</v>
      </c>
      <c r="AJ61" s="70">
        <f t="shared" si="29"/>
        <v>3</v>
      </c>
      <c r="AK61" s="100">
        <v>4</v>
      </c>
      <c r="AL61" s="100">
        <v>4</v>
      </c>
      <c r="AM61" s="100">
        <v>4</v>
      </c>
      <c r="AN61" s="69">
        <f t="shared" si="30"/>
        <v>3</v>
      </c>
      <c r="AO61" s="70">
        <f t="shared" si="31"/>
        <v>4</v>
      </c>
      <c r="AP61" s="100">
        <v>3</v>
      </c>
      <c r="AQ61" s="100">
        <v>3</v>
      </c>
      <c r="AR61" s="69">
        <f t="shared" si="32"/>
        <v>2</v>
      </c>
      <c r="AS61" s="70">
        <f t="shared" si="33"/>
        <v>3</v>
      </c>
      <c r="AT61" s="100">
        <v>4</v>
      </c>
      <c r="AU61" s="100">
        <v>4</v>
      </c>
      <c r="AV61" s="100">
        <v>4</v>
      </c>
      <c r="AW61" s="100">
        <v>4</v>
      </c>
      <c r="AX61" s="100">
        <v>4</v>
      </c>
      <c r="AY61" s="69">
        <f t="shared" si="34"/>
        <v>5</v>
      </c>
      <c r="AZ61" s="70">
        <f t="shared" si="35"/>
        <v>4</v>
      </c>
      <c r="BA61" s="98"/>
      <c r="BB61" s="98"/>
    </row>
    <row r="62" spans="1:54" ht="30" x14ac:dyDescent="0.25">
      <c r="A62" s="69">
        <v>60</v>
      </c>
      <c r="B62" s="69" t="s">
        <v>319</v>
      </c>
      <c r="C62" s="100" t="s">
        <v>193</v>
      </c>
      <c r="D62" s="100" t="s">
        <v>192</v>
      </c>
      <c r="E62" s="100">
        <v>3</v>
      </c>
      <c r="F62" s="100">
        <v>3</v>
      </c>
      <c r="G62" s="100">
        <v>3</v>
      </c>
      <c r="H62" s="100">
        <v>3</v>
      </c>
      <c r="I62" s="69">
        <f t="shared" si="18"/>
        <v>4</v>
      </c>
      <c r="J62" s="70">
        <f t="shared" si="19"/>
        <v>3</v>
      </c>
      <c r="K62" s="100">
        <v>3</v>
      </c>
      <c r="L62" s="100">
        <v>3</v>
      </c>
      <c r="M62" s="100">
        <v>3</v>
      </c>
      <c r="N62" s="100">
        <v>3</v>
      </c>
      <c r="O62" s="69">
        <f t="shared" si="20"/>
        <v>4</v>
      </c>
      <c r="P62" s="70">
        <f t="shared" si="21"/>
        <v>3</v>
      </c>
      <c r="Q62" s="100">
        <v>3</v>
      </c>
      <c r="R62" s="100">
        <v>3</v>
      </c>
      <c r="S62" s="100">
        <v>3</v>
      </c>
      <c r="T62" s="69">
        <f t="shared" si="22"/>
        <v>3</v>
      </c>
      <c r="U62" s="70">
        <f t="shared" si="23"/>
        <v>3</v>
      </c>
      <c r="V62" s="100">
        <v>3</v>
      </c>
      <c r="W62" s="100">
        <v>3</v>
      </c>
      <c r="X62" s="100">
        <v>3</v>
      </c>
      <c r="Y62" s="100">
        <v>3</v>
      </c>
      <c r="Z62" s="69">
        <f t="shared" si="24"/>
        <v>4</v>
      </c>
      <c r="AA62" s="70">
        <f t="shared" si="25"/>
        <v>3</v>
      </c>
      <c r="AB62" s="100">
        <v>3</v>
      </c>
      <c r="AC62" s="100">
        <v>3</v>
      </c>
      <c r="AD62" s="69">
        <f t="shared" si="26"/>
        <v>2</v>
      </c>
      <c r="AE62" s="70">
        <f t="shared" si="27"/>
        <v>3</v>
      </c>
      <c r="AF62" s="100">
        <v>3</v>
      </c>
      <c r="AG62" s="100">
        <v>3</v>
      </c>
      <c r="AH62" s="100">
        <v>3</v>
      </c>
      <c r="AI62" s="69">
        <f t="shared" si="28"/>
        <v>3</v>
      </c>
      <c r="AJ62" s="70">
        <f t="shared" si="29"/>
        <v>3</v>
      </c>
      <c r="AK62" s="100">
        <v>3</v>
      </c>
      <c r="AL62" s="100">
        <v>3</v>
      </c>
      <c r="AM62" s="100">
        <v>3</v>
      </c>
      <c r="AN62" s="69">
        <f t="shared" si="30"/>
        <v>3</v>
      </c>
      <c r="AO62" s="70">
        <f t="shared" si="31"/>
        <v>3</v>
      </c>
      <c r="AP62" s="100">
        <v>3</v>
      </c>
      <c r="AQ62" s="100">
        <v>3</v>
      </c>
      <c r="AR62" s="69">
        <f t="shared" si="32"/>
        <v>2</v>
      </c>
      <c r="AS62" s="70">
        <f t="shared" si="33"/>
        <v>3</v>
      </c>
      <c r="AT62" s="100">
        <v>3</v>
      </c>
      <c r="AU62" s="100">
        <v>3</v>
      </c>
      <c r="AV62" s="100">
        <v>3</v>
      </c>
      <c r="AW62" s="100">
        <v>3</v>
      </c>
      <c r="AX62" s="100">
        <v>3</v>
      </c>
      <c r="AY62" s="69">
        <f t="shared" si="34"/>
        <v>5</v>
      </c>
      <c r="AZ62" s="70">
        <f t="shared" si="35"/>
        <v>3</v>
      </c>
      <c r="BA62" s="98" t="s">
        <v>228</v>
      </c>
      <c r="BB62" s="98" t="s">
        <v>229</v>
      </c>
    </row>
    <row r="63" spans="1:54" ht="15" x14ac:dyDescent="0.25">
      <c r="A63" s="69">
        <v>61</v>
      </c>
      <c r="B63" s="69" t="s">
        <v>320</v>
      </c>
      <c r="C63" s="100" t="s">
        <v>193</v>
      </c>
      <c r="D63" s="100" t="s">
        <v>192</v>
      </c>
      <c r="E63" s="100">
        <v>4</v>
      </c>
      <c r="F63" s="100">
        <v>4</v>
      </c>
      <c r="G63" s="100">
        <v>4</v>
      </c>
      <c r="H63" s="100">
        <v>4</v>
      </c>
      <c r="I63" s="69">
        <f t="shared" si="18"/>
        <v>4</v>
      </c>
      <c r="J63" s="70">
        <f t="shared" si="19"/>
        <v>4</v>
      </c>
      <c r="K63" s="100">
        <v>3</v>
      </c>
      <c r="L63" s="100">
        <v>3</v>
      </c>
      <c r="M63" s="100">
        <v>3</v>
      </c>
      <c r="N63" s="100">
        <v>3</v>
      </c>
      <c r="O63" s="69">
        <f t="shared" si="20"/>
        <v>4</v>
      </c>
      <c r="P63" s="70">
        <f t="shared" si="21"/>
        <v>3</v>
      </c>
      <c r="Q63" s="100">
        <v>3</v>
      </c>
      <c r="R63" s="100">
        <v>3</v>
      </c>
      <c r="S63" s="100">
        <v>3</v>
      </c>
      <c r="T63" s="69">
        <f t="shared" si="22"/>
        <v>3</v>
      </c>
      <c r="U63" s="70">
        <f t="shared" si="23"/>
        <v>3</v>
      </c>
      <c r="V63" s="100">
        <v>4</v>
      </c>
      <c r="W63" s="100">
        <v>4</v>
      </c>
      <c r="X63" s="100">
        <v>3</v>
      </c>
      <c r="Y63" s="100">
        <v>4</v>
      </c>
      <c r="Z63" s="69">
        <f t="shared" si="24"/>
        <v>4</v>
      </c>
      <c r="AA63" s="70">
        <f t="shared" si="25"/>
        <v>3.75</v>
      </c>
      <c r="AB63" s="100">
        <v>4</v>
      </c>
      <c r="AC63" s="100">
        <v>3</v>
      </c>
      <c r="AD63" s="69">
        <f t="shared" si="26"/>
        <v>2</v>
      </c>
      <c r="AE63" s="70">
        <f t="shared" si="27"/>
        <v>3.5</v>
      </c>
      <c r="AF63" s="100">
        <v>3</v>
      </c>
      <c r="AG63" s="100">
        <v>3</v>
      </c>
      <c r="AH63" s="100">
        <v>4</v>
      </c>
      <c r="AI63" s="69">
        <f t="shared" si="28"/>
        <v>3</v>
      </c>
      <c r="AJ63" s="70">
        <f t="shared" si="29"/>
        <v>3.3333333333333335</v>
      </c>
      <c r="AK63" s="100">
        <v>4</v>
      </c>
      <c r="AL63" s="100">
        <v>4</v>
      </c>
      <c r="AM63" s="100">
        <v>4</v>
      </c>
      <c r="AN63" s="69">
        <f t="shared" si="30"/>
        <v>3</v>
      </c>
      <c r="AO63" s="70">
        <f t="shared" si="31"/>
        <v>4</v>
      </c>
      <c r="AP63" s="100">
        <v>3</v>
      </c>
      <c r="AQ63" s="100">
        <v>3</v>
      </c>
      <c r="AR63" s="69">
        <f t="shared" si="32"/>
        <v>2</v>
      </c>
      <c r="AS63" s="70">
        <f t="shared" si="33"/>
        <v>3</v>
      </c>
      <c r="AT63" s="100">
        <v>3</v>
      </c>
      <c r="AU63" s="100">
        <v>3</v>
      </c>
      <c r="AV63" s="100">
        <v>3</v>
      </c>
      <c r="AW63" s="100">
        <v>3</v>
      </c>
      <c r="AX63" s="100">
        <v>3</v>
      </c>
      <c r="AY63" s="69">
        <f t="shared" si="34"/>
        <v>5</v>
      </c>
      <c r="AZ63" s="70">
        <f t="shared" si="35"/>
        <v>3</v>
      </c>
      <c r="BA63" s="98"/>
      <c r="BB63" s="98"/>
    </row>
    <row r="64" spans="1:54" ht="15" x14ac:dyDescent="0.25">
      <c r="A64" s="69">
        <v>62</v>
      </c>
      <c r="B64" s="69" t="s">
        <v>321</v>
      </c>
      <c r="C64" s="100" t="s">
        <v>191</v>
      </c>
      <c r="D64" s="100" t="s">
        <v>192</v>
      </c>
      <c r="E64" s="100">
        <v>4</v>
      </c>
      <c r="F64" s="100">
        <v>4</v>
      </c>
      <c r="G64" s="100">
        <v>4</v>
      </c>
      <c r="H64" s="100">
        <v>4</v>
      </c>
      <c r="I64" s="69">
        <f t="shared" si="18"/>
        <v>4</v>
      </c>
      <c r="J64" s="70">
        <f t="shared" si="19"/>
        <v>4</v>
      </c>
      <c r="K64" s="100">
        <v>4</v>
      </c>
      <c r="L64" s="100">
        <v>4</v>
      </c>
      <c r="M64" s="100">
        <v>4</v>
      </c>
      <c r="N64" s="100">
        <v>4</v>
      </c>
      <c r="O64" s="69">
        <f t="shared" si="20"/>
        <v>4</v>
      </c>
      <c r="P64" s="70">
        <f t="shared" si="21"/>
        <v>4</v>
      </c>
      <c r="Q64" s="100">
        <v>4</v>
      </c>
      <c r="R64" s="100">
        <v>4</v>
      </c>
      <c r="S64" s="100">
        <v>4</v>
      </c>
      <c r="T64" s="69">
        <f t="shared" si="22"/>
        <v>3</v>
      </c>
      <c r="U64" s="70">
        <f t="shared" si="23"/>
        <v>4</v>
      </c>
      <c r="V64" s="100">
        <v>4</v>
      </c>
      <c r="W64" s="100">
        <v>4</v>
      </c>
      <c r="X64" s="100">
        <v>4</v>
      </c>
      <c r="Y64" s="100">
        <v>4</v>
      </c>
      <c r="Z64" s="69">
        <f t="shared" si="24"/>
        <v>4</v>
      </c>
      <c r="AA64" s="70">
        <f t="shared" si="25"/>
        <v>4</v>
      </c>
      <c r="AB64" s="100">
        <v>4</v>
      </c>
      <c r="AC64" s="100">
        <v>4</v>
      </c>
      <c r="AD64" s="69">
        <f t="shared" si="26"/>
        <v>2</v>
      </c>
      <c r="AE64" s="70">
        <f t="shared" si="27"/>
        <v>4</v>
      </c>
      <c r="AF64" s="100">
        <v>4</v>
      </c>
      <c r="AG64" s="100">
        <v>4</v>
      </c>
      <c r="AH64" s="100">
        <v>4</v>
      </c>
      <c r="AI64" s="69">
        <f t="shared" si="28"/>
        <v>3</v>
      </c>
      <c r="AJ64" s="70">
        <f t="shared" si="29"/>
        <v>4</v>
      </c>
      <c r="AK64" s="100">
        <v>4</v>
      </c>
      <c r="AL64" s="100">
        <v>4</v>
      </c>
      <c r="AM64" s="100">
        <v>4</v>
      </c>
      <c r="AN64" s="69">
        <v>4</v>
      </c>
      <c r="AO64" s="70">
        <f t="shared" si="31"/>
        <v>3</v>
      </c>
      <c r="AP64" s="100">
        <v>4</v>
      </c>
      <c r="AQ64" s="100">
        <v>4</v>
      </c>
      <c r="AR64" s="69">
        <f t="shared" si="32"/>
        <v>2</v>
      </c>
      <c r="AS64" s="70">
        <f t="shared" si="33"/>
        <v>4</v>
      </c>
      <c r="AT64" s="100">
        <v>4</v>
      </c>
      <c r="AU64" s="100">
        <v>4</v>
      </c>
      <c r="AV64" s="100">
        <v>4</v>
      </c>
      <c r="AW64" s="100">
        <v>4</v>
      </c>
      <c r="AX64" s="100">
        <v>4</v>
      </c>
      <c r="AY64" s="69">
        <f t="shared" si="34"/>
        <v>5</v>
      </c>
      <c r="AZ64" s="70">
        <f t="shared" si="35"/>
        <v>4</v>
      </c>
      <c r="BA64" s="98"/>
      <c r="BB64" s="98"/>
    </row>
    <row r="65" spans="1:54" ht="15" x14ac:dyDescent="0.25">
      <c r="A65" s="69">
        <v>63</v>
      </c>
      <c r="B65" s="69" t="s">
        <v>322</v>
      </c>
      <c r="C65" s="100" t="s">
        <v>193</v>
      </c>
      <c r="D65" s="100" t="s">
        <v>196</v>
      </c>
      <c r="E65" s="100">
        <v>4</v>
      </c>
      <c r="F65" s="100">
        <v>3</v>
      </c>
      <c r="G65" s="100">
        <v>4</v>
      </c>
      <c r="H65" s="100">
        <v>4</v>
      </c>
      <c r="I65" s="69">
        <f t="shared" si="18"/>
        <v>4</v>
      </c>
      <c r="J65" s="70">
        <f t="shared" si="19"/>
        <v>3.75</v>
      </c>
      <c r="K65" s="100">
        <v>3</v>
      </c>
      <c r="L65" s="100">
        <v>3</v>
      </c>
      <c r="M65" s="100">
        <v>4</v>
      </c>
      <c r="N65" s="100">
        <v>4</v>
      </c>
      <c r="O65" s="69">
        <f t="shared" si="20"/>
        <v>4</v>
      </c>
      <c r="P65" s="70">
        <f t="shared" si="21"/>
        <v>3.5</v>
      </c>
      <c r="Q65" s="100">
        <v>4</v>
      </c>
      <c r="R65" s="100">
        <v>4</v>
      </c>
      <c r="S65" s="100">
        <v>4</v>
      </c>
      <c r="T65" s="69">
        <f t="shared" si="22"/>
        <v>3</v>
      </c>
      <c r="U65" s="70">
        <f t="shared" si="23"/>
        <v>4</v>
      </c>
      <c r="V65" s="100">
        <v>4</v>
      </c>
      <c r="W65" s="100">
        <v>4</v>
      </c>
      <c r="X65" s="100">
        <v>4</v>
      </c>
      <c r="Y65" s="100">
        <v>3</v>
      </c>
      <c r="Z65" s="69">
        <f t="shared" si="24"/>
        <v>4</v>
      </c>
      <c r="AA65" s="70">
        <f t="shared" si="25"/>
        <v>3.75</v>
      </c>
      <c r="AB65" s="100">
        <v>4</v>
      </c>
      <c r="AC65" s="100">
        <v>4</v>
      </c>
      <c r="AD65" s="69">
        <f t="shared" si="26"/>
        <v>2</v>
      </c>
      <c r="AE65" s="70">
        <f t="shared" si="27"/>
        <v>4</v>
      </c>
      <c r="AF65" s="100">
        <v>4</v>
      </c>
      <c r="AG65" s="100">
        <v>4</v>
      </c>
      <c r="AH65" s="100">
        <v>4</v>
      </c>
      <c r="AI65" s="69">
        <f t="shared" si="28"/>
        <v>3</v>
      </c>
      <c r="AJ65" s="70">
        <f t="shared" si="29"/>
        <v>4</v>
      </c>
      <c r="AK65" s="100">
        <v>4</v>
      </c>
      <c r="AL65" s="100">
        <v>3</v>
      </c>
      <c r="AM65" s="100">
        <v>3</v>
      </c>
      <c r="AN65" s="69">
        <f t="shared" si="30"/>
        <v>3</v>
      </c>
      <c r="AO65" s="70">
        <f t="shared" si="31"/>
        <v>3.3333333333333335</v>
      </c>
      <c r="AP65" s="100">
        <v>4</v>
      </c>
      <c r="AQ65" s="100">
        <v>4</v>
      </c>
      <c r="AR65" s="69">
        <f t="shared" si="32"/>
        <v>2</v>
      </c>
      <c r="AS65" s="70">
        <f t="shared" si="33"/>
        <v>4</v>
      </c>
      <c r="AT65" s="100">
        <v>4</v>
      </c>
      <c r="AU65" s="100">
        <v>3</v>
      </c>
      <c r="AV65" s="100">
        <v>3</v>
      </c>
      <c r="AW65" s="100">
        <v>4</v>
      </c>
      <c r="AX65" s="100">
        <v>4</v>
      </c>
      <c r="AY65" s="69">
        <f t="shared" si="34"/>
        <v>5</v>
      </c>
      <c r="AZ65" s="70">
        <f t="shared" si="35"/>
        <v>3.6</v>
      </c>
      <c r="BA65" s="98"/>
      <c r="BB65" s="98"/>
    </row>
    <row r="66" spans="1:54" ht="15" x14ac:dyDescent="0.25">
      <c r="A66" s="69">
        <v>64</v>
      </c>
      <c r="B66" s="69" t="s">
        <v>323</v>
      </c>
      <c r="C66" s="100" t="s">
        <v>193</v>
      </c>
      <c r="D66" s="100" t="s">
        <v>192</v>
      </c>
      <c r="E66" s="100">
        <v>3</v>
      </c>
      <c r="F66" s="100">
        <v>3</v>
      </c>
      <c r="G66" s="100">
        <v>3</v>
      </c>
      <c r="H66" s="100">
        <v>3</v>
      </c>
      <c r="I66" s="69">
        <f t="shared" si="18"/>
        <v>4</v>
      </c>
      <c r="J66" s="70">
        <f t="shared" si="19"/>
        <v>3</v>
      </c>
      <c r="K66" s="100">
        <v>3</v>
      </c>
      <c r="L66" s="100">
        <v>3</v>
      </c>
      <c r="M66" s="100">
        <v>3</v>
      </c>
      <c r="N66" s="100">
        <v>3</v>
      </c>
      <c r="O66" s="69">
        <f t="shared" si="20"/>
        <v>4</v>
      </c>
      <c r="P66" s="70">
        <f t="shared" si="21"/>
        <v>3</v>
      </c>
      <c r="Q66" s="100">
        <v>3</v>
      </c>
      <c r="R66" s="100">
        <v>3</v>
      </c>
      <c r="S66" s="100">
        <v>3</v>
      </c>
      <c r="T66" s="69">
        <f t="shared" si="22"/>
        <v>3</v>
      </c>
      <c r="U66" s="70">
        <f t="shared" si="23"/>
        <v>3</v>
      </c>
      <c r="V66" s="100">
        <v>3</v>
      </c>
      <c r="W66" s="100">
        <v>3</v>
      </c>
      <c r="X66" s="100">
        <v>3</v>
      </c>
      <c r="Y66" s="100">
        <v>3</v>
      </c>
      <c r="Z66" s="69">
        <f t="shared" si="24"/>
        <v>4</v>
      </c>
      <c r="AA66" s="70">
        <f t="shared" si="25"/>
        <v>3</v>
      </c>
      <c r="AB66" s="100">
        <v>4</v>
      </c>
      <c r="AC66" s="100">
        <v>4</v>
      </c>
      <c r="AD66" s="69">
        <f t="shared" si="26"/>
        <v>2</v>
      </c>
      <c r="AE66" s="70">
        <f t="shared" si="27"/>
        <v>4</v>
      </c>
      <c r="AF66" s="100">
        <v>4</v>
      </c>
      <c r="AG66" s="100">
        <v>4</v>
      </c>
      <c r="AH66" s="100">
        <v>4</v>
      </c>
      <c r="AI66" s="69">
        <f t="shared" si="28"/>
        <v>3</v>
      </c>
      <c r="AJ66" s="70">
        <f t="shared" si="29"/>
        <v>4</v>
      </c>
      <c r="AK66" s="100">
        <v>4</v>
      </c>
      <c r="AL66" s="100">
        <v>4</v>
      </c>
      <c r="AM66" s="100">
        <v>4</v>
      </c>
      <c r="AN66" s="69">
        <f t="shared" si="30"/>
        <v>3</v>
      </c>
      <c r="AO66" s="70">
        <f t="shared" si="31"/>
        <v>4</v>
      </c>
      <c r="AP66" s="100">
        <v>3</v>
      </c>
      <c r="AQ66" s="100">
        <v>3</v>
      </c>
      <c r="AR66" s="69">
        <f t="shared" si="32"/>
        <v>2</v>
      </c>
      <c r="AS66" s="70">
        <f t="shared" si="33"/>
        <v>3</v>
      </c>
      <c r="AT66" s="100">
        <v>4</v>
      </c>
      <c r="AU66" s="100">
        <v>3</v>
      </c>
      <c r="AV66" s="100">
        <v>3</v>
      </c>
      <c r="AW66" s="100">
        <v>3</v>
      </c>
      <c r="AX66" s="100">
        <v>3</v>
      </c>
      <c r="AY66" s="69">
        <f t="shared" si="34"/>
        <v>5</v>
      </c>
      <c r="AZ66" s="70">
        <f t="shared" si="35"/>
        <v>3.2</v>
      </c>
      <c r="BA66" s="98"/>
      <c r="BB66" s="98"/>
    </row>
    <row r="67" spans="1:54" ht="33.75" customHeight="1" x14ac:dyDescent="0.25">
      <c r="A67" s="69">
        <v>65</v>
      </c>
      <c r="B67" s="69" t="s">
        <v>324</v>
      </c>
      <c r="C67" s="100" t="s">
        <v>193</v>
      </c>
      <c r="D67" s="100" t="s">
        <v>196</v>
      </c>
      <c r="E67" s="100">
        <v>3</v>
      </c>
      <c r="F67" s="100">
        <v>3</v>
      </c>
      <c r="G67" s="100">
        <v>3</v>
      </c>
      <c r="H67" s="100">
        <v>3</v>
      </c>
      <c r="I67" s="69">
        <f t="shared" ref="I67:I130" si="36">COUNTIF(E67:H67,"&gt;0")</f>
        <v>4</v>
      </c>
      <c r="J67" s="70">
        <f t="shared" ref="J67:J130" si="37">IF(I67&gt;0,(SUM(E67:H67)/I67),0)</f>
        <v>3</v>
      </c>
      <c r="K67" s="100">
        <v>3</v>
      </c>
      <c r="L67" s="100">
        <v>3</v>
      </c>
      <c r="M67" s="100">
        <v>3</v>
      </c>
      <c r="N67" s="100">
        <v>3</v>
      </c>
      <c r="O67" s="69">
        <f t="shared" ref="O67:O130" si="38">COUNTIF(K67:N67,"&gt;0")</f>
        <v>4</v>
      </c>
      <c r="P67" s="70">
        <f t="shared" ref="P67:P130" si="39">IF(O67&gt;0,(SUM(K67:N67)/O67),0)</f>
        <v>3</v>
      </c>
      <c r="Q67" s="100">
        <v>2</v>
      </c>
      <c r="R67" s="100">
        <v>3</v>
      </c>
      <c r="S67" s="100">
        <v>3</v>
      </c>
      <c r="T67" s="69">
        <f t="shared" ref="T67:T130" si="40">COUNTIF(Q67:S67,"&gt;0")</f>
        <v>3</v>
      </c>
      <c r="U67" s="70">
        <f t="shared" ref="U67:U130" si="41">IF(T67&gt;0,(SUM(Q67:S67)/T67),0)</f>
        <v>2.6666666666666665</v>
      </c>
      <c r="V67" s="100">
        <v>3</v>
      </c>
      <c r="W67" s="100">
        <v>3</v>
      </c>
      <c r="X67" s="100">
        <v>3</v>
      </c>
      <c r="Y67" s="100">
        <v>3</v>
      </c>
      <c r="Z67" s="69">
        <f t="shared" ref="Z67:Z130" si="42">COUNTIF(V67:Y67,"&gt;0")</f>
        <v>4</v>
      </c>
      <c r="AA67" s="70">
        <f t="shared" ref="AA67:AA130" si="43">IF(Z67&gt;0,(SUM(V67:Y67)/Z67),0)</f>
        <v>3</v>
      </c>
      <c r="AB67" s="100">
        <v>3</v>
      </c>
      <c r="AC67" s="100">
        <v>2</v>
      </c>
      <c r="AD67" s="69">
        <f t="shared" ref="AD67:AD130" si="44">COUNTIF(AB67:AC67,"&gt;0")</f>
        <v>2</v>
      </c>
      <c r="AE67" s="70">
        <f t="shared" ref="AE67:AE130" si="45">IF(AD67&gt;0,(SUM(AB67:AC67)/AD67),0)</f>
        <v>2.5</v>
      </c>
      <c r="AF67" s="100">
        <v>3</v>
      </c>
      <c r="AG67" s="100">
        <v>3</v>
      </c>
      <c r="AH67" s="100">
        <v>3</v>
      </c>
      <c r="AI67" s="69">
        <f t="shared" ref="AI67:AI130" si="46">COUNTIF(AF67:AH67,"&gt;0")</f>
        <v>3</v>
      </c>
      <c r="AJ67" s="70">
        <f t="shared" ref="AJ67:AJ130" si="47">IF(AI67&gt;0,(SUM(AF67:AH67)/AI67),0)</f>
        <v>3</v>
      </c>
      <c r="AK67" s="100">
        <v>3</v>
      </c>
      <c r="AL67" s="100">
        <v>3</v>
      </c>
      <c r="AM67" s="100">
        <v>3</v>
      </c>
      <c r="AN67" s="69">
        <f t="shared" ref="AN67:AN130" si="48">COUNTIF(AK67:AM67,"&gt;0")</f>
        <v>3</v>
      </c>
      <c r="AO67" s="70">
        <f t="shared" ref="AO67:AO130" si="49">IF(AN67&gt;0,(SUM(AK67:AM67)/AN67),0)</f>
        <v>3</v>
      </c>
      <c r="AP67" s="100">
        <v>3</v>
      </c>
      <c r="AQ67" s="100">
        <v>3</v>
      </c>
      <c r="AR67" s="69">
        <f t="shared" ref="AR67:AR130" si="50">COUNTIF(AP67:AQ67,"&gt;0")</f>
        <v>2</v>
      </c>
      <c r="AS67" s="70">
        <f t="shared" ref="AS67:AS130" si="51">IF(AR67&gt;0,(SUM(AP67:AQ67)/AR67),0)</f>
        <v>3</v>
      </c>
      <c r="AT67" s="100">
        <v>3</v>
      </c>
      <c r="AU67" s="100">
        <v>3</v>
      </c>
      <c r="AV67" s="100">
        <v>3</v>
      </c>
      <c r="AW67" s="100">
        <v>3</v>
      </c>
      <c r="AX67" s="100">
        <v>3</v>
      </c>
      <c r="AY67" s="69">
        <f t="shared" ref="AY67:AY130" si="52">COUNTIF(AT67:AX67,"&gt;0")</f>
        <v>5</v>
      </c>
      <c r="AZ67" s="70">
        <f t="shared" ref="AZ67:AZ130" si="53">IF(AY67&gt;0,(SUM(AT67:AX67)/AY67),0)</f>
        <v>3</v>
      </c>
      <c r="BA67" s="98"/>
      <c r="BB67" s="98"/>
    </row>
    <row r="68" spans="1:54" ht="15.75" customHeight="1" x14ac:dyDescent="0.25">
      <c r="A68" s="69">
        <v>66</v>
      </c>
      <c r="B68" s="69" t="s">
        <v>325</v>
      </c>
      <c r="C68" s="100" t="s">
        <v>193</v>
      </c>
      <c r="D68" s="100" t="s">
        <v>196</v>
      </c>
      <c r="E68" s="100">
        <v>3</v>
      </c>
      <c r="F68" s="100">
        <v>3</v>
      </c>
      <c r="G68" s="100">
        <v>3</v>
      </c>
      <c r="H68" s="100">
        <v>3</v>
      </c>
      <c r="I68" s="69">
        <f t="shared" si="36"/>
        <v>4</v>
      </c>
      <c r="J68" s="70">
        <f t="shared" si="37"/>
        <v>3</v>
      </c>
      <c r="K68" s="100">
        <v>3</v>
      </c>
      <c r="L68" s="100">
        <v>3</v>
      </c>
      <c r="M68" s="100">
        <v>3</v>
      </c>
      <c r="N68" s="100">
        <v>3</v>
      </c>
      <c r="O68" s="69">
        <f t="shared" si="38"/>
        <v>4</v>
      </c>
      <c r="P68" s="70">
        <f t="shared" si="39"/>
        <v>3</v>
      </c>
      <c r="Q68" s="100">
        <v>3</v>
      </c>
      <c r="R68" s="100">
        <v>3</v>
      </c>
      <c r="S68" s="100">
        <v>3</v>
      </c>
      <c r="T68" s="69">
        <f t="shared" si="40"/>
        <v>3</v>
      </c>
      <c r="U68" s="70">
        <f t="shared" si="41"/>
        <v>3</v>
      </c>
      <c r="V68" s="100">
        <v>3</v>
      </c>
      <c r="W68" s="100">
        <v>3</v>
      </c>
      <c r="X68" s="100">
        <v>3</v>
      </c>
      <c r="Y68" s="100">
        <v>3</v>
      </c>
      <c r="Z68" s="69">
        <f t="shared" si="42"/>
        <v>4</v>
      </c>
      <c r="AA68" s="70">
        <f t="shared" si="43"/>
        <v>3</v>
      </c>
      <c r="AB68" s="100">
        <v>3</v>
      </c>
      <c r="AC68" s="100">
        <v>3</v>
      </c>
      <c r="AD68" s="69">
        <f t="shared" si="44"/>
        <v>2</v>
      </c>
      <c r="AE68" s="70">
        <f t="shared" si="45"/>
        <v>3</v>
      </c>
      <c r="AF68" s="100">
        <v>3</v>
      </c>
      <c r="AG68" s="100">
        <v>3</v>
      </c>
      <c r="AH68" s="100">
        <v>3</v>
      </c>
      <c r="AI68" s="69">
        <f t="shared" si="46"/>
        <v>3</v>
      </c>
      <c r="AJ68" s="70">
        <f t="shared" si="47"/>
        <v>3</v>
      </c>
      <c r="AK68" s="100">
        <v>3</v>
      </c>
      <c r="AL68" s="100">
        <v>3</v>
      </c>
      <c r="AM68" s="100">
        <v>3</v>
      </c>
      <c r="AN68" s="69">
        <f t="shared" si="48"/>
        <v>3</v>
      </c>
      <c r="AO68" s="70">
        <f t="shared" si="49"/>
        <v>3</v>
      </c>
      <c r="AP68" s="100">
        <v>3</v>
      </c>
      <c r="AQ68" s="100">
        <v>3</v>
      </c>
      <c r="AR68" s="69">
        <f t="shared" si="50"/>
        <v>2</v>
      </c>
      <c r="AS68" s="70">
        <f t="shared" si="51"/>
        <v>3</v>
      </c>
      <c r="AT68" s="100">
        <v>3</v>
      </c>
      <c r="AU68" s="100">
        <v>3</v>
      </c>
      <c r="AV68" s="100">
        <v>3</v>
      </c>
      <c r="AW68" s="100">
        <v>3</v>
      </c>
      <c r="AX68" s="100">
        <v>3</v>
      </c>
      <c r="AY68" s="69">
        <f t="shared" si="52"/>
        <v>5</v>
      </c>
      <c r="AZ68" s="70">
        <f t="shared" si="53"/>
        <v>3</v>
      </c>
      <c r="BA68" s="98"/>
      <c r="BB68" s="98"/>
    </row>
    <row r="69" spans="1:54" ht="15.75" customHeight="1" x14ac:dyDescent="0.25">
      <c r="A69" s="69">
        <v>67</v>
      </c>
      <c r="B69" s="69" t="s">
        <v>326</v>
      </c>
      <c r="C69" s="100" t="s">
        <v>193</v>
      </c>
      <c r="D69" s="100" t="s">
        <v>192</v>
      </c>
      <c r="E69" s="100">
        <v>3</v>
      </c>
      <c r="F69" s="100">
        <v>3</v>
      </c>
      <c r="G69" s="100">
        <v>3</v>
      </c>
      <c r="H69" s="100">
        <v>3</v>
      </c>
      <c r="I69" s="69">
        <f t="shared" si="36"/>
        <v>4</v>
      </c>
      <c r="J69" s="70">
        <f t="shared" si="37"/>
        <v>3</v>
      </c>
      <c r="K69" s="100">
        <v>3</v>
      </c>
      <c r="L69" s="100">
        <v>3</v>
      </c>
      <c r="M69" s="100">
        <v>3</v>
      </c>
      <c r="N69" s="100">
        <v>3</v>
      </c>
      <c r="O69" s="69">
        <f t="shared" si="38"/>
        <v>4</v>
      </c>
      <c r="P69" s="70">
        <f t="shared" si="39"/>
        <v>3</v>
      </c>
      <c r="Q69" s="100">
        <v>3</v>
      </c>
      <c r="R69" s="100">
        <v>3</v>
      </c>
      <c r="S69" s="100">
        <v>3</v>
      </c>
      <c r="T69" s="69">
        <f t="shared" si="40"/>
        <v>3</v>
      </c>
      <c r="U69" s="70">
        <f t="shared" si="41"/>
        <v>3</v>
      </c>
      <c r="V69" s="100">
        <v>3</v>
      </c>
      <c r="W69" s="100">
        <v>3</v>
      </c>
      <c r="X69" s="100">
        <v>3</v>
      </c>
      <c r="Y69" s="100">
        <v>3</v>
      </c>
      <c r="Z69" s="69">
        <f t="shared" si="42"/>
        <v>4</v>
      </c>
      <c r="AA69" s="70">
        <f t="shared" si="43"/>
        <v>3</v>
      </c>
      <c r="AB69" s="100">
        <v>4</v>
      </c>
      <c r="AC69" s="100">
        <v>4</v>
      </c>
      <c r="AD69" s="69">
        <f t="shared" si="44"/>
        <v>2</v>
      </c>
      <c r="AE69" s="70">
        <f t="shared" si="45"/>
        <v>4</v>
      </c>
      <c r="AF69" s="100">
        <v>4</v>
      </c>
      <c r="AG69" s="100">
        <v>4</v>
      </c>
      <c r="AH69" s="100">
        <v>4</v>
      </c>
      <c r="AI69" s="69">
        <f t="shared" si="46"/>
        <v>3</v>
      </c>
      <c r="AJ69" s="70">
        <f t="shared" si="47"/>
        <v>4</v>
      </c>
      <c r="AK69" s="100">
        <v>4</v>
      </c>
      <c r="AL69" s="100">
        <v>4</v>
      </c>
      <c r="AM69" s="100">
        <v>4</v>
      </c>
      <c r="AN69" s="69">
        <f t="shared" si="48"/>
        <v>3</v>
      </c>
      <c r="AO69" s="70">
        <f t="shared" si="49"/>
        <v>4</v>
      </c>
      <c r="AP69" s="100">
        <v>3</v>
      </c>
      <c r="AQ69" s="100">
        <v>3</v>
      </c>
      <c r="AR69" s="69">
        <f t="shared" si="50"/>
        <v>2</v>
      </c>
      <c r="AS69" s="70">
        <f t="shared" si="51"/>
        <v>3</v>
      </c>
      <c r="AT69" s="100">
        <v>3</v>
      </c>
      <c r="AU69" s="100">
        <v>3</v>
      </c>
      <c r="AV69" s="100">
        <v>3</v>
      </c>
      <c r="AW69" s="100">
        <v>2</v>
      </c>
      <c r="AX69" s="100">
        <v>3</v>
      </c>
      <c r="AY69" s="69">
        <f t="shared" si="52"/>
        <v>5</v>
      </c>
      <c r="AZ69" s="70">
        <f t="shared" si="53"/>
        <v>2.8</v>
      </c>
      <c r="BA69" s="98"/>
      <c r="BB69" s="98"/>
    </row>
    <row r="70" spans="1:54" ht="47.25" customHeight="1" x14ac:dyDescent="0.25">
      <c r="A70" s="69">
        <v>68</v>
      </c>
      <c r="B70" s="69" t="s">
        <v>327</v>
      </c>
      <c r="C70" s="100" t="s">
        <v>193</v>
      </c>
      <c r="D70" s="100" t="s">
        <v>196</v>
      </c>
      <c r="E70" s="100">
        <v>3</v>
      </c>
      <c r="F70" s="100">
        <v>3</v>
      </c>
      <c r="G70" s="100">
        <v>3</v>
      </c>
      <c r="H70" s="100">
        <v>3</v>
      </c>
      <c r="I70" s="69">
        <f t="shared" si="36"/>
        <v>4</v>
      </c>
      <c r="J70" s="70">
        <f t="shared" si="37"/>
        <v>3</v>
      </c>
      <c r="K70" s="100">
        <v>3</v>
      </c>
      <c r="L70" s="100">
        <v>3</v>
      </c>
      <c r="M70" s="100">
        <v>4</v>
      </c>
      <c r="N70" s="100">
        <v>3</v>
      </c>
      <c r="O70" s="69">
        <f t="shared" si="38"/>
        <v>4</v>
      </c>
      <c r="P70" s="70">
        <f t="shared" si="39"/>
        <v>3.25</v>
      </c>
      <c r="Q70" s="100">
        <v>3</v>
      </c>
      <c r="R70" s="100">
        <v>3</v>
      </c>
      <c r="S70" s="100">
        <v>3</v>
      </c>
      <c r="T70" s="69">
        <f t="shared" si="40"/>
        <v>3</v>
      </c>
      <c r="U70" s="70">
        <f t="shared" si="41"/>
        <v>3</v>
      </c>
      <c r="V70" s="100">
        <v>2</v>
      </c>
      <c r="W70" s="100">
        <v>3</v>
      </c>
      <c r="X70" s="100">
        <v>3</v>
      </c>
      <c r="Y70" s="100">
        <v>3</v>
      </c>
      <c r="Z70" s="69">
        <f t="shared" si="42"/>
        <v>4</v>
      </c>
      <c r="AA70" s="70">
        <f t="shared" si="43"/>
        <v>2.75</v>
      </c>
      <c r="AB70" s="100">
        <v>3</v>
      </c>
      <c r="AC70" s="100">
        <v>3</v>
      </c>
      <c r="AD70" s="69">
        <f t="shared" si="44"/>
        <v>2</v>
      </c>
      <c r="AE70" s="70">
        <f t="shared" si="45"/>
        <v>3</v>
      </c>
      <c r="AF70" s="100">
        <v>2</v>
      </c>
      <c r="AG70" s="100">
        <v>3</v>
      </c>
      <c r="AH70" s="100">
        <v>3</v>
      </c>
      <c r="AI70" s="69">
        <f t="shared" si="46"/>
        <v>3</v>
      </c>
      <c r="AJ70" s="70">
        <f t="shared" si="47"/>
        <v>2.6666666666666665</v>
      </c>
      <c r="AK70" s="100">
        <v>3</v>
      </c>
      <c r="AL70" s="100">
        <v>3</v>
      </c>
      <c r="AM70" s="100">
        <v>3</v>
      </c>
      <c r="AN70" s="69">
        <f t="shared" si="48"/>
        <v>3</v>
      </c>
      <c r="AO70" s="70">
        <f t="shared" si="49"/>
        <v>3</v>
      </c>
      <c r="AP70" s="100">
        <v>4</v>
      </c>
      <c r="AQ70" s="100">
        <v>4</v>
      </c>
      <c r="AR70" s="69">
        <f t="shared" si="50"/>
        <v>2</v>
      </c>
      <c r="AS70" s="70">
        <f t="shared" si="51"/>
        <v>4</v>
      </c>
      <c r="AT70" s="100">
        <v>3</v>
      </c>
      <c r="AU70" s="100">
        <v>3</v>
      </c>
      <c r="AV70" s="100">
        <v>3</v>
      </c>
      <c r="AW70" s="100">
        <v>3</v>
      </c>
      <c r="AX70" s="100">
        <v>3</v>
      </c>
      <c r="AY70" s="69">
        <f t="shared" si="52"/>
        <v>5</v>
      </c>
      <c r="AZ70" s="70">
        <f t="shared" si="53"/>
        <v>3</v>
      </c>
      <c r="BA70" s="98" t="s">
        <v>230</v>
      </c>
      <c r="BB70" s="98" t="s">
        <v>231</v>
      </c>
    </row>
    <row r="71" spans="1:54" ht="30" x14ac:dyDescent="0.25">
      <c r="A71" s="69">
        <v>69</v>
      </c>
      <c r="B71" s="69" t="s">
        <v>328</v>
      </c>
      <c r="C71" s="100" t="s">
        <v>193</v>
      </c>
      <c r="D71" s="100" t="s">
        <v>196</v>
      </c>
      <c r="E71" s="100">
        <v>4</v>
      </c>
      <c r="F71" s="100">
        <v>4</v>
      </c>
      <c r="G71" s="100">
        <v>4</v>
      </c>
      <c r="H71" s="100">
        <v>4</v>
      </c>
      <c r="I71" s="69">
        <f t="shared" si="36"/>
        <v>4</v>
      </c>
      <c r="J71" s="70">
        <f t="shared" si="37"/>
        <v>4</v>
      </c>
      <c r="K71" s="100">
        <v>4</v>
      </c>
      <c r="L71" s="100">
        <v>4</v>
      </c>
      <c r="M71" s="100">
        <v>4</v>
      </c>
      <c r="N71" s="100">
        <v>4</v>
      </c>
      <c r="O71" s="69">
        <f t="shared" si="38"/>
        <v>4</v>
      </c>
      <c r="P71" s="70">
        <f t="shared" si="39"/>
        <v>4</v>
      </c>
      <c r="Q71" s="100">
        <v>4</v>
      </c>
      <c r="R71" s="100">
        <v>4</v>
      </c>
      <c r="S71" s="100">
        <v>4</v>
      </c>
      <c r="T71" s="69">
        <f t="shared" si="40"/>
        <v>3</v>
      </c>
      <c r="U71" s="70">
        <f t="shared" si="41"/>
        <v>4</v>
      </c>
      <c r="V71" s="100">
        <v>4</v>
      </c>
      <c r="W71" s="100">
        <v>4</v>
      </c>
      <c r="X71" s="100">
        <v>4</v>
      </c>
      <c r="Y71" s="100">
        <v>4</v>
      </c>
      <c r="Z71" s="69">
        <f t="shared" si="42"/>
        <v>4</v>
      </c>
      <c r="AA71" s="70">
        <f t="shared" si="43"/>
        <v>4</v>
      </c>
      <c r="AB71" s="100">
        <v>4</v>
      </c>
      <c r="AC71" s="100">
        <v>4</v>
      </c>
      <c r="AD71" s="69">
        <f t="shared" si="44"/>
        <v>2</v>
      </c>
      <c r="AE71" s="70">
        <f t="shared" si="45"/>
        <v>4</v>
      </c>
      <c r="AF71" s="100">
        <v>4</v>
      </c>
      <c r="AG71" s="100">
        <v>4</v>
      </c>
      <c r="AH71" s="100">
        <v>4</v>
      </c>
      <c r="AI71" s="69">
        <f t="shared" si="46"/>
        <v>3</v>
      </c>
      <c r="AJ71" s="70">
        <f t="shared" si="47"/>
        <v>4</v>
      </c>
      <c r="AK71" s="100">
        <v>4</v>
      </c>
      <c r="AL71" s="100">
        <v>4</v>
      </c>
      <c r="AM71" s="100">
        <v>4</v>
      </c>
      <c r="AN71" s="69">
        <f t="shared" si="48"/>
        <v>3</v>
      </c>
      <c r="AO71" s="70">
        <f t="shared" si="49"/>
        <v>4</v>
      </c>
      <c r="AP71" s="100">
        <v>4</v>
      </c>
      <c r="AQ71" s="100">
        <v>4</v>
      </c>
      <c r="AR71" s="69">
        <f t="shared" si="50"/>
        <v>2</v>
      </c>
      <c r="AS71" s="70">
        <f t="shared" si="51"/>
        <v>4</v>
      </c>
      <c r="AT71" s="100">
        <v>4</v>
      </c>
      <c r="AU71" s="100">
        <v>4</v>
      </c>
      <c r="AV71" s="100">
        <v>4</v>
      </c>
      <c r="AW71" s="100">
        <v>4</v>
      </c>
      <c r="AX71" s="100">
        <v>4</v>
      </c>
      <c r="AY71" s="69">
        <f t="shared" si="52"/>
        <v>5</v>
      </c>
      <c r="AZ71" s="70">
        <f t="shared" si="53"/>
        <v>4</v>
      </c>
      <c r="BA71" s="98"/>
      <c r="BB71" s="98" t="s">
        <v>232</v>
      </c>
    </row>
    <row r="72" spans="1:54" ht="15.75" customHeight="1" x14ac:dyDescent="0.25">
      <c r="A72" s="69">
        <v>70</v>
      </c>
      <c r="B72" s="69" t="s">
        <v>329</v>
      </c>
      <c r="C72" s="100" t="s">
        <v>193</v>
      </c>
      <c r="D72" s="100" t="s">
        <v>196</v>
      </c>
      <c r="E72" s="100">
        <v>4</v>
      </c>
      <c r="F72" s="100">
        <v>4</v>
      </c>
      <c r="G72" s="100">
        <v>4</v>
      </c>
      <c r="H72" s="100">
        <v>4</v>
      </c>
      <c r="I72" s="69">
        <f t="shared" si="36"/>
        <v>4</v>
      </c>
      <c r="J72" s="70">
        <f t="shared" si="37"/>
        <v>4</v>
      </c>
      <c r="K72" s="100">
        <v>4</v>
      </c>
      <c r="L72" s="100">
        <v>4</v>
      </c>
      <c r="M72" s="100">
        <v>4</v>
      </c>
      <c r="N72" s="100">
        <v>4</v>
      </c>
      <c r="O72" s="69">
        <f t="shared" si="38"/>
        <v>4</v>
      </c>
      <c r="P72" s="70">
        <f t="shared" si="39"/>
        <v>4</v>
      </c>
      <c r="Q72" s="100">
        <v>3</v>
      </c>
      <c r="R72" s="100">
        <v>3</v>
      </c>
      <c r="S72" s="100">
        <v>3</v>
      </c>
      <c r="T72" s="69">
        <f t="shared" si="40"/>
        <v>3</v>
      </c>
      <c r="U72" s="70">
        <f t="shared" si="41"/>
        <v>3</v>
      </c>
      <c r="V72" s="100">
        <v>3</v>
      </c>
      <c r="W72" s="100">
        <v>3</v>
      </c>
      <c r="X72" s="100">
        <v>3</v>
      </c>
      <c r="Y72" s="100">
        <v>3</v>
      </c>
      <c r="Z72" s="69">
        <f t="shared" si="42"/>
        <v>4</v>
      </c>
      <c r="AA72" s="70">
        <f t="shared" si="43"/>
        <v>3</v>
      </c>
      <c r="AB72" s="100">
        <v>3</v>
      </c>
      <c r="AC72" s="100">
        <v>3</v>
      </c>
      <c r="AD72" s="69">
        <f t="shared" si="44"/>
        <v>2</v>
      </c>
      <c r="AE72" s="70">
        <f t="shared" si="45"/>
        <v>3</v>
      </c>
      <c r="AF72" s="100">
        <v>4</v>
      </c>
      <c r="AG72" s="100">
        <v>4</v>
      </c>
      <c r="AH72" s="100">
        <v>4</v>
      </c>
      <c r="AI72" s="69">
        <f t="shared" si="46"/>
        <v>3</v>
      </c>
      <c r="AJ72" s="70">
        <f t="shared" si="47"/>
        <v>4</v>
      </c>
      <c r="AK72" s="100">
        <v>4</v>
      </c>
      <c r="AL72" s="100">
        <v>4</v>
      </c>
      <c r="AM72" s="100">
        <v>4</v>
      </c>
      <c r="AN72" s="69">
        <f t="shared" si="48"/>
        <v>3</v>
      </c>
      <c r="AO72" s="70">
        <f t="shared" si="49"/>
        <v>4</v>
      </c>
      <c r="AP72" s="100">
        <v>3</v>
      </c>
      <c r="AQ72" s="100">
        <v>3</v>
      </c>
      <c r="AR72" s="69">
        <f t="shared" si="50"/>
        <v>2</v>
      </c>
      <c r="AS72" s="70">
        <f t="shared" si="51"/>
        <v>3</v>
      </c>
      <c r="AT72" s="100">
        <v>3</v>
      </c>
      <c r="AU72" s="100">
        <v>3</v>
      </c>
      <c r="AV72" s="100">
        <v>3</v>
      </c>
      <c r="AW72" s="100">
        <v>3</v>
      </c>
      <c r="AX72" s="100">
        <v>3</v>
      </c>
      <c r="AY72" s="69">
        <f t="shared" si="52"/>
        <v>5</v>
      </c>
      <c r="AZ72" s="70">
        <f t="shared" si="53"/>
        <v>3</v>
      </c>
      <c r="BA72" s="98"/>
      <c r="BB72" s="98"/>
    </row>
    <row r="73" spans="1:54" ht="15.75" customHeight="1" x14ac:dyDescent="0.25">
      <c r="A73" s="69">
        <v>71</v>
      </c>
      <c r="B73" s="69" t="s">
        <v>330</v>
      </c>
      <c r="C73" s="100" t="s">
        <v>193</v>
      </c>
      <c r="D73" s="100" t="s">
        <v>196</v>
      </c>
      <c r="E73" s="100">
        <v>3</v>
      </c>
      <c r="F73" s="100">
        <v>3</v>
      </c>
      <c r="G73" s="100">
        <v>3</v>
      </c>
      <c r="H73" s="100">
        <v>3</v>
      </c>
      <c r="I73" s="69">
        <f t="shared" si="36"/>
        <v>4</v>
      </c>
      <c r="J73" s="70">
        <f t="shared" si="37"/>
        <v>3</v>
      </c>
      <c r="K73" s="100">
        <v>3</v>
      </c>
      <c r="L73" s="100">
        <v>3</v>
      </c>
      <c r="M73" s="100">
        <v>3</v>
      </c>
      <c r="N73" s="100">
        <v>3</v>
      </c>
      <c r="O73" s="69">
        <f t="shared" si="38"/>
        <v>4</v>
      </c>
      <c r="P73" s="70">
        <f t="shared" si="39"/>
        <v>3</v>
      </c>
      <c r="Q73" s="100">
        <v>3</v>
      </c>
      <c r="R73" s="100">
        <v>3</v>
      </c>
      <c r="S73" s="100">
        <v>3</v>
      </c>
      <c r="T73" s="69">
        <f t="shared" si="40"/>
        <v>3</v>
      </c>
      <c r="U73" s="70">
        <f t="shared" si="41"/>
        <v>3</v>
      </c>
      <c r="V73" s="100">
        <v>3</v>
      </c>
      <c r="W73" s="100">
        <v>3</v>
      </c>
      <c r="X73" s="100">
        <v>3</v>
      </c>
      <c r="Y73" s="100">
        <v>3</v>
      </c>
      <c r="Z73" s="69">
        <f t="shared" si="42"/>
        <v>4</v>
      </c>
      <c r="AA73" s="70">
        <f t="shared" si="43"/>
        <v>3</v>
      </c>
      <c r="AB73" s="100">
        <v>3</v>
      </c>
      <c r="AC73" s="100">
        <v>3</v>
      </c>
      <c r="AD73" s="69">
        <f t="shared" si="44"/>
        <v>2</v>
      </c>
      <c r="AE73" s="70">
        <f t="shared" si="45"/>
        <v>3</v>
      </c>
      <c r="AF73" s="100">
        <v>3</v>
      </c>
      <c r="AG73" s="100">
        <v>3</v>
      </c>
      <c r="AH73" s="100">
        <v>3</v>
      </c>
      <c r="AI73" s="69">
        <f t="shared" si="46"/>
        <v>3</v>
      </c>
      <c r="AJ73" s="70">
        <f t="shared" si="47"/>
        <v>3</v>
      </c>
      <c r="AK73" s="100">
        <v>3</v>
      </c>
      <c r="AL73" s="100">
        <v>3</v>
      </c>
      <c r="AM73" s="100">
        <v>3</v>
      </c>
      <c r="AN73" s="69">
        <f t="shared" si="48"/>
        <v>3</v>
      </c>
      <c r="AO73" s="70">
        <f t="shared" si="49"/>
        <v>3</v>
      </c>
      <c r="AP73" s="100">
        <v>4</v>
      </c>
      <c r="AQ73" s="100">
        <v>4</v>
      </c>
      <c r="AR73" s="69">
        <f t="shared" si="50"/>
        <v>2</v>
      </c>
      <c r="AS73" s="70">
        <f t="shared" si="51"/>
        <v>4</v>
      </c>
      <c r="AT73" s="100">
        <v>4</v>
      </c>
      <c r="AU73" s="100">
        <v>4</v>
      </c>
      <c r="AV73" s="100">
        <v>3</v>
      </c>
      <c r="AW73" s="100">
        <v>4</v>
      </c>
      <c r="AX73" s="100">
        <v>4</v>
      </c>
      <c r="AY73" s="69">
        <f t="shared" si="52"/>
        <v>5</v>
      </c>
      <c r="AZ73" s="70">
        <f t="shared" si="53"/>
        <v>3.8</v>
      </c>
      <c r="BA73" s="98" t="s">
        <v>201</v>
      </c>
      <c r="BB73" s="98" t="s">
        <v>202</v>
      </c>
    </row>
    <row r="74" spans="1:54" ht="15.75" customHeight="1" x14ac:dyDescent="0.25">
      <c r="A74" s="69">
        <v>72</v>
      </c>
      <c r="B74" s="69" t="s">
        <v>331</v>
      </c>
      <c r="C74" s="100" t="s">
        <v>193</v>
      </c>
      <c r="D74" s="100" t="s">
        <v>192</v>
      </c>
      <c r="E74" s="100">
        <v>3</v>
      </c>
      <c r="F74" s="100">
        <v>3</v>
      </c>
      <c r="G74" s="100">
        <v>3</v>
      </c>
      <c r="H74" s="100">
        <v>3</v>
      </c>
      <c r="I74" s="69">
        <f t="shared" si="36"/>
        <v>4</v>
      </c>
      <c r="J74" s="70">
        <f t="shared" si="37"/>
        <v>3</v>
      </c>
      <c r="K74" s="100">
        <v>3</v>
      </c>
      <c r="L74" s="100">
        <v>3</v>
      </c>
      <c r="M74" s="100">
        <v>3</v>
      </c>
      <c r="N74" s="100">
        <v>3</v>
      </c>
      <c r="O74" s="69">
        <f t="shared" si="38"/>
        <v>4</v>
      </c>
      <c r="P74" s="70">
        <f t="shared" si="39"/>
        <v>3</v>
      </c>
      <c r="Q74" s="100">
        <v>3</v>
      </c>
      <c r="R74" s="100">
        <v>3</v>
      </c>
      <c r="S74" s="100">
        <v>3</v>
      </c>
      <c r="T74" s="69">
        <f t="shared" si="40"/>
        <v>3</v>
      </c>
      <c r="U74" s="70">
        <f t="shared" si="41"/>
        <v>3</v>
      </c>
      <c r="V74" s="100">
        <v>3</v>
      </c>
      <c r="W74" s="100">
        <v>3</v>
      </c>
      <c r="X74" s="100">
        <v>3</v>
      </c>
      <c r="Y74" s="100">
        <v>3</v>
      </c>
      <c r="Z74" s="69">
        <f t="shared" si="42"/>
        <v>4</v>
      </c>
      <c r="AA74" s="70">
        <f t="shared" si="43"/>
        <v>3</v>
      </c>
      <c r="AB74" s="100">
        <v>3</v>
      </c>
      <c r="AC74" s="100">
        <v>3</v>
      </c>
      <c r="AD74" s="69">
        <f t="shared" si="44"/>
        <v>2</v>
      </c>
      <c r="AE74" s="70">
        <f t="shared" si="45"/>
        <v>3</v>
      </c>
      <c r="AF74" s="100">
        <v>3</v>
      </c>
      <c r="AG74" s="100">
        <v>3</v>
      </c>
      <c r="AH74" s="100">
        <v>3</v>
      </c>
      <c r="AI74" s="69">
        <f t="shared" si="46"/>
        <v>3</v>
      </c>
      <c r="AJ74" s="70">
        <f t="shared" si="47"/>
        <v>3</v>
      </c>
      <c r="AK74" s="100">
        <v>3</v>
      </c>
      <c r="AL74" s="100">
        <v>3</v>
      </c>
      <c r="AM74" s="100">
        <v>3</v>
      </c>
      <c r="AN74" s="69">
        <f t="shared" si="48"/>
        <v>3</v>
      </c>
      <c r="AO74" s="70">
        <f t="shared" si="49"/>
        <v>3</v>
      </c>
      <c r="AP74" s="100">
        <v>3</v>
      </c>
      <c r="AQ74" s="100">
        <v>3</v>
      </c>
      <c r="AR74" s="69">
        <f t="shared" si="50"/>
        <v>2</v>
      </c>
      <c r="AS74" s="70">
        <f t="shared" si="51"/>
        <v>3</v>
      </c>
      <c r="AT74" s="100">
        <v>3</v>
      </c>
      <c r="AU74" s="100">
        <v>3</v>
      </c>
      <c r="AV74" s="100">
        <v>3</v>
      </c>
      <c r="AW74" s="100">
        <v>3</v>
      </c>
      <c r="AX74" s="100">
        <v>3</v>
      </c>
      <c r="AY74" s="69">
        <f t="shared" si="52"/>
        <v>5</v>
      </c>
      <c r="AZ74" s="70">
        <f t="shared" si="53"/>
        <v>3</v>
      </c>
      <c r="BA74" s="98"/>
      <c r="BB74" s="98"/>
    </row>
    <row r="75" spans="1:54" ht="15.75" customHeight="1" x14ac:dyDescent="0.25">
      <c r="A75" s="69">
        <v>73</v>
      </c>
      <c r="B75" s="69" t="s">
        <v>332</v>
      </c>
      <c r="C75" s="100" t="s">
        <v>193</v>
      </c>
      <c r="D75" s="100" t="s">
        <v>196</v>
      </c>
      <c r="E75" s="100">
        <v>4</v>
      </c>
      <c r="F75" s="100">
        <v>4</v>
      </c>
      <c r="G75" s="100">
        <v>4</v>
      </c>
      <c r="H75" s="100">
        <v>4</v>
      </c>
      <c r="I75" s="69">
        <f t="shared" si="36"/>
        <v>4</v>
      </c>
      <c r="J75" s="70">
        <f t="shared" si="37"/>
        <v>4</v>
      </c>
      <c r="K75" s="100">
        <v>3</v>
      </c>
      <c r="L75" s="100">
        <v>4</v>
      </c>
      <c r="M75" s="100">
        <v>4</v>
      </c>
      <c r="N75" s="100">
        <v>4</v>
      </c>
      <c r="O75" s="69">
        <f t="shared" si="38"/>
        <v>4</v>
      </c>
      <c r="P75" s="70">
        <f t="shared" si="39"/>
        <v>3.75</v>
      </c>
      <c r="Q75" s="100">
        <v>4</v>
      </c>
      <c r="R75" s="100">
        <v>4</v>
      </c>
      <c r="S75" s="100">
        <v>3</v>
      </c>
      <c r="T75" s="69">
        <f t="shared" si="40"/>
        <v>3</v>
      </c>
      <c r="U75" s="70">
        <f t="shared" si="41"/>
        <v>3.6666666666666665</v>
      </c>
      <c r="V75" s="100">
        <v>5</v>
      </c>
      <c r="W75" s="100">
        <v>4</v>
      </c>
      <c r="X75" s="100">
        <v>3</v>
      </c>
      <c r="Y75" s="100">
        <v>4</v>
      </c>
      <c r="Z75" s="69">
        <f t="shared" si="42"/>
        <v>4</v>
      </c>
      <c r="AA75" s="70">
        <f t="shared" si="43"/>
        <v>4</v>
      </c>
      <c r="AB75" s="100">
        <v>4</v>
      </c>
      <c r="AC75" s="100">
        <v>4</v>
      </c>
      <c r="AD75" s="69">
        <f t="shared" si="44"/>
        <v>2</v>
      </c>
      <c r="AE75" s="70">
        <f t="shared" si="45"/>
        <v>4</v>
      </c>
      <c r="AF75" s="100">
        <v>3</v>
      </c>
      <c r="AG75" s="100">
        <v>4</v>
      </c>
      <c r="AH75" s="100">
        <v>3</v>
      </c>
      <c r="AI75" s="69">
        <f t="shared" si="46"/>
        <v>3</v>
      </c>
      <c r="AJ75" s="70">
        <f t="shared" si="47"/>
        <v>3.3333333333333335</v>
      </c>
      <c r="AK75" s="100">
        <v>4</v>
      </c>
      <c r="AL75" s="100">
        <v>3</v>
      </c>
      <c r="AM75" s="100">
        <v>4</v>
      </c>
      <c r="AN75" s="69">
        <f t="shared" si="48"/>
        <v>3</v>
      </c>
      <c r="AO75" s="70">
        <f t="shared" si="49"/>
        <v>3.6666666666666665</v>
      </c>
      <c r="AP75" s="100">
        <v>4</v>
      </c>
      <c r="AQ75" s="100">
        <v>4</v>
      </c>
      <c r="AR75" s="69">
        <f t="shared" si="50"/>
        <v>2</v>
      </c>
      <c r="AS75" s="70">
        <f t="shared" si="51"/>
        <v>4</v>
      </c>
      <c r="AT75" s="100">
        <v>4</v>
      </c>
      <c r="AU75" s="100">
        <v>3</v>
      </c>
      <c r="AV75" s="100">
        <v>4</v>
      </c>
      <c r="AW75" s="100">
        <v>4</v>
      </c>
      <c r="AX75" s="100">
        <v>4</v>
      </c>
      <c r="AY75" s="69">
        <f t="shared" si="52"/>
        <v>5</v>
      </c>
      <c r="AZ75" s="70">
        <f t="shared" si="53"/>
        <v>3.8</v>
      </c>
      <c r="BA75" s="98"/>
      <c r="BB75" s="98"/>
    </row>
    <row r="76" spans="1:54" ht="15.75" customHeight="1" x14ac:dyDescent="0.25">
      <c r="A76" s="69">
        <v>74</v>
      </c>
      <c r="B76" s="69" t="s">
        <v>333</v>
      </c>
      <c r="C76" s="100" t="s">
        <v>193</v>
      </c>
      <c r="D76" s="100" t="s">
        <v>196</v>
      </c>
      <c r="E76" s="100">
        <v>4</v>
      </c>
      <c r="F76" s="100">
        <v>3</v>
      </c>
      <c r="G76" s="100">
        <v>3</v>
      </c>
      <c r="H76" s="100">
        <v>4</v>
      </c>
      <c r="I76" s="69">
        <f t="shared" si="36"/>
        <v>4</v>
      </c>
      <c r="J76" s="70">
        <f t="shared" si="37"/>
        <v>3.5</v>
      </c>
      <c r="K76" s="100">
        <v>4</v>
      </c>
      <c r="L76" s="100">
        <v>4</v>
      </c>
      <c r="M76" s="100">
        <v>4</v>
      </c>
      <c r="N76" s="100">
        <v>3</v>
      </c>
      <c r="O76" s="69">
        <f t="shared" si="38"/>
        <v>4</v>
      </c>
      <c r="P76" s="70">
        <f t="shared" si="39"/>
        <v>3.75</v>
      </c>
      <c r="Q76" s="100">
        <v>4</v>
      </c>
      <c r="R76" s="100">
        <v>4</v>
      </c>
      <c r="S76" s="100">
        <v>4</v>
      </c>
      <c r="T76" s="69">
        <f t="shared" si="40"/>
        <v>3</v>
      </c>
      <c r="U76" s="70">
        <f t="shared" si="41"/>
        <v>4</v>
      </c>
      <c r="V76" s="100">
        <v>4</v>
      </c>
      <c r="W76" s="100">
        <v>4</v>
      </c>
      <c r="X76" s="100">
        <v>4</v>
      </c>
      <c r="Y76" s="100">
        <v>3</v>
      </c>
      <c r="Z76" s="69">
        <f t="shared" si="42"/>
        <v>4</v>
      </c>
      <c r="AA76" s="70">
        <f t="shared" si="43"/>
        <v>3.75</v>
      </c>
      <c r="AB76" s="100">
        <v>4</v>
      </c>
      <c r="AC76" s="100">
        <v>3</v>
      </c>
      <c r="AD76" s="69">
        <f t="shared" si="44"/>
        <v>2</v>
      </c>
      <c r="AE76" s="70">
        <f t="shared" si="45"/>
        <v>3.5</v>
      </c>
      <c r="AF76" s="100">
        <v>4</v>
      </c>
      <c r="AG76" s="100">
        <v>4</v>
      </c>
      <c r="AH76" s="100">
        <v>4</v>
      </c>
      <c r="AI76" s="69">
        <f t="shared" si="46"/>
        <v>3</v>
      </c>
      <c r="AJ76" s="70">
        <f t="shared" si="47"/>
        <v>4</v>
      </c>
      <c r="AK76" s="100">
        <v>4</v>
      </c>
      <c r="AL76" s="100">
        <v>4</v>
      </c>
      <c r="AM76" s="100">
        <v>4</v>
      </c>
      <c r="AN76" s="69">
        <f t="shared" si="48"/>
        <v>3</v>
      </c>
      <c r="AO76" s="70">
        <f t="shared" si="49"/>
        <v>4</v>
      </c>
      <c r="AP76" s="100">
        <v>3</v>
      </c>
      <c r="AQ76" s="100">
        <v>3</v>
      </c>
      <c r="AR76" s="69">
        <f t="shared" si="50"/>
        <v>2</v>
      </c>
      <c r="AS76" s="70">
        <f t="shared" si="51"/>
        <v>3</v>
      </c>
      <c r="AT76" s="100">
        <v>4</v>
      </c>
      <c r="AU76" s="100">
        <v>3</v>
      </c>
      <c r="AV76" s="100">
        <v>3</v>
      </c>
      <c r="AW76" s="100">
        <v>4</v>
      </c>
      <c r="AX76" s="100">
        <v>4</v>
      </c>
      <c r="AY76" s="69">
        <f t="shared" si="52"/>
        <v>5</v>
      </c>
      <c r="AZ76" s="70">
        <f t="shared" si="53"/>
        <v>3.6</v>
      </c>
      <c r="BA76" s="98"/>
      <c r="BB76" s="98"/>
    </row>
    <row r="77" spans="1:54" ht="30.75" customHeight="1" x14ac:dyDescent="0.25">
      <c r="A77" s="69">
        <v>75</v>
      </c>
      <c r="B77" s="69" t="s">
        <v>334</v>
      </c>
      <c r="C77" s="100" t="s">
        <v>193</v>
      </c>
      <c r="D77" s="100" t="s">
        <v>196</v>
      </c>
      <c r="E77" s="100">
        <v>4</v>
      </c>
      <c r="F77" s="100">
        <v>3</v>
      </c>
      <c r="G77" s="100">
        <v>3</v>
      </c>
      <c r="H77" s="100">
        <v>3</v>
      </c>
      <c r="I77" s="69">
        <f t="shared" si="36"/>
        <v>4</v>
      </c>
      <c r="J77" s="70">
        <f t="shared" si="37"/>
        <v>3.25</v>
      </c>
      <c r="K77" s="100">
        <v>4</v>
      </c>
      <c r="L77" s="100">
        <v>4</v>
      </c>
      <c r="M77" s="100">
        <v>4</v>
      </c>
      <c r="N77" s="100">
        <v>4</v>
      </c>
      <c r="O77" s="69">
        <f t="shared" si="38"/>
        <v>4</v>
      </c>
      <c r="P77" s="70">
        <f t="shared" si="39"/>
        <v>4</v>
      </c>
      <c r="Q77" s="100">
        <v>3</v>
      </c>
      <c r="R77" s="100">
        <v>4</v>
      </c>
      <c r="S77" s="100">
        <v>4</v>
      </c>
      <c r="T77" s="69">
        <f t="shared" si="40"/>
        <v>3</v>
      </c>
      <c r="U77" s="70">
        <f t="shared" si="41"/>
        <v>3.6666666666666665</v>
      </c>
      <c r="V77" s="100">
        <v>4</v>
      </c>
      <c r="W77" s="100">
        <v>4</v>
      </c>
      <c r="X77" s="100">
        <v>4</v>
      </c>
      <c r="Y77" s="100">
        <v>4</v>
      </c>
      <c r="Z77" s="69">
        <f t="shared" si="42"/>
        <v>4</v>
      </c>
      <c r="AA77" s="70">
        <f t="shared" si="43"/>
        <v>4</v>
      </c>
      <c r="AB77" s="100">
        <v>4</v>
      </c>
      <c r="AC77" s="100">
        <v>3</v>
      </c>
      <c r="AD77" s="69">
        <f t="shared" si="44"/>
        <v>2</v>
      </c>
      <c r="AE77" s="70">
        <f t="shared" si="45"/>
        <v>3.5</v>
      </c>
      <c r="AF77" s="100">
        <v>4</v>
      </c>
      <c r="AG77" s="100">
        <v>4</v>
      </c>
      <c r="AH77" s="100">
        <v>4</v>
      </c>
      <c r="AI77" s="69">
        <f t="shared" si="46"/>
        <v>3</v>
      </c>
      <c r="AJ77" s="70">
        <f t="shared" si="47"/>
        <v>4</v>
      </c>
      <c r="AK77" s="100">
        <v>4</v>
      </c>
      <c r="AL77" s="100">
        <v>4</v>
      </c>
      <c r="AM77" s="100">
        <v>4</v>
      </c>
      <c r="AN77" s="69">
        <f t="shared" si="48"/>
        <v>3</v>
      </c>
      <c r="AO77" s="70">
        <f t="shared" si="49"/>
        <v>4</v>
      </c>
      <c r="AP77" s="100">
        <v>4</v>
      </c>
      <c r="AQ77" s="100">
        <v>4</v>
      </c>
      <c r="AR77" s="69">
        <f t="shared" si="50"/>
        <v>2</v>
      </c>
      <c r="AS77" s="70">
        <f t="shared" si="51"/>
        <v>4</v>
      </c>
      <c r="AT77" s="100">
        <v>4</v>
      </c>
      <c r="AU77" s="100">
        <v>4</v>
      </c>
      <c r="AV77" s="100">
        <v>4</v>
      </c>
      <c r="AW77" s="100">
        <v>4</v>
      </c>
      <c r="AX77" s="100">
        <v>3</v>
      </c>
      <c r="AY77" s="69">
        <f t="shared" si="52"/>
        <v>5</v>
      </c>
      <c r="AZ77" s="70">
        <f t="shared" si="53"/>
        <v>3.8</v>
      </c>
      <c r="BA77" s="98"/>
      <c r="BB77" s="98" t="s">
        <v>233</v>
      </c>
    </row>
    <row r="78" spans="1:54" ht="15.75" customHeight="1" x14ac:dyDescent="0.25">
      <c r="A78" s="69">
        <v>76</v>
      </c>
      <c r="B78" s="69" t="s">
        <v>335</v>
      </c>
      <c r="C78" s="100" t="s">
        <v>193</v>
      </c>
      <c r="D78" s="100" t="s">
        <v>196</v>
      </c>
      <c r="E78" s="100">
        <v>3</v>
      </c>
      <c r="F78" s="100">
        <v>3</v>
      </c>
      <c r="G78" s="100">
        <v>4</v>
      </c>
      <c r="H78" s="100">
        <v>4</v>
      </c>
      <c r="I78" s="69">
        <f t="shared" si="36"/>
        <v>4</v>
      </c>
      <c r="J78" s="70">
        <f t="shared" si="37"/>
        <v>3.5</v>
      </c>
      <c r="K78" s="100">
        <v>4</v>
      </c>
      <c r="L78" s="100">
        <v>4</v>
      </c>
      <c r="M78" s="100">
        <v>4</v>
      </c>
      <c r="N78" s="100">
        <v>4</v>
      </c>
      <c r="O78" s="69">
        <f t="shared" si="38"/>
        <v>4</v>
      </c>
      <c r="P78" s="70">
        <f t="shared" si="39"/>
        <v>4</v>
      </c>
      <c r="Q78" s="100">
        <v>3</v>
      </c>
      <c r="R78" s="100">
        <v>3</v>
      </c>
      <c r="S78" s="100">
        <v>3</v>
      </c>
      <c r="T78" s="69">
        <f t="shared" si="40"/>
        <v>3</v>
      </c>
      <c r="U78" s="70">
        <f t="shared" si="41"/>
        <v>3</v>
      </c>
      <c r="V78" s="100">
        <v>4</v>
      </c>
      <c r="W78" s="100">
        <v>4</v>
      </c>
      <c r="X78" s="100">
        <v>4</v>
      </c>
      <c r="Y78" s="100">
        <v>4</v>
      </c>
      <c r="Z78" s="69">
        <f t="shared" si="42"/>
        <v>4</v>
      </c>
      <c r="AA78" s="70">
        <f t="shared" si="43"/>
        <v>4</v>
      </c>
      <c r="AB78" s="100">
        <v>3</v>
      </c>
      <c r="AC78" s="100">
        <v>4</v>
      </c>
      <c r="AD78" s="69">
        <f t="shared" si="44"/>
        <v>2</v>
      </c>
      <c r="AE78" s="70">
        <f t="shared" si="45"/>
        <v>3.5</v>
      </c>
      <c r="AF78" s="100">
        <v>4</v>
      </c>
      <c r="AG78" s="100">
        <v>4</v>
      </c>
      <c r="AH78" s="100">
        <v>4</v>
      </c>
      <c r="AI78" s="69">
        <f t="shared" si="46"/>
        <v>3</v>
      </c>
      <c r="AJ78" s="70">
        <f t="shared" si="47"/>
        <v>4</v>
      </c>
      <c r="AK78" s="100">
        <v>4</v>
      </c>
      <c r="AL78" s="100">
        <v>3</v>
      </c>
      <c r="AM78" s="100">
        <v>3</v>
      </c>
      <c r="AN78" s="69">
        <f t="shared" si="48"/>
        <v>3</v>
      </c>
      <c r="AO78" s="70">
        <f t="shared" si="49"/>
        <v>3.3333333333333335</v>
      </c>
      <c r="AP78" s="100">
        <v>4</v>
      </c>
      <c r="AQ78" s="100">
        <v>4</v>
      </c>
      <c r="AR78" s="69">
        <f t="shared" si="50"/>
        <v>2</v>
      </c>
      <c r="AS78" s="70">
        <f t="shared" si="51"/>
        <v>4</v>
      </c>
      <c r="AT78" s="100">
        <v>4</v>
      </c>
      <c r="AU78" s="100">
        <v>4</v>
      </c>
      <c r="AV78" s="100">
        <v>4</v>
      </c>
      <c r="AW78" s="100">
        <v>4</v>
      </c>
      <c r="AX78" s="100">
        <v>4</v>
      </c>
      <c r="AY78" s="69">
        <f t="shared" si="52"/>
        <v>5</v>
      </c>
      <c r="AZ78" s="70">
        <f t="shared" si="53"/>
        <v>4</v>
      </c>
      <c r="BA78" s="98"/>
      <c r="BB78" s="98"/>
    </row>
    <row r="79" spans="1:54" ht="34.5" customHeight="1" x14ac:dyDescent="0.25">
      <c r="A79" s="69">
        <v>77</v>
      </c>
      <c r="B79" s="69" t="s">
        <v>336</v>
      </c>
      <c r="C79" s="100" t="s">
        <v>193</v>
      </c>
      <c r="D79" s="100" t="s">
        <v>196</v>
      </c>
      <c r="E79" s="100">
        <v>4</v>
      </c>
      <c r="F79" s="100">
        <v>4</v>
      </c>
      <c r="G79" s="100">
        <v>4</v>
      </c>
      <c r="H79" s="100">
        <v>4</v>
      </c>
      <c r="I79" s="69">
        <f t="shared" si="36"/>
        <v>4</v>
      </c>
      <c r="J79" s="70">
        <f t="shared" si="37"/>
        <v>4</v>
      </c>
      <c r="K79" s="100">
        <v>3</v>
      </c>
      <c r="L79" s="100">
        <v>4</v>
      </c>
      <c r="M79" s="100">
        <v>4</v>
      </c>
      <c r="N79" s="100">
        <v>3</v>
      </c>
      <c r="O79" s="69">
        <f t="shared" si="38"/>
        <v>4</v>
      </c>
      <c r="P79" s="70">
        <f t="shared" si="39"/>
        <v>3.5</v>
      </c>
      <c r="Q79" s="100">
        <v>4</v>
      </c>
      <c r="R79" s="100">
        <v>4</v>
      </c>
      <c r="S79" s="100">
        <v>4</v>
      </c>
      <c r="T79" s="69">
        <f t="shared" si="40"/>
        <v>3</v>
      </c>
      <c r="U79" s="70">
        <f t="shared" si="41"/>
        <v>4</v>
      </c>
      <c r="V79" s="100">
        <v>4</v>
      </c>
      <c r="W79" s="100">
        <v>4</v>
      </c>
      <c r="X79" s="100">
        <v>4</v>
      </c>
      <c r="Y79" s="100">
        <v>4</v>
      </c>
      <c r="Z79" s="69">
        <f t="shared" si="42"/>
        <v>4</v>
      </c>
      <c r="AA79" s="70">
        <f t="shared" si="43"/>
        <v>4</v>
      </c>
      <c r="AB79" s="100">
        <v>4</v>
      </c>
      <c r="AC79" s="100">
        <v>4</v>
      </c>
      <c r="AD79" s="69">
        <f t="shared" si="44"/>
        <v>2</v>
      </c>
      <c r="AE79" s="70">
        <f t="shared" si="45"/>
        <v>4</v>
      </c>
      <c r="AF79" s="100">
        <v>4</v>
      </c>
      <c r="AG79" s="100">
        <v>4</v>
      </c>
      <c r="AH79" s="100">
        <v>4</v>
      </c>
      <c r="AI79" s="69">
        <f t="shared" si="46"/>
        <v>3</v>
      </c>
      <c r="AJ79" s="70">
        <f t="shared" si="47"/>
        <v>4</v>
      </c>
      <c r="AK79" s="100">
        <v>4</v>
      </c>
      <c r="AL79" s="100">
        <v>4</v>
      </c>
      <c r="AM79" s="100">
        <v>3</v>
      </c>
      <c r="AN79" s="69">
        <f t="shared" si="48"/>
        <v>3</v>
      </c>
      <c r="AO79" s="70">
        <f t="shared" si="49"/>
        <v>3.6666666666666665</v>
      </c>
      <c r="AP79" s="100">
        <v>4</v>
      </c>
      <c r="AQ79" s="100">
        <v>4</v>
      </c>
      <c r="AR79" s="69">
        <f t="shared" si="50"/>
        <v>2</v>
      </c>
      <c r="AS79" s="70">
        <f t="shared" si="51"/>
        <v>4</v>
      </c>
      <c r="AT79" s="100">
        <v>4</v>
      </c>
      <c r="AU79" s="100">
        <v>4</v>
      </c>
      <c r="AV79" s="100">
        <v>4</v>
      </c>
      <c r="AW79" s="100">
        <v>3</v>
      </c>
      <c r="AX79" s="100">
        <v>3</v>
      </c>
      <c r="AY79" s="69">
        <f t="shared" si="52"/>
        <v>5</v>
      </c>
      <c r="AZ79" s="70">
        <f t="shared" si="53"/>
        <v>3.6</v>
      </c>
      <c r="BA79" s="98"/>
      <c r="BB79" s="98" t="s">
        <v>234</v>
      </c>
    </row>
    <row r="80" spans="1:54" ht="63" customHeight="1" x14ac:dyDescent="0.25">
      <c r="A80" s="69">
        <v>78</v>
      </c>
      <c r="B80" s="69" t="s">
        <v>337</v>
      </c>
      <c r="C80" s="100" t="s">
        <v>191</v>
      </c>
      <c r="D80" s="100" t="s">
        <v>199</v>
      </c>
      <c r="E80" s="100">
        <v>3</v>
      </c>
      <c r="F80" s="100">
        <v>3</v>
      </c>
      <c r="G80" s="100">
        <v>3</v>
      </c>
      <c r="H80" s="100">
        <v>3</v>
      </c>
      <c r="I80" s="69">
        <f t="shared" si="36"/>
        <v>4</v>
      </c>
      <c r="J80" s="70">
        <f t="shared" si="37"/>
        <v>3</v>
      </c>
      <c r="K80" s="100">
        <v>3</v>
      </c>
      <c r="L80" s="100">
        <v>3</v>
      </c>
      <c r="M80" s="100">
        <v>3</v>
      </c>
      <c r="N80" s="100">
        <v>3</v>
      </c>
      <c r="O80" s="69">
        <f t="shared" si="38"/>
        <v>4</v>
      </c>
      <c r="P80" s="70">
        <f t="shared" si="39"/>
        <v>3</v>
      </c>
      <c r="Q80" s="100">
        <v>3</v>
      </c>
      <c r="R80" s="100">
        <v>3</v>
      </c>
      <c r="S80" s="100">
        <v>3</v>
      </c>
      <c r="T80" s="69">
        <f t="shared" si="40"/>
        <v>3</v>
      </c>
      <c r="U80" s="70">
        <f t="shared" si="41"/>
        <v>3</v>
      </c>
      <c r="V80" s="100">
        <v>3</v>
      </c>
      <c r="W80" s="100">
        <v>3</v>
      </c>
      <c r="X80" s="100">
        <v>3</v>
      </c>
      <c r="Y80" s="100">
        <v>3</v>
      </c>
      <c r="Z80" s="69">
        <f t="shared" si="42"/>
        <v>4</v>
      </c>
      <c r="AA80" s="70">
        <f t="shared" si="43"/>
        <v>3</v>
      </c>
      <c r="AB80" s="100">
        <v>3</v>
      </c>
      <c r="AC80" s="100">
        <v>3</v>
      </c>
      <c r="AD80" s="69">
        <f t="shared" si="44"/>
        <v>2</v>
      </c>
      <c r="AE80" s="70">
        <f t="shared" si="45"/>
        <v>3</v>
      </c>
      <c r="AF80" s="100">
        <v>3</v>
      </c>
      <c r="AG80" s="100">
        <v>3</v>
      </c>
      <c r="AH80" s="100">
        <v>3</v>
      </c>
      <c r="AI80" s="69">
        <f t="shared" si="46"/>
        <v>3</v>
      </c>
      <c r="AJ80" s="70">
        <f t="shared" si="47"/>
        <v>3</v>
      </c>
      <c r="AK80" s="100">
        <v>3</v>
      </c>
      <c r="AL80" s="100">
        <v>3</v>
      </c>
      <c r="AM80" s="100">
        <v>3</v>
      </c>
      <c r="AN80" s="69">
        <f t="shared" si="48"/>
        <v>3</v>
      </c>
      <c r="AO80" s="70">
        <f t="shared" si="49"/>
        <v>3</v>
      </c>
      <c r="AP80" s="100">
        <v>3</v>
      </c>
      <c r="AQ80" s="100">
        <v>3</v>
      </c>
      <c r="AR80" s="69">
        <f t="shared" si="50"/>
        <v>2</v>
      </c>
      <c r="AS80" s="70">
        <f t="shared" si="51"/>
        <v>3</v>
      </c>
      <c r="AT80" s="100">
        <v>3</v>
      </c>
      <c r="AU80" s="100">
        <v>3</v>
      </c>
      <c r="AV80" s="100">
        <v>3</v>
      </c>
      <c r="AW80" s="100">
        <v>3</v>
      </c>
      <c r="AX80" s="100">
        <v>3</v>
      </c>
      <c r="AY80" s="69">
        <f t="shared" si="52"/>
        <v>5</v>
      </c>
      <c r="AZ80" s="70">
        <f t="shared" si="53"/>
        <v>3</v>
      </c>
      <c r="BA80" s="98"/>
      <c r="BB80" s="98" t="s">
        <v>235</v>
      </c>
    </row>
    <row r="81" spans="1:54" ht="32.25" customHeight="1" x14ac:dyDescent="0.25">
      <c r="A81" s="69">
        <v>79</v>
      </c>
      <c r="B81" s="69" t="s">
        <v>338</v>
      </c>
      <c r="C81" s="100" t="s">
        <v>193</v>
      </c>
      <c r="D81" s="100" t="s">
        <v>196</v>
      </c>
      <c r="E81" s="100">
        <v>3</v>
      </c>
      <c r="F81" s="100">
        <v>3</v>
      </c>
      <c r="G81" s="100">
        <v>3</v>
      </c>
      <c r="H81" s="100">
        <v>3</v>
      </c>
      <c r="I81" s="69">
        <f t="shared" si="36"/>
        <v>4</v>
      </c>
      <c r="J81" s="70">
        <f t="shared" si="37"/>
        <v>3</v>
      </c>
      <c r="K81" s="100">
        <v>3</v>
      </c>
      <c r="L81" s="100">
        <v>3</v>
      </c>
      <c r="M81" s="100">
        <v>3</v>
      </c>
      <c r="N81" s="100">
        <v>3</v>
      </c>
      <c r="O81" s="69">
        <f t="shared" si="38"/>
        <v>4</v>
      </c>
      <c r="P81" s="70">
        <f t="shared" si="39"/>
        <v>3</v>
      </c>
      <c r="Q81" s="100">
        <v>3</v>
      </c>
      <c r="R81" s="100">
        <v>3</v>
      </c>
      <c r="S81" s="100">
        <v>3</v>
      </c>
      <c r="T81" s="69">
        <f t="shared" si="40"/>
        <v>3</v>
      </c>
      <c r="U81" s="70">
        <f t="shared" si="41"/>
        <v>3</v>
      </c>
      <c r="V81" s="100">
        <v>3</v>
      </c>
      <c r="W81" s="100">
        <v>3</v>
      </c>
      <c r="X81" s="100">
        <v>3</v>
      </c>
      <c r="Y81" s="100">
        <v>3</v>
      </c>
      <c r="Z81" s="69">
        <f t="shared" si="42"/>
        <v>4</v>
      </c>
      <c r="AA81" s="70">
        <f t="shared" si="43"/>
        <v>3</v>
      </c>
      <c r="AB81" s="100">
        <v>3</v>
      </c>
      <c r="AC81" s="100">
        <v>3</v>
      </c>
      <c r="AD81" s="69">
        <f t="shared" si="44"/>
        <v>2</v>
      </c>
      <c r="AE81" s="70">
        <f t="shared" si="45"/>
        <v>3</v>
      </c>
      <c r="AF81" s="100">
        <v>3</v>
      </c>
      <c r="AG81" s="100">
        <v>3</v>
      </c>
      <c r="AH81" s="100">
        <v>3</v>
      </c>
      <c r="AI81" s="69">
        <f t="shared" si="46"/>
        <v>3</v>
      </c>
      <c r="AJ81" s="70">
        <f t="shared" si="47"/>
        <v>3</v>
      </c>
      <c r="AK81" s="100">
        <v>3</v>
      </c>
      <c r="AL81" s="100">
        <v>3</v>
      </c>
      <c r="AM81" s="100">
        <v>3</v>
      </c>
      <c r="AN81" s="69">
        <f t="shared" si="48"/>
        <v>3</v>
      </c>
      <c r="AO81" s="70">
        <f t="shared" si="49"/>
        <v>3</v>
      </c>
      <c r="AP81" s="100">
        <v>3</v>
      </c>
      <c r="AQ81" s="100">
        <v>3</v>
      </c>
      <c r="AR81" s="69">
        <f t="shared" si="50"/>
        <v>2</v>
      </c>
      <c r="AS81" s="70">
        <f t="shared" si="51"/>
        <v>3</v>
      </c>
      <c r="AT81" s="100">
        <v>3</v>
      </c>
      <c r="AU81" s="100">
        <v>3</v>
      </c>
      <c r="AV81" s="100">
        <v>3</v>
      </c>
      <c r="AW81" s="100">
        <v>3</v>
      </c>
      <c r="AX81" s="100">
        <v>3</v>
      </c>
      <c r="AY81" s="69">
        <f t="shared" si="52"/>
        <v>5</v>
      </c>
      <c r="AZ81" s="70">
        <f t="shared" si="53"/>
        <v>3</v>
      </c>
      <c r="BA81" s="98" t="s">
        <v>236</v>
      </c>
      <c r="BB81" s="98" t="s">
        <v>237</v>
      </c>
    </row>
    <row r="82" spans="1:54" ht="15.75" customHeight="1" x14ac:dyDescent="0.25">
      <c r="A82" s="69">
        <v>80</v>
      </c>
      <c r="B82" s="69" t="s">
        <v>339</v>
      </c>
      <c r="C82" s="100" t="s">
        <v>193</v>
      </c>
      <c r="D82" s="100" t="s">
        <v>196</v>
      </c>
      <c r="E82" s="100">
        <v>4</v>
      </c>
      <c r="F82" s="100">
        <v>4</v>
      </c>
      <c r="G82" s="100">
        <v>4</v>
      </c>
      <c r="H82" s="100">
        <v>4</v>
      </c>
      <c r="I82" s="69">
        <f t="shared" si="36"/>
        <v>4</v>
      </c>
      <c r="J82" s="70">
        <f t="shared" si="37"/>
        <v>4</v>
      </c>
      <c r="K82" s="100">
        <v>3</v>
      </c>
      <c r="L82" s="100">
        <v>3</v>
      </c>
      <c r="M82" s="100">
        <v>3</v>
      </c>
      <c r="N82" s="100">
        <v>3</v>
      </c>
      <c r="O82" s="69">
        <f t="shared" si="38"/>
        <v>4</v>
      </c>
      <c r="P82" s="70">
        <f t="shared" si="39"/>
        <v>3</v>
      </c>
      <c r="Q82" s="100">
        <v>4</v>
      </c>
      <c r="R82" s="100">
        <v>4</v>
      </c>
      <c r="S82" s="100">
        <v>4</v>
      </c>
      <c r="T82" s="69">
        <f t="shared" si="40"/>
        <v>3</v>
      </c>
      <c r="U82" s="70">
        <f t="shared" si="41"/>
        <v>4</v>
      </c>
      <c r="V82" s="100">
        <v>4</v>
      </c>
      <c r="W82" s="100">
        <v>4</v>
      </c>
      <c r="X82" s="100">
        <v>4</v>
      </c>
      <c r="Y82" s="100">
        <v>4</v>
      </c>
      <c r="Z82" s="69">
        <f t="shared" si="42"/>
        <v>4</v>
      </c>
      <c r="AA82" s="70">
        <f t="shared" si="43"/>
        <v>4</v>
      </c>
      <c r="AB82" s="100">
        <v>4</v>
      </c>
      <c r="AC82" s="100">
        <v>4</v>
      </c>
      <c r="AD82" s="69">
        <f t="shared" si="44"/>
        <v>2</v>
      </c>
      <c r="AE82" s="70">
        <f t="shared" si="45"/>
        <v>4</v>
      </c>
      <c r="AF82" s="100">
        <v>4</v>
      </c>
      <c r="AG82" s="100">
        <v>4</v>
      </c>
      <c r="AH82" s="100">
        <v>4</v>
      </c>
      <c r="AI82" s="69">
        <f t="shared" si="46"/>
        <v>3</v>
      </c>
      <c r="AJ82" s="70">
        <f t="shared" si="47"/>
        <v>4</v>
      </c>
      <c r="AK82" s="100">
        <v>4</v>
      </c>
      <c r="AL82" s="100">
        <v>4</v>
      </c>
      <c r="AM82" s="100">
        <v>4</v>
      </c>
      <c r="AN82" s="69">
        <f t="shared" si="48"/>
        <v>3</v>
      </c>
      <c r="AO82" s="70">
        <f t="shared" si="49"/>
        <v>4</v>
      </c>
      <c r="AP82" s="100">
        <v>4</v>
      </c>
      <c r="AQ82" s="100">
        <v>4</v>
      </c>
      <c r="AR82" s="69">
        <f t="shared" si="50"/>
        <v>2</v>
      </c>
      <c r="AS82" s="70">
        <f t="shared" si="51"/>
        <v>4</v>
      </c>
      <c r="AT82" s="100">
        <v>4</v>
      </c>
      <c r="AU82" s="100">
        <v>4</v>
      </c>
      <c r="AV82" s="100">
        <v>4</v>
      </c>
      <c r="AW82" s="100">
        <v>4</v>
      </c>
      <c r="AX82" s="100">
        <v>4</v>
      </c>
      <c r="AY82" s="69">
        <f t="shared" si="52"/>
        <v>5</v>
      </c>
      <c r="AZ82" s="70">
        <f t="shared" si="53"/>
        <v>4</v>
      </c>
      <c r="BA82" s="98"/>
      <c r="BB82" s="98"/>
    </row>
    <row r="83" spans="1:54" ht="15" x14ac:dyDescent="0.25">
      <c r="A83" s="69">
        <v>81</v>
      </c>
      <c r="B83" s="69" t="s">
        <v>340</v>
      </c>
      <c r="C83" s="100" t="s">
        <v>193</v>
      </c>
      <c r="D83" s="100" t="s">
        <v>196</v>
      </c>
      <c r="E83" s="100">
        <v>3</v>
      </c>
      <c r="F83" s="100">
        <v>3</v>
      </c>
      <c r="G83" s="100">
        <v>3</v>
      </c>
      <c r="H83" s="100">
        <v>3</v>
      </c>
      <c r="I83" s="69">
        <f t="shared" si="36"/>
        <v>4</v>
      </c>
      <c r="J83" s="70">
        <f t="shared" si="37"/>
        <v>3</v>
      </c>
      <c r="K83" s="100">
        <v>3</v>
      </c>
      <c r="L83" s="100">
        <v>3</v>
      </c>
      <c r="M83" s="100">
        <v>3</v>
      </c>
      <c r="N83" s="100">
        <v>3</v>
      </c>
      <c r="O83" s="69">
        <f t="shared" si="38"/>
        <v>4</v>
      </c>
      <c r="P83" s="70">
        <f t="shared" si="39"/>
        <v>3</v>
      </c>
      <c r="Q83" s="100">
        <v>3</v>
      </c>
      <c r="R83" s="100">
        <v>3</v>
      </c>
      <c r="S83" s="100">
        <v>3</v>
      </c>
      <c r="T83" s="69">
        <f t="shared" si="40"/>
        <v>3</v>
      </c>
      <c r="U83" s="70">
        <f t="shared" si="41"/>
        <v>3</v>
      </c>
      <c r="V83" s="100">
        <v>3</v>
      </c>
      <c r="W83" s="100">
        <v>3</v>
      </c>
      <c r="X83" s="100">
        <v>3</v>
      </c>
      <c r="Y83" s="100">
        <v>3</v>
      </c>
      <c r="Z83" s="69">
        <f t="shared" si="42"/>
        <v>4</v>
      </c>
      <c r="AA83" s="70">
        <f t="shared" si="43"/>
        <v>3</v>
      </c>
      <c r="AB83" s="100">
        <v>3</v>
      </c>
      <c r="AC83" s="100">
        <v>3</v>
      </c>
      <c r="AD83" s="69">
        <f t="shared" si="44"/>
        <v>2</v>
      </c>
      <c r="AE83" s="70">
        <f t="shared" si="45"/>
        <v>3</v>
      </c>
      <c r="AF83" s="100">
        <v>3</v>
      </c>
      <c r="AG83" s="100">
        <v>3</v>
      </c>
      <c r="AH83" s="100">
        <v>3</v>
      </c>
      <c r="AI83" s="69">
        <f t="shared" si="46"/>
        <v>3</v>
      </c>
      <c r="AJ83" s="70">
        <f t="shared" si="47"/>
        <v>3</v>
      </c>
      <c r="AK83" s="100">
        <v>3</v>
      </c>
      <c r="AL83" s="100">
        <v>3</v>
      </c>
      <c r="AM83" s="100">
        <v>3</v>
      </c>
      <c r="AN83" s="69">
        <f t="shared" si="48"/>
        <v>3</v>
      </c>
      <c r="AO83" s="70">
        <f t="shared" si="49"/>
        <v>3</v>
      </c>
      <c r="AP83" s="100">
        <v>3</v>
      </c>
      <c r="AQ83" s="100">
        <v>3</v>
      </c>
      <c r="AR83" s="69">
        <f t="shared" si="50"/>
        <v>2</v>
      </c>
      <c r="AS83" s="70">
        <f t="shared" si="51"/>
        <v>3</v>
      </c>
      <c r="AT83" s="100">
        <v>3</v>
      </c>
      <c r="AU83" s="100">
        <v>3</v>
      </c>
      <c r="AV83" s="100">
        <v>3</v>
      </c>
      <c r="AW83" s="100">
        <v>3</v>
      </c>
      <c r="AX83" s="100">
        <v>3</v>
      </c>
      <c r="AY83" s="69">
        <f>COUNTIF(AT83:AX83,"&gt;0")</f>
        <v>5</v>
      </c>
      <c r="AZ83" s="70">
        <f t="shared" si="53"/>
        <v>3</v>
      </c>
      <c r="BA83" s="98"/>
      <c r="BB83" s="98"/>
    </row>
    <row r="84" spans="1:54" ht="34.5" customHeight="1" x14ac:dyDescent="0.25">
      <c r="A84" s="69">
        <v>82</v>
      </c>
      <c r="B84" s="69" t="s">
        <v>341</v>
      </c>
      <c r="C84" s="100" t="s">
        <v>193</v>
      </c>
      <c r="D84" s="100" t="s">
        <v>196</v>
      </c>
      <c r="E84" s="100">
        <v>3</v>
      </c>
      <c r="F84" s="100">
        <v>3</v>
      </c>
      <c r="G84" s="100">
        <v>3</v>
      </c>
      <c r="H84" s="100">
        <v>4</v>
      </c>
      <c r="I84" s="69">
        <f t="shared" si="36"/>
        <v>4</v>
      </c>
      <c r="J84" s="70">
        <f t="shared" si="37"/>
        <v>3.25</v>
      </c>
      <c r="K84" s="100">
        <v>3</v>
      </c>
      <c r="L84" s="100">
        <v>3</v>
      </c>
      <c r="M84" s="100">
        <v>3</v>
      </c>
      <c r="N84" s="100">
        <v>3</v>
      </c>
      <c r="O84" s="69">
        <f t="shared" si="38"/>
        <v>4</v>
      </c>
      <c r="P84" s="70">
        <f t="shared" si="39"/>
        <v>3</v>
      </c>
      <c r="Q84" s="100">
        <v>3</v>
      </c>
      <c r="R84" s="100">
        <v>3</v>
      </c>
      <c r="S84" s="100">
        <v>3</v>
      </c>
      <c r="T84" s="69">
        <f t="shared" si="40"/>
        <v>3</v>
      </c>
      <c r="U84" s="70">
        <f t="shared" si="41"/>
        <v>3</v>
      </c>
      <c r="V84" s="100">
        <v>3</v>
      </c>
      <c r="W84" s="100">
        <v>3</v>
      </c>
      <c r="X84" s="100">
        <v>3</v>
      </c>
      <c r="Y84" s="100">
        <v>4</v>
      </c>
      <c r="Z84" s="69">
        <f t="shared" si="42"/>
        <v>4</v>
      </c>
      <c r="AA84" s="70">
        <f t="shared" si="43"/>
        <v>3.25</v>
      </c>
      <c r="AB84" s="100">
        <v>3</v>
      </c>
      <c r="AC84" s="100">
        <v>3</v>
      </c>
      <c r="AD84" s="69">
        <f t="shared" si="44"/>
        <v>2</v>
      </c>
      <c r="AE84" s="70">
        <f t="shared" si="45"/>
        <v>3</v>
      </c>
      <c r="AF84" s="100">
        <v>3</v>
      </c>
      <c r="AG84" s="100">
        <v>3</v>
      </c>
      <c r="AH84" s="100">
        <v>4</v>
      </c>
      <c r="AI84" s="69">
        <f>COUNTIF(AF84:AH84,"&gt;0")</f>
        <v>3</v>
      </c>
      <c r="AJ84" s="70">
        <f t="shared" si="47"/>
        <v>3.3333333333333335</v>
      </c>
      <c r="AK84" s="100">
        <v>4</v>
      </c>
      <c r="AL84" s="100">
        <v>4</v>
      </c>
      <c r="AM84" s="100">
        <v>3</v>
      </c>
      <c r="AN84" s="69">
        <f t="shared" si="48"/>
        <v>3</v>
      </c>
      <c r="AO84" s="70">
        <f t="shared" si="49"/>
        <v>3.6666666666666665</v>
      </c>
      <c r="AP84" s="100">
        <v>3</v>
      </c>
      <c r="AQ84" s="100">
        <v>3</v>
      </c>
      <c r="AR84" s="69">
        <f t="shared" si="50"/>
        <v>2</v>
      </c>
      <c r="AS84" s="70">
        <f t="shared" si="51"/>
        <v>3</v>
      </c>
      <c r="AT84" s="100">
        <v>3</v>
      </c>
      <c r="AU84" s="100">
        <v>3</v>
      </c>
      <c r="AV84" s="100">
        <v>4</v>
      </c>
      <c r="AW84" s="100">
        <v>3</v>
      </c>
      <c r="AX84" s="100">
        <v>3</v>
      </c>
      <c r="AY84" s="69">
        <f t="shared" si="52"/>
        <v>5</v>
      </c>
      <c r="AZ84" s="70">
        <f t="shared" si="53"/>
        <v>3.2</v>
      </c>
      <c r="BA84" s="98" t="s">
        <v>238</v>
      </c>
      <c r="BB84" s="98" t="s">
        <v>203</v>
      </c>
    </row>
    <row r="85" spans="1:54" ht="15.75" customHeight="1" x14ac:dyDescent="0.25">
      <c r="A85" s="69">
        <v>83</v>
      </c>
      <c r="B85" s="69" t="s">
        <v>342</v>
      </c>
      <c r="C85" s="100" t="s">
        <v>193</v>
      </c>
      <c r="D85" s="100" t="s">
        <v>192</v>
      </c>
      <c r="E85" s="100">
        <v>3</v>
      </c>
      <c r="F85" s="100">
        <v>3</v>
      </c>
      <c r="G85" s="100">
        <v>3</v>
      </c>
      <c r="H85" s="100">
        <v>3</v>
      </c>
      <c r="I85" s="69">
        <f t="shared" si="36"/>
        <v>4</v>
      </c>
      <c r="J85" s="70">
        <f t="shared" si="37"/>
        <v>3</v>
      </c>
      <c r="K85" s="100">
        <v>3</v>
      </c>
      <c r="L85" s="100">
        <v>3</v>
      </c>
      <c r="M85" s="100">
        <v>2</v>
      </c>
      <c r="N85" s="100">
        <v>3</v>
      </c>
      <c r="O85" s="69">
        <f t="shared" si="38"/>
        <v>4</v>
      </c>
      <c r="P85" s="70">
        <f t="shared" si="39"/>
        <v>2.75</v>
      </c>
      <c r="Q85" s="100">
        <v>3</v>
      </c>
      <c r="R85" s="100">
        <v>3</v>
      </c>
      <c r="S85" s="100">
        <v>3</v>
      </c>
      <c r="T85" s="69">
        <f t="shared" si="40"/>
        <v>3</v>
      </c>
      <c r="U85" s="70">
        <f t="shared" si="41"/>
        <v>3</v>
      </c>
      <c r="V85" s="100">
        <v>3</v>
      </c>
      <c r="W85" s="100">
        <v>3</v>
      </c>
      <c r="X85" s="100">
        <v>3</v>
      </c>
      <c r="Y85" s="100">
        <v>3</v>
      </c>
      <c r="Z85" s="69">
        <f t="shared" si="42"/>
        <v>4</v>
      </c>
      <c r="AA85" s="70">
        <f t="shared" si="43"/>
        <v>3</v>
      </c>
      <c r="AB85" s="100">
        <v>1</v>
      </c>
      <c r="AC85" s="100">
        <v>2</v>
      </c>
      <c r="AD85" s="69">
        <f t="shared" si="44"/>
        <v>2</v>
      </c>
      <c r="AE85" s="70">
        <f t="shared" si="45"/>
        <v>1.5</v>
      </c>
      <c r="AF85" s="100">
        <v>3</v>
      </c>
      <c r="AG85" s="100">
        <v>3</v>
      </c>
      <c r="AH85" s="100">
        <v>3</v>
      </c>
      <c r="AI85" s="69">
        <f t="shared" si="46"/>
        <v>3</v>
      </c>
      <c r="AJ85" s="70">
        <f t="shared" si="47"/>
        <v>3</v>
      </c>
      <c r="AK85" s="100">
        <v>4</v>
      </c>
      <c r="AL85" s="100">
        <v>4</v>
      </c>
      <c r="AM85" s="100">
        <v>3</v>
      </c>
      <c r="AN85" s="69">
        <f t="shared" si="48"/>
        <v>3</v>
      </c>
      <c r="AO85" s="70">
        <f t="shared" si="49"/>
        <v>3.6666666666666665</v>
      </c>
      <c r="AP85" s="100">
        <v>4</v>
      </c>
      <c r="AQ85" s="100">
        <v>1</v>
      </c>
      <c r="AR85" s="69">
        <f t="shared" si="50"/>
        <v>2</v>
      </c>
      <c r="AS85" s="70">
        <f t="shared" si="51"/>
        <v>2.5</v>
      </c>
      <c r="AT85" s="100">
        <v>4</v>
      </c>
      <c r="AU85" s="100">
        <v>1</v>
      </c>
      <c r="AV85" s="100">
        <v>1</v>
      </c>
      <c r="AW85" s="100">
        <v>2</v>
      </c>
      <c r="AX85" s="100">
        <v>1</v>
      </c>
      <c r="AY85" s="69">
        <f t="shared" si="52"/>
        <v>5</v>
      </c>
      <c r="AZ85" s="70">
        <f t="shared" si="53"/>
        <v>1.8</v>
      </c>
      <c r="BA85" s="98"/>
      <c r="BB85" s="98" t="s">
        <v>204</v>
      </c>
    </row>
    <row r="86" spans="1:54" ht="15.75" customHeight="1" x14ac:dyDescent="0.25">
      <c r="A86" s="69">
        <v>84</v>
      </c>
      <c r="B86" s="69" t="s">
        <v>343</v>
      </c>
      <c r="C86" s="100" t="s">
        <v>239</v>
      </c>
      <c r="D86" s="100" t="s">
        <v>192</v>
      </c>
      <c r="E86" s="100">
        <v>3</v>
      </c>
      <c r="F86" s="100">
        <v>3</v>
      </c>
      <c r="G86" s="100">
        <v>3</v>
      </c>
      <c r="H86" s="100">
        <v>3</v>
      </c>
      <c r="I86" s="69">
        <f t="shared" si="36"/>
        <v>4</v>
      </c>
      <c r="J86" s="70">
        <f t="shared" si="37"/>
        <v>3</v>
      </c>
      <c r="K86" s="100">
        <v>3</v>
      </c>
      <c r="L86" s="100">
        <v>3</v>
      </c>
      <c r="M86" s="100">
        <v>2</v>
      </c>
      <c r="N86" s="100">
        <v>3</v>
      </c>
      <c r="O86" s="69">
        <f t="shared" si="38"/>
        <v>4</v>
      </c>
      <c r="P86" s="70">
        <f t="shared" si="39"/>
        <v>2.75</v>
      </c>
      <c r="Q86" s="100">
        <v>3</v>
      </c>
      <c r="R86" s="100">
        <v>3</v>
      </c>
      <c r="S86" s="100">
        <v>2</v>
      </c>
      <c r="T86" s="69">
        <f>COUNTIF(Q86:S86,"&gt;0")</f>
        <v>3</v>
      </c>
      <c r="U86" s="70">
        <f t="shared" si="41"/>
        <v>2.6666666666666665</v>
      </c>
      <c r="V86" s="100">
        <v>2</v>
      </c>
      <c r="W86" s="100">
        <v>2</v>
      </c>
      <c r="X86" s="100">
        <v>3</v>
      </c>
      <c r="Y86" s="100">
        <v>2</v>
      </c>
      <c r="Z86" s="69">
        <f t="shared" si="42"/>
        <v>4</v>
      </c>
      <c r="AA86" s="70">
        <f t="shared" si="43"/>
        <v>2.25</v>
      </c>
      <c r="AB86" s="100">
        <v>3</v>
      </c>
      <c r="AC86" s="100">
        <v>2</v>
      </c>
      <c r="AD86" s="69">
        <f t="shared" si="44"/>
        <v>2</v>
      </c>
      <c r="AE86" s="70">
        <f t="shared" si="45"/>
        <v>2.5</v>
      </c>
      <c r="AF86" s="100">
        <v>2</v>
      </c>
      <c r="AG86" s="100">
        <v>2</v>
      </c>
      <c r="AH86" s="100">
        <v>2</v>
      </c>
      <c r="AI86" s="69">
        <f t="shared" si="46"/>
        <v>3</v>
      </c>
      <c r="AJ86" s="70">
        <f t="shared" si="47"/>
        <v>2</v>
      </c>
      <c r="AK86" s="100">
        <v>2</v>
      </c>
      <c r="AL86" s="100">
        <v>2</v>
      </c>
      <c r="AM86" s="100">
        <v>3</v>
      </c>
      <c r="AN86" s="69">
        <f t="shared" si="48"/>
        <v>3</v>
      </c>
      <c r="AO86" s="70">
        <f t="shared" si="49"/>
        <v>2.3333333333333335</v>
      </c>
      <c r="AP86" s="100">
        <v>2</v>
      </c>
      <c r="AQ86" s="100">
        <v>2</v>
      </c>
      <c r="AR86" s="69">
        <f t="shared" si="50"/>
        <v>2</v>
      </c>
      <c r="AS86" s="70">
        <f t="shared" si="51"/>
        <v>2</v>
      </c>
      <c r="AT86" s="100">
        <v>2</v>
      </c>
      <c r="AU86" s="100">
        <v>2</v>
      </c>
      <c r="AV86" s="100">
        <v>2</v>
      </c>
      <c r="AW86" s="100">
        <v>3</v>
      </c>
      <c r="AX86" s="100">
        <v>3</v>
      </c>
      <c r="AY86" s="69">
        <f t="shared" si="52"/>
        <v>5</v>
      </c>
      <c r="AZ86" s="70">
        <f t="shared" si="53"/>
        <v>2.4</v>
      </c>
      <c r="BA86" s="98"/>
      <c r="BB86" s="98" t="s">
        <v>204</v>
      </c>
    </row>
    <row r="87" spans="1:54" ht="15.75" customHeight="1" x14ac:dyDescent="0.25">
      <c r="A87" s="69">
        <v>65</v>
      </c>
      <c r="B87" s="69" t="s">
        <v>344</v>
      </c>
      <c r="C87" s="100" t="s">
        <v>193</v>
      </c>
      <c r="D87" s="100" t="s">
        <v>192</v>
      </c>
      <c r="E87" s="100">
        <v>3</v>
      </c>
      <c r="F87" s="100">
        <v>3</v>
      </c>
      <c r="G87" s="100">
        <v>3</v>
      </c>
      <c r="H87" s="100">
        <v>3</v>
      </c>
      <c r="I87" s="69">
        <f t="shared" si="36"/>
        <v>4</v>
      </c>
      <c r="J87" s="70">
        <f t="shared" si="37"/>
        <v>3</v>
      </c>
      <c r="K87" s="100">
        <v>3</v>
      </c>
      <c r="L87" s="100">
        <v>3</v>
      </c>
      <c r="M87" s="100">
        <v>3</v>
      </c>
      <c r="N87" s="100">
        <v>3</v>
      </c>
      <c r="O87" s="69">
        <f t="shared" si="38"/>
        <v>4</v>
      </c>
      <c r="P87" s="70">
        <f t="shared" si="39"/>
        <v>3</v>
      </c>
      <c r="Q87" s="100">
        <v>3</v>
      </c>
      <c r="R87" s="100">
        <v>3</v>
      </c>
      <c r="S87" s="100">
        <v>4</v>
      </c>
      <c r="T87" s="69">
        <f t="shared" si="40"/>
        <v>3</v>
      </c>
      <c r="U87" s="70">
        <f t="shared" si="41"/>
        <v>3.3333333333333335</v>
      </c>
      <c r="V87" s="100">
        <v>3</v>
      </c>
      <c r="W87" s="100">
        <v>4</v>
      </c>
      <c r="X87" s="100">
        <v>4</v>
      </c>
      <c r="Y87" s="100">
        <v>4</v>
      </c>
      <c r="Z87" s="69">
        <f t="shared" si="42"/>
        <v>4</v>
      </c>
      <c r="AA87" s="70">
        <f t="shared" si="43"/>
        <v>3.75</v>
      </c>
      <c r="AB87" s="100">
        <v>3</v>
      </c>
      <c r="AC87" s="100">
        <v>3</v>
      </c>
      <c r="AD87" s="69">
        <f t="shared" si="44"/>
        <v>2</v>
      </c>
      <c r="AE87" s="70">
        <f t="shared" si="45"/>
        <v>3</v>
      </c>
      <c r="AF87" s="100">
        <v>3</v>
      </c>
      <c r="AG87" s="100">
        <v>3</v>
      </c>
      <c r="AH87" s="100">
        <v>3</v>
      </c>
      <c r="AI87" s="69">
        <f t="shared" si="46"/>
        <v>3</v>
      </c>
      <c r="AJ87" s="70">
        <f t="shared" si="47"/>
        <v>3</v>
      </c>
      <c r="AK87" s="100">
        <v>3</v>
      </c>
      <c r="AL87" s="100">
        <v>3</v>
      </c>
      <c r="AM87" s="100">
        <v>3</v>
      </c>
      <c r="AN87" s="69">
        <f t="shared" si="48"/>
        <v>3</v>
      </c>
      <c r="AO87" s="70">
        <f t="shared" si="49"/>
        <v>3</v>
      </c>
      <c r="AP87" s="100">
        <v>3</v>
      </c>
      <c r="AQ87" s="100">
        <v>3</v>
      </c>
      <c r="AR87" s="69">
        <f t="shared" si="50"/>
        <v>2</v>
      </c>
      <c r="AS87" s="70">
        <f t="shared" si="51"/>
        <v>3</v>
      </c>
      <c r="AT87" s="100">
        <v>3</v>
      </c>
      <c r="AU87" s="100">
        <v>3</v>
      </c>
      <c r="AV87" s="100">
        <v>3</v>
      </c>
      <c r="AW87" s="100">
        <v>3</v>
      </c>
      <c r="AX87" s="100">
        <v>3</v>
      </c>
      <c r="AY87" s="69">
        <f t="shared" si="52"/>
        <v>5</v>
      </c>
      <c r="AZ87" s="70">
        <f t="shared" si="53"/>
        <v>3</v>
      </c>
      <c r="BA87" s="98"/>
      <c r="BB87" s="98"/>
    </row>
    <row r="88" spans="1:54" ht="15.75" customHeight="1" x14ac:dyDescent="0.25">
      <c r="A88" s="69">
        <v>86</v>
      </c>
      <c r="B88" s="69" t="s">
        <v>345</v>
      </c>
      <c r="C88" s="100" t="s">
        <v>193</v>
      </c>
      <c r="D88" s="100" t="s">
        <v>196</v>
      </c>
      <c r="E88" s="100">
        <v>3</v>
      </c>
      <c r="F88" s="100">
        <v>3</v>
      </c>
      <c r="G88" s="100">
        <v>3</v>
      </c>
      <c r="H88" s="100">
        <v>3</v>
      </c>
      <c r="I88" s="69">
        <f t="shared" si="36"/>
        <v>4</v>
      </c>
      <c r="J88" s="70">
        <f t="shared" si="37"/>
        <v>3</v>
      </c>
      <c r="K88" s="100">
        <v>4</v>
      </c>
      <c r="L88" s="100">
        <v>4</v>
      </c>
      <c r="M88" s="100">
        <v>3</v>
      </c>
      <c r="N88" s="100">
        <v>3</v>
      </c>
      <c r="O88" s="69">
        <f t="shared" si="38"/>
        <v>4</v>
      </c>
      <c r="P88" s="70">
        <f t="shared" si="39"/>
        <v>3.5</v>
      </c>
      <c r="Q88" s="100">
        <v>3</v>
      </c>
      <c r="R88" s="100">
        <v>3</v>
      </c>
      <c r="S88" s="100">
        <v>3</v>
      </c>
      <c r="T88" s="69">
        <f>COUNTIF(Q88:S88,"&gt;0")</f>
        <v>3</v>
      </c>
      <c r="U88" s="70">
        <f t="shared" si="41"/>
        <v>3</v>
      </c>
      <c r="V88" s="100">
        <v>3</v>
      </c>
      <c r="W88" s="100">
        <v>4</v>
      </c>
      <c r="X88" s="100">
        <v>4</v>
      </c>
      <c r="Y88" s="100">
        <v>4</v>
      </c>
      <c r="Z88" s="69">
        <f t="shared" si="42"/>
        <v>4</v>
      </c>
      <c r="AA88" s="70">
        <f t="shared" si="43"/>
        <v>3.75</v>
      </c>
      <c r="AB88" s="100">
        <v>4</v>
      </c>
      <c r="AC88" s="100">
        <v>4</v>
      </c>
      <c r="AD88" s="69">
        <f t="shared" si="44"/>
        <v>2</v>
      </c>
      <c r="AE88" s="70">
        <f t="shared" si="45"/>
        <v>4</v>
      </c>
      <c r="AF88" s="100">
        <v>4</v>
      </c>
      <c r="AG88" s="100">
        <v>4</v>
      </c>
      <c r="AH88" s="100">
        <v>4</v>
      </c>
      <c r="AI88" s="69">
        <f t="shared" si="46"/>
        <v>3</v>
      </c>
      <c r="AJ88" s="70">
        <f t="shared" si="47"/>
        <v>4</v>
      </c>
      <c r="AK88" s="100">
        <v>4</v>
      </c>
      <c r="AL88" s="100">
        <v>4</v>
      </c>
      <c r="AM88" s="100">
        <v>4</v>
      </c>
      <c r="AN88" s="69">
        <f t="shared" si="48"/>
        <v>3</v>
      </c>
      <c r="AO88" s="70">
        <f t="shared" si="49"/>
        <v>4</v>
      </c>
      <c r="AP88" s="100">
        <v>4</v>
      </c>
      <c r="AQ88" s="100">
        <v>4</v>
      </c>
      <c r="AR88" s="69">
        <f t="shared" si="50"/>
        <v>2</v>
      </c>
      <c r="AS88" s="70">
        <f t="shared" si="51"/>
        <v>4</v>
      </c>
      <c r="AT88" s="100">
        <v>4</v>
      </c>
      <c r="AU88" s="100">
        <v>4</v>
      </c>
      <c r="AV88" s="100">
        <v>4</v>
      </c>
      <c r="AW88" s="100">
        <v>4</v>
      </c>
      <c r="AX88" s="100">
        <v>4</v>
      </c>
      <c r="AY88" s="69">
        <f t="shared" si="52"/>
        <v>5</v>
      </c>
      <c r="AZ88" s="70">
        <f t="shared" si="53"/>
        <v>4</v>
      </c>
      <c r="BA88" s="98"/>
      <c r="BB88" s="98"/>
    </row>
    <row r="89" spans="1:54" ht="30" x14ac:dyDescent="0.25">
      <c r="A89" s="69">
        <v>87</v>
      </c>
      <c r="B89" s="69" t="s">
        <v>346</v>
      </c>
      <c r="C89" s="100" t="s">
        <v>191</v>
      </c>
      <c r="D89" s="100" t="s">
        <v>192</v>
      </c>
      <c r="E89" s="100">
        <v>3</v>
      </c>
      <c r="F89" s="100">
        <v>4</v>
      </c>
      <c r="G89" s="100">
        <v>4</v>
      </c>
      <c r="H89" s="100">
        <v>4</v>
      </c>
      <c r="I89" s="69">
        <f t="shared" si="36"/>
        <v>4</v>
      </c>
      <c r="J89" s="70">
        <f t="shared" si="37"/>
        <v>3.75</v>
      </c>
      <c r="K89" s="100">
        <v>3</v>
      </c>
      <c r="L89" s="100">
        <v>3</v>
      </c>
      <c r="M89" s="100">
        <v>3</v>
      </c>
      <c r="N89" s="100">
        <v>3</v>
      </c>
      <c r="O89" s="69">
        <f t="shared" si="38"/>
        <v>4</v>
      </c>
      <c r="P89" s="70">
        <f t="shared" si="39"/>
        <v>3</v>
      </c>
      <c r="Q89" s="100">
        <v>3</v>
      </c>
      <c r="R89" s="100">
        <v>3</v>
      </c>
      <c r="S89" s="100">
        <v>3</v>
      </c>
      <c r="T89" s="69">
        <f t="shared" si="40"/>
        <v>3</v>
      </c>
      <c r="U89" s="70">
        <f t="shared" si="41"/>
        <v>3</v>
      </c>
      <c r="V89" s="100">
        <v>3</v>
      </c>
      <c r="W89" s="100">
        <v>3</v>
      </c>
      <c r="X89" s="100">
        <v>3</v>
      </c>
      <c r="Y89" s="100">
        <v>3</v>
      </c>
      <c r="Z89" s="69">
        <f t="shared" si="42"/>
        <v>4</v>
      </c>
      <c r="AA89" s="70">
        <f t="shared" si="43"/>
        <v>3</v>
      </c>
      <c r="AB89" s="100">
        <v>3</v>
      </c>
      <c r="AC89" s="100">
        <v>3</v>
      </c>
      <c r="AD89" s="69">
        <f t="shared" si="44"/>
        <v>2</v>
      </c>
      <c r="AE89" s="70">
        <f t="shared" si="45"/>
        <v>3</v>
      </c>
      <c r="AF89" s="100">
        <v>3</v>
      </c>
      <c r="AG89" s="100">
        <v>3</v>
      </c>
      <c r="AH89" s="100">
        <v>3</v>
      </c>
      <c r="AI89" s="69">
        <f t="shared" si="46"/>
        <v>3</v>
      </c>
      <c r="AJ89" s="70">
        <f t="shared" si="47"/>
        <v>3</v>
      </c>
      <c r="AK89" s="100">
        <v>3</v>
      </c>
      <c r="AL89" s="100">
        <v>3</v>
      </c>
      <c r="AM89" s="100">
        <v>4</v>
      </c>
      <c r="AN89" s="69">
        <f t="shared" si="48"/>
        <v>3</v>
      </c>
      <c r="AO89" s="70">
        <f t="shared" si="49"/>
        <v>3.3333333333333335</v>
      </c>
      <c r="AP89" s="100">
        <v>3</v>
      </c>
      <c r="AQ89" s="100">
        <v>3</v>
      </c>
      <c r="AR89" s="69">
        <f t="shared" si="50"/>
        <v>2</v>
      </c>
      <c r="AS89" s="70">
        <f t="shared" si="51"/>
        <v>3</v>
      </c>
      <c r="AT89" s="100">
        <v>4</v>
      </c>
      <c r="AU89" s="100">
        <v>3</v>
      </c>
      <c r="AV89" s="100">
        <v>4</v>
      </c>
      <c r="AW89" s="100">
        <v>2</v>
      </c>
      <c r="AX89" s="100">
        <v>3</v>
      </c>
      <c r="AY89" s="69">
        <f t="shared" si="52"/>
        <v>5</v>
      </c>
      <c r="AZ89" s="70">
        <f t="shared" si="53"/>
        <v>3.2</v>
      </c>
      <c r="BA89" s="98" t="s">
        <v>205</v>
      </c>
      <c r="BB89" s="98" t="s">
        <v>206</v>
      </c>
    </row>
    <row r="90" spans="1:54" ht="15.75" customHeight="1" x14ac:dyDescent="0.25">
      <c r="A90" s="69">
        <v>88</v>
      </c>
      <c r="B90" s="69" t="s">
        <v>347</v>
      </c>
      <c r="C90" s="100" t="s">
        <v>193</v>
      </c>
      <c r="D90" s="100" t="s">
        <v>192</v>
      </c>
      <c r="E90" s="100">
        <v>3</v>
      </c>
      <c r="F90" s="100">
        <v>3</v>
      </c>
      <c r="G90" s="100">
        <v>3</v>
      </c>
      <c r="H90" s="100">
        <v>4</v>
      </c>
      <c r="I90" s="69">
        <f t="shared" si="36"/>
        <v>4</v>
      </c>
      <c r="J90" s="70">
        <f t="shared" si="37"/>
        <v>3.25</v>
      </c>
      <c r="K90" s="100">
        <v>4</v>
      </c>
      <c r="L90" s="100">
        <v>4</v>
      </c>
      <c r="M90" s="100">
        <v>3</v>
      </c>
      <c r="N90" s="100">
        <v>4</v>
      </c>
      <c r="O90" s="69">
        <f t="shared" si="38"/>
        <v>4</v>
      </c>
      <c r="P90" s="70">
        <f t="shared" si="39"/>
        <v>3.75</v>
      </c>
      <c r="Q90" s="100">
        <v>4</v>
      </c>
      <c r="R90" s="100">
        <v>3</v>
      </c>
      <c r="S90" s="100">
        <v>3</v>
      </c>
      <c r="T90" s="69">
        <f t="shared" si="40"/>
        <v>3</v>
      </c>
      <c r="U90" s="70">
        <f t="shared" si="41"/>
        <v>3.3333333333333335</v>
      </c>
      <c r="V90" s="100">
        <v>4</v>
      </c>
      <c r="W90" s="100">
        <v>3</v>
      </c>
      <c r="X90" s="100">
        <v>3</v>
      </c>
      <c r="Y90" s="100">
        <v>3</v>
      </c>
      <c r="Z90" s="69">
        <f t="shared" si="42"/>
        <v>4</v>
      </c>
      <c r="AA90" s="70">
        <f t="shared" si="43"/>
        <v>3.25</v>
      </c>
      <c r="AB90" s="100">
        <v>3</v>
      </c>
      <c r="AC90" s="100">
        <v>3</v>
      </c>
      <c r="AD90" s="69">
        <f t="shared" si="44"/>
        <v>2</v>
      </c>
      <c r="AE90" s="70">
        <f t="shared" si="45"/>
        <v>3</v>
      </c>
      <c r="AF90" s="100">
        <v>3</v>
      </c>
      <c r="AG90" s="100">
        <v>3</v>
      </c>
      <c r="AH90" s="100">
        <v>4</v>
      </c>
      <c r="AI90" s="69">
        <f t="shared" si="46"/>
        <v>3</v>
      </c>
      <c r="AJ90" s="70">
        <f t="shared" si="47"/>
        <v>3.3333333333333335</v>
      </c>
      <c r="AK90" s="100">
        <v>3</v>
      </c>
      <c r="AL90" s="100">
        <v>3</v>
      </c>
      <c r="AM90" s="100">
        <v>3</v>
      </c>
      <c r="AN90" s="69">
        <f t="shared" si="48"/>
        <v>3</v>
      </c>
      <c r="AO90" s="70">
        <f t="shared" si="49"/>
        <v>3</v>
      </c>
      <c r="AP90" s="100">
        <v>3</v>
      </c>
      <c r="AQ90" s="100">
        <v>3</v>
      </c>
      <c r="AR90" s="69">
        <f t="shared" si="50"/>
        <v>2</v>
      </c>
      <c r="AS90" s="70">
        <f t="shared" si="51"/>
        <v>3</v>
      </c>
      <c r="AT90" s="100">
        <v>3</v>
      </c>
      <c r="AU90" s="100">
        <v>3</v>
      </c>
      <c r="AV90" s="100">
        <v>3</v>
      </c>
      <c r="AW90" s="100">
        <v>3</v>
      </c>
      <c r="AX90" s="100">
        <v>3</v>
      </c>
      <c r="AY90" s="69">
        <f t="shared" si="52"/>
        <v>5</v>
      </c>
      <c r="AZ90" s="70">
        <f t="shared" si="53"/>
        <v>3</v>
      </c>
      <c r="BA90" s="98"/>
      <c r="BB90" s="98"/>
    </row>
    <row r="91" spans="1:54" ht="15.75" customHeight="1" x14ac:dyDescent="0.25">
      <c r="A91" s="69">
        <v>89</v>
      </c>
      <c r="B91" s="69" t="s">
        <v>348</v>
      </c>
      <c r="C91" s="100" t="s">
        <v>193</v>
      </c>
      <c r="D91" s="100" t="s">
        <v>196</v>
      </c>
      <c r="E91" s="100">
        <v>4</v>
      </c>
      <c r="F91" s="100">
        <v>4</v>
      </c>
      <c r="G91" s="100">
        <v>4</v>
      </c>
      <c r="H91" s="100">
        <v>4</v>
      </c>
      <c r="I91" s="69">
        <f t="shared" si="36"/>
        <v>4</v>
      </c>
      <c r="J91" s="70">
        <f t="shared" si="37"/>
        <v>4</v>
      </c>
      <c r="K91" s="100">
        <v>4</v>
      </c>
      <c r="L91" s="100">
        <v>4</v>
      </c>
      <c r="M91" s="100">
        <v>4</v>
      </c>
      <c r="N91" s="100">
        <v>4</v>
      </c>
      <c r="O91" s="69">
        <f t="shared" si="38"/>
        <v>4</v>
      </c>
      <c r="P91" s="70">
        <f t="shared" si="39"/>
        <v>4</v>
      </c>
      <c r="Q91" s="100">
        <v>4</v>
      </c>
      <c r="R91" s="100">
        <v>4</v>
      </c>
      <c r="S91" s="100">
        <v>4</v>
      </c>
      <c r="T91" s="69">
        <f t="shared" si="40"/>
        <v>3</v>
      </c>
      <c r="U91" s="70">
        <f t="shared" si="41"/>
        <v>4</v>
      </c>
      <c r="V91" s="100">
        <v>4</v>
      </c>
      <c r="W91" s="100">
        <v>4</v>
      </c>
      <c r="X91" s="100">
        <v>4</v>
      </c>
      <c r="Y91" s="100">
        <v>4</v>
      </c>
      <c r="Z91" s="69">
        <f t="shared" si="42"/>
        <v>4</v>
      </c>
      <c r="AA91" s="70">
        <f t="shared" si="43"/>
        <v>4</v>
      </c>
      <c r="AB91" s="100">
        <v>4</v>
      </c>
      <c r="AC91" s="100">
        <v>4</v>
      </c>
      <c r="AD91" s="69">
        <f t="shared" si="44"/>
        <v>2</v>
      </c>
      <c r="AE91" s="70">
        <f t="shared" si="45"/>
        <v>4</v>
      </c>
      <c r="AF91" s="100">
        <v>4</v>
      </c>
      <c r="AG91" s="100">
        <v>4</v>
      </c>
      <c r="AH91" s="100">
        <v>4</v>
      </c>
      <c r="AI91" s="69">
        <f t="shared" si="46"/>
        <v>3</v>
      </c>
      <c r="AJ91" s="70">
        <f t="shared" si="47"/>
        <v>4</v>
      </c>
      <c r="AK91" s="100">
        <v>4</v>
      </c>
      <c r="AL91" s="100">
        <v>4</v>
      </c>
      <c r="AM91" s="100">
        <v>4</v>
      </c>
      <c r="AN91" s="69">
        <f t="shared" si="48"/>
        <v>3</v>
      </c>
      <c r="AO91" s="70">
        <f t="shared" si="49"/>
        <v>4</v>
      </c>
      <c r="AP91" s="100">
        <v>4</v>
      </c>
      <c r="AQ91" s="100">
        <v>4</v>
      </c>
      <c r="AR91" s="69">
        <f t="shared" si="50"/>
        <v>2</v>
      </c>
      <c r="AS91" s="70">
        <f t="shared" si="51"/>
        <v>4</v>
      </c>
      <c r="AT91" s="100">
        <v>4</v>
      </c>
      <c r="AU91" s="100">
        <v>4</v>
      </c>
      <c r="AV91" s="100">
        <v>4</v>
      </c>
      <c r="AW91" s="100">
        <v>4</v>
      </c>
      <c r="AX91" s="100">
        <v>4</v>
      </c>
      <c r="AY91" s="69">
        <f t="shared" si="52"/>
        <v>5</v>
      </c>
      <c r="AZ91" s="70">
        <f t="shared" si="53"/>
        <v>4</v>
      </c>
      <c r="BA91" s="98"/>
      <c r="BB91" s="98"/>
    </row>
    <row r="92" spans="1:54" ht="15.75" customHeight="1" x14ac:dyDescent="0.25">
      <c r="A92" s="69">
        <v>90</v>
      </c>
      <c r="B92" s="69" t="s">
        <v>349</v>
      </c>
      <c r="C92" s="100" t="s">
        <v>193</v>
      </c>
      <c r="D92" s="100" t="s">
        <v>225</v>
      </c>
      <c r="E92" s="100">
        <v>4</v>
      </c>
      <c r="F92" s="100">
        <v>4</v>
      </c>
      <c r="G92" s="100">
        <v>4</v>
      </c>
      <c r="H92" s="100">
        <v>4</v>
      </c>
      <c r="I92" s="69">
        <f t="shared" si="36"/>
        <v>4</v>
      </c>
      <c r="J92" s="70">
        <f t="shared" si="37"/>
        <v>4</v>
      </c>
      <c r="K92" s="100">
        <v>3</v>
      </c>
      <c r="L92" s="100">
        <v>4</v>
      </c>
      <c r="M92" s="100">
        <v>4</v>
      </c>
      <c r="N92" s="100">
        <v>4</v>
      </c>
      <c r="O92" s="69">
        <f t="shared" si="38"/>
        <v>4</v>
      </c>
      <c r="P92" s="70">
        <f t="shared" si="39"/>
        <v>3.75</v>
      </c>
      <c r="Q92" s="100">
        <v>3</v>
      </c>
      <c r="R92" s="100">
        <v>4</v>
      </c>
      <c r="S92" s="100">
        <v>4</v>
      </c>
      <c r="T92" s="69">
        <f t="shared" si="40"/>
        <v>3</v>
      </c>
      <c r="U92" s="70">
        <f t="shared" si="41"/>
        <v>3.6666666666666665</v>
      </c>
      <c r="V92" s="100">
        <v>4</v>
      </c>
      <c r="W92" s="100">
        <v>4</v>
      </c>
      <c r="X92" s="100">
        <v>4</v>
      </c>
      <c r="Y92" s="100">
        <v>4</v>
      </c>
      <c r="Z92" s="69">
        <f t="shared" si="42"/>
        <v>4</v>
      </c>
      <c r="AA92" s="70">
        <f t="shared" si="43"/>
        <v>4</v>
      </c>
      <c r="AB92" s="100">
        <v>4</v>
      </c>
      <c r="AC92" s="100">
        <v>4</v>
      </c>
      <c r="AD92" s="69">
        <f t="shared" si="44"/>
        <v>2</v>
      </c>
      <c r="AE92" s="70">
        <f t="shared" si="45"/>
        <v>4</v>
      </c>
      <c r="AF92" s="100">
        <v>4</v>
      </c>
      <c r="AG92" s="100">
        <v>4</v>
      </c>
      <c r="AH92" s="100">
        <v>4</v>
      </c>
      <c r="AI92" s="69">
        <f t="shared" si="46"/>
        <v>3</v>
      </c>
      <c r="AJ92" s="70">
        <f t="shared" si="47"/>
        <v>4</v>
      </c>
      <c r="AK92" s="100">
        <v>4</v>
      </c>
      <c r="AL92" s="100">
        <v>4</v>
      </c>
      <c r="AM92" s="100">
        <v>4</v>
      </c>
      <c r="AN92" s="69">
        <f t="shared" si="48"/>
        <v>3</v>
      </c>
      <c r="AO92" s="70">
        <f t="shared" si="49"/>
        <v>4</v>
      </c>
      <c r="AP92" s="100">
        <v>3</v>
      </c>
      <c r="AQ92" s="100">
        <v>3</v>
      </c>
      <c r="AR92" s="69">
        <f t="shared" si="50"/>
        <v>2</v>
      </c>
      <c r="AS92" s="70">
        <f t="shared" si="51"/>
        <v>3</v>
      </c>
      <c r="AT92" s="100">
        <v>4</v>
      </c>
      <c r="AU92" s="100">
        <v>4</v>
      </c>
      <c r="AV92" s="100">
        <v>4</v>
      </c>
      <c r="AW92" s="100">
        <v>3</v>
      </c>
      <c r="AX92" s="100">
        <v>3</v>
      </c>
      <c r="AY92" s="69">
        <f t="shared" si="52"/>
        <v>5</v>
      </c>
      <c r="AZ92" s="70">
        <f t="shared" si="53"/>
        <v>3.6</v>
      </c>
      <c r="BA92" s="98"/>
      <c r="BB92" s="98" t="s">
        <v>240</v>
      </c>
    </row>
    <row r="93" spans="1:54" ht="15.75" customHeight="1" x14ac:dyDescent="0.25">
      <c r="A93" s="69">
        <v>91</v>
      </c>
      <c r="B93" s="69" t="s">
        <v>350</v>
      </c>
      <c r="C93" s="100" t="s">
        <v>193</v>
      </c>
      <c r="D93" s="100" t="s">
        <v>196</v>
      </c>
      <c r="E93" s="100">
        <v>4</v>
      </c>
      <c r="F93" s="100">
        <v>4</v>
      </c>
      <c r="G93" s="100">
        <v>4</v>
      </c>
      <c r="H93" s="100">
        <v>4</v>
      </c>
      <c r="I93" s="69">
        <f t="shared" si="36"/>
        <v>4</v>
      </c>
      <c r="J93" s="70">
        <f t="shared" si="37"/>
        <v>4</v>
      </c>
      <c r="K93" s="100">
        <v>4</v>
      </c>
      <c r="L93" s="100">
        <v>4</v>
      </c>
      <c r="M93" s="100">
        <v>4</v>
      </c>
      <c r="N93" s="100">
        <v>4</v>
      </c>
      <c r="O93" s="69">
        <f t="shared" si="38"/>
        <v>4</v>
      </c>
      <c r="P93" s="70">
        <f t="shared" si="39"/>
        <v>4</v>
      </c>
      <c r="Q93" s="100">
        <v>4</v>
      </c>
      <c r="R93" s="100">
        <v>4</v>
      </c>
      <c r="S93" s="100">
        <v>4</v>
      </c>
      <c r="T93" s="69">
        <f t="shared" si="40"/>
        <v>3</v>
      </c>
      <c r="U93" s="70">
        <f t="shared" si="41"/>
        <v>4</v>
      </c>
      <c r="V93" s="100">
        <v>4</v>
      </c>
      <c r="W93" s="100">
        <v>4</v>
      </c>
      <c r="X93" s="100">
        <v>4</v>
      </c>
      <c r="Y93" s="100">
        <v>4</v>
      </c>
      <c r="Z93" s="69">
        <f t="shared" si="42"/>
        <v>4</v>
      </c>
      <c r="AA93" s="70">
        <f t="shared" si="43"/>
        <v>4</v>
      </c>
      <c r="AB93" s="100">
        <v>4</v>
      </c>
      <c r="AC93" s="100">
        <v>4</v>
      </c>
      <c r="AD93" s="69">
        <f t="shared" si="44"/>
        <v>2</v>
      </c>
      <c r="AE93" s="70">
        <f t="shared" si="45"/>
        <v>4</v>
      </c>
      <c r="AF93" s="100">
        <v>4</v>
      </c>
      <c r="AG93" s="100">
        <v>4</v>
      </c>
      <c r="AH93" s="100">
        <v>4</v>
      </c>
      <c r="AI93" s="69">
        <f t="shared" si="46"/>
        <v>3</v>
      </c>
      <c r="AJ93" s="70">
        <f t="shared" si="47"/>
        <v>4</v>
      </c>
      <c r="AK93" s="100">
        <v>4</v>
      </c>
      <c r="AL93" s="100">
        <v>4</v>
      </c>
      <c r="AM93" s="100">
        <v>4</v>
      </c>
      <c r="AN93" s="69">
        <f t="shared" si="48"/>
        <v>3</v>
      </c>
      <c r="AO93" s="70">
        <f t="shared" si="49"/>
        <v>4</v>
      </c>
      <c r="AP93" s="100">
        <v>4</v>
      </c>
      <c r="AQ93" s="100">
        <v>4</v>
      </c>
      <c r="AR93" s="69">
        <f t="shared" si="50"/>
        <v>2</v>
      </c>
      <c r="AS93" s="70">
        <f t="shared" si="51"/>
        <v>4</v>
      </c>
      <c r="AT93" s="100">
        <v>4</v>
      </c>
      <c r="AU93" s="100">
        <v>4</v>
      </c>
      <c r="AV93" s="100">
        <v>4</v>
      </c>
      <c r="AW93" s="100">
        <v>4</v>
      </c>
      <c r="AX93" s="100">
        <v>4</v>
      </c>
      <c r="AY93" s="69">
        <f t="shared" si="52"/>
        <v>5</v>
      </c>
      <c r="AZ93" s="70">
        <f t="shared" si="53"/>
        <v>4</v>
      </c>
      <c r="BA93" s="98"/>
      <c r="BB93" s="98"/>
    </row>
    <row r="94" spans="1:54" s="97" customFormat="1" ht="15.75" customHeight="1" x14ac:dyDescent="0.25">
      <c r="A94" s="72">
        <v>92</v>
      </c>
      <c r="B94" s="69" t="s">
        <v>351</v>
      </c>
      <c r="C94" s="121" t="s">
        <v>193</v>
      </c>
      <c r="D94" s="121" t="s">
        <v>196</v>
      </c>
      <c r="E94" s="121">
        <v>3</v>
      </c>
      <c r="F94" s="121">
        <v>4</v>
      </c>
      <c r="G94" s="121">
        <v>3</v>
      </c>
      <c r="H94" s="121">
        <v>3</v>
      </c>
      <c r="I94" s="72">
        <f t="shared" si="36"/>
        <v>4</v>
      </c>
      <c r="J94" s="73">
        <f t="shared" si="37"/>
        <v>3.25</v>
      </c>
      <c r="K94" s="121">
        <v>3</v>
      </c>
      <c r="L94" s="121">
        <v>3</v>
      </c>
      <c r="M94" s="121">
        <v>3</v>
      </c>
      <c r="N94" s="121">
        <v>3</v>
      </c>
      <c r="O94" s="72">
        <f t="shared" si="38"/>
        <v>4</v>
      </c>
      <c r="P94" s="73">
        <f t="shared" si="39"/>
        <v>3</v>
      </c>
      <c r="Q94" s="121">
        <v>3</v>
      </c>
      <c r="R94" s="121">
        <v>3</v>
      </c>
      <c r="S94" s="121">
        <v>3</v>
      </c>
      <c r="T94" s="72">
        <f t="shared" si="40"/>
        <v>3</v>
      </c>
      <c r="U94" s="73">
        <f t="shared" si="41"/>
        <v>3</v>
      </c>
      <c r="V94" s="121">
        <v>4</v>
      </c>
      <c r="W94" s="121">
        <v>3</v>
      </c>
      <c r="X94" s="121">
        <v>4</v>
      </c>
      <c r="Y94" s="121">
        <v>3</v>
      </c>
      <c r="Z94" s="72">
        <f t="shared" si="42"/>
        <v>4</v>
      </c>
      <c r="AA94" s="73">
        <f t="shared" si="43"/>
        <v>3.5</v>
      </c>
      <c r="AB94" s="121">
        <v>3</v>
      </c>
      <c r="AC94" s="121">
        <v>3</v>
      </c>
      <c r="AD94" s="72">
        <f t="shared" si="44"/>
        <v>2</v>
      </c>
      <c r="AE94" s="73">
        <f t="shared" si="45"/>
        <v>3</v>
      </c>
      <c r="AF94" s="121">
        <v>3</v>
      </c>
      <c r="AG94" s="121">
        <v>4</v>
      </c>
      <c r="AH94" s="121">
        <v>3</v>
      </c>
      <c r="AI94" s="72">
        <f t="shared" si="46"/>
        <v>3</v>
      </c>
      <c r="AJ94" s="73">
        <f t="shared" si="47"/>
        <v>3.3333333333333335</v>
      </c>
      <c r="AK94" s="121">
        <v>4</v>
      </c>
      <c r="AL94" s="121">
        <v>4</v>
      </c>
      <c r="AM94" s="121">
        <v>4</v>
      </c>
      <c r="AN94" s="72">
        <f t="shared" si="48"/>
        <v>3</v>
      </c>
      <c r="AO94" s="73">
        <f t="shared" si="49"/>
        <v>4</v>
      </c>
      <c r="AP94" s="121">
        <v>4</v>
      </c>
      <c r="AQ94" s="121">
        <v>3</v>
      </c>
      <c r="AR94" s="72">
        <f t="shared" si="50"/>
        <v>2</v>
      </c>
      <c r="AS94" s="73">
        <f t="shared" si="51"/>
        <v>3.5</v>
      </c>
      <c r="AT94" s="121">
        <v>4</v>
      </c>
      <c r="AU94" s="121">
        <v>3</v>
      </c>
      <c r="AV94" s="121">
        <v>3</v>
      </c>
      <c r="AW94" s="121">
        <v>3</v>
      </c>
      <c r="AX94" s="121">
        <v>3</v>
      </c>
      <c r="AY94" s="72">
        <f t="shared" si="52"/>
        <v>5</v>
      </c>
      <c r="AZ94" s="73">
        <f t="shared" si="53"/>
        <v>3.2</v>
      </c>
      <c r="BA94" s="122" t="s">
        <v>241</v>
      </c>
      <c r="BB94" s="122"/>
    </row>
    <row r="95" spans="1:54" ht="15.75" customHeight="1" x14ac:dyDescent="0.25">
      <c r="A95" s="69">
        <v>93</v>
      </c>
      <c r="B95" s="69" t="s">
        <v>352</v>
      </c>
      <c r="C95" s="100" t="s">
        <v>193</v>
      </c>
      <c r="D95" s="100" t="s">
        <v>192</v>
      </c>
      <c r="E95" s="100">
        <v>1</v>
      </c>
      <c r="F95" s="100">
        <v>1</v>
      </c>
      <c r="G95" s="100">
        <v>2</v>
      </c>
      <c r="H95" s="100">
        <v>2</v>
      </c>
      <c r="I95" s="69">
        <f t="shared" si="36"/>
        <v>4</v>
      </c>
      <c r="J95" s="70">
        <f t="shared" si="37"/>
        <v>1.5</v>
      </c>
      <c r="K95" s="100">
        <v>1</v>
      </c>
      <c r="L95" s="100">
        <v>2</v>
      </c>
      <c r="M95" s="100">
        <v>3</v>
      </c>
      <c r="N95" s="100">
        <v>3</v>
      </c>
      <c r="O95" s="69">
        <f t="shared" si="38"/>
        <v>4</v>
      </c>
      <c r="P95" s="70">
        <f t="shared" si="39"/>
        <v>2.25</v>
      </c>
      <c r="Q95" s="100">
        <v>3</v>
      </c>
      <c r="R95" s="100">
        <v>3</v>
      </c>
      <c r="S95" s="100">
        <v>1</v>
      </c>
      <c r="T95" s="69">
        <f t="shared" si="40"/>
        <v>3</v>
      </c>
      <c r="U95" s="70">
        <f t="shared" si="41"/>
        <v>2.3333333333333335</v>
      </c>
      <c r="V95" s="100">
        <v>1</v>
      </c>
      <c r="W95" s="100">
        <v>1</v>
      </c>
      <c r="X95" s="100">
        <v>1</v>
      </c>
      <c r="Y95" s="100">
        <v>1</v>
      </c>
      <c r="Z95" s="69">
        <f t="shared" si="42"/>
        <v>4</v>
      </c>
      <c r="AA95" s="70">
        <f t="shared" si="43"/>
        <v>1</v>
      </c>
      <c r="AB95" s="100">
        <v>2</v>
      </c>
      <c r="AC95" s="100">
        <v>2</v>
      </c>
      <c r="AD95" s="69">
        <f t="shared" si="44"/>
        <v>2</v>
      </c>
      <c r="AE95" s="70">
        <f t="shared" si="45"/>
        <v>2</v>
      </c>
      <c r="AF95" s="100">
        <v>3</v>
      </c>
      <c r="AG95" s="100">
        <v>2</v>
      </c>
      <c r="AH95" s="100">
        <v>2</v>
      </c>
      <c r="AI95" s="69">
        <f t="shared" si="46"/>
        <v>3</v>
      </c>
      <c r="AJ95" s="70">
        <f t="shared" si="47"/>
        <v>2.3333333333333335</v>
      </c>
      <c r="AK95" s="100">
        <v>1</v>
      </c>
      <c r="AL95" s="100">
        <v>1</v>
      </c>
      <c r="AM95" s="100">
        <v>1</v>
      </c>
      <c r="AN95" s="69">
        <f t="shared" si="48"/>
        <v>3</v>
      </c>
      <c r="AO95" s="70">
        <f t="shared" si="49"/>
        <v>1</v>
      </c>
      <c r="AP95" s="100">
        <v>2</v>
      </c>
      <c r="AQ95" s="100">
        <v>2</v>
      </c>
      <c r="AR95" s="69">
        <f t="shared" si="50"/>
        <v>2</v>
      </c>
      <c r="AS95" s="70">
        <f t="shared" si="51"/>
        <v>2</v>
      </c>
      <c r="AT95" s="100">
        <v>1</v>
      </c>
      <c r="AU95" s="100">
        <v>1</v>
      </c>
      <c r="AV95" s="100">
        <v>1</v>
      </c>
      <c r="AW95" s="100">
        <v>1</v>
      </c>
      <c r="AX95" s="100">
        <v>2</v>
      </c>
      <c r="AY95" s="69">
        <f t="shared" si="52"/>
        <v>5</v>
      </c>
      <c r="AZ95" s="70">
        <f t="shared" si="53"/>
        <v>1.2</v>
      </c>
      <c r="BA95" s="98"/>
      <c r="BB95" s="98" t="s">
        <v>242</v>
      </c>
    </row>
    <row r="96" spans="1:54" ht="15.75" customHeight="1" x14ac:dyDescent="0.25">
      <c r="A96" s="69">
        <v>94</v>
      </c>
      <c r="B96" s="69" t="s">
        <v>353</v>
      </c>
      <c r="C96" s="100" t="s">
        <v>193</v>
      </c>
      <c r="D96" s="100" t="s">
        <v>196</v>
      </c>
      <c r="E96" s="100">
        <v>4</v>
      </c>
      <c r="F96" s="100">
        <v>4</v>
      </c>
      <c r="G96" s="100">
        <v>4</v>
      </c>
      <c r="H96" s="100">
        <v>4</v>
      </c>
      <c r="I96" s="69">
        <f t="shared" si="36"/>
        <v>4</v>
      </c>
      <c r="J96" s="70">
        <f t="shared" si="37"/>
        <v>4</v>
      </c>
      <c r="K96" s="100">
        <v>4</v>
      </c>
      <c r="L96" s="100">
        <v>4</v>
      </c>
      <c r="M96" s="100">
        <v>4</v>
      </c>
      <c r="N96" s="100">
        <v>4</v>
      </c>
      <c r="O96" s="69">
        <f t="shared" si="38"/>
        <v>4</v>
      </c>
      <c r="P96" s="70">
        <f t="shared" si="39"/>
        <v>4</v>
      </c>
      <c r="Q96" s="100">
        <v>4</v>
      </c>
      <c r="R96" s="100">
        <v>4</v>
      </c>
      <c r="S96" s="100">
        <v>4</v>
      </c>
      <c r="T96" s="69">
        <f t="shared" si="40"/>
        <v>3</v>
      </c>
      <c r="U96" s="70">
        <f t="shared" si="41"/>
        <v>4</v>
      </c>
      <c r="V96" s="100">
        <v>4</v>
      </c>
      <c r="W96" s="100">
        <v>4</v>
      </c>
      <c r="X96" s="100">
        <v>4</v>
      </c>
      <c r="Y96" s="100">
        <v>4</v>
      </c>
      <c r="Z96" s="69">
        <f t="shared" si="42"/>
        <v>4</v>
      </c>
      <c r="AA96" s="70">
        <f t="shared" si="43"/>
        <v>4</v>
      </c>
      <c r="AB96" s="100">
        <v>4</v>
      </c>
      <c r="AC96" s="100">
        <v>4</v>
      </c>
      <c r="AD96" s="69">
        <f t="shared" si="44"/>
        <v>2</v>
      </c>
      <c r="AE96" s="70">
        <f t="shared" si="45"/>
        <v>4</v>
      </c>
      <c r="AF96" s="100">
        <v>4</v>
      </c>
      <c r="AG96" s="100">
        <v>4</v>
      </c>
      <c r="AH96" s="100">
        <v>4</v>
      </c>
      <c r="AI96" s="69">
        <f t="shared" si="46"/>
        <v>3</v>
      </c>
      <c r="AJ96" s="70">
        <f t="shared" si="47"/>
        <v>4</v>
      </c>
      <c r="AK96" s="100">
        <v>4</v>
      </c>
      <c r="AL96" s="100">
        <v>4</v>
      </c>
      <c r="AM96" s="100">
        <v>4</v>
      </c>
      <c r="AN96" s="69">
        <f t="shared" si="48"/>
        <v>3</v>
      </c>
      <c r="AO96" s="70">
        <f t="shared" si="49"/>
        <v>4</v>
      </c>
      <c r="AP96" s="100">
        <v>4</v>
      </c>
      <c r="AQ96" s="100">
        <v>4</v>
      </c>
      <c r="AR96" s="69">
        <f t="shared" si="50"/>
        <v>2</v>
      </c>
      <c r="AS96" s="70">
        <f t="shared" si="51"/>
        <v>4</v>
      </c>
      <c r="AT96" s="100">
        <v>4</v>
      </c>
      <c r="AU96" s="100">
        <v>4</v>
      </c>
      <c r="AV96" s="100">
        <v>4</v>
      </c>
      <c r="AW96" s="100">
        <v>4</v>
      </c>
      <c r="AX96" s="100">
        <v>4</v>
      </c>
      <c r="AY96" s="69">
        <f t="shared" si="52"/>
        <v>5</v>
      </c>
      <c r="AZ96" s="70">
        <f t="shared" si="53"/>
        <v>4</v>
      </c>
      <c r="BA96" s="98"/>
      <c r="BB96" s="98"/>
    </row>
    <row r="97" spans="1:54" ht="51" customHeight="1" x14ac:dyDescent="0.25">
      <c r="A97" s="69">
        <v>95</v>
      </c>
      <c r="B97" s="69" t="s">
        <v>354</v>
      </c>
      <c r="C97" s="100" t="s">
        <v>193</v>
      </c>
      <c r="D97" s="100" t="s">
        <v>196</v>
      </c>
      <c r="E97" s="100">
        <v>4</v>
      </c>
      <c r="F97" s="100">
        <v>4</v>
      </c>
      <c r="G97" s="100">
        <v>4</v>
      </c>
      <c r="H97" s="100">
        <v>4</v>
      </c>
      <c r="I97" s="69">
        <f t="shared" si="36"/>
        <v>4</v>
      </c>
      <c r="J97" s="70">
        <f t="shared" si="37"/>
        <v>4</v>
      </c>
      <c r="K97" s="100">
        <v>4</v>
      </c>
      <c r="L97" s="100">
        <v>4</v>
      </c>
      <c r="M97" s="100">
        <v>4</v>
      </c>
      <c r="N97" s="100">
        <v>4</v>
      </c>
      <c r="O97" s="69">
        <f t="shared" si="38"/>
        <v>4</v>
      </c>
      <c r="P97" s="70">
        <f t="shared" si="39"/>
        <v>4</v>
      </c>
      <c r="Q97" s="100">
        <v>3</v>
      </c>
      <c r="R97" s="100">
        <v>3</v>
      </c>
      <c r="S97" s="100">
        <v>3</v>
      </c>
      <c r="T97" s="69">
        <f t="shared" si="40"/>
        <v>3</v>
      </c>
      <c r="U97" s="70">
        <f t="shared" si="41"/>
        <v>3</v>
      </c>
      <c r="V97" s="100">
        <v>4</v>
      </c>
      <c r="W97" s="100">
        <v>4</v>
      </c>
      <c r="X97" s="100">
        <v>4</v>
      </c>
      <c r="Y97" s="100">
        <v>4</v>
      </c>
      <c r="Z97" s="69">
        <f t="shared" si="42"/>
        <v>4</v>
      </c>
      <c r="AA97" s="70">
        <f t="shared" si="43"/>
        <v>4</v>
      </c>
      <c r="AB97" s="100">
        <v>4</v>
      </c>
      <c r="AC97" s="100">
        <v>4</v>
      </c>
      <c r="AD97" s="69">
        <f t="shared" si="44"/>
        <v>2</v>
      </c>
      <c r="AE97" s="70">
        <f t="shared" si="45"/>
        <v>4</v>
      </c>
      <c r="AF97" s="100">
        <v>4</v>
      </c>
      <c r="AG97" s="100">
        <v>4</v>
      </c>
      <c r="AH97" s="100">
        <v>4</v>
      </c>
      <c r="AI97" s="69">
        <f t="shared" si="46"/>
        <v>3</v>
      </c>
      <c r="AJ97" s="70">
        <f t="shared" si="47"/>
        <v>4</v>
      </c>
      <c r="AK97" s="100">
        <v>4</v>
      </c>
      <c r="AL97" s="100">
        <v>4</v>
      </c>
      <c r="AM97" s="100">
        <v>4</v>
      </c>
      <c r="AN97" s="69">
        <f t="shared" si="48"/>
        <v>3</v>
      </c>
      <c r="AO97" s="70">
        <f t="shared" si="49"/>
        <v>4</v>
      </c>
      <c r="AP97" s="100">
        <v>4</v>
      </c>
      <c r="AQ97" s="100">
        <v>4</v>
      </c>
      <c r="AR97" s="69">
        <f t="shared" si="50"/>
        <v>2</v>
      </c>
      <c r="AS97" s="70">
        <f t="shared" si="51"/>
        <v>4</v>
      </c>
      <c r="AT97" s="100">
        <v>4</v>
      </c>
      <c r="AU97" s="100">
        <v>4</v>
      </c>
      <c r="AV97" s="100">
        <v>4</v>
      </c>
      <c r="AW97" s="100">
        <v>4</v>
      </c>
      <c r="AX97" s="100">
        <v>4</v>
      </c>
      <c r="AY97" s="69">
        <f t="shared" si="52"/>
        <v>5</v>
      </c>
      <c r="AZ97" s="70">
        <f t="shared" si="53"/>
        <v>4</v>
      </c>
      <c r="BA97" s="98" t="s">
        <v>243</v>
      </c>
      <c r="BB97" s="98" t="s">
        <v>244</v>
      </c>
    </row>
    <row r="98" spans="1:54" ht="15.75" customHeight="1" x14ac:dyDescent="0.25">
      <c r="A98" s="69">
        <v>96</v>
      </c>
      <c r="B98" s="69" t="s">
        <v>355</v>
      </c>
      <c r="C98" s="100" t="s">
        <v>193</v>
      </c>
      <c r="D98" s="100" t="s">
        <v>192</v>
      </c>
      <c r="E98" s="100">
        <v>3</v>
      </c>
      <c r="F98" s="100">
        <v>4</v>
      </c>
      <c r="G98" s="100">
        <v>3</v>
      </c>
      <c r="H98" s="100">
        <v>4</v>
      </c>
      <c r="I98" s="69">
        <f t="shared" si="36"/>
        <v>4</v>
      </c>
      <c r="J98" s="70">
        <f t="shared" si="37"/>
        <v>3.5</v>
      </c>
      <c r="K98" s="100">
        <v>3</v>
      </c>
      <c r="L98" s="100">
        <v>4</v>
      </c>
      <c r="M98" s="100">
        <v>3</v>
      </c>
      <c r="N98" s="100">
        <v>4</v>
      </c>
      <c r="O98" s="69">
        <f t="shared" si="38"/>
        <v>4</v>
      </c>
      <c r="P98" s="70">
        <f t="shared" si="39"/>
        <v>3.5</v>
      </c>
      <c r="Q98" s="100">
        <v>3</v>
      </c>
      <c r="R98" s="100">
        <v>4</v>
      </c>
      <c r="S98" s="100">
        <v>4</v>
      </c>
      <c r="T98" s="69">
        <f t="shared" si="40"/>
        <v>3</v>
      </c>
      <c r="U98" s="70">
        <f t="shared" si="41"/>
        <v>3.6666666666666665</v>
      </c>
      <c r="V98" s="100">
        <v>3</v>
      </c>
      <c r="W98" s="100">
        <v>3</v>
      </c>
      <c r="X98" s="100">
        <v>4</v>
      </c>
      <c r="Y98" s="100">
        <v>4</v>
      </c>
      <c r="Z98" s="69">
        <f t="shared" si="42"/>
        <v>4</v>
      </c>
      <c r="AA98" s="70">
        <f t="shared" si="43"/>
        <v>3.5</v>
      </c>
      <c r="AB98" s="100">
        <v>3</v>
      </c>
      <c r="AC98" s="100">
        <v>4</v>
      </c>
      <c r="AD98" s="69">
        <f t="shared" si="44"/>
        <v>2</v>
      </c>
      <c r="AE98" s="70">
        <f t="shared" si="45"/>
        <v>3.5</v>
      </c>
      <c r="AF98" s="100">
        <v>1</v>
      </c>
      <c r="AG98" s="100">
        <v>3</v>
      </c>
      <c r="AH98" s="100">
        <v>4</v>
      </c>
      <c r="AI98" s="69">
        <f t="shared" si="46"/>
        <v>3</v>
      </c>
      <c r="AJ98" s="70">
        <f t="shared" si="47"/>
        <v>2.6666666666666665</v>
      </c>
      <c r="AK98" s="100">
        <v>3</v>
      </c>
      <c r="AL98" s="100">
        <v>3</v>
      </c>
      <c r="AM98" s="100">
        <v>4</v>
      </c>
      <c r="AN98" s="69">
        <f t="shared" si="48"/>
        <v>3</v>
      </c>
      <c r="AO98" s="70">
        <f t="shared" si="49"/>
        <v>3.3333333333333335</v>
      </c>
      <c r="AP98" s="100">
        <v>3</v>
      </c>
      <c r="AQ98" s="100">
        <v>4</v>
      </c>
      <c r="AR98" s="69">
        <f t="shared" si="50"/>
        <v>2</v>
      </c>
      <c r="AS98" s="70">
        <f t="shared" si="51"/>
        <v>3.5</v>
      </c>
      <c r="AT98" s="100">
        <v>3</v>
      </c>
      <c r="AU98" s="100">
        <v>4</v>
      </c>
      <c r="AV98" s="100">
        <v>4</v>
      </c>
      <c r="AW98" s="100">
        <v>4</v>
      </c>
      <c r="AX98" s="100">
        <v>4</v>
      </c>
      <c r="AY98" s="69">
        <f t="shared" si="52"/>
        <v>5</v>
      </c>
      <c r="AZ98" s="70">
        <f t="shared" si="53"/>
        <v>3.8</v>
      </c>
      <c r="BA98" s="98"/>
      <c r="BB98" s="98" t="s">
        <v>245</v>
      </c>
    </row>
    <row r="99" spans="1:54" ht="58.5" customHeight="1" x14ac:dyDescent="0.25">
      <c r="A99" s="69">
        <v>97</v>
      </c>
      <c r="B99" s="69" t="s">
        <v>356</v>
      </c>
      <c r="C99" s="100" t="s">
        <v>193</v>
      </c>
      <c r="D99" s="100" t="s">
        <v>196</v>
      </c>
      <c r="E99" s="100">
        <v>4</v>
      </c>
      <c r="F99" s="100">
        <v>4</v>
      </c>
      <c r="G99" s="100">
        <v>4</v>
      </c>
      <c r="H99" s="100">
        <v>4</v>
      </c>
      <c r="I99" s="69">
        <f t="shared" si="36"/>
        <v>4</v>
      </c>
      <c r="J99" s="70">
        <f t="shared" si="37"/>
        <v>4</v>
      </c>
      <c r="K99" s="100">
        <v>4</v>
      </c>
      <c r="L99" s="100">
        <v>4</v>
      </c>
      <c r="M99" s="100">
        <v>4</v>
      </c>
      <c r="N99" s="100">
        <v>4</v>
      </c>
      <c r="O99" s="69">
        <f t="shared" si="38"/>
        <v>4</v>
      </c>
      <c r="P99" s="70">
        <f t="shared" si="39"/>
        <v>4</v>
      </c>
      <c r="Q99" s="100">
        <v>4</v>
      </c>
      <c r="R99" s="100">
        <v>4</v>
      </c>
      <c r="S99" s="100">
        <v>4</v>
      </c>
      <c r="T99" s="69">
        <f t="shared" si="40"/>
        <v>3</v>
      </c>
      <c r="U99" s="70">
        <f t="shared" si="41"/>
        <v>4</v>
      </c>
      <c r="V99" s="100">
        <v>4</v>
      </c>
      <c r="W99" s="100">
        <v>4</v>
      </c>
      <c r="X99" s="100">
        <v>4</v>
      </c>
      <c r="Y99" s="100">
        <v>4</v>
      </c>
      <c r="Z99" s="69">
        <f t="shared" si="42"/>
        <v>4</v>
      </c>
      <c r="AA99" s="70">
        <f t="shared" si="43"/>
        <v>4</v>
      </c>
      <c r="AB99" s="100">
        <v>4</v>
      </c>
      <c r="AC99" s="100">
        <v>4</v>
      </c>
      <c r="AD99" s="69">
        <f t="shared" si="44"/>
        <v>2</v>
      </c>
      <c r="AE99" s="70">
        <f t="shared" si="45"/>
        <v>4</v>
      </c>
      <c r="AF99" s="100">
        <v>4</v>
      </c>
      <c r="AG99" s="100">
        <v>4</v>
      </c>
      <c r="AH99" s="100">
        <v>4</v>
      </c>
      <c r="AI99" s="69">
        <f t="shared" si="46"/>
        <v>3</v>
      </c>
      <c r="AJ99" s="70">
        <f t="shared" si="47"/>
        <v>4</v>
      </c>
      <c r="AK99" s="100">
        <v>4</v>
      </c>
      <c r="AL99" s="100">
        <v>4</v>
      </c>
      <c r="AM99" s="100">
        <v>4</v>
      </c>
      <c r="AN99" s="69">
        <f t="shared" si="48"/>
        <v>3</v>
      </c>
      <c r="AO99" s="70">
        <f t="shared" si="49"/>
        <v>4</v>
      </c>
      <c r="AP99" s="100">
        <v>4</v>
      </c>
      <c r="AQ99" s="100">
        <v>4</v>
      </c>
      <c r="AR99" s="69">
        <f t="shared" si="50"/>
        <v>2</v>
      </c>
      <c r="AS99" s="70">
        <f t="shared" si="51"/>
        <v>4</v>
      </c>
      <c r="AT99" s="100">
        <v>4</v>
      </c>
      <c r="AU99" s="100">
        <v>4</v>
      </c>
      <c r="AV99" s="100">
        <v>4</v>
      </c>
      <c r="AW99" s="100">
        <v>4</v>
      </c>
      <c r="AX99" s="100">
        <v>4</v>
      </c>
      <c r="AY99" s="69">
        <f t="shared" si="52"/>
        <v>5</v>
      </c>
      <c r="AZ99" s="70">
        <f t="shared" si="53"/>
        <v>4</v>
      </c>
      <c r="BA99" s="98"/>
      <c r="BB99" s="98" t="s">
        <v>246</v>
      </c>
    </row>
    <row r="100" spans="1:54" ht="15.75" customHeight="1" x14ac:dyDescent="0.25">
      <c r="A100" s="69">
        <v>98</v>
      </c>
      <c r="B100" s="69" t="s">
        <v>357</v>
      </c>
      <c r="C100" s="100" t="s">
        <v>193</v>
      </c>
      <c r="D100" s="100" t="s">
        <v>196</v>
      </c>
      <c r="E100" s="100">
        <v>3</v>
      </c>
      <c r="F100" s="100">
        <v>3</v>
      </c>
      <c r="G100" s="100">
        <v>3</v>
      </c>
      <c r="H100" s="100">
        <v>3</v>
      </c>
      <c r="I100" s="69">
        <f t="shared" si="36"/>
        <v>4</v>
      </c>
      <c r="J100" s="70">
        <f t="shared" si="37"/>
        <v>3</v>
      </c>
      <c r="K100" s="100">
        <v>3</v>
      </c>
      <c r="L100" s="100">
        <v>3</v>
      </c>
      <c r="M100" s="100">
        <v>3</v>
      </c>
      <c r="N100" s="100">
        <v>3</v>
      </c>
      <c r="O100" s="69">
        <f t="shared" si="38"/>
        <v>4</v>
      </c>
      <c r="P100" s="70">
        <f t="shared" si="39"/>
        <v>3</v>
      </c>
      <c r="Q100" s="100">
        <v>3</v>
      </c>
      <c r="R100" s="100">
        <v>3</v>
      </c>
      <c r="S100" s="100">
        <v>3</v>
      </c>
      <c r="T100" s="69">
        <f t="shared" si="40"/>
        <v>3</v>
      </c>
      <c r="U100" s="70">
        <f t="shared" si="41"/>
        <v>3</v>
      </c>
      <c r="V100" s="100">
        <v>4</v>
      </c>
      <c r="W100" s="100">
        <v>4</v>
      </c>
      <c r="X100" s="100">
        <v>4</v>
      </c>
      <c r="Y100" s="100">
        <v>3</v>
      </c>
      <c r="Z100" s="69">
        <f t="shared" si="42"/>
        <v>4</v>
      </c>
      <c r="AA100" s="70">
        <f t="shared" si="43"/>
        <v>3.75</v>
      </c>
      <c r="AB100" s="100">
        <v>3</v>
      </c>
      <c r="AC100" s="100">
        <v>3</v>
      </c>
      <c r="AD100" s="69">
        <f t="shared" si="44"/>
        <v>2</v>
      </c>
      <c r="AE100" s="70">
        <f t="shared" si="45"/>
        <v>3</v>
      </c>
      <c r="AF100" s="100">
        <v>3</v>
      </c>
      <c r="AG100" s="100">
        <v>4</v>
      </c>
      <c r="AH100" s="100">
        <v>4</v>
      </c>
      <c r="AI100" s="69">
        <f t="shared" si="46"/>
        <v>3</v>
      </c>
      <c r="AJ100" s="70">
        <f t="shared" si="47"/>
        <v>3.6666666666666665</v>
      </c>
      <c r="AK100" s="100">
        <v>3</v>
      </c>
      <c r="AL100" s="100">
        <v>3</v>
      </c>
      <c r="AM100" s="100">
        <v>4</v>
      </c>
      <c r="AN100" s="69">
        <f t="shared" si="48"/>
        <v>3</v>
      </c>
      <c r="AO100" s="70">
        <f t="shared" si="49"/>
        <v>3.3333333333333335</v>
      </c>
      <c r="AP100" s="100">
        <v>3</v>
      </c>
      <c r="AQ100" s="100">
        <v>3</v>
      </c>
      <c r="AR100" s="69">
        <f t="shared" si="50"/>
        <v>2</v>
      </c>
      <c r="AS100" s="70">
        <f t="shared" si="51"/>
        <v>3</v>
      </c>
      <c r="AT100" s="100">
        <v>3</v>
      </c>
      <c r="AU100" s="100">
        <v>3</v>
      </c>
      <c r="AV100" s="100">
        <v>3</v>
      </c>
      <c r="AW100" s="100">
        <v>3</v>
      </c>
      <c r="AX100" s="100">
        <v>3</v>
      </c>
      <c r="AY100" s="69">
        <f t="shared" si="52"/>
        <v>5</v>
      </c>
      <c r="AZ100" s="70">
        <f t="shared" si="53"/>
        <v>3</v>
      </c>
      <c r="BA100" s="98" t="s">
        <v>247</v>
      </c>
      <c r="BB100" s="98" t="s">
        <v>248</v>
      </c>
    </row>
    <row r="101" spans="1:54" ht="15" x14ac:dyDescent="0.25">
      <c r="A101" s="69">
        <v>99</v>
      </c>
      <c r="B101" s="69" t="s">
        <v>358</v>
      </c>
      <c r="C101" s="100" t="s">
        <v>193</v>
      </c>
      <c r="D101" s="100" t="s">
        <v>192</v>
      </c>
      <c r="E101" s="100">
        <v>3</v>
      </c>
      <c r="F101" s="100">
        <v>3</v>
      </c>
      <c r="G101" s="100">
        <v>3</v>
      </c>
      <c r="H101" s="100">
        <v>3</v>
      </c>
      <c r="I101" s="69">
        <f t="shared" si="36"/>
        <v>4</v>
      </c>
      <c r="J101" s="70">
        <f t="shared" si="37"/>
        <v>3</v>
      </c>
      <c r="K101" s="100">
        <v>3</v>
      </c>
      <c r="L101" s="100">
        <v>3</v>
      </c>
      <c r="M101" s="100">
        <v>3</v>
      </c>
      <c r="N101" s="100">
        <v>3</v>
      </c>
      <c r="O101" s="69">
        <f t="shared" si="38"/>
        <v>4</v>
      </c>
      <c r="P101" s="70">
        <f t="shared" si="39"/>
        <v>3</v>
      </c>
      <c r="Q101" s="100">
        <v>3</v>
      </c>
      <c r="R101" s="100">
        <v>3</v>
      </c>
      <c r="S101" s="100">
        <v>3</v>
      </c>
      <c r="T101" s="69">
        <f t="shared" si="40"/>
        <v>3</v>
      </c>
      <c r="U101" s="70">
        <f t="shared" si="41"/>
        <v>3</v>
      </c>
      <c r="V101" s="100">
        <v>3</v>
      </c>
      <c r="W101" s="100">
        <v>3</v>
      </c>
      <c r="X101" s="100">
        <v>3</v>
      </c>
      <c r="Y101" s="100">
        <v>3</v>
      </c>
      <c r="Z101" s="69">
        <f t="shared" si="42"/>
        <v>4</v>
      </c>
      <c r="AA101" s="70">
        <f t="shared" si="43"/>
        <v>3</v>
      </c>
      <c r="AB101" s="100">
        <v>3</v>
      </c>
      <c r="AC101" s="100">
        <v>3</v>
      </c>
      <c r="AD101" s="69">
        <f t="shared" si="44"/>
        <v>2</v>
      </c>
      <c r="AE101" s="70">
        <f t="shared" si="45"/>
        <v>3</v>
      </c>
      <c r="AF101" s="100">
        <v>3</v>
      </c>
      <c r="AG101" s="100">
        <v>3</v>
      </c>
      <c r="AH101" s="100">
        <v>3</v>
      </c>
      <c r="AI101" s="69">
        <f t="shared" si="46"/>
        <v>3</v>
      </c>
      <c r="AJ101" s="70">
        <f t="shared" si="47"/>
        <v>3</v>
      </c>
      <c r="AK101" s="100">
        <v>3</v>
      </c>
      <c r="AL101" s="100">
        <v>3</v>
      </c>
      <c r="AM101" s="100">
        <v>3</v>
      </c>
      <c r="AN101" s="69">
        <f t="shared" si="48"/>
        <v>3</v>
      </c>
      <c r="AO101" s="70">
        <f t="shared" si="49"/>
        <v>3</v>
      </c>
      <c r="AP101" s="100">
        <v>3</v>
      </c>
      <c r="AQ101" s="100">
        <v>3</v>
      </c>
      <c r="AR101" s="69">
        <f t="shared" si="50"/>
        <v>2</v>
      </c>
      <c r="AS101" s="70">
        <f t="shared" si="51"/>
        <v>3</v>
      </c>
      <c r="AT101" s="100">
        <v>3</v>
      </c>
      <c r="AU101" s="100">
        <v>3</v>
      </c>
      <c r="AV101" s="100">
        <v>3</v>
      </c>
      <c r="AW101" s="100">
        <v>3</v>
      </c>
      <c r="AX101" s="100">
        <v>3</v>
      </c>
      <c r="AY101" s="69">
        <f t="shared" si="52"/>
        <v>5</v>
      </c>
      <c r="AZ101" s="70">
        <f t="shared" si="53"/>
        <v>3</v>
      </c>
      <c r="BA101" s="98"/>
      <c r="BB101" s="98" t="s">
        <v>245</v>
      </c>
    </row>
    <row r="102" spans="1:54" ht="15.75" customHeight="1" x14ac:dyDescent="0.25">
      <c r="A102" s="69">
        <v>100</v>
      </c>
      <c r="B102" s="69" t="s">
        <v>359</v>
      </c>
      <c r="C102" s="100" t="s">
        <v>193</v>
      </c>
      <c r="D102" s="100" t="s">
        <v>192</v>
      </c>
      <c r="E102" s="100">
        <v>3</v>
      </c>
      <c r="F102" s="100">
        <v>3</v>
      </c>
      <c r="G102" s="100">
        <v>3</v>
      </c>
      <c r="H102" s="100">
        <v>3</v>
      </c>
      <c r="I102" s="69">
        <f t="shared" si="36"/>
        <v>4</v>
      </c>
      <c r="J102" s="70">
        <f t="shared" si="37"/>
        <v>3</v>
      </c>
      <c r="K102" s="100">
        <v>2</v>
      </c>
      <c r="L102" s="100">
        <v>2</v>
      </c>
      <c r="M102" s="100">
        <v>2</v>
      </c>
      <c r="N102" s="100">
        <v>2</v>
      </c>
      <c r="O102" s="69">
        <f t="shared" si="38"/>
        <v>4</v>
      </c>
      <c r="P102" s="70">
        <f t="shared" si="39"/>
        <v>2</v>
      </c>
      <c r="Q102" s="100">
        <v>3</v>
      </c>
      <c r="R102" s="100">
        <v>3</v>
      </c>
      <c r="S102" s="100">
        <v>3</v>
      </c>
      <c r="T102" s="69">
        <f t="shared" si="40"/>
        <v>3</v>
      </c>
      <c r="U102" s="70">
        <f t="shared" si="41"/>
        <v>3</v>
      </c>
      <c r="V102" s="100">
        <v>2</v>
      </c>
      <c r="W102" s="100">
        <v>2</v>
      </c>
      <c r="X102" s="100">
        <v>2</v>
      </c>
      <c r="Y102" s="100">
        <v>2</v>
      </c>
      <c r="Z102" s="69">
        <f t="shared" si="42"/>
        <v>4</v>
      </c>
      <c r="AA102" s="70">
        <f t="shared" si="43"/>
        <v>2</v>
      </c>
      <c r="AB102" s="100">
        <v>3</v>
      </c>
      <c r="AC102" s="100">
        <v>3</v>
      </c>
      <c r="AD102" s="69">
        <f t="shared" si="44"/>
        <v>2</v>
      </c>
      <c r="AE102" s="70">
        <f t="shared" si="45"/>
        <v>3</v>
      </c>
      <c r="AF102" s="100">
        <v>3</v>
      </c>
      <c r="AG102" s="100">
        <v>3</v>
      </c>
      <c r="AH102" s="100">
        <v>3</v>
      </c>
      <c r="AI102" s="69">
        <f t="shared" si="46"/>
        <v>3</v>
      </c>
      <c r="AJ102" s="70">
        <f t="shared" si="47"/>
        <v>3</v>
      </c>
      <c r="AK102" s="100">
        <v>3</v>
      </c>
      <c r="AL102" s="100">
        <v>3</v>
      </c>
      <c r="AM102" s="100">
        <v>3</v>
      </c>
      <c r="AN102" s="69">
        <f t="shared" si="48"/>
        <v>3</v>
      </c>
      <c r="AO102" s="70">
        <f t="shared" si="49"/>
        <v>3</v>
      </c>
      <c r="AP102" s="100">
        <v>4</v>
      </c>
      <c r="AQ102" s="100">
        <v>3</v>
      </c>
      <c r="AR102" s="69">
        <f t="shared" si="50"/>
        <v>2</v>
      </c>
      <c r="AS102" s="70">
        <f t="shared" si="51"/>
        <v>3.5</v>
      </c>
      <c r="AT102" s="100">
        <v>3</v>
      </c>
      <c r="AU102" s="100">
        <v>3</v>
      </c>
      <c r="AV102" s="100">
        <v>3</v>
      </c>
      <c r="AW102" s="100">
        <v>3</v>
      </c>
      <c r="AX102" s="100">
        <v>3</v>
      </c>
      <c r="AY102" s="69">
        <f t="shared" si="52"/>
        <v>5</v>
      </c>
      <c r="AZ102" s="70">
        <f t="shared" si="53"/>
        <v>3</v>
      </c>
      <c r="BA102" s="98"/>
      <c r="BB102" s="98"/>
    </row>
    <row r="103" spans="1:54" ht="15.75" customHeight="1" x14ac:dyDescent="0.25">
      <c r="A103" s="69">
        <v>101</v>
      </c>
      <c r="B103" s="69" t="s">
        <v>360</v>
      </c>
      <c r="C103" s="100" t="s">
        <v>193</v>
      </c>
      <c r="D103" s="100" t="s">
        <v>196</v>
      </c>
      <c r="E103" s="100">
        <v>4</v>
      </c>
      <c r="F103" s="100">
        <v>4</v>
      </c>
      <c r="G103" s="100">
        <v>4</v>
      </c>
      <c r="H103" s="100">
        <v>4</v>
      </c>
      <c r="I103" s="69">
        <f t="shared" si="36"/>
        <v>4</v>
      </c>
      <c r="J103" s="70">
        <f t="shared" si="37"/>
        <v>4</v>
      </c>
      <c r="K103" s="100">
        <v>4</v>
      </c>
      <c r="L103" s="100">
        <v>4</v>
      </c>
      <c r="M103" s="100">
        <v>4</v>
      </c>
      <c r="N103" s="100">
        <v>4</v>
      </c>
      <c r="O103" s="69">
        <f t="shared" si="38"/>
        <v>4</v>
      </c>
      <c r="P103" s="70">
        <f t="shared" si="39"/>
        <v>4</v>
      </c>
      <c r="Q103" s="100">
        <v>4</v>
      </c>
      <c r="R103" s="100">
        <v>4</v>
      </c>
      <c r="S103" s="100">
        <v>4</v>
      </c>
      <c r="T103" s="69">
        <f t="shared" si="40"/>
        <v>3</v>
      </c>
      <c r="U103" s="70">
        <f t="shared" si="41"/>
        <v>4</v>
      </c>
      <c r="V103" s="100">
        <v>4</v>
      </c>
      <c r="W103" s="100">
        <v>4</v>
      </c>
      <c r="X103" s="100">
        <v>4</v>
      </c>
      <c r="Y103" s="100">
        <v>4</v>
      </c>
      <c r="Z103" s="69">
        <f t="shared" si="42"/>
        <v>4</v>
      </c>
      <c r="AA103" s="70">
        <f t="shared" si="43"/>
        <v>4</v>
      </c>
      <c r="AB103" s="100">
        <v>4</v>
      </c>
      <c r="AC103" s="100">
        <v>4</v>
      </c>
      <c r="AD103" s="69">
        <f t="shared" si="44"/>
        <v>2</v>
      </c>
      <c r="AE103" s="70">
        <f t="shared" si="45"/>
        <v>4</v>
      </c>
      <c r="AF103" s="100">
        <v>4</v>
      </c>
      <c r="AG103" s="100">
        <v>4</v>
      </c>
      <c r="AH103" s="100">
        <v>4</v>
      </c>
      <c r="AI103" s="69">
        <f t="shared" si="46"/>
        <v>3</v>
      </c>
      <c r="AJ103" s="70">
        <f t="shared" si="47"/>
        <v>4</v>
      </c>
      <c r="AK103" s="100">
        <v>4</v>
      </c>
      <c r="AL103" s="100">
        <v>4</v>
      </c>
      <c r="AM103" s="100">
        <v>4</v>
      </c>
      <c r="AN103" s="69">
        <f t="shared" si="48"/>
        <v>3</v>
      </c>
      <c r="AO103" s="70">
        <f t="shared" si="49"/>
        <v>4</v>
      </c>
      <c r="AP103" s="100">
        <v>4</v>
      </c>
      <c r="AQ103" s="100">
        <v>4</v>
      </c>
      <c r="AR103" s="69">
        <f t="shared" si="50"/>
        <v>2</v>
      </c>
      <c r="AS103" s="70">
        <f t="shared" si="51"/>
        <v>4</v>
      </c>
      <c r="AT103" s="100">
        <v>4</v>
      </c>
      <c r="AU103" s="100">
        <v>4</v>
      </c>
      <c r="AV103" s="100">
        <v>4</v>
      </c>
      <c r="AW103" s="100">
        <v>4</v>
      </c>
      <c r="AX103" s="100">
        <v>4</v>
      </c>
      <c r="AY103" s="69">
        <f t="shared" si="52"/>
        <v>5</v>
      </c>
      <c r="AZ103" s="70">
        <f t="shared" si="53"/>
        <v>4</v>
      </c>
      <c r="BA103" s="98"/>
      <c r="BB103" s="98"/>
    </row>
    <row r="104" spans="1:54" ht="15.75" customHeight="1" x14ac:dyDescent="0.25">
      <c r="A104" s="69">
        <v>102</v>
      </c>
      <c r="B104" s="69" t="s">
        <v>361</v>
      </c>
      <c r="C104" s="100" t="s">
        <v>193</v>
      </c>
      <c r="D104" s="100" t="s">
        <v>196</v>
      </c>
      <c r="E104" s="100">
        <v>3</v>
      </c>
      <c r="F104" s="100">
        <v>3</v>
      </c>
      <c r="G104" s="100">
        <v>3</v>
      </c>
      <c r="H104" s="100">
        <v>3</v>
      </c>
      <c r="I104" s="69">
        <f t="shared" si="36"/>
        <v>4</v>
      </c>
      <c r="J104" s="70">
        <f t="shared" si="37"/>
        <v>3</v>
      </c>
      <c r="K104" s="100">
        <v>3</v>
      </c>
      <c r="L104" s="100">
        <v>3</v>
      </c>
      <c r="M104" s="100">
        <v>3</v>
      </c>
      <c r="N104" s="100">
        <v>3</v>
      </c>
      <c r="O104" s="69">
        <f t="shared" si="38"/>
        <v>4</v>
      </c>
      <c r="P104" s="70">
        <f t="shared" si="39"/>
        <v>3</v>
      </c>
      <c r="Q104" s="100">
        <v>3</v>
      </c>
      <c r="R104" s="100">
        <v>3</v>
      </c>
      <c r="S104" s="100">
        <v>3</v>
      </c>
      <c r="T104" s="69">
        <f t="shared" si="40"/>
        <v>3</v>
      </c>
      <c r="U104" s="70">
        <f t="shared" si="41"/>
        <v>3</v>
      </c>
      <c r="V104" s="100">
        <v>3</v>
      </c>
      <c r="W104" s="100">
        <v>3</v>
      </c>
      <c r="X104" s="100">
        <v>3</v>
      </c>
      <c r="Y104" s="100">
        <v>3</v>
      </c>
      <c r="Z104" s="69">
        <f t="shared" si="42"/>
        <v>4</v>
      </c>
      <c r="AA104" s="70">
        <f t="shared" si="43"/>
        <v>3</v>
      </c>
      <c r="AB104" s="100">
        <v>3</v>
      </c>
      <c r="AC104" s="100">
        <v>3</v>
      </c>
      <c r="AD104" s="69">
        <f t="shared" si="44"/>
        <v>2</v>
      </c>
      <c r="AE104" s="70">
        <f t="shared" si="45"/>
        <v>3</v>
      </c>
      <c r="AF104" s="100">
        <v>3</v>
      </c>
      <c r="AG104" s="100">
        <v>3</v>
      </c>
      <c r="AH104" s="100">
        <v>3</v>
      </c>
      <c r="AI104" s="69">
        <f t="shared" si="46"/>
        <v>3</v>
      </c>
      <c r="AJ104" s="70">
        <f t="shared" si="47"/>
        <v>3</v>
      </c>
      <c r="AK104" s="100">
        <v>3</v>
      </c>
      <c r="AL104" s="100">
        <v>3</v>
      </c>
      <c r="AM104" s="100">
        <v>3</v>
      </c>
      <c r="AN104" s="69">
        <f t="shared" si="48"/>
        <v>3</v>
      </c>
      <c r="AO104" s="70">
        <f t="shared" si="49"/>
        <v>3</v>
      </c>
      <c r="AP104" s="100">
        <v>3</v>
      </c>
      <c r="AQ104" s="100">
        <v>3</v>
      </c>
      <c r="AR104" s="69">
        <f t="shared" si="50"/>
        <v>2</v>
      </c>
      <c r="AS104" s="70">
        <f t="shared" si="51"/>
        <v>3</v>
      </c>
      <c r="AT104" s="100">
        <v>3</v>
      </c>
      <c r="AU104" s="100">
        <v>2</v>
      </c>
      <c r="AV104" s="100">
        <v>3</v>
      </c>
      <c r="AW104" s="100">
        <v>3</v>
      </c>
      <c r="AX104" s="100">
        <v>2</v>
      </c>
      <c r="AY104" s="69">
        <f t="shared" si="52"/>
        <v>5</v>
      </c>
      <c r="AZ104" s="70">
        <f t="shared" si="53"/>
        <v>2.6</v>
      </c>
      <c r="BA104" s="98"/>
      <c r="BB104" s="98"/>
    </row>
    <row r="105" spans="1:54" ht="15.75" customHeight="1" x14ac:dyDescent="0.25">
      <c r="A105" s="69">
        <v>103</v>
      </c>
      <c r="B105" s="69" t="s">
        <v>362</v>
      </c>
      <c r="C105" s="100" t="s">
        <v>193</v>
      </c>
      <c r="D105" s="100" t="s">
        <v>192</v>
      </c>
      <c r="E105" s="100">
        <v>4</v>
      </c>
      <c r="F105" s="100">
        <v>4</v>
      </c>
      <c r="G105" s="100">
        <v>4</v>
      </c>
      <c r="H105" s="100">
        <v>3</v>
      </c>
      <c r="I105" s="69">
        <f t="shared" si="36"/>
        <v>4</v>
      </c>
      <c r="J105" s="70">
        <f t="shared" si="37"/>
        <v>3.75</v>
      </c>
      <c r="K105" s="100">
        <v>3</v>
      </c>
      <c r="L105" s="100">
        <v>3</v>
      </c>
      <c r="M105" s="100">
        <v>3</v>
      </c>
      <c r="N105" s="100">
        <v>3</v>
      </c>
      <c r="O105" s="69">
        <f t="shared" si="38"/>
        <v>4</v>
      </c>
      <c r="P105" s="70">
        <f t="shared" si="39"/>
        <v>3</v>
      </c>
      <c r="Q105" s="100">
        <v>3</v>
      </c>
      <c r="R105" s="100">
        <v>3</v>
      </c>
      <c r="S105" s="100">
        <v>3</v>
      </c>
      <c r="T105" s="69">
        <f t="shared" si="40"/>
        <v>3</v>
      </c>
      <c r="U105" s="70">
        <f t="shared" si="41"/>
        <v>3</v>
      </c>
      <c r="V105" s="100">
        <v>3</v>
      </c>
      <c r="W105" s="100">
        <v>3</v>
      </c>
      <c r="X105" s="100">
        <v>3</v>
      </c>
      <c r="Y105" s="100">
        <v>3</v>
      </c>
      <c r="Z105" s="69">
        <f t="shared" si="42"/>
        <v>4</v>
      </c>
      <c r="AA105" s="70">
        <f t="shared" si="43"/>
        <v>3</v>
      </c>
      <c r="AB105" s="100">
        <v>3</v>
      </c>
      <c r="AC105" s="100">
        <v>3</v>
      </c>
      <c r="AD105" s="69">
        <f t="shared" si="44"/>
        <v>2</v>
      </c>
      <c r="AE105" s="70">
        <f t="shared" si="45"/>
        <v>3</v>
      </c>
      <c r="AF105" s="100">
        <v>3</v>
      </c>
      <c r="AG105" s="100">
        <v>3</v>
      </c>
      <c r="AH105" s="100">
        <v>4</v>
      </c>
      <c r="AI105" s="69">
        <f t="shared" si="46"/>
        <v>3</v>
      </c>
      <c r="AJ105" s="70">
        <f t="shared" si="47"/>
        <v>3.3333333333333335</v>
      </c>
      <c r="AK105" s="100">
        <v>4</v>
      </c>
      <c r="AL105" s="100">
        <v>4</v>
      </c>
      <c r="AM105" s="100">
        <v>4</v>
      </c>
      <c r="AN105" s="69">
        <f t="shared" si="48"/>
        <v>3</v>
      </c>
      <c r="AO105" s="70">
        <f t="shared" si="49"/>
        <v>4</v>
      </c>
      <c r="AP105" s="100">
        <v>3</v>
      </c>
      <c r="AQ105" s="100">
        <v>3</v>
      </c>
      <c r="AR105" s="69">
        <f t="shared" si="50"/>
        <v>2</v>
      </c>
      <c r="AS105" s="70">
        <f t="shared" si="51"/>
        <v>3</v>
      </c>
      <c r="AT105" s="100">
        <v>4</v>
      </c>
      <c r="AU105" s="100">
        <v>4</v>
      </c>
      <c r="AV105" s="100">
        <v>4</v>
      </c>
      <c r="AW105" s="100">
        <v>3</v>
      </c>
      <c r="AX105" s="100">
        <v>3</v>
      </c>
      <c r="AY105" s="69">
        <f t="shared" si="52"/>
        <v>5</v>
      </c>
      <c r="AZ105" s="70">
        <f t="shared" si="53"/>
        <v>3.6</v>
      </c>
      <c r="BA105" s="98"/>
      <c r="BB105" s="98"/>
    </row>
    <row r="106" spans="1:54" ht="29.25" customHeight="1" x14ac:dyDescent="0.25">
      <c r="A106" s="69">
        <v>104</v>
      </c>
      <c r="B106" s="69" t="s">
        <v>363</v>
      </c>
      <c r="C106" s="100" t="s">
        <v>193</v>
      </c>
      <c r="D106" s="100" t="s">
        <v>196</v>
      </c>
      <c r="E106" s="100">
        <v>3</v>
      </c>
      <c r="F106" s="100">
        <v>3</v>
      </c>
      <c r="G106" s="100">
        <v>3</v>
      </c>
      <c r="H106" s="100">
        <v>3</v>
      </c>
      <c r="I106" s="69">
        <f t="shared" si="36"/>
        <v>4</v>
      </c>
      <c r="J106" s="70">
        <f t="shared" si="37"/>
        <v>3</v>
      </c>
      <c r="K106" s="100">
        <v>3</v>
      </c>
      <c r="L106" s="100">
        <v>3</v>
      </c>
      <c r="M106" s="100">
        <v>3</v>
      </c>
      <c r="N106" s="100">
        <v>3</v>
      </c>
      <c r="O106" s="69">
        <f t="shared" si="38"/>
        <v>4</v>
      </c>
      <c r="P106" s="70">
        <f t="shared" si="39"/>
        <v>3</v>
      </c>
      <c r="Q106" s="100">
        <v>4</v>
      </c>
      <c r="R106" s="100">
        <v>4</v>
      </c>
      <c r="S106" s="100">
        <v>3</v>
      </c>
      <c r="T106" s="69">
        <f t="shared" si="40"/>
        <v>3</v>
      </c>
      <c r="U106" s="70">
        <f t="shared" si="41"/>
        <v>3.6666666666666665</v>
      </c>
      <c r="V106" s="100">
        <v>4</v>
      </c>
      <c r="W106" s="100">
        <v>4</v>
      </c>
      <c r="X106" s="100">
        <v>4</v>
      </c>
      <c r="Y106" s="100">
        <v>4</v>
      </c>
      <c r="Z106" s="69">
        <f t="shared" si="42"/>
        <v>4</v>
      </c>
      <c r="AA106" s="70">
        <f t="shared" si="43"/>
        <v>4</v>
      </c>
      <c r="AB106" s="100">
        <v>4</v>
      </c>
      <c r="AC106" s="100">
        <v>4</v>
      </c>
      <c r="AD106" s="69">
        <f t="shared" si="44"/>
        <v>2</v>
      </c>
      <c r="AE106" s="70">
        <f t="shared" si="45"/>
        <v>4</v>
      </c>
      <c r="AF106" s="100">
        <v>4</v>
      </c>
      <c r="AG106" s="100">
        <v>4</v>
      </c>
      <c r="AH106" s="100">
        <v>4</v>
      </c>
      <c r="AI106" s="69">
        <f t="shared" si="46"/>
        <v>3</v>
      </c>
      <c r="AJ106" s="70">
        <f t="shared" si="47"/>
        <v>4</v>
      </c>
      <c r="AK106" s="100">
        <v>4</v>
      </c>
      <c r="AL106" s="100">
        <v>4</v>
      </c>
      <c r="AM106" s="100">
        <v>4</v>
      </c>
      <c r="AN106" s="69">
        <f t="shared" si="48"/>
        <v>3</v>
      </c>
      <c r="AO106" s="70">
        <f t="shared" si="49"/>
        <v>4</v>
      </c>
      <c r="AP106" s="100">
        <v>3</v>
      </c>
      <c r="AQ106" s="100">
        <v>3</v>
      </c>
      <c r="AR106" s="69">
        <f t="shared" si="50"/>
        <v>2</v>
      </c>
      <c r="AS106" s="70">
        <f t="shared" si="51"/>
        <v>3</v>
      </c>
      <c r="AT106" s="100">
        <v>4</v>
      </c>
      <c r="AU106" s="100">
        <v>3</v>
      </c>
      <c r="AV106" s="100">
        <v>3</v>
      </c>
      <c r="AW106" s="100">
        <v>4</v>
      </c>
      <c r="AX106" s="100">
        <v>4</v>
      </c>
      <c r="AY106" s="69">
        <f t="shared" si="52"/>
        <v>5</v>
      </c>
      <c r="AZ106" s="70">
        <f t="shared" si="53"/>
        <v>3.6</v>
      </c>
      <c r="BA106" s="98" t="s">
        <v>249</v>
      </c>
      <c r="BB106" s="98" t="s">
        <v>250</v>
      </c>
    </row>
    <row r="107" spans="1:54" ht="15.75" customHeight="1" x14ac:dyDescent="0.25">
      <c r="A107" s="69">
        <v>105</v>
      </c>
      <c r="B107" s="69" t="s">
        <v>364</v>
      </c>
      <c r="C107" s="100" t="s">
        <v>193</v>
      </c>
      <c r="D107" s="100" t="s">
        <v>192</v>
      </c>
      <c r="E107" s="100">
        <v>4</v>
      </c>
      <c r="F107" s="100">
        <v>4</v>
      </c>
      <c r="G107" s="100">
        <v>4</v>
      </c>
      <c r="H107" s="100">
        <v>4</v>
      </c>
      <c r="I107" s="69">
        <f t="shared" si="36"/>
        <v>4</v>
      </c>
      <c r="J107" s="70">
        <f t="shared" si="37"/>
        <v>4</v>
      </c>
      <c r="K107" s="100">
        <v>4</v>
      </c>
      <c r="L107" s="100">
        <v>4</v>
      </c>
      <c r="M107" s="100">
        <v>4</v>
      </c>
      <c r="N107" s="100">
        <v>4</v>
      </c>
      <c r="O107" s="69">
        <f t="shared" si="38"/>
        <v>4</v>
      </c>
      <c r="P107" s="70">
        <f t="shared" si="39"/>
        <v>4</v>
      </c>
      <c r="Q107" s="100">
        <v>3</v>
      </c>
      <c r="R107" s="100">
        <v>3</v>
      </c>
      <c r="S107" s="100">
        <v>3</v>
      </c>
      <c r="T107" s="69">
        <f t="shared" si="40"/>
        <v>3</v>
      </c>
      <c r="U107" s="70">
        <f t="shared" si="41"/>
        <v>3</v>
      </c>
      <c r="V107" s="100">
        <v>4</v>
      </c>
      <c r="W107" s="100">
        <v>4</v>
      </c>
      <c r="X107" s="100">
        <v>4</v>
      </c>
      <c r="Y107" s="100">
        <v>4</v>
      </c>
      <c r="Z107" s="69">
        <f t="shared" si="42"/>
        <v>4</v>
      </c>
      <c r="AA107" s="70">
        <f t="shared" si="43"/>
        <v>4</v>
      </c>
      <c r="AB107" s="100">
        <v>4</v>
      </c>
      <c r="AC107" s="100">
        <v>3</v>
      </c>
      <c r="AD107" s="69">
        <f t="shared" si="44"/>
        <v>2</v>
      </c>
      <c r="AE107" s="70">
        <f t="shared" si="45"/>
        <v>3.5</v>
      </c>
      <c r="AF107" s="100">
        <v>4</v>
      </c>
      <c r="AG107" s="100">
        <v>4</v>
      </c>
      <c r="AH107" s="100">
        <v>4</v>
      </c>
      <c r="AI107" s="69">
        <f t="shared" si="46"/>
        <v>3</v>
      </c>
      <c r="AJ107" s="70">
        <f t="shared" si="47"/>
        <v>4</v>
      </c>
      <c r="AK107" s="100">
        <v>3</v>
      </c>
      <c r="AL107" s="100">
        <v>3</v>
      </c>
      <c r="AM107" s="100">
        <v>3</v>
      </c>
      <c r="AN107" s="69">
        <f t="shared" si="48"/>
        <v>3</v>
      </c>
      <c r="AO107" s="70">
        <f t="shared" si="49"/>
        <v>3</v>
      </c>
      <c r="AP107" s="100">
        <v>4</v>
      </c>
      <c r="AQ107" s="100">
        <v>4</v>
      </c>
      <c r="AR107" s="69">
        <f t="shared" si="50"/>
        <v>2</v>
      </c>
      <c r="AS107" s="70">
        <f t="shared" si="51"/>
        <v>4</v>
      </c>
      <c r="AT107" s="100">
        <v>4</v>
      </c>
      <c r="AU107" s="100">
        <v>4</v>
      </c>
      <c r="AV107" s="100">
        <v>4</v>
      </c>
      <c r="AW107" s="100">
        <v>4</v>
      </c>
      <c r="AX107" s="100">
        <v>4</v>
      </c>
      <c r="AY107" s="69">
        <f t="shared" si="52"/>
        <v>5</v>
      </c>
      <c r="AZ107" s="70">
        <f t="shared" si="53"/>
        <v>4</v>
      </c>
      <c r="BA107" s="98"/>
      <c r="BB107" s="98"/>
    </row>
    <row r="108" spans="1:54" ht="15.75" customHeight="1" x14ac:dyDescent="0.25">
      <c r="A108" s="69">
        <v>106</v>
      </c>
      <c r="B108" s="69" t="s">
        <v>365</v>
      </c>
      <c r="C108" s="100" t="s">
        <v>191</v>
      </c>
      <c r="D108" s="100" t="s">
        <v>196</v>
      </c>
      <c r="E108" s="100">
        <v>4</v>
      </c>
      <c r="F108" s="100">
        <v>4</v>
      </c>
      <c r="G108" s="100">
        <v>4</v>
      </c>
      <c r="H108" s="100">
        <v>4</v>
      </c>
      <c r="I108" s="69">
        <f t="shared" si="36"/>
        <v>4</v>
      </c>
      <c r="J108" s="70">
        <f t="shared" si="37"/>
        <v>4</v>
      </c>
      <c r="K108" s="100">
        <v>3</v>
      </c>
      <c r="L108" s="100">
        <v>4</v>
      </c>
      <c r="M108" s="100">
        <v>4</v>
      </c>
      <c r="N108" s="100">
        <v>3</v>
      </c>
      <c r="O108" s="69">
        <f>COUNTIF(K108:N108,"&gt;0")</f>
        <v>4</v>
      </c>
      <c r="P108" s="70">
        <f t="shared" si="39"/>
        <v>3.5</v>
      </c>
      <c r="Q108" s="100">
        <v>4</v>
      </c>
      <c r="R108" s="100">
        <v>3</v>
      </c>
      <c r="S108" s="100">
        <v>4</v>
      </c>
      <c r="T108" s="69">
        <f t="shared" si="40"/>
        <v>3</v>
      </c>
      <c r="U108" s="70">
        <f t="shared" si="41"/>
        <v>3.6666666666666665</v>
      </c>
      <c r="V108" s="100">
        <v>4</v>
      </c>
      <c r="W108" s="100">
        <v>4</v>
      </c>
      <c r="X108" s="100">
        <v>4</v>
      </c>
      <c r="Y108" s="100">
        <v>4</v>
      </c>
      <c r="Z108" s="69">
        <f t="shared" si="42"/>
        <v>4</v>
      </c>
      <c r="AA108" s="70">
        <f t="shared" si="43"/>
        <v>4</v>
      </c>
      <c r="AB108" s="100">
        <v>4</v>
      </c>
      <c r="AC108" s="100">
        <v>4</v>
      </c>
      <c r="AD108" s="69">
        <f t="shared" si="44"/>
        <v>2</v>
      </c>
      <c r="AE108" s="70">
        <f t="shared" si="45"/>
        <v>4</v>
      </c>
      <c r="AF108" s="100">
        <v>3</v>
      </c>
      <c r="AG108" s="100">
        <v>3</v>
      </c>
      <c r="AH108" s="100">
        <v>3</v>
      </c>
      <c r="AI108" s="69">
        <f t="shared" si="46"/>
        <v>3</v>
      </c>
      <c r="AJ108" s="70">
        <f t="shared" si="47"/>
        <v>3</v>
      </c>
      <c r="AK108" s="100">
        <v>4</v>
      </c>
      <c r="AL108" s="100">
        <v>4</v>
      </c>
      <c r="AM108" s="100">
        <v>4</v>
      </c>
      <c r="AN108" s="69">
        <f t="shared" si="48"/>
        <v>3</v>
      </c>
      <c r="AO108" s="70">
        <f t="shared" si="49"/>
        <v>4</v>
      </c>
      <c r="AP108" s="100">
        <v>4</v>
      </c>
      <c r="AQ108" s="100">
        <v>4</v>
      </c>
      <c r="AR108" s="69">
        <f t="shared" si="50"/>
        <v>2</v>
      </c>
      <c r="AS108" s="70">
        <f t="shared" si="51"/>
        <v>4</v>
      </c>
      <c r="AT108" s="100">
        <v>4</v>
      </c>
      <c r="AU108" s="100">
        <v>4</v>
      </c>
      <c r="AV108" s="100">
        <v>4</v>
      </c>
      <c r="AW108" s="100">
        <v>4</v>
      </c>
      <c r="AX108" s="100">
        <v>4</v>
      </c>
      <c r="AY108" s="69">
        <f t="shared" si="52"/>
        <v>5</v>
      </c>
      <c r="AZ108" s="70">
        <f t="shared" si="53"/>
        <v>4</v>
      </c>
      <c r="BA108" s="98"/>
      <c r="BB108" s="98"/>
    </row>
    <row r="109" spans="1:54" ht="15.75" customHeight="1" x14ac:dyDescent="0.25">
      <c r="A109" s="69">
        <v>107</v>
      </c>
      <c r="B109" s="69" t="s">
        <v>366</v>
      </c>
      <c r="C109" s="100" t="s">
        <v>193</v>
      </c>
      <c r="D109" s="100" t="s">
        <v>196</v>
      </c>
      <c r="E109" s="100">
        <v>4</v>
      </c>
      <c r="F109" s="100">
        <v>4</v>
      </c>
      <c r="G109" s="100">
        <v>4</v>
      </c>
      <c r="H109" s="100">
        <v>4</v>
      </c>
      <c r="I109" s="69">
        <f t="shared" si="36"/>
        <v>4</v>
      </c>
      <c r="J109" s="70">
        <f t="shared" si="37"/>
        <v>4</v>
      </c>
      <c r="K109" s="100">
        <v>4</v>
      </c>
      <c r="L109" s="100">
        <v>4</v>
      </c>
      <c r="M109" s="100">
        <v>4</v>
      </c>
      <c r="N109" s="100">
        <v>4</v>
      </c>
      <c r="O109" s="69">
        <f t="shared" si="38"/>
        <v>4</v>
      </c>
      <c r="P109" s="70">
        <f t="shared" si="39"/>
        <v>4</v>
      </c>
      <c r="Q109" s="100">
        <v>4</v>
      </c>
      <c r="R109" s="100">
        <v>4</v>
      </c>
      <c r="S109" s="100">
        <v>4</v>
      </c>
      <c r="T109" s="69">
        <f t="shared" si="40"/>
        <v>3</v>
      </c>
      <c r="U109" s="70">
        <f t="shared" si="41"/>
        <v>4</v>
      </c>
      <c r="V109" s="100">
        <v>4</v>
      </c>
      <c r="W109" s="100">
        <v>4</v>
      </c>
      <c r="X109" s="100">
        <v>4</v>
      </c>
      <c r="Y109" s="100">
        <v>4</v>
      </c>
      <c r="Z109" s="69">
        <f t="shared" si="42"/>
        <v>4</v>
      </c>
      <c r="AA109" s="70">
        <f t="shared" si="43"/>
        <v>4</v>
      </c>
      <c r="AB109" s="100">
        <v>4</v>
      </c>
      <c r="AC109" s="100">
        <v>4</v>
      </c>
      <c r="AD109" s="69">
        <f t="shared" si="44"/>
        <v>2</v>
      </c>
      <c r="AE109" s="70">
        <f t="shared" si="45"/>
        <v>4</v>
      </c>
      <c r="AF109" s="100">
        <v>4</v>
      </c>
      <c r="AG109" s="100">
        <v>4</v>
      </c>
      <c r="AH109" s="100">
        <v>4</v>
      </c>
      <c r="AI109" s="69">
        <f t="shared" si="46"/>
        <v>3</v>
      </c>
      <c r="AJ109" s="70">
        <f t="shared" si="47"/>
        <v>4</v>
      </c>
      <c r="AK109" s="100">
        <v>4</v>
      </c>
      <c r="AL109" s="100">
        <v>4</v>
      </c>
      <c r="AM109" s="100">
        <v>4</v>
      </c>
      <c r="AN109" s="69">
        <f t="shared" si="48"/>
        <v>3</v>
      </c>
      <c r="AO109" s="70">
        <f t="shared" si="49"/>
        <v>4</v>
      </c>
      <c r="AP109" s="100">
        <v>4</v>
      </c>
      <c r="AQ109" s="100">
        <v>4</v>
      </c>
      <c r="AR109" s="69">
        <f t="shared" si="50"/>
        <v>2</v>
      </c>
      <c r="AS109" s="70">
        <f t="shared" si="51"/>
        <v>4</v>
      </c>
      <c r="AT109" s="100">
        <v>4</v>
      </c>
      <c r="AU109" s="100">
        <v>4</v>
      </c>
      <c r="AV109" s="100">
        <v>4</v>
      </c>
      <c r="AW109" s="100">
        <v>4</v>
      </c>
      <c r="AX109" s="100">
        <v>4</v>
      </c>
      <c r="AY109" s="69">
        <f t="shared" si="52"/>
        <v>5</v>
      </c>
      <c r="AZ109" s="70">
        <f t="shared" si="53"/>
        <v>4</v>
      </c>
      <c r="BA109" s="98"/>
      <c r="BB109" s="98"/>
    </row>
    <row r="110" spans="1:54" ht="15.75" customHeight="1" x14ac:dyDescent="0.25">
      <c r="A110" s="69">
        <v>108</v>
      </c>
      <c r="B110" s="69" t="s">
        <v>367</v>
      </c>
      <c r="C110" s="100" t="s">
        <v>191</v>
      </c>
      <c r="D110" s="100" t="s">
        <v>192</v>
      </c>
      <c r="E110" s="100">
        <v>3</v>
      </c>
      <c r="F110" s="100">
        <v>3</v>
      </c>
      <c r="G110" s="100">
        <v>3</v>
      </c>
      <c r="H110" s="100">
        <v>3</v>
      </c>
      <c r="I110" s="69">
        <f t="shared" si="36"/>
        <v>4</v>
      </c>
      <c r="J110" s="70">
        <f t="shared" si="37"/>
        <v>3</v>
      </c>
      <c r="K110" s="100">
        <v>3</v>
      </c>
      <c r="L110" s="100">
        <v>3</v>
      </c>
      <c r="M110" s="100">
        <v>3</v>
      </c>
      <c r="N110" s="100">
        <v>3</v>
      </c>
      <c r="O110" s="69">
        <f t="shared" si="38"/>
        <v>4</v>
      </c>
      <c r="P110" s="70">
        <f t="shared" si="39"/>
        <v>3</v>
      </c>
      <c r="Q110" s="100">
        <v>3</v>
      </c>
      <c r="R110" s="100">
        <v>3</v>
      </c>
      <c r="S110" s="100">
        <v>3</v>
      </c>
      <c r="T110" s="69">
        <f t="shared" si="40"/>
        <v>3</v>
      </c>
      <c r="U110" s="70">
        <f t="shared" si="41"/>
        <v>3</v>
      </c>
      <c r="V110" s="100">
        <v>3</v>
      </c>
      <c r="W110" s="100">
        <v>3</v>
      </c>
      <c r="X110" s="100">
        <v>3</v>
      </c>
      <c r="Y110" s="100">
        <v>3</v>
      </c>
      <c r="Z110" s="69">
        <f t="shared" si="42"/>
        <v>4</v>
      </c>
      <c r="AA110" s="70">
        <f t="shared" si="43"/>
        <v>3</v>
      </c>
      <c r="AB110" s="100">
        <v>3</v>
      </c>
      <c r="AC110" s="100">
        <v>3</v>
      </c>
      <c r="AD110" s="69">
        <f t="shared" si="44"/>
        <v>2</v>
      </c>
      <c r="AE110" s="70">
        <f t="shared" si="45"/>
        <v>3</v>
      </c>
      <c r="AF110" s="100">
        <v>3</v>
      </c>
      <c r="AG110" s="100">
        <v>3</v>
      </c>
      <c r="AH110" s="100">
        <v>3</v>
      </c>
      <c r="AI110" s="69">
        <f t="shared" si="46"/>
        <v>3</v>
      </c>
      <c r="AJ110" s="70">
        <f t="shared" si="47"/>
        <v>3</v>
      </c>
      <c r="AK110" s="100">
        <v>3</v>
      </c>
      <c r="AL110" s="100">
        <v>3</v>
      </c>
      <c r="AM110" s="100">
        <v>3</v>
      </c>
      <c r="AN110" s="69">
        <f t="shared" si="48"/>
        <v>3</v>
      </c>
      <c r="AO110" s="70">
        <f t="shared" si="49"/>
        <v>3</v>
      </c>
      <c r="AP110" s="100">
        <v>3</v>
      </c>
      <c r="AQ110" s="100">
        <v>3</v>
      </c>
      <c r="AR110" s="69">
        <f t="shared" si="50"/>
        <v>2</v>
      </c>
      <c r="AS110" s="70">
        <f t="shared" si="51"/>
        <v>3</v>
      </c>
      <c r="AT110" s="100">
        <v>3</v>
      </c>
      <c r="AU110" s="100">
        <v>3</v>
      </c>
      <c r="AV110" s="100">
        <v>4</v>
      </c>
      <c r="AW110" s="100">
        <v>3</v>
      </c>
      <c r="AX110" s="100">
        <v>3</v>
      </c>
      <c r="AY110" s="69">
        <f t="shared" si="52"/>
        <v>5</v>
      </c>
      <c r="AZ110" s="70">
        <f t="shared" si="53"/>
        <v>3.2</v>
      </c>
      <c r="BA110" s="98"/>
      <c r="BB110" s="98"/>
    </row>
    <row r="111" spans="1:54" ht="15.75" customHeight="1" x14ac:dyDescent="0.25">
      <c r="A111" s="69">
        <v>109</v>
      </c>
      <c r="B111" s="69" t="s">
        <v>368</v>
      </c>
      <c r="C111" s="100" t="s">
        <v>193</v>
      </c>
      <c r="D111" s="100" t="s">
        <v>192</v>
      </c>
      <c r="E111" s="100">
        <v>3</v>
      </c>
      <c r="F111" s="100">
        <v>3</v>
      </c>
      <c r="G111" s="100">
        <v>3</v>
      </c>
      <c r="H111" s="100">
        <v>3</v>
      </c>
      <c r="I111" s="69">
        <f t="shared" si="36"/>
        <v>4</v>
      </c>
      <c r="J111" s="70">
        <f t="shared" si="37"/>
        <v>3</v>
      </c>
      <c r="K111" s="100">
        <v>3</v>
      </c>
      <c r="L111" s="100">
        <v>3</v>
      </c>
      <c r="M111" s="100">
        <v>3</v>
      </c>
      <c r="N111" s="100">
        <v>3</v>
      </c>
      <c r="O111" s="69">
        <f t="shared" si="38"/>
        <v>4</v>
      </c>
      <c r="P111" s="70">
        <f t="shared" si="39"/>
        <v>3</v>
      </c>
      <c r="Q111" s="100">
        <v>3</v>
      </c>
      <c r="R111" s="100">
        <v>3</v>
      </c>
      <c r="S111" s="100">
        <v>3</v>
      </c>
      <c r="T111" s="69">
        <f t="shared" si="40"/>
        <v>3</v>
      </c>
      <c r="U111" s="70">
        <f t="shared" si="41"/>
        <v>3</v>
      </c>
      <c r="V111" s="100">
        <v>3</v>
      </c>
      <c r="W111" s="100">
        <v>3</v>
      </c>
      <c r="X111" s="100">
        <v>3</v>
      </c>
      <c r="Y111" s="100">
        <v>3</v>
      </c>
      <c r="Z111" s="69">
        <f t="shared" si="42"/>
        <v>4</v>
      </c>
      <c r="AA111" s="70">
        <f t="shared" si="43"/>
        <v>3</v>
      </c>
      <c r="AB111" s="100">
        <v>3</v>
      </c>
      <c r="AC111" s="100">
        <v>3</v>
      </c>
      <c r="AD111" s="69">
        <f t="shared" si="44"/>
        <v>2</v>
      </c>
      <c r="AE111" s="70">
        <f t="shared" si="45"/>
        <v>3</v>
      </c>
      <c r="AF111" s="100">
        <v>3</v>
      </c>
      <c r="AG111" s="100">
        <v>3</v>
      </c>
      <c r="AH111" s="100">
        <v>3</v>
      </c>
      <c r="AI111" s="69">
        <f t="shared" si="46"/>
        <v>3</v>
      </c>
      <c r="AJ111" s="70">
        <f t="shared" si="47"/>
        <v>3</v>
      </c>
      <c r="AK111" s="100">
        <v>3</v>
      </c>
      <c r="AL111" s="100">
        <v>3</v>
      </c>
      <c r="AM111" s="100">
        <v>3</v>
      </c>
      <c r="AN111" s="69">
        <f t="shared" si="48"/>
        <v>3</v>
      </c>
      <c r="AO111" s="70">
        <f t="shared" si="49"/>
        <v>3</v>
      </c>
      <c r="AP111" s="100">
        <v>3</v>
      </c>
      <c r="AQ111" s="100">
        <v>3</v>
      </c>
      <c r="AR111" s="69">
        <f t="shared" si="50"/>
        <v>2</v>
      </c>
      <c r="AS111" s="70">
        <f t="shared" si="51"/>
        <v>3</v>
      </c>
      <c r="AT111" s="100">
        <v>3</v>
      </c>
      <c r="AU111" s="100">
        <v>3</v>
      </c>
      <c r="AV111" s="100">
        <v>3</v>
      </c>
      <c r="AW111" s="100">
        <v>3</v>
      </c>
      <c r="AX111" s="100">
        <v>3</v>
      </c>
      <c r="AY111" s="69">
        <f t="shared" si="52"/>
        <v>5</v>
      </c>
      <c r="AZ111" s="70">
        <f t="shared" si="53"/>
        <v>3</v>
      </c>
      <c r="BA111" s="98"/>
      <c r="BB111" s="98"/>
    </row>
    <row r="112" spans="1:54" ht="15.75" customHeight="1" x14ac:dyDescent="0.25">
      <c r="A112" s="69">
        <v>110</v>
      </c>
      <c r="B112" s="69" t="s">
        <v>369</v>
      </c>
      <c r="C112" s="100" t="s">
        <v>193</v>
      </c>
      <c r="D112" s="100" t="s">
        <v>199</v>
      </c>
      <c r="E112" s="100">
        <v>3</v>
      </c>
      <c r="F112" s="100">
        <v>3</v>
      </c>
      <c r="G112" s="100">
        <v>3</v>
      </c>
      <c r="H112" s="100">
        <v>3</v>
      </c>
      <c r="I112" s="69">
        <f t="shared" si="36"/>
        <v>4</v>
      </c>
      <c r="J112" s="70">
        <f t="shared" si="37"/>
        <v>3</v>
      </c>
      <c r="K112" s="100">
        <v>3</v>
      </c>
      <c r="L112" s="100">
        <v>3</v>
      </c>
      <c r="M112" s="100">
        <v>3</v>
      </c>
      <c r="N112" s="100">
        <v>3</v>
      </c>
      <c r="O112" s="69">
        <f t="shared" si="38"/>
        <v>4</v>
      </c>
      <c r="P112" s="70">
        <f t="shared" si="39"/>
        <v>3</v>
      </c>
      <c r="Q112" s="100">
        <v>3</v>
      </c>
      <c r="R112" s="100">
        <v>3</v>
      </c>
      <c r="S112" s="100">
        <v>3</v>
      </c>
      <c r="T112" s="69">
        <f t="shared" si="40"/>
        <v>3</v>
      </c>
      <c r="U112" s="70">
        <f t="shared" si="41"/>
        <v>3</v>
      </c>
      <c r="V112" s="100">
        <v>3</v>
      </c>
      <c r="W112" s="100">
        <v>3</v>
      </c>
      <c r="X112" s="100">
        <v>3</v>
      </c>
      <c r="Y112" s="100">
        <v>3</v>
      </c>
      <c r="Z112" s="69">
        <f t="shared" si="42"/>
        <v>4</v>
      </c>
      <c r="AA112" s="70">
        <f t="shared" si="43"/>
        <v>3</v>
      </c>
      <c r="AB112" s="100">
        <v>3</v>
      </c>
      <c r="AC112" s="100">
        <v>3</v>
      </c>
      <c r="AD112" s="69">
        <f t="shared" si="44"/>
        <v>2</v>
      </c>
      <c r="AE112" s="70">
        <f t="shared" si="45"/>
        <v>3</v>
      </c>
      <c r="AF112" s="100">
        <v>3</v>
      </c>
      <c r="AG112" s="100">
        <v>3</v>
      </c>
      <c r="AH112" s="100">
        <v>3</v>
      </c>
      <c r="AI112" s="69">
        <f t="shared" si="46"/>
        <v>3</v>
      </c>
      <c r="AJ112" s="70">
        <f t="shared" si="47"/>
        <v>3</v>
      </c>
      <c r="AK112" s="100">
        <v>3</v>
      </c>
      <c r="AL112" s="100">
        <v>3</v>
      </c>
      <c r="AM112" s="100">
        <v>3</v>
      </c>
      <c r="AN112" s="69">
        <f t="shared" si="48"/>
        <v>3</v>
      </c>
      <c r="AO112" s="70">
        <f t="shared" si="49"/>
        <v>3</v>
      </c>
      <c r="AP112" s="100">
        <v>3</v>
      </c>
      <c r="AQ112" s="100">
        <v>3</v>
      </c>
      <c r="AR112" s="69">
        <f t="shared" si="50"/>
        <v>2</v>
      </c>
      <c r="AS112" s="70">
        <f t="shared" si="51"/>
        <v>3</v>
      </c>
      <c r="AT112" s="100">
        <v>3</v>
      </c>
      <c r="AU112" s="100">
        <v>3</v>
      </c>
      <c r="AV112" s="100">
        <v>3</v>
      </c>
      <c r="AW112" s="100">
        <v>3</v>
      </c>
      <c r="AX112" s="100">
        <v>3</v>
      </c>
      <c r="AY112" s="69">
        <f t="shared" si="52"/>
        <v>5</v>
      </c>
      <c r="AZ112" s="70">
        <f t="shared" si="53"/>
        <v>3</v>
      </c>
      <c r="BA112" s="98"/>
      <c r="BB112" s="98"/>
    </row>
    <row r="113" spans="1:54" ht="15.75" customHeight="1" x14ac:dyDescent="0.25">
      <c r="A113" s="69">
        <v>111</v>
      </c>
      <c r="B113" s="69" t="s">
        <v>370</v>
      </c>
      <c r="C113" s="100" t="s">
        <v>193</v>
      </c>
      <c r="D113" s="100" t="s">
        <v>196</v>
      </c>
      <c r="E113" s="100">
        <v>3</v>
      </c>
      <c r="F113" s="100">
        <v>3</v>
      </c>
      <c r="G113" s="100">
        <v>3</v>
      </c>
      <c r="H113" s="100">
        <v>3</v>
      </c>
      <c r="I113" s="69">
        <f t="shared" si="36"/>
        <v>4</v>
      </c>
      <c r="J113" s="70">
        <f t="shared" si="37"/>
        <v>3</v>
      </c>
      <c r="K113" s="100">
        <v>3</v>
      </c>
      <c r="L113" s="100">
        <v>3</v>
      </c>
      <c r="M113" s="100">
        <v>3</v>
      </c>
      <c r="N113" s="100">
        <v>3</v>
      </c>
      <c r="O113" s="69">
        <f t="shared" si="38"/>
        <v>4</v>
      </c>
      <c r="P113" s="70">
        <f t="shared" si="39"/>
        <v>3</v>
      </c>
      <c r="Q113" s="100">
        <v>3</v>
      </c>
      <c r="R113" s="100">
        <v>3</v>
      </c>
      <c r="S113" s="100">
        <v>3</v>
      </c>
      <c r="T113" s="69">
        <f t="shared" si="40"/>
        <v>3</v>
      </c>
      <c r="U113" s="70">
        <f t="shared" si="41"/>
        <v>3</v>
      </c>
      <c r="V113" s="100">
        <v>3</v>
      </c>
      <c r="W113" s="100">
        <v>3</v>
      </c>
      <c r="X113" s="100">
        <v>3</v>
      </c>
      <c r="Y113" s="100">
        <v>3</v>
      </c>
      <c r="Z113" s="69">
        <f t="shared" si="42"/>
        <v>4</v>
      </c>
      <c r="AA113" s="70">
        <f t="shared" si="43"/>
        <v>3</v>
      </c>
      <c r="AB113" s="100">
        <v>3</v>
      </c>
      <c r="AC113" s="100">
        <v>3</v>
      </c>
      <c r="AD113" s="69">
        <f t="shared" si="44"/>
        <v>2</v>
      </c>
      <c r="AE113" s="70">
        <f t="shared" si="45"/>
        <v>3</v>
      </c>
      <c r="AF113" s="100">
        <v>3</v>
      </c>
      <c r="AG113" s="100">
        <v>3</v>
      </c>
      <c r="AH113" s="100">
        <v>3</v>
      </c>
      <c r="AI113" s="69">
        <f t="shared" si="46"/>
        <v>3</v>
      </c>
      <c r="AJ113" s="70">
        <f t="shared" si="47"/>
        <v>3</v>
      </c>
      <c r="AK113" s="100">
        <v>3</v>
      </c>
      <c r="AL113" s="100">
        <v>3</v>
      </c>
      <c r="AM113" s="100">
        <v>3</v>
      </c>
      <c r="AN113" s="69">
        <f t="shared" si="48"/>
        <v>3</v>
      </c>
      <c r="AO113" s="70">
        <f t="shared" si="49"/>
        <v>3</v>
      </c>
      <c r="AP113" s="100">
        <v>3</v>
      </c>
      <c r="AQ113" s="100">
        <v>3</v>
      </c>
      <c r="AR113" s="69">
        <f t="shared" si="50"/>
        <v>2</v>
      </c>
      <c r="AS113" s="70">
        <f t="shared" si="51"/>
        <v>3</v>
      </c>
      <c r="AT113" s="100">
        <v>4</v>
      </c>
      <c r="AU113" s="100">
        <v>4</v>
      </c>
      <c r="AV113" s="100">
        <v>4</v>
      </c>
      <c r="AW113" s="100">
        <v>4</v>
      </c>
      <c r="AX113" s="100">
        <v>4</v>
      </c>
      <c r="AY113" s="69">
        <f t="shared" si="52"/>
        <v>5</v>
      </c>
      <c r="AZ113" s="70">
        <f t="shared" si="53"/>
        <v>4</v>
      </c>
      <c r="BA113" s="98"/>
      <c r="BB113" s="98"/>
    </row>
    <row r="114" spans="1:54" ht="15.75" customHeight="1" x14ac:dyDescent="0.25">
      <c r="A114" s="69">
        <v>112</v>
      </c>
      <c r="B114" s="69" t="s">
        <v>371</v>
      </c>
      <c r="C114" s="100" t="s">
        <v>193</v>
      </c>
      <c r="D114" s="100" t="s">
        <v>196</v>
      </c>
      <c r="E114" s="100">
        <v>3</v>
      </c>
      <c r="F114" s="100">
        <v>3</v>
      </c>
      <c r="G114" s="100">
        <v>3</v>
      </c>
      <c r="H114" s="100">
        <v>3</v>
      </c>
      <c r="I114" s="69">
        <f t="shared" si="36"/>
        <v>4</v>
      </c>
      <c r="J114" s="70">
        <f t="shared" si="37"/>
        <v>3</v>
      </c>
      <c r="K114" s="100">
        <v>3</v>
      </c>
      <c r="L114" s="100">
        <v>3</v>
      </c>
      <c r="M114" s="100">
        <v>3</v>
      </c>
      <c r="N114" s="100">
        <v>3</v>
      </c>
      <c r="O114" s="69">
        <f t="shared" si="38"/>
        <v>4</v>
      </c>
      <c r="P114" s="70">
        <f t="shared" si="39"/>
        <v>3</v>
      </c>
      <c r="Q114" s="100">
        <v>3</v>
      </c>
      <c r="R114" s="100">
        <v>3</v>
      </c>
      <c r="S114" s="100">
        <v>3</v>
      </c>
      <c r="T114" s="69">
        <f t="shared" si="40"/>
        <v>3</v>
      </c>
      <c r="U114" s="70">
        <f t="shared" si="41"/>
        <v>3</v>
      </c>
      <c r="V114" s="100">
        <v>3</v>
      </c>
      <c r="W114" s="100">
        <v>3</v>
      </c>
      <c r="X114" s="100">
        <v>3</v>
      </c>
      <c r="Y114" s="100">
        <v>3</v>
      </c>
      <c r="Z114" s="69">
        <f t="shared" si="42"/>
        <v>4</v>
      </c>
      <c r="AA114" s="70">
        <f t="shared" si="43"/>
        <v>3</v>
      </c>
      <c r="AB114" s="100">
        <v>3</v>
      </c>
      <c r="AC114" s="100">
        <v>3</v>
      </c>
      <c r="AD114" s="69">
        <f t="shared" si="44"/>
        <v>2</v>
      </c>
      <c r="AE114" s="70">
        <f t="shared" si="45"/>
        <v>3</v>
      </c>
      <c r="AF114" s="100">
        <v>3</v>
      </c>
      <c r="AG114" s="100">
        <v>3</v>
      </c>
      <c r="AH114" s="100">
        <v>3</v>
      </c>
      <c r="AI114" s="69">
        <f t="shared" si="46"/>
        <v>3</v>
      </c>
      <c r="AJ114" s="70">
        <f t="shared" si="47"/>
        <v>3</v>
      </c>
      <c r="AK114" s="100">
        <v>3</v>
      </c>
      <c r="AL114" s="100">
        <v>3</v>
      </c>
      <c r="AM114" s="100">
        <v>3</v>
      </c>
      <c r="AN114" s="69">
        <f t="shared" si="48"/>
        <v>3</v>
      </c>
      <c r="AO114" s="70">
        <f t="shared" si="49"/>
        <v>3</v>
      </c>
      <c r="AP114" s="100">
        <v>3</v>
      </c>
      <c r="AQ114" s="100">
        <v>3</v>
      </c>
      <c r="AR114" s="69">
        <f t="shared" si="50"/>
        <v>2</v>
      </c>
      <c r="AS114" s="70">
        <f t="shared" si="51"/>
        <v>3</v>
      </c>
      <c r="AT114" s="100">
        <v>3</v>
      </c>
      <c r="AU114" s="100">
        <v>4</v>
      </c>
      <c r="AV114" s="100">
        <v>3</v>
      </c>
      <c r="AW114" s="100">
        <v>4</v>
      </c>
      <c r="AX114" s="100">
        <v>4</v>
      </c>
      <c r="AY114" s="69">
        <f t="shared" si="52"/>
        <v>5</v>
      </c>
      <c r="AZ114" s="70">
        <f t="shared" si="53"/>
        <v>3.6</v>
      </c>
      <c r="BA114" s="98"/>
      <c r="BB114" s="98"/>
    </row>
    <row r="115" spans="1:54" ht="15.75" customHeight="1" x14ac:dyDescent="0.25">
      <c r="A115" s="69">
        <v>113</v>
      </c>
      <c r="B115" s="69" t="s">
        <v>372</v>
      </c>
      <c r="C115" s="100" t="s">
        <v>191</v>
      </c>
      <c r="D115" s="100" t="s">
        <v>196</v>
      </c>
      <c r="E115" s="100">
        <v>3</v>
      </c>
      <c r="F115" s="100">
        <v>3</v>
      </c>
      <c r="G115" s="100">
        <v>3</v>
      </c>
      <c r="H115" s="100">
        <v>3</v>
      </c>
      <c r="I115" s="69">
        <f t="shared" si="36"/>
        <v>4</v>
      </c>
      <c r="J115" s="70">
        <f t="shared" si="37"/>
        <v>3</v>
      </c>
      <c r="K115" s="100">
        <v>3</v>
      </c>
      <c r="L115" s="100">
        <v>3</v>
      </c>
      <c r="M115" s="100">
        <v>3</v>
      </c>
      <c r="N115" s="100">
        <v>3</v>
      </c>
      <c r="O115" s="69">
        <f t="shared" si="38"/>
        <v>4</v>
      </c>
      <c r="P115" s="70">
        <f t="shared" si="39"/>
        <v>3</v>
      </c>
      <c r="Q115" s="100">
        <v>3</v>
      </c>
      <c r="R115" s="100">
        <v>3</v>
      </c>
      <c r="S115" s="100">
        <v>3</v>
      </c>
      <c r="T115" s="69">
        <f t="shared" si="40"/>
        <v>3</v>
      </c>
      <c r="U115" s="70">
        <f t="shared" si="41"/>
        <v>3</v>
      </c>
      <c r="V115" s="100">
        <v>3</v>
      </c>
      <c r="W115" s="100">
        <v>3</v>
      </c>
      <c r="X115" s="100">
        <v>3</v>
      </c>
      <c r="Y115" s="100">
        <v>3</v>
      </c>
      <c r="Z115" s="69">
        <f t="shared" si="42"/>
        <v>4</v>
      </c>
      <c r="AA115" s="70">
        <f t="shared" si="43"/>
        <v>3</v>
      </c>
      <c r="AB115" s="100">
        <v>3</v>
      </c>
      <c r="AC115" s="100">
        <v>3</v>
      </c>
      <c r="AD115" s="69">
        <f t="shared" si="44"/>
        <v>2</v>
      </c>
      <c r="AE115" s="70">
        <f t="shared" si="45"/>
        <v>3</v>
      </c>
      <c r="AF115" s="100">
        <v>3</v>
      </c>
      <c r="AG115" s="100">
        <v>3</v>
      </c>
      <c r="AH115" s="100">
        <v>3</v>
      </c>
      <c r="AI115" s="69">
        <f t="shared" si="46"/>
        <v>3</v>
      </c>
      <c r="AJ115" s="70">
        <f t="shared" si="47"/>
        <v>3</v>
      </c>
      <c r="AK115" s="100">
        <v>3</v>
      </c>
      <c r="AL115" s="100">
        <v>3</v>
      </c>
      <c r="AM115" s="100">
        <v>3</v>
      </c>
      <c r="AN115" s="69">
        <f t="shared" si="48"/>
        <v>3</v>
      </c>
      <c r="AO115" s="70">
        <f t="shared" si="49"/>
        <v>3</v>
      </c>
      <c r="AP115" s="100">
        <v>3</v>
      </c>
      <c r="AQ115" s="100">
        <v>3</v>
      </c>
      <c r="AR115" s="69">
        <f t="shared" si="50"/>
        <v>2</v>
      </c>
      <c r="AS115" s="70">
        <f t="shared" si="51"/>
        <v>3</v>
      </c>
      <c r="AT115" s="100">
        <v>4</v>
      </c>
      <c r="AU115" s="100">
        <v>4</v>
      </c>
      <c r="AV115" s="100">
        <v>4</v>
      </c>
      <c r="AW115" s="100">
        <v>3</v>
      </c>
      <c r="AX115" s="100">
        <v>3</v>
      </c>
      <c r="AY115" s="69">
        <f t="shared" si="52"/>
        <v>5</v>
      </c>
      <c r="AZ115" s="70">
        <f t="shared" si="53"/>
        <v>3.6</v>
      </c>
      <c r="BA115" s="98"/>
      <c r="BB115" s="98"/>
    </row>
    <row r="116" spans="1:54" s="97" customFormat="1" ht="15.75" customHeight="1" x14ac:dyDescent="0.25">
      <c r="A116" s="72">
        <v>114</v>
      </c>
      <c r="B116" s="69" t="s">
        <v>373</v>
      </c>
      <c r="C116" s="121" t="s">
        <v>191</v>
      </c>
      <c r="D116" s="121" t="s">
        <v>192</v>
      </c>
      <c r="E116" s="121">
        <v>3</v>
      </c>
      <c r="F116" s="121">
        <v>4</v>
      </c>
      <c r="G116" s="121">
        <v>4</v>
      </c>
      <c r="H116" s="121">
        <v>4</v>
      </c>
      <c r="I116" s="72">
        <f t="shared" si="36"/>
        <v>4</v>
      </c>
      <c r="J116" s="73">
        <f t="shared" si="37"/>
        <v>3.75</v>
      </c>
      <c r="K116" s="121">
        <v>4</v>
      </c>
      <c r="L116" s="121">
        <v>3</v>
      </c>
      <c r="M116" s="121">
        <v>4</v>
      </c>
      <c r="N116" s="121">
        <v>3</v>
      </c>
      <c r="O116" s="72">
        <f t="shared" si="38"/>
        <v>4</v>
      </c>
      <c r="P116" s="73">
        <f t="shared" si="39"/>
        <v>3.5</v>
      </c>
      <c r="Q116" s="121">
        <v>4</v>
      </c>
      <c r="R116" s="121">
        <v>4</v>
      </c>
      <c r="S116" s="121">
        <v>3</v>
      </c>
      <c r="T116" s="72">
        <f t="shared" si="40"/>
        <v>3</v>
      </c>
      <c r="U116" s="73">
        <f t="shared" si="41"/>
        <v>3.6666666666666665</v>
      </c>
      <c r="V116" s="121">
        <v>3</v>
      </c>
      <c r="W116" s="121">
        <v>4</v>
      </c>
      <c r="X116" s="121">
        <v>4</v>
      </c>
      <c r="Y116" s="121">
        <v>4</v>
      </c>
      <c r="Z116" s="72">
        <f t="shared" si="42"/>
        <v>4</v>
      </c>
      <c r="AA116" s="73">
        <f t="shared" si="43"/>
        <v>3.75</v>
      </c>
      <c r="AB116" s="121">
        <v>4</v>
      </c>
      <c r="AC116" s="121">
        <v>4</v>
      </c>
      <c r="AD116" s="72">
        <f t="shared" si="44"/>
        <v>2</v>
      </c>
      <c r="AE116" s="73">
        <f t="shared" si="45"/>
        <v>4</v>
      </c>
      <c r="AF116" s="121">
        <v>3</v>
      </c>
      <c r="AG116" s="121">
        <v>4</v>
      </c>
      <c r="AH116" s="121">
        <v>3</v>
      </c>
      <c r="AI116" s="72">
        <f t="shared" si="46"/>
        <v>3</v>
      </c>
      <c r="AJ116" s="73">
        <f t="shared" si="47"/>
        <v>3.3333333333333335</v>
      </c>
      <c r="AK116" s="121">
        <v>4</v>
      </c>
      <c r="AL116" s="121">
        <v>3</v>
      </c>
      <c r="AM116" s="121">
        <v>3</v>
      </c>
      <c r="AN116" s="72">
        <f t="shared" si="48"/>
        <v>3</v>
      </c>
      <c r="AO116" s="73">
        <f t="shared" si="49"/>
        <v>3.3333333333333335</v>
      </c>
      <c r="AP116" s="121">
        <v>4</v>
      </c>
      <c r="AQ116" s="121">
        <v>3</v>
      </c>
      <c r="AR116" s="72">
        <f t="shared" si="50"/>
        <v>2</v>
      </c>
      <c r="AS116" s="73">
        <f t="shared" si="51"/>
        <v>3.5</v>
      </c>
      <c r="AT116" s="121">
        <v>4</v>
      </c>
      <c r="AU116" s="121">
        <v>4</v>
      </c>
      <c r="AV116" s="121">
        <v>3</v>
      </c>
      <c r="AW116" s="121">
        <v>3</v>
      </c>
      <c r="AX116" s="121">
        <v>3</v>
      </c>
      <c r="AY116" s="72">
        <f t="shared" si="52"/>
        <v>5</v>
      </c>
      <c r="AZ116" s="73">
        <f t="shared" si="53"/>
        <v>3.4</v>
      </c>
      <c r="BA116" s="122"/>
      <c r="BB116" s="122"/>
    </row>
    <row r="117" spans="1:54" ht="15.75" customHeight="1" x14ac:dyDescent="0.25">
      <c r="A117" s="69">
        <v>115</v>
      </c>
      <c r="B117" s="69" t="s">
        <v>374</v>
      </c>
      <c r="C117" s="100" t="s">
        <v>193</v>
      </c>
      <c r="D117" s="100" t="s">
        <v>196</v>
      </c>
      <c r="E117" s="100">
        <v>4</v>
      </c>
      <c r="F117" s="100">
        <v>4</v>
      </c>
      <c r="G117" s="100">
        <v>4</v>
      </c>
      <c r="H117" s="100">
        <v>4</v>
      </c>
      <c r="I117" s="69">
        <f t="shared" si="36"/>
        <v>4</v>
      </c>
      <c r="J117" s="70">
        <f t="shared" si="37"/>
        <v>4</v>
      </c>
      <c r="K117" s="100">
        <v>4</v>
      </c>
      <c r="L117" s="100">
        <v>3</v>
      </c>
      <c r="M117" s="100">
        <v>4</v>
      </c>
      <c r="N117" s="100">
        <v>4</v>
      </c>
      <c r="O117" s="69">
        <f t="shared" si="38"/>
        <v>4</v>
      </c>
      <c r="P117" s="70">
        <f t="shared" si="39"/>
        <v>3.75</v>
      </c>
      <c r="Q117" s="100">
        <v>4</v>
      </c>
      <c r="R117" s="100">
        <v>4</v>
      </c>
      <c r="S117" s="100">
        <v>3</v>
      </c>
      <c r="T117" s="69">
        <f t="shared" si="40"/>
        <v>3</v>
      </c>
      <c r="U117" s="70">
        <f t="shared" si="41"/>
        <v>3.6666666666666665</v>
      </c>
      <c r="V117" s="100">
        <v>4</v>
      </c>
      <c r="W117" s="100">
        <v>4</v>
      </c>
      <c r="X117" s="100">
        <v>4</v>
      </c>
      <c r="Y117" s="100">
        <v>4</v>
      </c>
      <c r="Z117" s="69">
        <f t="shared" si="42"/>
        <v>4</v>
      </c>
      <c r="AA117" s="70">
        <f t="shared" si="43"/>
        <v>4</v>
      </c>
      <c r="AB117" s="100">
        <v>4</v>
      </c>
      <c r="AC117" s="100">
        <v>4</v>
      </c>
      <c r="AD117" s="69">
        <f t="shared" si="44"/>
        <v>2</v>
      </c>
      <c r="AE117" s="70">
        <f t="shared" si="45"/>
        <v>4</v>
      </c>
      <c r="AF117" s="100">
        <v>3</v>
      </c>
      <c r="AG117" s="100">
        <v>4</v>
      </c>
      <c r="AH117" s="100">
        <v>3</v>
      </c>
      <c r="AI117" s="69">
        <f t="shared" si="46"/>
        <v>3</v>
      </c>
      <c r="AJ117" s="70">
        <f t="shared" si="47"/>
        <v>3.3333333333333335</v>
      </c>
      <c r="AK117" s="100">
        <v>4</v>
      </c>
      <c r="AL117" s="100">
        <v>4</v>
      </c>
      <c r="AM117" s="100">
        <v>3</v>
      </c>
      <c r="AN117" s="69">
        <f t="shared" si="48"/>
        <v>3</v>
      </c>
      <c r="AO117" s="70">
        <f t="shared" si="49"/>
        <v>3.6666666666666665</v>
      </c>
      <c r="AP117" s="100">
        <v>4</v>
      </c>
      <c r="AQ117" s="100">
        <v>3</v>
      </c>
      <c r="AR117" s="69">
        <f t="shared" si="50"/>
        <v>2</v>
      </c>
      <c r="AS117" s="70">
        <f t="shared" si="51"/>
        <v>3.5</v>
      </c>
      <c r="AT117" s="100">
        <v>3</v>
      </c>
      <c r="AU117" s="100">
        <v>4</v>
      </c>
      <c r="AV117" s="100">
        <v>3</v>
      </c>
      <c r="AW117" s="100">
        <v>3</v>
      </c>
      <c r="AX117" s="100">
        <v>3</v>
      </c>
      <c r="AY117" s="69">
        <f t="shared" si="52"/>
        <v>5</v>
      </c>
      <c r="AZ117" s="70">
        <f t="shared" si="53"/>
        <v>3.2</v>
      </c>
      <c r="BA117" s="98"/>
      <c r="BB117" s="98"/>
    </row>
    <row r="118" spans="1:54" ht="15.75" customHeight="1" x14ac:dyDescent="0.25">
      <c r="A118" s="69">
        <v>116</v>
      </c>
      <c r="B118" s="69" t="s">
        <v>375</v>
      </c>
      <c r="C118" s="100" t="s">
        <v>193</v>
      </c>
      <c r="D118" s="100" t="s">
        <v>199</v>
      </c>
      <c r="E118" s="100">
        <v>4</v>
      </c>
      <c r="F118" s="100">
        <v>4</v>
      </c>
      <c r="G118" s="100">
        <v>4</v>
      </c>
      <c r="H118" s="100">
        <v>4</v>
      </c>
      <c r="I118" s="69">
        <f t="shared" si="36"/>
        <v>4</v>
      </c>
      <c r="J118" s="70">
        <f t="shared" si="37"/>
        <v>4</v>
      </c>
      <c r="K118" s="100">
        <v>4</v>
      </c>
      <c r="L118" s="100">
        <v>3</v>
      </c>
      <c r="M118" s="100">
        <v>4</v>
      </c>
      <c r="N118" s="100">
        <v>4</v>
      </c>
      <c r="O118" s="69">
        <f t="shared" si="38"/>
        <v>4</v>
      </c>
      <c r="P118" s="70">
        <f t="shared" si="39"/>
        <v>3.75</v>
      </c>
      <c r="Q118" s="100">
        <v>4</v>
      </c>
      <c r="R118" s="100">
        <v>4</v>
      </c>
      <c r="S118" s="100">
        <v>3</v>
      </c>
      <c r="T118" s="69">
        <f t="shared" si="40"/>
        <v>3</v>
      </c>
      <c r="U118" s="70">
        <f t="shared" si="41"/>
        <v>3.6666666666666665</v>
      </c>
      <c r="V118" s="100">
        <v>4</v>
      </c>
      <c r="W118" s="100">
        <v>4</v>
      </c>
      <c r="X118" s="100">
        <v>4</v>
      </c>
      <c r="Y118" s="100">
        <v>4</v>
      </c>
      <c r="Z118" s="69">
        <f t="shared" si="42"/>
        <v>4</v>
      </c>
      <c r="AA118" s="70">
        <f t="shared" si="43"/>
        <v>4</v>
      </c>
      <c r="AB118" s="100">
        <v>4</v>
      </c>
      <c r="AC118" s="100">
        <v>4</v>
      </c>
      <c r="AD118" s="69">
        <f t="shared" si="44"/>
        <v>2</v>
      </c>
      <c r="AE118" s="70">
        <f t="shared" si="45"/>
        <v>4</v>
      </c>
      <c r="AF118" s="100">
        <v>3</v>
      </c>
      <c r="AG118" s="100">
        <v>4</v>
      </c>
      <c r="AH118" s="100">
        <v>3</v>
      </c>
      <c r="AI118" s="69">
        <f t="shared" si="46"/>
        <v>3</v>
      </c>
      <c r="AJ118" s="70">
        <f t="shared" si="47"/>
        <v>3.3333333333333335</v>
      </c>
      <c r="AK118" s="100">
        <v>4</v>
      </c>
      <c r="AL118" s="100">
        <v>4</v>
      </c>
      <c r="AM118" s="100">
        <v>3</v>
      </c>
      <c r="AN118" s="69">
        <f t="shared" si="48"/>
        <v>3</v>
      </c>
      <c r="AO118" s="70">
        <f t="shared" si="49"/>
        <v>3.6666666666666665</v>
      </c>
      <c r="AP118" s="100">
        <v>3</v>
      </c>
      <c r="AQ118" s="100">
        <v>3</v>
      </c>
      <c r="AR118" s="69">
        <f t="shared" si="50"/>
        <v>2</v>
      </c>
      <c r="AS118" s="70">
        <f t="shared" si="51"/>
        <v>3</v>
      </c>
      <c r="AT118" s="100">
        <v>3</v>
      </c>
      <c r="AU118" s="100">
        <v>4</v>
      </c>
      <c r="AV118" s="100">
        <v>3</v>
      </c>
      <c r="AW118" s="100">
        <v>3</v>
      </c>
      <c r="AX118" s="100">
        <v>3</v>
      </c>
      <c r="AY118" s="69">
        <f t="shared" si="52"/>
        <v>5</v>
      </c>
      <c r="AZ118" s="70">
        <f t="shared" si="53"/>
        <v>3.2</v>
      </c>
      <c r="BA118" s="98"/>
      <c r="BB118" s="98"/>
    </row>
    <row r="119" spans="1:54" ht="15.75" customHeight="1" x14ac:dyDescent="0.25">
      <c r="A119" s="69">
        <v>117</v>
      </c>
      <c r="B119" s="69" t="s">
        <v>376</v>
      </c>
      <c r="C119" s="100" t="s">
        <v>193</v>
      </c>
      <c r="D119" s="100" t="s">
        <v>192</v>
      </c>
      <c r="E119" s="100">
        <v>4</v>
      </c>
      <c r="F119" s="100">
        <v>4</v>
      </c>
      <c r="G119" s="100">
        <v>3</v>
      </c>
      <c r="H119" s="100">
        <v>4</v>
      </c>
      <c r="I119" s="69">
        <f t="shared" si="36"/>
        <v>4</v>
      </c>
      <c r="J119" s="70">
        <f t="shared" si="37"/>
        <v>3.75</v>
      </c>
      <c r="K119" s="100">
        <v>3</v>
      </c>
      <c r="L119" s="100">
        <v>3</v>
      </c>
      <c r="M119" s="100">
        <v>3</v>
      </c>
      <c r="N119" s="100">
        <v>4</v>
      </c>
      <c r="O119" s="69">
        <f t="shared" si="38"/>
        <v>4</v>
      </c>
      <c r="P119" s="70">
        <f t="shared" si="39"/>
        <v>3.25</v>
      </c>
      <c r="Q119" s="100">
        <v>4</v>
      </c>
      <c r="R119" s="100">
        <v>4</v>
      </c>
      <c r="S119" s="100">
        <v>3</v>
      </c>
      <c r="T119" s="69">
        <f t="shared" si="40"/>
        <v>3</v>
      </c>
      <c r="U119" s="70">
        <f t="shared" si="41"/>
        <v>3.6666666666666665</v>
      </c>
      <c r="V119" s="100">
        <v>3</v>
      </c>
      <c r="W119" s="100">
        <v>4</v>
      </c>
      <c r="X119" s="100">
        <v>4</v>
      </c>
      <c r="Y119" s="100">
        <v>4</v>
      </c>
      <c r="Z119" s="69">
        <f t="shared" si="42"/>
        <v>4</v>
      </c>
      <c r="AA119" s="70">
        <f t="shared" si="43"/>
        <v>3.75</v>
      </c>
      <c r="AB119" s="100">
        <v>4</v>
      </c>
      <c r="AC119" s="100">
        <v>4</v>
      </c>
      <c r="AD119" s="69">
        <f t="shared" si="44"/>
        <v>2</v>
      </c>
      <c r="AE119" s="70">
        <f t="shared" si="45"/>
        <v>4</v>
      </c>
      <c r="AF119" s="100">
        <v>3</v>
      </c>
      <c r="AG119" s="100">
        <v>3</v>
      </c>
      <c r="AH119" s="100">
        <v>3</v>
      </c>
      <c r="AI119" s="69">
        <f t="shared" si="46"/>
        <v>3</v>
      </c>
      <c r="AJ119" s="70">
        <f t="shared" si="47"/>
        <v>3</v>
      </c>
      <c r="AK119" s="100">
        <v>4</v>
      </c>
      <c r="AL119" s="100">
        <v>4</v>
      </c>
      <c r="AM119" s="100">
        <v>3</v>
      </c>
      <c r="AN119" s="69">
        <f t="shared" si="48"/>
        <v>3</v>
      </c>
      <c r="AO119" s="70">
        <f t="shared" si="49"/>
        <v>3.6666666666666665</v>
      </c>
      <c r="AP119" s="100">
        <v>4</v>
      </c>
      <c r="AQ119" s="100">
        <v>3</v>
      </c>
      <c r="AR119" s="69">
        <f t="shared" si="50"/>
        <v>2</v>
      </c>
      <c r="AS119" s="70">
        <f t="shared" si="51"/>
        <v>3.5</v>
      </c>
      <c r="AT119" s="100">
        <v>4</v>
      </c>
      <c r="AU119" s="100">
        <v>3</v>
      </c>
      <c r="AV119" s="100">
        <v>3</v>
      </c>
      <c r="AW119" s="100">
        <v>3</v>
      </c>
      <c r="AX119" s="100">
        <v>3</v>
      </c>
      <c r="AY119" s="69">
        <f t="shared" si="52"/>
        <v>5</v>
      </c>
      <c r="AZ119" s="70">
        <f t="shared" si="53"/>
        <v>3.2</v>
      </c>
      <c r="BA119" s="98"/>
      <c r="BB119" s="98"/>
    </row>
    <row r="120" spans="1:54" ht="15.75" customHeight="1" x14ac:dyDescent="0.25">
      <c r="A120" s="69">
        <v>118</v>
      </c>
      <c r="B120" s="69" t="s">
        <v>377</v>
      </c>
      <c r="C120" s="100" t="s">
        <v>191</v>
      </c>
      <c r="D120" s="100" t="s">
        <v>196</v>
      </c>
      <c r="E120" s="100">
        <v>4</v>
      </c>
      <c r="F120" s="100">
        <v>3</v>
      </c>
      <c r="G120" s="100">
        <v>4</v>
      </c>
      <c r="H120" s="100">
        <v>3</v>
      </c>
      <c r="I120" s="69">
        <f t="shared" si="36"/>
        <v>4</v>
      </c>
      <c r="J120" s="70">
        <f t="shared" si="37"/>
        <v>3.5</v>
      </c>
      <c r="K120" s="100">
        <v>4</v>
      </c>
      <c r="L120" s="100">
        <v>3</v>
      </c>
      <c r="M120" s="100">
        <v>3</v>
      </c>
      <c r="N120" s="100">
        <v>4</v>
      </c>
      <c r="O120" s="69">
        <f t="shared" si="38"/>
        <v>4</v>
      </c>
      <c r="P120" s="70">
        <f t="shared" si="39"/>
        <v>3.5</v>
      </c>
      <c r="Q120" s="100">
        <v>4</v>
      </c>
      <c r="R120" s="100">
        <v>4</v>
      </c>
      <c r="S120" s="100">
        <v>3</v>
      </c>
      <c r="T120" s="69">
        <f t="shared" si="40"/>
        <v>3</v>
      </c>
      <c r="U120" s="70">
        <f t="shared" si="41"/>
        <v>3.6666666666666665</v>
      </c>
      <c r="V120" s="100">
        <v>4</v>
      </c>
      <c r="W120" s="100">
        <v>4</v>
      </c>
      <c r="X120" s="100">
        <v>4</v>
      </c>
      <c r="Y120" s="100">
        <v>4</v>
      </c>
      <c r="Z120" s="69">
        <f t="shared" si="42"/>
        <v>4</v>
      </c>
      <c r="AA120" s="70">
        <f t="shared" si="43"/>
        <v>4</v>
      </c>
      <c r="AB120" s="100">
        <v>3</v>
      </c>
      <c r="AC120" s="100">
        <v>4</v>
      </c>
      <c r="AD120" s="69">
        <f t="shared" si="44"/>
        <v>2</v>
      </c>
      <c r="AE120" s="70">
        <f t="shared" si="45"/>
        <v>3.5</v>
      </c>
      <c r="AF120" s="100">
        <v>4</v>
      </c>
      <c r="AG120" s="100">
        <v>4</v>
      </c>
      <c r="AH120" s="100">
        <v>3</v>
      </c>
      <c r="AI120" s="69">
        <f t="shared" si="46"/>
        <v>3</v>
      </c>
      <c r="AJ120" s="70">
        <f t="shared" si="47"/>
        <v>3.6666666666666665</v>
      </c>
      <c r="AK120" s="100">
        <v>4</v>
      </c>
      <c r="AL120" s="100">
        <v>4</v>
      </c>
      <c r="AM120" s="100">
        <v>3</v>
      </c>
      <c r="AN120" s="69">
        <f t="shared" si="48"/>
        <v>3</v>
      </c>
      <c r="AO120" s="70">
        <f t="shared" si="49"/>
        <v>3.6666666666666665</v>
      </c>
      <c r="AP120" s="100">
        <v>4</v>
      </c>
      <c r="AQ120" s="100">
        <v>4</v>
      </c>
      <c r="AR120" s="69">
        <f t="shared" si="50"/>
        <v>2</v>
      </c>
      <c r="AS120" s="70">
        <f t="shared" si="51"/>
        <v>4</v>
      </c>
      <c r="AT120" s="100">
        <v>4</v>
      </c>
      <c r="AU120" s="100">
        <v>3</v>
      </c>
      <c r="AV120" s="100">
        <v>3</v>
      </c>
      <c r="AW120" s="100">
        <v>3</v>
      </c>
      <c r="AX120" s="100">
        <v>3</v>
      </c>
      <c r="AY120" s="69">
        <f t="shared" si="52"/>
        <v>5</v>
      </c>
      <c r="AZ120" s="70">
        <f t="shared" si="53"/>
        <v>3.2</v>
      </c>
      <c r="BA120" s="98"/>
      <c r="BB120" s="98"/>
    </row>
    <row r="121" spans="1:54" ht="15.75" customHeight="1" x14ac:dyDescent="0.25">
      <c r="A121" s="69">
        <v>119</v>
      </c>
      <c r="B121" s="69" t="s">
        <v>378</v>
      </c>
      <c r="C121" s="100" t="s">
        <v>193</v>
      </c>
      <c r="D121" s="100" t="s">
        <v>196</v>
      </c>
      <c r="E121" s="100">
        <v>4</v>
      </c>
      <c r="F121" s="100">
        <v>3</v>
      </c>
      <c r="G121" s="100">
        <v>4</v>
      </c>
      <c r="H121" s="100">
        <v>3</v>
      </c>
      <c r="I121" s="69">
        <f t="shared" si="36"/>
        <v>4</v>
      </c>
      <c r="J121" s="70">
        <f t="shared" si="37"/>
        <v>3.5</v>
      </c>
      <c r="K121" s="100">
        <v>3</v>
      </c>
      <c r="L121" s="100">
        <v>3</v>
      </c>
      <c r="M121" s="100">
        <v>3</v>
      </c>
      <c r="N121" s="100">
        <v>4</v>
      </c>
      <c r="O121" s="69">
        <f t="shared" si="38"/>
        <v>4</v>
      </c>
      <c r="P121" s="70">
        <f t="shared" si="39"/>
        <v>3.25</v>
      </c>
      <c r="Q121" s="100">
        <v>4</v>
      </c>
      <c r="R121" s="100">
        <v>4</v>
      </c>
      <c r="S121" s="100">
        <v>3</v>
      </c>
      <c r="T121" s="69">
        <f t="shared" si="40"/>
        <v>3</v>
      </c>
      <c r="U121" s="70">
        <f t="shared" si="41"/>
        <v>3.6666666666666665</v>
      </c>
      <c r="V121" s="100">
        <v>3</v>
      </c>
      <c r="W121" s="100">
        <v>4</v>
      </c>
      <c r="X121" s="100">
        <v>4</v>
      </c>
      <c r="Y121" s="100">
        <v>4</v>
      </c>
      <c r="Z121" s="69">
        <f t="shared" si="42"/>
        <v>4</v>
      </c>
      <c r="AA121" s="70">
        <f t="shared" si="43"/>
        <v>3.75</v>
      </c>
      <c r="AB121" s="100">
        <v>3</v>
      </c>
      <c r="AC121" s="100">
        <v>4</v>
      </c>
      <c r="AD121" s="69">
        <f t="shared" si="44"/>
        <v>2</v>
      </c>
      <c r="AE121" s="70">
        <f t="shared" si="45"/>
        <v>3.5</v>
      </c>
      <c r="AF121" s="100">
        <v>3</v>
      </c>
      <c r="AG121" s="100">
        <v>4</v>
      </c>
      <c r="AH121" s="100">
        <v>3</v>
      </c>
      <c r="AI121" s="69">
        <f t="shared" si="46"/>
        <v>3</v>
      </c>
      <c r="AJ121" s="70">
        <f t="shared" si="47"/>
        <v>3.3333333333333335</v>
      </c>
      <c r="AK121" s="100">
        <v>4</v>
      </c>
      <c r="AL121" s="100">
        <v>3</v>
      </c>
      <c r="AM121" s="100">
        <v>4</v>
      </c>
      <c r="AN121" s="69">
        <f t="shared" si="48"/>
        <v>3</v>
      </c>
      <c r="AO121" s="70">
        <f t="shared" si="49"/>
        <v>3.6666666666666665</v>
      </c>
      <c r="AP121" s="100">
        <v>3</v>
      </c>
      <c r="AQ121" s="100">
        <v>4</v>
      </c>
      <c r="AR121" s="69">
        <f t="shared" si="50"/>
        <v>2</v>
      </c>
      <c r="AS121" s="70">
        <f t="shared" si="51"/>
        <v>3.5</v>
      </c>
      <c r="AT121" s="100">
        <v>4</v>
      </c>
      <c r="AU121" s="100">
        <v>3</v>
      </c>
      <c r="AV121" s="100">
        <v>3</v>
      </c>
      <c r="AW121" s="100">
        <v>3</v>
      </c>
      <c r="AX121" s="100">
        <v>3</v>
      </c>
      <c r="AY121" s="69">
        <f t="shared" si="52"/>
        <v>5</v>
      </c>
      <c r="AZ121" s="70">
        <f t="shared" si="53"/>
        <v>3.2</v>
      </c>
      <c r="BA121" s="98"/>
      <c r="BB121" s="98"/>
    </row>
    <row r="122" spans="1:54" ht="15.75" customHeight="1" x14ac:dyDescent="0.25">
      <c r="A122" s="69">
        <v>120</v>
      </c>
      <c r="B122" s="69" t="s">
        <v>379</v>
      </c>
      <c r="C122" s="100" t="s">
        <v>193</v>
      </c>
      <c r="D122" s="100" t="s">
        <v>192</v>
      </c>
      <c r="E122" s="100">
        <v>4</v>
      </c>
      <c r="F122" s="100">
        <v>3</v>
      </c>
      <c r="G122" s="100">
        <v>4</v>
      </c>
      <c r="H122" s="100">
        <v>4</v>
      </c>
      <c r="I122" s="69">
        <f t="shared" si="36"/>
        <v>4</v>
      </c>
      <c r="J122" s="70">
        <f t="shared" si="37"/>
        <v>3.75</v>
      </c>
      <c r="K122" s="100">
        <v>4</v>
      </c>
      <c r="L122" s="100">
        <v>4</v>
      </c>
      <c r="M122" s="100">
        <v>3</v>
      </c>
      <c r="N122" s="100">
        <v>4</v>
      </c>
      <c r="O122" s="69">
        <f t="shared" si="38"/>
        <v>4</v>
      </c>
      <c r="P122" s="70">
        <f t="shared" si="39"/>
        <v>3.75</v>
      </c>
      <c r="Q122" s="100">
        <v>4</v>
      </c>
      <c r="R122" s="100">
        <v>4</v>
      </c>
      <c r="S122" s="100">
        <v>3</v>
      </c>
      <c r="T122" s="69">
        <f t="shared" si="40"/>
        <v>3</v>
      </c>
      <c r="U122" s="70">
        <f t="shared" si="41"/>
        <v>3.6666666666666665</v>
      </c>
      <c r="V122" s="100">
        <v>3</v>
      </c>
      <c r="W122" s="100">
        <v>4</v>
      </c>
      <c r="X122" s="100">
        <v>4</v>
      </c>
      <c r="Y122" s="100">
        <v>4</v>
      </c>
      <c r="Z122" s="69">
        <f t="shared" si="42"/>
        <v>4</v>
      </c>
      <c r="AA122" s="70">
        <f t="shared" si="43"/>
        <v>3.75</v>
      </c>
      <c r="AB122" s="100">
        <v>3</v>
      </c>
      <c r="AC122" s="100">
        <v>4</v>
      </c>
      <c r="AD122" s="69">
        <f t="shared" si="44"/>
        <v>2</v>
      </c>
      <c r="AE122" s="70">
        <f t="shared" si="45"/>
        <v>3.5</v>
      </c>
      <c r="AF122" s="100">
        <v>3</v>
      </c>
      <c r="AG122" s="100">
        <v>4</v>
      </c>
      <c r="AH122" s="100">
        <v>3</v>
      </c>
      <c r="AI122" s="69">
        <f t="shared" si="46"/>
        <v>3</v>
      </c>
      <c r="AJ122" s="70">
        <f t="shared" si="47"/>
        <v>3.3333333333333335</v>
      </c>
      <c r="AK122" s="100">
        <v>4</v>
      </c>
      <c r="AL122" s="100">
        <v>3</v>
      </c>
      <c r="AM122" s="100">
        <v>4</v>
      </c>
      <c r="AN122" s="69">
        <f t="shared" si="48"/>
        <v>3</v>
      </c>
      <c r="AO122" s="70">
        <f t="shared" si="49"/>
        <v>3.6666666666666665</v>
      </c>
      <c r="AP122" s="100">
        <v>3</v>
      </c>
      <c r="AQ122" s="100">
        <v>4</v>
      </c>
      <c r="AR122" s="69">
        <f t="shared" si="50"/>
        <v>2</v>
      </c>
      <c r="AS122" s="70">
        <f t="shared" si="51"/>
        <v>3.5</v>
      </c>
      <c r="AT122" s="100">
        <v>3</v>
      </c>
      <c r="AU122" s="100">
        <v>4</v>
      </c>
      <c r="AV122" s="100">
        <v>3</v>
      </c>
      <c r="AW122" s="100">
        <v>3</v>
      </c>
      <c r="AX122" s="100">
        <v>3</v>
      </c>
      <c r="AY122" s="69">
        <f t="shared" si="52"/>
        <v>5</v>
      </c>
      <c r="AZ122" s="70">
        <f t="shared" si="53"/>
        <v>3.2</v>
      </c>
      <c r="BA122" s="98"/>
      <c r="BB122" s="98"/>
    </row>
    <row r="123" spans="1:54" ht="15.75" customHeight="1" x14ac:dyDescent="0.25">
      <c r="A123" s="69">
        <v>121</v>
      </c>
      <c r="B123" s="69" t="s">
        <v>380</v>
      </c>
      <c r="C123" s="100" t="s">
        <v>193</v>
      </c>
      <c r="D123" s="100" t="s">
        <v>196</v>
      </c>
      <c r="E123" s="100">
        <v>4</v>
      </c>
      <c r="F123" s="100">
        <v>3</v>
      </c>
      <c r="G123" s="100">
        <v>4</v>
      </c>
      <c r="H123" s="100">
        <v>4</v>
      </c>
      <c r="I123" s="69">
        <f t="shared" si="36"/>
        <v>4</v>
      </c>
      <c r="J123" s="70">
        <f t="shared" si="37"/>
        <v>3.75</v>
      </c>
      <c r="K123" s="100">
        <v>4</v>
      </c>
      <c r="L123" s="100">
        <v>4</v>
      </c>
      <c r="M123" s="100">
        <v>3</v>
      </c>
      <c r="N123" s="100">
        <v>4</v>
      </c>
      <c r="O123" s="69">
        <f t="shared" si="38"/>
        <v>4</v>
      </c>
      <c r="P123" s="70">
        <f t="shared" si="39"/>
        <v>3.75</v>
      </c>
      <c r="Q123" s="100">
        <v>4</v>
      </c>
      <c r="R123" s="100">
        <v>4</v>
      </c>
      <c r="S123" s="100">
        <v>3</v>
      </c>
      <c r="T123" s="69">
        <f t="shared" si="40"/>
        <v>3</v>
      </c>
      <c r="U123" s="70">
        <f t="shared" si="41"/>
        <v>3.6666666666666665</v>
      </c>
      <c r="V123" s="100">
        <v>4</v>
      </c>
      <c r="W123" s="100">
        <v>4</v>
      </c>
      <c r="X123" s="100">
        <v>4</v>
      </c>
      <c r="Y123" s="100">
        <v>4</v>
      </c>
      <c r="Z123" s="69">
        <f t="shared" si="42"/>
        <v>4</v>
      </c>
      <c r="AA123" s="70">
        <f t="shared" si="43"/>
        <v>4</v>
      </c>
      <c r="AB123" s="100">
        <v>3</v>
      </c>
      <c r="AC123" s="100">
        <v>4</v>
      </c>
      <c r="AD123" s="69">
        <f t="shared" si="44"/>
        <v>2</v>
      </c>
      <c r="AE123" s="70">
        <f t="shared" si="45"/>
        <v>3.5</v>
      </c>
      <c r="AF123" s="100">
        <v>3</v>
      </c>
      <c r="AG123" s="100">
        <v>4</v>
      </c>
      <c r="AH123" s="100">
        <v>3</v>
      </c>
      <c r="AI123" s="69">
        <f t="shared" si="46"/>
        <v>3</v>
      </c>
      <c r="AJ123" s="70">
        <f t="shared" si="47"/>
        <v>3.3333333333333335</v>
      </c>
      <c r="AK123" s="100">
        <v>4</v>
      </c>
      <c r="AL123" s="100">
        <v>3</v>
      </c>
      <c r="AM123" s="100">
        <v>4</v>
      </c>
      <c r="AN123" s="69">
        <f t="shared" si="48"/>
        <v>3</v>
      </c>
      <c r="AO123" s="70">
        <f t="shared" si="49"/>
        <v>3.6666666666666665</v>
      </c>
      <c r="AP123" s="100">
        <v>3</v>
      </c>
      <c r="AQ123" s="100">
        <v>4</v>
      </c>
      <c r="AR123" s="69">
        <f t="shared" si="50"/>
        <v>2</v>
      </c>
      <c r="AS123" s="70">
        <f t="shared" si="51"/>
        <v>3.5</v>
      </c>
      <c r="AT123" s="100">
        <v>3</v>
      </c>
      <c r="AU123" s="100">
        <v>4</v>
      </c>
      <c r="AV123" s="100">
        <v>3</v>
      </c>
      <c r="AW123" s="100">
        <v>3</v>
      </c>
      <c r="AX123" s="100">
        <v>3</v>
      </c>
      <c r="AY123" s="69">
        <f t="shared" si="52"/>
        <v>5</v>
      </c>
      <c r="AZ123" s="70">
        <f t="shared" si="53"/>
        <v>3.2</v>
      </c>
      <c r="BA123" s="98"/>
      <c r="BB123" s="98"/>
    </row>
    <row r="124" spans="1:54" ht="15.75" customHeight="1" x14ac:dyDescent="0.25">
      <c r="A124" s="69">
        <v>122</v>
      </c>
      <c r="B124" s="69" t="s">
        <v>381</v>
      </c>
      <c r="C124" s="100" t="s">
        <v>193</v>
      </c>
      <c r="D124" s="100" t="s">
        <v>199</v>
      </c>
      <c r="E124" s="100">
        <v>4</v>
      </c>
      <c r="F124" s="100">
        <v>3</v>
      </c>
      <c r="G124" s="100">
        <v>3</v>
      </c>
      <c r="H124" s="100">
        <v>4</v>
      </c>
      <c r="I124" s="69">
        <f t="shared" si="36"/>
        <v>4</v>
      </c>
      <c r="J124" s="70">
        <f t="shared" si="37"/>
        <v>3.5</v>
      </c>
      <c r="K124" s="100">
        <v>3</v>
      </c>
      <c r="L124" s="100">
        <v>4</v>
      </c>
      <c r="M124" s="100">
        <v>3</v>
      </c>
      <c r="N124" s="100">
        <v>4</v>
      </c>
      <c r="O124" s="69">
        <f t="shared" si="38"/>
        <v>4</v>
      </c>
      <c r="P124" s="70">
        <f t="shared" si="39"/>
        <v>3.5</v>
      </c>
      <c r="Q124" s="100">
        <v>4</v>
      </c>
      <c r="R124" s="100">
        <v>4</v>
      </c>
      <c r="S124" s="100">
        <v>3</v>
      </c>
      <c r="T124" s="69">
        <f t="shared" si="40"/>
        <v>3</v>
      </c>
      <c r="U124" s="70">
        <f t="shared" si="41"/>
        <v>3.6666666666666665</v>
      </c>
      <c r="V124" s="100">
        <v>4</v>
      </c>
      <c r="W124" s="100">
        <v>4</v>
      </c>
      <c r="X124" s="100">
        <v>4</v>
      </c>
      <c r="Y124" s="100">
        <v>4</v>
      </c>
      <c r="Z124" s="69">
        <f t="shared" si="42"/>
        <v>4</v>
      </c>
      <c r="AA124" s="70">
        <f t="shared" si="43"/>
        <v>4</v>
      </c>
      <c r="AB124" s="100">
        <v>4</v>
      </c>
      <c r="AC124" s="100">
        <v>4</v>
      </c>
      <c r="AD124" s="69">
        <f t="shared" si="44"/>
        <v>2</v>
      </c>
      <c r="AE124" s="70">
        <f t="shared" si="45"/>
        <v>4</v>
      </c>
      <c r="AF124" s="100">
        <v>3</v>
      </c>
      <c r="AG124" s="100">
        <v>4</v>
      </c>
      <c r="AH124" s="100">
        <v>4</v>
      </c>
      <c r="AI124" s="69">
        <f t="shared" si="46"/>
        <v>3</v>
      </c>
      <c r="AJ124" s="70">
        <f t="shared" si="47"/>
        <v>3.6666666666666665</v>
      </c>
      <c r="AK124" s="100">
        <v>4</v>
      </c>
      <c r="AL124" s="100">
        <v>3</v>
      </c>
      <c r="AM124" s="100">
        <v>3</v>
      </c>
      <c r="AN124" s="69">
        <f t="shared" si="48"/>
        <v>3</v>
      </c>
      <c r="AO124" s="70">
        <f t="shared" si="49"/>
        <v>3.3333333333333335</v>
      </c>
      <c r="AP124" s="100">
        <v>3</v>
      </c>
      <c r="AQ124" s="100">
        <v>4</v>
      </c>
      <c r="AR124" s="69">
        <f t="shared" si="50"/>
        <v>2</v>
      </c>
      <c r="AS124" s="70">
        <f t="shared" si="51"/>
        <v>3.5</v>
      </c>
      <c r="AT124" s="100">
        <v>4</v>
      </c>
      <c r="AU124" s="100">
        <v>3</v>
      </c>
      <c r="AV124" s="100">
        <v>4</v>
      </c>
      <c r="AW124" s="100">
        <v>3</v>
      </c>
      <c r="AX124" s="100">
        <v>3</v>
      </c>
      <c r="AY124" s="69">
        <f t="shared" si="52"/>
        <v>5</v>
      </c>
      <c r="AZ124" s="70">
        <f t="shared" si="53"/>
        <v>3.4</v>
      </c>
      <c r="BA124" s="98"/>
      <c r="BB124" s="98"/>
    </row>
    <row r="125" spans="1:54" ht="15.75" customHeight="1" x14ac:dyDescent="0.25">
      <c r="A125" s="69">
        <v>123</v>
      </c>
      <c r="B125" s="69" t="s">
        <v>382</v>
      </c>
      <c r="C125" s="100" t="s">
        <v>191</v>
      </c>
      <c r="D125" s="100" t="s">
        <v>199</v>
      </c>
      <c r="E125" s="100">
        <v>4</v>
      </c>
      <c r="F125" s="100">
        <v>3</v>
      </c>
      <c r="G125" s="100">
        <v>4</v>
      </c>
      <c r="H125" s="100">
        <v>4</v>
      </c>
      <c r="I125" s="69">
        <f t="shared" si="36"/>
        <v>4</v>
      </c>
      <c r="J125" s="70">
        <f t="shared" si="37"/>
        <v>3.75</v>
      </c>
      <c r="K125" s="100">
        <v>4</v>
      </c>
      <c r="L125" s="100">
        <v>4</v>
      </c>
      <c r="M125" s="100">
        <v>3</v>
      </c>
      <c r="N125" s="100">
        <v>4</v>
      </c>
      <c r="O125" s="69">
        <f t="shared" si="38"/>
        <v>4</v>
      </c>
      <c r="P125" s="70">
        <f t="shared" si="39"/>
        <v>3.75</v>
      </c>
      <c r="Q125" s="100">
        <v>4</v>
      </c>
      <c r="R125" s="100">
        <v>4</v>
      </c>
      <c r="S125" s="100">
        <v>3</v>
      </c>
      <c r="T125" s="69">
        <f t="shared" si="40"/>
        <v>3</v>
      </c>
      <c r="U125" s="70">
        <f t="shared" si="41"/>
        <v>3.6666666666666665</v>
      </c>
      <c r="V125" s="100">
        <v>4</v>
      </c>
      <c r="W125" s="100">
        <v>4</v>
      </c>
      <c r="X125" s="100">
        <v>4</v>
      </c>
      <c r="Y125" s="100">
        <v>4</v>
      </c>
      <c r="Z125" s="69">
        <f t="shared" si="42"/>
        <v>4</v>
      </c>
      <c r="AA125" s="70">
        <f t="shared" si="43"/>
        <v>4</v>
      </c>
      <c r="AB125" s="100">
        <v>4</v>
      </c>
      <c r="AC125" s="100">
        <v>4</v>
      </c>
      <c r="AD125" s="69">
        <f t="shared" si="44"/>
        <v>2</v>
      </c>
      <c r="AE125" s="70">
        <f t="shared" si="45"/>
        <v>4</v>
      </c>
      <c r="AF125" s="100">
        <v>3</v>
      </c>
      <c r="AG125" s="100">
        <v>3</v>
      </c>
      <c r="AH125" s="100">
        <v>4</v>
      </c>
      <c r="AI125" s="69">
        <f t="shared" si="46"/>
        <v>3</v>
      </c>
      <c r="AJ125" s="70">
        <f t="shared" si="47"/>
        <v>3.3333333333333335</v>
      </c>
      <c r="AK125" s="100">
        <v>4</v>
      </c>
      <c r="AL125" s="100">
        <v>3</v>
      </c>
      <c r="AM125" s="100">
        <v>3</v>
      </c>
      <c r="AN125" s="69">
        <f t="shared" si="48"/>
        <v>3</v>
      </c>
      <c r="AO125" s="70">
        <f t="shared" si="49"/>
        <v>3.3333333333333335</v>
      </c>
      <c r="AP125" s="100">
        <v>4</v>
      </c>
      <c r="AQ125" s="100">
        <v>4</v>
      </c>
      <c r="AR125" s="69">
        <f t="shared" si="50"/>
        <v>2</v>
      </c>
      <c r="AS125" s="70">
        <f t="shared" si="51"/>
        <v>4</v>
      </c>
      <c r="AT125" s="100">
        <v>4</v>
      </c>
      <c r="AU125" s="100">
        <v>3</v>
      </c>
      <c r="AV125" s="100">
        <v>4</v>
      </c>
      <c r="AW125" s="100">
        <v>3</v>
      </c>
      <c r="AX125" s="100">
        <v>3</v>
      </c>
      <c r="AY125" s="69">
        <f t="shared" si="52"/>
        <v>5</v>
      </c>
      <c r="AZ125" s="70">
        <f t="shared" si="53"/>
        <v>3.4</v>
      </c>
      <c r="BA125" s="98"/>
      <c r="BB125" s="98"/>
    </row>
    <row r="126" spans="1:54" ht="15.75" customHeight="1" x14ac:dyDescent="0.25">
      <c r="A126" s="69">
        <v>124</v>
      </c>
      <c r="B126" s="69" t="s">
        <v>383</v>
      </c>
      <c r="C126" s="100" t="s">
        <v>191</v>
      </c>
      <c r="D126" s="100" t="s">
        <v>192</v>
      </c>
      <c r="E126" s="100">
        <v>4</v>
      </c>
      <c r="F126" s="100">
        <v>3</v>
      </c>
      <c r="G126" s="100">
        <v>4</v>
      </c>
      <c r="H126" s="100">
        <v>4</v>
      </c>
      <c r="I126" s="69">
        <f t="shared" si="36"/>
        <v>4</v>
      </c>
      <c r="J126" s="70">
        <f t="shared" si="37"/>
        <v>3.75</v>
      </c>
      <c r="K126" s="100">
        <v>4</v>
      </c>
      <c r="L126" s="100">
        <v>4</v>
      </c>
      <c r="M126" s="100">
        <v>3</v>
      </c>
      <c r="N126" s="100">
        <v>4</v>
      </c>
      <c r="O126" s="69">
        <f t="shared" si="38"/>
        <v>4</v>
      </c>
      <c r="P126" s="70">
        <f t="shared" si="39"/>
        <v>3.75</v>
      </c>
      <c r="Q126" s="100">
        <v>4</v>
      </c>
      <c r="R126" s="100">
        <v>4</v>
      </c>
      <c r="S126" s="100">
        <v>3</v>
      </c>
      <c r="T126" s="69">
        <f t="shared" si="40"/>
        <v>3</v>
      </c>
      <c r="U126" s="70">
        <f t="shared" si="41"/>
        <v>3.6666666666666665</v>
      </c>
      <c r="V126" s="100">
        <v>4</v>
      </c>
      <c r="W126" s="100">
        <v>4</v>
      </c>
      <c r="X126" s="100">
        <v>4</v>
      </c>
      <c r="Y126" s="100">
        <v>3</v>
      </c>
      <c r="Z126" s="69">
        <f t="shared" si="42"/>
        <v>4</v>
      </c>
      <c r="AA126" s="70">
        <f t="shared" si="43"/>
        <v>3.75</v>
      </c>
      <c r="AB126" s="100">
        <v>4</v>
      </c>
      <c r="AC126" s="100">
        <v>4</v>
      </c>
      <c r="AD126" s="69">
        <f t="shared" si="44"/>
        <v>2</v>
      </c>
      <c r="AE126" s="70">
        <f t="shared" si="45"/>
        <v>4</v>
      </c>
      <c r="AF126" s="100">
        <v>3</v>
      </c>
      <c r="AG126" s="100">
        <v>3</v>
      </c>
      <c r="AH126" s="100">
        <v>4</v>
      </c>
      <c r="AI126" s="69">
        <f t="shared" si="46"/>
        <v>3</v>
      </c>
      <c r="AJ126" s="70">
        <f t="shared" si="47"/>
        <v>3.3333333333333335</v>
      </c>
      <c r="AK126" s="100">
        <v>4</v>
      </c>
      <c r="AL126" s="100">
        <v>3</v>
      </c>
      <c r="AM126" s="100">
        <v>3</v>
      </c>
      <c r="AN126" s="69">
        <f t="shared" si="48"/>
        <v>3</v>
      </c>
      <c r="AO126" s="70">
        <f t="shared" si="49"/>
        <v>3.3333333333333335</v>
      </c>
      <c r="AP126" s="100">
        <v>4</v>
      </c>
      <c r="AQ126" s="100">
        <v>3</v>
      </c>
      <c r="AR126" s="69">
        <f t="shared" si="50"/>
        <v>2</v>
      </c>
      <c r="AS126" s="70">
        <f t="shared" si="51"/>
        <v>3.5</v>
      </c>
      <c r="AT126" s="100">
        <v>4</v>
      </c>
      <c r="AU126" s="100">
        <v>3</v>
      </c>
      <c r="AV126" s="100">
        <v>4</v>
      </c>
      <c r="AW126" s="100">
        <v>3</v>
      </c>
      <c r="AX126" s="100">
        <v>3</v>
      </c>
      <c r="AY126" s="69">
        <f t="shared" si="52"/>
        <v>5</v>
      </c>
      <c r="AZ126" s="70">
        <f t="shared" si="53"/>
        <v>3.4</v>
      </c>
      <c r="BA126" s="98"/>
      <c r="BB126" s="98"/>
    </row>
    <row r="127" spans="1:54" ht="15.75" customHeight="1" x14ac:dyDescent="0.25">
      <c r="A127" s="69">
        <v>125</v>
      </c>
      <c r="B127" s="69" t="s">
        <v>384</v>
      </c>
      <c r="C127" s="100" t="s">
        <v>191</v>
      </c>
      <c r="D127" s="100" t="s">
        <v>196</v>
      </c>
      <c r="E127" s="100">
        <v>3</v>
      </c>
      <c r="F127" s="100">
        <v>4</v>
      </c>
      <c r="G127" s="100">
        <v>4</v>
      </c>
      <c r="H127" s="100">
        <v>3</v>
      </c>
      <c r="I127" s="69">
        <f t="shared" si="36"/>
        <v>4</v>
      </c>
      <c r="J127" s="70">
        <f t="shared" si="37"/>
        <v>3.5</v>
      </c>
      <c r="K127" s="100">
        <v>4</v>
      </c>
      <c r="L127" s="100">
        <v>4</v>
      </c>
      <c r="M127" s="100">
        <v>4</v>
      </c>
      <c r="N127" s="100">
        <v>3</v>
      </c>
      <c r="O127" s="69">
        <f t="shared" si="38"/>
        <v>4</v>
      </c>
      <c r="P127" s="70">
        <f t="shared" si="39"/>
        <v>3.75</v>
      </c>
      <c r="Q127" s="100">
        <v>4</v>
      </c>
      <c r="R127" s="100">
        <v>4</v>
      </c>
      <c r="S127" s="100">
        <v>3</v>
      </c>
      <c r="T127" s="69">
        <f t="shared" si="40"/>
        <v>3</v>
      </c>
      <c r="U127" s="70">
        <f t="shared" si="41"/>
        <v>3.6666666666666665</v>
      </c>
      <c r="V127" s="100">
        <v>3</v>
      </c>
      <c r="W127" s="100">
        <v>4</v>
      </c>
      <c r="X127" s="100">
        <v>4</v>
      </c>
      <c r="Y127" s="100">
        <v>3</v>
      </c>
      <c r="Z127" s="69">
        <f t="shared" si="42"/>
        <v>4</v>
      </c>
      <c r="AA127" s="70">
        <f t="shared" si="43"/>
        <v>3.5</v>
      </c>
      <c r="AB127" s="100">
        <v>3</v>
      </c>
      <c r="AC127" s="100">
        <v>4</v>
      </c>
      <c r="AD127" s="69">
        <f t="shared" si="44"/>
        <v>2</v>
      </c>
      <c r="AE127" s="70">
        <f t="shared" si="45"/>
        <v>3.5</v>
      </c>
      <c r="AF127" s="100">
        <v>3</v>
      </c>
      <c r="AG127" s="100">
        <v>4</v>
      </c>
      <c r="AH127" s="100">
        <v>4</v>
      </c>
      <c r="AI127" s="69">
        <f t="shared" si="46"/>
        <v>3</v>
      </c>
      <c r="AJ127" s="70">
        <f t="shared" si="47"/>
        <v>3.6666666666666665</v>
      </c>
      <c r="AK127" s="100">
        <v>4</v>
      </c>
      <c r="AL127" s="100">
        <v>4</v>
      </c>
      <c r="AM127" s="100">
        <v>3</v>
      </c>
      <c r="AN127" s="69">
        <f t="shared" si="48"/>
        <v>3</v>
      </c>
      <c r="AO127" s="70">
        <f t="shared" si="49"/>
        <v>3.6666666666666665</v>
      </c>
      <c r="AP127" s="100">
        <v>4</v>
      </c>
      <c r="AQ127" s="100">
        <v>3</v>
      </c>
      <c r="AR127" s="69">
        <f t="shared" si="50"/>
        <v>2</v>
      </c>
      <c r="AS127" s="70">
        <f t="shared" si="51"/>
        <v>3.5</v>
      </c>
      <c r="AT127" s="100">
        <v>4</v>
      </c>
      <c r="AU127" s="100">
        <v>3</v>
      </c>
      <c r="AV127" s="100">
        <v>4</v>
      </c>
      <c r="AW127" s="100">
        <v>3</v>
      </c>
      <c r="AX127" s="100">
        <v>3</v>
      </c>
      <c r="AY127" s="69">
        <f t="shared" si="52"/>
        <v>5</v>
      </c>
      <c r="AZ127" s="70">
        <f t="shared" si="53"/>
        <v>3.4</v>
      </c>
      <c r="BA127" s="98"/>
      <c r="BB127" s="98"/>
    </row>
    <row r="128" spans="1:54" ht="15.75" customHeight="1" x14ac:dyDescent="0.25">
      <c r="A128" s="69">
        <v>126</v>
      </c>
      <c r="B128" s="69" t="s">
        <v>385</v>
      </c>
      <c r="C128" s="100" t="s">
        <v>191</v>
      </c>
      <c r="D128" s="100" t="s">
        <v>192</v>
      </c>
      <c r="E128" s="100">
        <v>3</v>
      </c>
      <c r="F128" s="100">
        <v>4</v>
      </c>
      <c r="G128" s="100">
        <v>4</v>
      </c>
      <c r="H128" s="100">
        <v>4</v>
      </c>
      <c r="I128" s="69">
        <f t="shared" si="36"/>
        <v>4</v>
      </c>
      <c r="J128" s="70">
        <f t="shared" si="37"/>
        <v>3.75</v>
      </c>
      <c r="K128" s="100">
        <v>4</v>
      </c>
      <c r="L128" s="100">
        <v>4</v>
      </c>
      <c r="M128" s="100">
        <v>4</v>
      </c>
      <c r="N128" s="100">
        <v>3</v>
      </c>
      <c r="O128" s="69">
        <f t="shared" si="38"/>
        <v>4</v>
      </c>
      <c r="P128" s="70">
        <f t="shared" si="39"/>
        <v>3.75</v>
      </c>
      <c r="Q128" s="100">
        <v>4</v>
      </c>
      <c r="R128" s="100">
        <v>3</v>
      </c>
      <c r="S128" s="100">
        <v>4</v>
      </c>
      <c r="T128" s="69">
        <f t="shared" si="40"/>
        <v>3</v>
      </c>
      <c r="U128" s="70">
        <f t="shared" si="41"/>
        <v>3.6666666666666665</v>
      </c>
      <c r="V128" s="100">
        <v>3</v>
      </c>
      <c r="W128" s="100">
        <v>4</v>
      </c>
      <c r="X128" s="100">
        <v>4</v>
      </c>
      <c r="Y128" s="100">
        <v>4</v>
      </c>
      <c r="Z128" s="69">
        <f t="shared" si="42"/>
        <v>4</v>
      </c>
      <c r="AA128" s="70">
        <f t="shared" si="43"/>
        <v>3.75</v>
      </c>
      <c r="AB128" s="100">
        <v>4</v>
      </c>
      <c r="AC128" s="100">
        <v>4</v>
      </c>
      <c r="AD128" s="69">
        <f t="shared" si="44"/>
        <v>2</v>
      </c>
      <c r="AE128" s="70">
        <f t="shared" si="45"/>
        <v>4</v>
      </c>
      <c r="AF128" s="100">
        <v>4</v>
      </c>
      <c r="AG128" s="100">
        <v>4</v>
      </c>
      <c r="AH128" s="100">
        <v>3</v>
      </c>
      <c r="AI128" s="69">
        <f t="shared" si="46"/>
        <v>3</v>
      </c>
      <c r="AJ128" s="70">
        <f t="shared" si="47"/>
        <v>3.6666666666666665</v>
      </c>
      <c r="AK128" s="100">
        <v>4</v>
      </c>
      <c r="AL128" s="100">
        <v>4</v>
      </c>
      <c r="AM128" s="100">
        <v>3</v>
      </c>
      <c r="AN128" s="69">
        <f t="shared" si="48"/>
        <v>3</v>
      </c>
      <c r="AO128" s="70">
        <f t="shared" si="49"/>
        <v>3.6666666666666665</v>
      </c>
      <c r="AP128" s="100">
        <v>4</v>
      </c>
      <c r="AQ128" s="100">
        <v>3</v>
      </c>
      <c r="AR128" s="69">
        <f t="shared" si="50"/>
        <v>2</v>
      </c>
      <c r="AS128" s="70">
        <f t="shared" si="51"/>
        <v>3.5</v>
      </c>
      <c r="AT128" s="100">
        <v>4</v>
      </c>
      <c r="AU128" s="100">
        <v>3</v>
      </c>
      <c r="AV128" s="100">
        <v>3</v>
      </c>
      <c r="AW128" s="100">
        <v>3</v>
      </c>
      <c r="AX128" s="100">
        <v>3</v>
      </c>
      <c r="AY128" s="69">
        <f t="shared" si="52"/>
        <v>5</v>
      </c>
      <c r="AZ128" s="70">
        <f t="shared" si="53"/>
        <v>3.2</v>
      </c>
      <c r="BA128" s="98"/>
      <c r="BB128" s="98"/>
    </row>
    <row r="129" spans="1:54" ht="15.75" customHeight="1" x14ac:dyDescent="0.25">
      <c r="A129" s="69">
        <v>127</v>
      </c>
      <c r="B129" s="69" t="s">
        <v>386</v>
      </c>
      <c r="C129" s="100" t="s">
        <v>191</v>
      </c>
      <c r="D129" s="100" t="s">
        <v>196</v>
      </c>
      <c r="E129" s="100">
        <v>3</v>
      </c>
      <c r="F129" s="100">
        <v>4</v>
      </c>
      <c r="G129" s="100">
        <v>4</v>
      </c>
      <c r="H129" s="100">
        <v>3</v>
      </c>
      <c r="I129" s="69">
        <f t="shared" si="36"/>
        <v>4</v>
      </c>
      <c r="J129" s="70">
        <f t="shared" si="37"/>
        <v>3.5</v>
      </c>
      <c r="K129" s="100">
        <v>4</v>
      </c>
      <c r="L129" s="100">
        <v>4</v>
      </c>
      <c r="M129" s="100">
        <v>4</v>
      </c>
      <c r="N129" s="100">
        <v>3</v>
      </c>
      <c r="O129" s="69">
        <f t="shared" si="38"/>
        <v>4</v>
      </c>
      <c r="P129" s="70">
        <f t="shared" si="39"/>
        <v>3.75</v>
      </c>
      <c r="Q129" s="100">
        <v>4</v>
      </c>
      <c r="R129" s="100">
        <v>3</v>
      </c>
      <c r="S129" s="100">
        <v>4</v>
      </c>
      <c r="T129" s="69">
        <f t="shared" si="40"/>
        <v>3</v>
      </c>
      <c r="U129" s="70">
        <f t="shared" si="41"/>
        <v>3.6666666666666665</v>
      </c>
      <c r="V129" s="100">
        <v>3</v>
      </c>
      <c r="W129" s="100">
        <v>4</v>
      </c>
      <c r="X129" s="100">
        <v>4</v>
      </c>
      <c r="Y129" s="100">
        <v>3</v>
      </c>
      <c r="Z129" s="69">
        <f t="shared" si="42"/>
        <v>4</v>
      </c>
      <c r="AA129" s="70">
        <f t="shared" si="43"/>
        <v>3.5</v>
      </c>
      <c r="AB129" s="100">
        <v>4</v>
      </c>
      <c r="AC129" s="100">
        <v>4</v>
      </c>
      <c r="AD129" s="69">
        <f t="shared" si="44"/>
        <v>2</v>
      </c>
      <c r="AE129" s="70">
        <f t="shared" si="45"/>
        <v>4</v>
      </c>
      <c r="AF129" s="100">
        <v>4</v>
      </c>
      <c r="AG129" s="100">
        <v>4</v>
      </c>
      <c r="AH129" s="100">
        <v>3</v>
      </c>
      <c r="AI129" s="69">
        <f t="shared" si="46"/>
        <v>3</v>
      </c>
      <c r="AJ129" s="70">
        <f t="shared" si="47"/>
        <v>3.6666666666666665</v>
      </c>
      <c r="AK129" s="100">
        <v>4</v>
      </c>
      <c r="AL129" s="100">
        <v>4</v>
      </c>
      <c r="AM129" s="100">
        <v>4</v>
      </c>
      <c r="AN129" s="69">
        <f t="shared" si="48"/>
        <v>3</v>
      </c>
      <c r="AO129" s="70">
        <f t="shared" si="49"/>
        <v>4</v>
      </c>
      <c r="AP129" s="100">
        <v>4</v>
      </c>
      <c r="AQ129" s="100">
        <v>3</v>
      </c>
      <c r="AR129" s="69">
        <f t="shared" si="50"/>
        <v>2</v>
      </c>
      <c r="AS129" s="70">
        <f t="shared" si="51"/>
        <v>3.5</v>
      </c>
      <c r="AT129" s="100">
        <v>3</v>
      </c>
      <c r="AU129" s="100">
        <v>3</v>
      </c>
      <c r="AV129" s="100">
        <v>3</v>
      </c>
      <c r="AW129" s="100">
        <v>4</v>
      </c>
      <c r="AX129" s="100">
        <v>3</v>
      </c>
      <c r="AY129" s="69">
        <f t="shared" si="52"/>
        <v>5</v>
      </c>
      <c r="AZ129" s="70">
        <f t="shared" si="53"/>
        <v>3.2</v>
      </c>
      <c r="BA129" s="98"/>
      <c r="BB129" s="98"/>
    </row>
    <row r="130" spans="1:54" ht="15.75" customHeight="1" x14ac:dyDescent="0.25">
      <c r="A130" s="69">
        <v>128</v>
      </c>
      <c r="B130" s="69" t="s">
        <v>387</v>
      </c>
      <c r="C130" s="100" t="s">
        <v>191</v>
      </c>
      <c r="D130" s="100" t="s">
        <v>196</v>
      </c>
      <c r="E130" s="100">
        <v>3</v>
      </c>
      <c r="F130" s="100">
        <v>3</v>
      </c>
      <c r="G130" s="100">
        <v>4</v>
      </c>
      <c r="H130" s="100">
        <v>3</v>
      </c>
      <c r="I130" s="69">
        <f t="shared" si="36"/>
        <v>4</v>
      </c>
      <c r="J130" s="70">
        <f t="shared" si="37"/>
        <v>3.25</v>
      </c>
      <c r="K130" s="100">
        <v>4</v>
      </c>
      <c r="L130" s="100">
        <v>4</v>
      </c>
      <c r="M130" s="100">
        <v>4</v>
      </c>
      <c r="N130" s="100">
        <v>3</v>
      </c>
      <c r="O130" s="69">
        <f t="shared" si="38"/>
        <v>4</v>
      </c>
      <c r="P130" s="70">
        <f t="shared" si="39"/>
        <v>3.75</v>
      </c>
      <c r="Q130" s="100">
        <v>4</v>
      </c>
      <c r="R130" s="100">
        <v>3</v>
      </c>
      <c r="S130" s="100">
        <v>4</v>
      </c>
      <c r="T130" s="69">
        <f t="shared" si="40"/>
        <v>3</v>
      </c>
      <c r="U130" s="70">
        <f t="shared" si="41"/>
        <v>3.6666666666666665</v>
      </c>
      <c r="V130" s="100">
        <v>3</v>
      </c>
      <c r="W130" s="100">
        <v>4</v>
      </c>
      <c r="X130" s="100">
        <v>4</v>
      </c>
      <c r="Y130" s="100">
        <v>3</v>
      </c>
      <c r="Z130" s="69">
        <f t="shared" si="42"/>
        <v>4</v>
      </c>
      <c r="AA130" s="70">
        <f t="shared" si="43"/>
        <v>3.5</v>
      </c>
      <c r="AB130" s="100">
        <v>4</v>
      </c>
      <c r="AC130" s="100">
        <v>3</v>
      </c>
      <c r="AD130" s="69">
        <f t="shared" si="44"/>
        <v>2</v>
      </c>
      <c r="AE130" s="70">
        <f t="shared" si="45"/>
        <v>3.5</v>
      </c>
      <c r="AF130" s="100">
        <v>3</v>
      </c>
      <c r="AG130" s="100">
        <v>4</v>
      </c>
      <c r="AH130" s="100">
        <v>3</v>
      </c>
      <c r="AI130" s="69">
        <f t="shared" si="46"/>
        <v>3</v>
      </c>
      <c r="AJ130" s="70">
        <f t="shared" si="47"/>
        <v>3.3333333333333335</v>
      </c>
      <c r="AK130" s="100">
        <v>4</v>
      </c>
      <c r="AL130" s="100">
        <v>3</v>
      </c>
      <c r="AM130" s="100">
        <v>4</v>
      </c>
      <c r="AN130" s="69">
        <f t="shared" si="48"/>
        <v>3</v>
      </c>
      <c r="AO130" s="70">
        <f t="shared" si="49"/>
        <v>3.6666666666666665</v>
      </c>
      <c r="AP130" s="100">
        <v>3</v>
      </c>
      <c r="AQ130" s="100">
        <v>4</v>
      </c>
      <c r="AR130" s="69">
        <f t="shared" si="50"/>
        <v>2</v>
      </c>
      <c r="AS130" s="70">
        <f t="shared" si="51"/>
        <v>3.5</v>
      </c>
      <c r="AT130" s="100">
        <v>3</v>
      </c>
      <c r="AU130" s="100">
        <v>4</v>
      </c>
      <c r="AV130" s="100">
        <v>3</v>
      </c>
      <c r="AW130" s="100">
        <v>4</v>
      </c>
      <c r="AX130" s="100">
        <v>3</v>
      </c>
      <c r="AY130" s="69">
        <f t="shared" si="52"/>
        <v>5</v>
      </c>
      <c r="AZ130" s="70">
        <f t="shared" si="53"/>
        <v>3.4</v>
      </c>
      <c r="BA130" s="98"/>
      <c r="BB130" s="98"/>
    </row>
    <row r="131" spans="1:54" ht="15.75" customHeight="1" x14ac:dyDescent="0.25">
      <c r="A131" s="69">
        <v>129</v>
      </c>
      <c r="B131" s="69" t="s">
        <v>388</v>
      </c>
      <c r="C131" s="100" t="s">
        <v>191</v>
      </c>
      <c r="D131" s="100" t="s">
        <v>196</v>
      </c>
      <c r="E131" s="100">
        <v>3</v>
      </c>
      <c r="F131" s="100">
        <v>4</v>
      </c>
      <c r="G131" s="100">
        <v>4</v>
      </c>
      <c r="H131" s="100">
        <v>3</v>
      </c>
      <c r="I131" s="69">
        <f t="shared" ref="I131:I152" si="54">COUNTIF(E131:H131,"&gt;0")</f>
        <v>4</v>
      </c>
      <c r="J131" s="70">
        <f t="shared" ref="J131:J152" si="55">IF(I131&gt;0,(SUM(E131:H131)/I131),0)</f>
        <v>3.5</v>
      </c>
      <c r="K131" s="100">
        <v>4</v>
      </c>
      <c r="L131" s="100">
        <v>4</v>
      </c>
      <c r="M131" s="100">
        <v>4</v>
      </c>
      <c r="N131" s="100">
        <v>3</v>
      </c>
      <c r="O131" s="69">
        <f t="shared" ref="O131:O152" si="56">COUNTIF(K131:N131,"&gt;0")</f>
        <v>4</v>
      </c>
      <c r="P131" s="70">
        <f t="shared" ref="P131:P152" si="57">IF(O131&gt;0,(SUM(K131:N131)/O131),0)</f>
        <v>3.75</v>
      </c>
      <c r="Q131" s="100">
        <v>4</v>
      </c>
      <c r="R131" s="100">
        <v>3</v>
      </c>
      <c r="S131" s="100">
        <v>4</v>
      </c>
      <c r="T131" s="69">
        <f t="shared" ref="T131:T152" si="58">COUNTIF(Q131:S131,"&gt;0")</f>
        <v>3</v>
      </c>
      <c r="U131" s="70">
        <f t="shared" ref="U131:U152" si="59">IF(T131&gt;0,(SUM(Q131:S131)/T131),0)</f>
        <v>3.6666666666666665</v>
      </c>
      <c r="V131" s="100">
        <v>3</v>
      </c>
      <c r="W131" s="100">
        <v>4</v>
      </c>
      <c r="X131" s="100">
        <v>4</v>
      </c>
      <c r="Y131" s="100">
        <v>3</v>
      </c>
      <c r="Z131" s="69">
        <f t="shared" ref="Z131:Z152" si="60">COUNTIF(V131:Y131,"&gt;0")</f>
        <v>4</v>
      </c>
      <c r="AA131" s="70">
        <f t="shared" ref="AA131:AA152" si="61">IF(Z131&gt;0,(SUM(V131:Y131)/Z131),0)</f>
        <v>3.5</v>
      </c>
      <c r="AB131" s="100">
        <v>4</v>
      </c>
      <c r="AC131" s="100">
        <v>3</v>
      </c>
      <c r="AD131" s="69">
        <f t="shared" ref="AD131:AD152" si="62">COUNTIF(AB131:AC131,"&gt;0")</f>
        <v>2</v>
      </c>
      <c r="AE131" s="70">
        <f t="shared" ref="AE131:AE152" si="63">IF(AD131&gt;0,(SUM(AB131:AC131)/AD131),0)</f>
        <v>3.5</v>
      </c>
      <c r="AF131" s="100">
        <v>3</v>
      </c>
      <c r="AG131" s="100">
        <v>4</v>
      </c>
      <c r="AH131" s="100">
        <v>3</v>
      </c>
      <c r="AI131" s="69">
        <f t="shared" ref="AI131:AI152" si="64">COUNTIF(AF131:AH131,"&gt;0")</f>
        <v>3</v>
      </c>
      <c r="AJ131" s="70">
        <f t="shared" ref="AJ131:AJ152" si="65">IF(AI131&gt;0,(SUM(AF131:AH131)/AI131),0)</f>
        <v>3.3333333333333335</v>
      </c>
      <c r="AK131" s="100">
        <v>4</v>
      </c>
      <c r="AL131" s="100">
        <v>3</v>
      </c>
      <c r="AM131" s="100">
        <v>3</v>
      </c>
      <c r="AN131" s="69">
        <f t="shared" ref="AN131:AN152" si="66">COUNTIF(AK131:AM131,"&gt;0")</f>
        <v>3</v>
      </c>
      <c r="AO131" s="70">
        <f t="shared" ref="AO131:AO152" si="67">IF(AN131&gt;0,(SUM(AK131:AM131)/AN131),0)</f>
        <v>3.3333333333333335</v>
      </c>
      <c r="AP131" s="100">
        <v>3</v>
      </c>
      <c r="AQ131" s="100">
        <v>4</v>
      </c>
      <c r="AR131" s="69">
        <f t="shared" ref="AR131:AR152" si="68">COUNTIF(AP131:AQ131,"&gt;0")</f>
        <v>2</v>
      </c>
      <c r="AS131" s="70">
        <f t="shared" ref="AS131:AS152" si="69">IF(AR131&gt;0,(SUM(AP131:AQ131)/AR131),0)</f>
        <v>3.5</v>
      </c>
      <c r="AT131" s="100">
        <v>3</v>
      </c>
      <c r="AU131" s="100">
        <v>4</v>
      </c>
      <c r="AV131" s="100">
        <v>3</v>
      </c>
      <c r="AW131" s="100">
        <v>4</v>
      </c>
      <c r="AX131" s="100">
        <v>3</v>
      </c>
      <c r="AY131" s="69">
        <f t="shared" ref="AY131:AY152" si="70">COUNTIF(AT131:AX131,"&gt;0")</f>
        <v>5</v>
      </c>
      <c r="AZ131" s="70">
        <f t="shared" ref="AZ131:AZ152" si="71">IF(AY131&gt;0,(SUM(AT131:AX131)/AY131),0)</f>
        <v>3.4</v>
      </c>
      <c r="BA131" s="98"/>
      <c r="BB131" s="98"/>
    </row>
    <row r="132" spans="1:54" ht="15.75" customHeight="1" x14ac:dyDescent="0.25">
      <c r="A132" s="69">
        <v>130</v>
      </c>
      <c r="B132" s="69" t="s">
        <v>389</v>
      </c>
      <c r="C132" s="100" t="s">
        <v>193</v>
      </c>
      <c r="D132" s="100" t="s">
        <v>196</v>
      </c>
      <c r="E132" s="100">
        <v>3</v>
      </c>
      <c r="F132" s="100">
        <v>4</v>
      </c>
      <c r="G132" s="100">
        <v>4</v>
      </c>
      <c r="H132" s="100">
        <v>3</v>
      </c>
      <c r="I132" s="69">
        <f t="shared" si="54"/>
        <v>4</v>
      </c>
      <c r="J132" s="70">
        <f t="shared" si="55"/>
        <v>3.5</v>
      </c>
      <c r="K132" s="100">
        <v>4</v>
      </c>
      <c r="L132" s="100">
        <v>4</v>
      </c>
      <c r="M132" s="100">
        <v>4</v>
      </c>
      <c r="N132" s="100">
        <v>3</v>
      </c>
      <c r="O132" s="69">
        <f t="shared" si="56"/>
        <v>4</v>
      </c>
      <c r="P132" s="70">
        <f t="shared" si="57"/>
        <v>3.75</v>
      </c>
      <c r="Q132" s="100">
        <v>4</v>
      </c>
      <c r="R132" s="100">
        <v>3</v>
      </c>
      <c r="S132" s="100">
        <v>4</v>
      </c>
      <c r="T132" s="69">
        <f t="shared" si="58"/>
        <v>3</v>
      </c>
      <c r="U132" s="70">
        <f t="shared" si="59"/>
        <v>3.6666666666666665</v>
      </c>
      <c r="V132" s="100">
        <v>3</v>
      </c>
      <c r="W132" s="100">
        <v>4</v>
      </c>
      <c r="X132" s="100">
        <v>4</v>
      </c>
      <c r="Y132" s="100">
        <v>3</v>
      </c>
      <c r="Z132" s="69">
        <f t="shared" si="60"/>
        <v>4</v>
      </c>
      <c r="AA132" s="70">
        <f t="shared" si="61"/>
        <v>3.5</v>
      </c>
      <c r="AB132" s="100">
        <v>4</v>
      </c>
      <c r="AC132" s="100">
        <v>3</v>
      </c>
      <c r="AD132" s="69">
        <f t="shared" si="62"/>
        <v>2</v>
      </c>
      <c r="AE132" s="70">
        <f t="shared" si="63"/>
        <v>3.5</v>
      </c>
      <c r="AF132" s="100">
        <v>3</v>
      </c>
      <c r="AG132" s="100">
        <v>3</v>
      </c>
      <c r="AH132" s="100">
        <v>4</v>
      </c>
      <c r="AI132" s="69">
        <f t="shared" si="64"/>
        <v>3</v>
      </c>
      <c r="AJ132" s="70">
        <f t="shared" si="65"/>
        <v>3.3333333333333335</v>
      </c>
      <c r="AK132" s="100">
        <v>4</v>
      </c>
      <c r="AL132" s="100">
        <v>3</v>
      </c>
      <c r="AM132" s="100">
        <v>3</v>
      </c>
      <c r="AN132" s="69">
        <f t="shared" si="66"/>
        <v>3</v>
      </c>
      <c r="AO132" s="70">
        <f t="shared" si="67"/>
        <v>3.3333333333333335</v>
      </c>
      <c r="AP132" s="100">
        <v>3</v>
      </c>
      <c r="AQ132" s="100">
        <v>4</v>
      </c>
      <c r="AR132" s="69">
        <f t="shared" si="68"/>
        <v>2</v>
      </c>
      <c r="AS132" s="70">
        <f t="shared" si="69"/>
        <v>3.5</v>
      </c>
      <c r="AT132" s="100">
        <v>3</v>
      </c>
      <c r="AU132" s="100">
        <v>4</v>
      </c>
      <c r="AV132" s="100">
        <v>3</v>
      </c>
      <c r="AW132" s="100">
        <v>4</v>
      </c>
      <c r="AX132" s="100">
        <v>3</v>
      </c>
      <c r="AY132" s="69">
        <f t="shared" si="70"/>
        <v>5</v>
      </c>
      <c r="AZ132" s="70">
        <f t="shared" si="71"/>
        <v>3.4</v>
      </c>
      <c r="BA132" s="98"/>
      <c r="BB132" s="98"/>
    </row>
    <row r="133" spans="1:54" ht="15.75" customHeight="1" x14ac:dyDescent="0.25">
      <c r="A133" s="69">
        <v>131</v>
      </c>
      <c r="B133" s="69" t="s">
        <v>390</v>
      </c>
      <c r="C133" s="100" t="s">
        <v>191</v>
      </c>
      <c r="D133" s="100" t="s">
        <v>192</v>
      </c>
      <c r="E133" s="100">
        <v>3</v>
      </c>
      <c r="F133" s="100">
        <v>4</v>
      </c>
      <c r="G133" s="100">
        <v>4</v>
      </c>
      <c r="H133" s="100">
        <v>3</v>
      </c>
      <c r="I133" s="69">
        <f t="shared" si="54"/>
        <v>4</v>
      </c>
      <c r="J133" s="70">
        <f t="shared" si="55"/>
        <v>3.5</v>
      </c>
      <c r="K133" s="100">
        <v>4</v>
      </c>
      <c r="L133" s="100">
        <v>3</v>
      </c>
      <c r="M133" s="100">
        <v>4</v>
      </c>
      <c r="N133" s="100">
        <v>3</v>
      </c>
      <c r="O133" s="69">
        <f t="shared" si="56"/>
        <v>4</v>
      </c>
      <c r="P133" s="70">
        <f t="shared" si="57"/>
        <v>3.5</v>
      </c>
      <c r="Q133" s="100">
        <v>4</v>
      </c>
      <c r="R133" s="100">
        <v>3</v>
      </c>
      <c r="S133" s="100">
        <v>4</v>
      </c>
      <c r="T133" s="69">
        <f t="shared" si="58"/>
        <v>3</v>
      </c>
      <c r="U133" s="70">
        <f t="shared" si="59"/>
        <v>3.6666666666666665</v>
      </c>
      <c r="V133" s="100">
        <v>3</v>
      </c>
      <c r="W133" s="100">
        <v>4</v>
      </c>
      <c r="X133" s="100">
        <v>4</v>
      </c>
      <c r="Y133" s="100">
        <v>3</v>
      </c>
      <c r="Z133" s="69">
        <f t="shared" si="60"/>
        <v>4</v>
      </c>
      <c r="AA133" s="70">
        <f t="shared" si="61"/>
        <v>3.5</v>
      </c>
      <c r="AB133" s="100">
        <v>4</v>
      </c>
      <c r="AC133" s="100">
        <v>3</v>
      </c>
      <c r="AD133" s="69">
        <f t="shared" si="62"/>
        <v>2</v>
      </c>
      <c r="AE133" s="70">
        <f t="shared" si="63"/>
        <v>3.5</v>
      </c>
      <c r="AF133" s="100">
        <v>3</v>
      </c>
      <c r="AG133" s="100">
        <v>4</v>
      </c>
      <c r="AH133" s="100">
        <v>3</v>
      </c>
      <c r="AI133" s="69">
        <f t="shared" si="64"/>
        <v>3</v>
      </c>
      <c r="AJ133" s="70">
        <f t="shared" si="65"/>
        <v>3.3333333333333335</v>
      </c>
      <c r="AK133" s="100">
        <v>4</v>
      </c>
      <c r="AL133" s="100">
        <v>3</v>
      </c>
      <c r="AM133" s="100">
        <v>3</v>
      </c>
      <c r="AN133" s="69">
        <f t="shared" si="66"/>
        <v>3</v>
      </c>
      <c r="AO133" s="70">
        <f t="shared" si="67"/>
        <v>3.3333333333333335</v>
      </c>
      <c r="AP133" s="100">
        <v>4</v>
      </c>
      <c r="AQ133" s="100">
        <v>3</v>
      </c>
      <c r="AR133" s="69">
        <f t="shared" si="68"/>
        <v>2</v>
      </c>
      <c r="AS133" s="70">
        <f t="shared" si="69"/>
        <v>3.5</v>
      </c>
      <c r="AT133" s="100">
        <v>3</v>
      </c>
      <c r="AU133" s="100">
        <v>4</v>
      </c>
      <c r="AV133" s="100">
        <v>3</v>
      </c>
      <c r="AW133" s="100">
        <v>4</v>
      </c>
      <c r="AX133" s="100">
        <v>3</v>
      </c>
      <c r="AY133" s="69">
        <f t="shared" si="70"/>
        <v>5</v>
      </c>
      <c r="AZ133" s="70">
        <f t="shared" si="71"/>
        <v>3.4</v>
      </c>
      <c r="BA133" s="98"/>
      <c r="BB133" s="98"/>
    </row>
    <row r="134" spans="1:54" ht="15.75" customHeight="1" x14ac:dyDescent="0.25">
      <c r="A134" s="69">
        <v>132</v>
      </c>
      <c r="B134" s="69" t="s">
        <v>391</v>
      </c>
      <c r="C134" s="100" t="s">
        <v>193</v>
      </c>
      <c r="D134" s="100" t="s">
        <v>196</v>
      </c>
      <c r="E134" s="100">
        <v>3</v>
      </c>
      <c r="F134" s="100">
        <v>4</v>
      </c>
      <c r="G134" s="100">
        <v>3</v>
      </c>
      <c r="H134" s="100">
        <v>3</v>
      </c>
      <c r="I134" s="69">
        <f t="shared" si="54"/>
        <v>4</v>
      </c>
      <c r="J134" s="70">
        <f t="shared" si="55"/>
        <v>3.25</v>
      </c>
      <c r="K134" s="100">
        <v>4</v>
      </c>
      <c r="L134" s="100">
        <v>4</v>
      </c>
      <c r="M134" s="100">
        <v>4</v>
      </c>
      <c r="N134" s="100">
        <v>3</v>
      </c>
      <c r="O134" s="69">
        <f t="shared" si="56"/>
        <v>4</v>
      </c>
      <c r="P134" s="70">
        <f t="shared" si="57"/>
        <v>3.75</v>
      </c>
      <c r="Q134" s="100">
        <v>4</v>
      </c>
      <c r="R134" s="100">
        <v>3</v>
      </c>
      <c r="S134" s="100">
        <v>3</v>
      </c>
      <c r="T134" s="69">
        <f t="shared" si="58"/>
        <v>3</v>
      </c>
      <c r="U134" s="70">
        <f t="shared" si="59"/>
        <v>3.3333333333333335</v>
      </c>
      <c r="V134" s="100">
        <v>3</v>
      </c>
      <c r="W134" s="100">
        <v>4</v>
      </c>
      <c r="X134" s="100">
        <v>4</v>
      </c>
      <c r="Y134" s="100">
        <v>4</v>
      </c>
      <c r="Z134" s="69">
        <f t="shared" si="60"/>
        <v>4</v>
      </c>
      <c r="AA134" s="70">
        <f t="shared" si="61"/>
        <v>3.75</v>
      </c>
      <c r="AB134" s="100">
        <v>4</v>
      </c>
      <c r="AC134" s="100">
        <v>3</v>
      </c>
      <c r="AD134" s="69">
        <f t="shared" si="62"/>
        <v>2</v>
      </c>
      <c r="AE134" s="70">
        <f t="shared" si="63"/>
        <v>3.5</v>
      </c>
      <c r="AF134" s="100">
        <v>3</v>
      </c>
      <c r="AG134" s="100">
        <v>4</v>
      </c>
      <c r="AH134" s="100">
        <v>3</v>
      </c>
      <c r="AI134" s="69">
        <f t="shared" si="64"/>
        <v>3</v>
      </c>
      <c r="AJ134" s="70">
        <f t="shared" si="65"/>
        <v>3.3333333333333335</v>
      </c>
      <c r="AK134" s="100">
        <v>4</v>
      </c>
      <c r="AL134" s="100">
        <v>3</v>
      </c>
      <c r="AM134" s="100">
        <v>3</v>
      </c>
      <c r="AN134" s="69">
        <f t="shared" si="66"/>
        <v>3</v>
      </c>
      <c r="AO134" s="70">
        <f t="shared" si="67"/>
        <v>3.3333333333333335</v>
      </c>
      <c r="AP134" s="100">
        <v>4</v>
      </c>
      <c r="AQ134" s="100">
        <v>3</v>
      </c>
      <c r="AR134" s="69">
        <f t="shared" si="68"/>
        <v>2</v>
      </c>
      <c r="AS134" s="70">
        <f t="shared" si="69"/>
        <v>3.5</v>
      </c>
      <c r="AT134" s="100">
        <v>3</v>
      </c>
      <c r="AU134" s="100">
        <v>4</v>
      </c>
      <c r="AV134" s="100">
        <v>3</v>
      </c>
      <c r="AW134" s="100">
        <v>4</v>
      </c>
      <c r="AX134" s="100">
        <v>4</v>
      </c>
      <c r="AY134" s="69">
        <f t="shared" si="70"/>
        <v>5</v>
      </c>
      <c r="AZ134" s="70">
        <f t="shared" si="71"/>
        <v>3.6</v>
      </c>
      <c r="BA134" s="98"/>
      <c r="BB134" s="98"/>
    </row>
    <row r="135" spans="1:54" ht="15.75" customHeight="1" x14ac:dyDescent="0.25">
      <c r="A135" s="69">
        <v>133</v>
      </c>
      <c r="B135" s="69" t="s">
        <v>392</v>
      </c>
      <c r="C135" s="100" t="s">
        <v>193</v>
      </c>
      <c r="D135" s="100" t="s">
        <v>196</v>
      </c>
      <c r="E135" s="100">
        <v>3</v>
      </c>
      <c r="F135" s="100">
        <v>4</v>
      </c>
      <c r="G135" s="100">
        <v>4</v>
      </c>
      <c r="H135" s="100">
        <v>3</v>
      </c>
      <c r="I135" s="69">
        <f t="shared" si="54"/>
        <v>4</v>
      </c>
      <c r="J135" s="70">
        <f t="shared" si="55"/>
        <v>3.5</v>
      </c>
      <c r="K135" s="100">
        <v>3</v>
      </c>
      <c r="L135" s="100">
        <v>4</v>
      </c>
      <c r="M135" s="100">
        <v>4</v>
      </c>
      <c r="N135" s="100">
        <v>3</v>
      </c>
      <c r="O135" s="69">
        <f t="shared" si="56"/>
        <v>4</v>
      </c>
      <c r="P135" s="70">
        <f t="shared" si="57"/>
        <v>3.5</v>
      </c>
      <c r="Q135" s="100">
        <v>4</v>
      </c>
      <c r="R135" s="100">
        <v>3</v>
      </c>
      <c r="S135" s="100">
        <v>3</v>
      </c>
      <c r="T135" s="69">
        <f t="shared" si="58"/>
        <v>3</v>
      </c>
      <c r="U135" s="70">
        <f t="shared" si="59"/>
        <v>3.3333333333333335</v>
      </c>
      <c r="V135" s="100">
        <v>3</v>
      </c>
      <c r="W135" s="100">
        <v>4</v>
      </c>
      <c r="X135" s="100">
        <v>4</v>
      </c>
      <c r="Y135" s="100">
        <v>4</v>
      </c>
      <c r="Z135" s="69">
        <f t="shared" si="60"/>
        <v>4</v>
      </c>
      <c r="AA135" s="70">
        <f t="shared" si="61"/>
        <v>3.75</v>
      </c>
      <c r="AB135" s="100">
        <v>3</v>
      </c>
      <c r="AC135" s="100">
        <v>3</v>
      </c>
      <c r="AD135" s="69">
        <f t="shared" si="62"/>
        <v>2</v>
      </c>
      <c r="AE135" s="70">
        <f t="shared" si="63"/>
        <v>3</v>
      </c>
      <c r="AF135" s="100">
        <v>3</v>
      </c>
      <c r="AG135" s="100">
        <v>3</v>
      </c>
      <c r="AH135" s="100">
        <v>4</v>
      </c>
      <c r="AI135" s="69">
        <f t="shared" si="64"/>
        <v>3</v>
      </c>
      <c r="AJ135" s="70">
        <f t="shared" si="65"/>
        <v>3.3333333333333335</v>
      </c>
      <c r="AK135" s="100">
        <v>4</v>
      </c>
      <c r="AL135" s="100">
        <v>3</v>
      </c>
      <c r="AM135" s="100">
        <v>3</v>
      </c>
      <c r="AN135" s="69">
        <f t="shared" si="66"/>
        <v>3</v>
      </c>
      <c r="AO135" s="70">
        <f t="shared" si="67"/>
        <v>3.3333333333333335</v>
      </c>
      <c r="AP135" s="100">
        <v>4</v>
      </c>
      <c r="AQ135" s="100">
        <v>3</v>
      </c>
      <c r="AR135" s="69">
        <f t="shared" si="68"/>
        <v>2</v>
      </c>
      <c r="AS135" s="70">
        <f t="shared" si="69"/>
        <v>3.5</v>
      </c>
      <c r="AT135" s="100">
        <v>3</v>
      </c>
      <c r="AU135" s="100">
        <v>3</v>
      </c>
      <c r="AV135" s="100">
        <v>3</v>
      </c>
      <c r="AW135" s="100">
        <v>3</v>
      </c>
      <c r="AX135" s="100">
        <v>4</v>
      </c>
      <c r="AY135" s="69">
        <f t="shared" si="70"/>
        <v>5</v>
      </c>
      <c r="AZ135" s="70">
        <f t="shared" si="71"/>
        <v>3.2</v>
      </c>
      <c r="BA135" s="98"/>
      <c r="BB135" s="98"/>
    </row>
    <row r="136" spans="1:54" ht="15.75" customHeight="1" x14ac:dyDescent="0.25">
      <c r="A136" s="69">
        <v>134</v>
      </c>
      <c r="B136" s="69" t="s">
        <v>393</v>
      </c>
      <c r="C136" s="100" t="s">
        <v>193</v>
      </c>
      <c r="D136" s="100" t="s">
        <v>196</v>
      </c>
      <c r="E136" s="100">
        <v>4</v>
      </c>
      <c r="F136" s="100">
        <v>4</v>
      </c>
      <c r="G136" s="100">
        <v>4</v>
      </c>
      <c r="H136" s="100">
        <v>3</v>
      </c>
      <c r="I136" s="69">
        <f t="shared" si="54"/>
        <v>4</v>
      </c>
      <c r="J136" s="70">
        <f t="shared" si="55"/>
        <v>3.75</v>
      </c>
      <c r="K136" s="100">
        <v>3</v>
      </c>
      <c r="L136" s="100">
        <v>4</v>
      </c>
      <c r="M136" s="100">
        <v>4</v>
      </c>
      <c r="N136" s="100">
        <v>3</v>
      </c>
      <c r="O136" s="69">
        <f t="shared" si="56"/>
        <v>4</v>
      </c>
      <c r="P136" s="70">
        <f t="shared" si="57"/>
        <v>3.5</v>
      </c>
      <c r="Q136" s="100">
        <v>4</v>
      </c>
      <c r="R136" s="100">
        <v>3</v>
      </c>
      <c r="S136" s="100">
        <v>3</v>
      </c>
      <c r="T136" s="69">
        <f t="shared" si="58"/>
        <v>3</v>
      </c>
      <c r="U136" s="70">
        <f t="shared" si="59"/>
        <v>3.3333333333333335</v>
      </c>
      <c r="V136" s="100">
        <v>3</v>
      </c>
      <c r="W136" s="100">
        <v>3</v>
      </c>
      <c r="X136" s="100">
        <v>3</v>
      </c>
      <c r="Y136" s="100">
        <v>4</v>
      </c>
      <c r="Z136" s="69">
        <f t="shared" si="60"/>
        <v>4</v>
      </c>
      <c r="AA136" s="70">
        <f t="shared" si="61"/>
        <v>3.25</v>
      </c>
      <c r="AB136" s="100">
        <v>3</v>
      </c>
      <c r="AC136" s="100">
        <v>3</v>
      </c>
      <c r="AD136" s="69">
        <f t="shared" si="62"/>
        <v>2</v>
      </c>
      <c r="AE136" s="70">
        <f t="shared" si="63"/>
        <v>3</v>
      </c>
      <c r="AF136" s="100">
        <v>3</v>
      </c>
      <c r="AG136" s="100">
        <v>4</v>
      </c>
      <c r="AH136" s="100">
        <v>4</v>
      </c>
      <c r="AI136" s="69">
        <f t="shared" si="64"/>
        <v>3</v>
      </c>
      <c r="AJ136" s="70">
        <f t="shared" si="65"/>
        <v>3.6666666666666665</v>
      </c>
      <c r="AK136" s="100">
        <v>4</v>
      </c>
      <c r="AL136" s="100">
        <v>3</v>
      </c>
      <c r="AM136" s="100">
        <v>3</v>
      </c>
      <c r="AN136" s="69">
        <f t="shared" si="66"/>
        <v>3</v>
      </c>
      <c r="AO136" s="70">
        <f t="shared" si="67"/>
        <v>3.3333333333333335</v>
      </c>
      <c r="AP136" s="100">
        <v>4</v>
      </c>
      <c r="AQ136" s="100">
        <v>3</v>
      </c>
      <c r="AR136" s="69">
        <f t="shared" si="68"/>
        <v>2</v>
      </c>
      <c r="AS136" s="70">
        <f t="shared" si="69"/>
        <v>3.5</v>
      </c>
      <c r="AT136" s="100">
        <v>3</v>
      </c>
      <c r="AU136" s="100">
        <v>4</v>
      </c>
      <c r="AV136" s="100">
        <v>3</v>
      </c>
      <c r="AW136" s="100">
        <v>3</v>
      </c>
      <c r="AX136" s="100">
        <v>4</v>
      </c>
      <c r="AY136" s="69">
        <f t="shared" si="70"/>
        <v>5</v>
      </c>
      <c r="AZ136" s="70">
        <f t="shared" si="71"/>
        <v>3.4</v>
      </c>
      <c r="BA136" s="98"/>
      <c r="BB136" s="98"/>
    </row>
    <row r="137" spans="1:54" ht="15.75" customHeight="1" x14ac:dyDescent="0.25">
      <c r="A137" s="69">
        <v>135</v>
      </c>
      <c r="B137" s="69" t="s">
        <v>394</v>
      </c>
      <c r="C137" s="100" t="s">
        <v>193</v>
      </c>
      <c r="D137" s="100" t="s">
        <v>196</v>
      </c>
      <c r="E137" s="100">
        <v>4</v>
      </c>
      <c r="F137" s="100">
        <v>4</v>
      </c>
      <c r="G137" s="100">
        <v>4</v>
      </c>
      <c r="H137" s="100">
        <v>4</v>
      </c>
      <c r="I137" s="69">
        <f t="shared" si="54"/>
        <v>4</v>
      </c>
      <c r="J137" s="70">
        <f t="shared" si="55"/>
        <v>4</v>
      </c>
      <c r="K137" s="100">
        <v>3</v>
      </c>
      <c r="L137" s="100">
        <v>4</v>
      </c>
      <c r="M137" s="100">
        <v>4</v>
      </c>
      <c r="N137" s="100">
        <v>3</v>
      </c>
      <c r="O137" s="69">
        <f t="shared" si="56"/>
        <v>4</v>
      </c>
      <c r="P137" s="70">
        <f t="shared" si="57"/>
        <v>3.5</v>
      </c>
      <c r="Q137" s="100">
        <v>4</v>
      </c>
      <c r="R137" s="100">
        <v>3</v>
      </c>
      <c r="S137" s="100">
        <v>3</v>
      </c>
      <c r="T137" s="69">
        <f t="shared" si="58"/>
        <v>3</v>
      </c>
      <c r="U137" s="70">
        <f t="shared" si="59"/>
        <v>3.3333333333333335</v>
      </c>
      <c r="V137" s="100">
        <v>4</v>
      </c>
      <c r="W137" s="100">
        <v>4</v>
      </c>
      <c r="X137" s="100">
        <v>3</v>
      </c>
      <c r="Y137" s="100">
        <v>4</v>
      </c>
      <c r="Z137" s="69">
        <f t="shared" si="60"/>
        <v>4</v>
      </c>
      <c r="AA137" s="70">
        <f t="shared" si="61"/>
        <v>3.75</v>
      </c>
      <c r="AB137" s="100">
        <v>3</v>
      </c>
      <c r="AC137" s="100">
        <v>3</v>
      </c>
      <c r="AD137" s="69">
        <f t="shared" si="62"/>
        <v>2</v>
      </c>
      <c r="AE137" s="70">
        <f t="shared" si="63"/>
        <v>3</v>
      </c>
      <c r="AF137" s="100">
        <v>3</v>
      </c>
      <c r="AG137" s="100">
        <v>4</v>
      </c>
      <c r="AH137" s="100">
        <v>3</v>
      </c>
      <c r="AI137" s="69">
        <f t="shared" si="64"/>
        <v>3</v>
      </c>
      <c r="AJ137" s="70">
        <f t="shared" si="65"/>
        <v>3.3333333333333335</v>
      </c>
      <c r="AK137" s="100">
        <v>4</v>
      </c>
      <c r="AL137" s="100">
        <v>4</v>
      </c>
      <c r="AM137" s="100">
        <v>4</v>
      </c>
      <c r="AN137" s="69">
        <f t="shared" si="66"/>
        <v>3</v>
      </c>
      <c r="AO137" s="70">
        <f t="shared" si="67"/>
        <v>4</v>
      </c>
      <c r="AP137" s="100">
        <v>4</v>
      </c>
      <c r="AQ137" s="100">
        <v>3</v>
      </c>
      <c r="AR137" s="69">
        <f t="shared" si="68"/>
        <v>2</v>
      </c>
      <c r="AS137" s="70">
        <f t="shared" si="69"/>
        <v>3.5</v>
      </c>
      <c r="AT137" s="100">
        <v>3</v>
      </c>
      <c r="AU137" s="100">
        <v>4</v>
      </c>
      <c r="AV137" s="100">
        <v>3</v>
      </c>
      <c r="AW137" s="100">
        <v>3</v>
      </c>
      <c r="AX137" s="100">
        <v>4</v>
      </c>
      <c r="AY137" s="69">
        <f t="shared" si="70"/>
        <v>5</v>
      </c>
      <c r="AZ137" s="70">
        <f t="shared" si="71"/>
        <v>3.4</v>
      </c>
      <c r="BA137" s="98"/>
      <c r="BB137" s="98"/>
    </row>
    <row r="138" spans="1:54" ht="15.75" customHeight="1" x14ac:dyDescent="0.25">
      <c r="A138" s="69">
        <v>136</v>
      </c>
      <c r="B138" s="69" t="s">
        <v>395</v>
      </c>
      <c r="C138" s="100" t="s">
        <v>191</v>
      </c>
      <c r="D138" s="100" t="s">
        <v>192</v>
      </c>
      <c r="E138" s="100">
        <v>4</v>
      </c>
      <c r="F138" s="100">
        <v>3</v>
      </c>
      <c r="G138" s="100">
        <v>4</v>
      </c>
      <c r="H138" s="100">
        <v>4</v>
      </c>
      <c r="I138" s="69">
        <f t="shared" si="54"/>
        <v>4</v>
      </c>
      <c r="J138" s="70">
        <f t="shared" si="55"/>
        <v>3.75</v>
      </c>
      <c r="K138" s="100">
        <v>3</v>
      </c>
      <c r="L138" s="100">
        <v>4</v>
      </c>
      <c r="M138" s="100">
        <v>4</v>
      </c>
      <c r="N138" s="100">
        <v>3</v>
      </c>
      <c r="O138" s="69">
        <f t="shared" si="56"/>
        <v>4</v>
      </c>
      <c r="P138" s="70">
        <f t="shared" si="57"/>
        <v>3.5</v>
      </c>
      <c r="Q138" s="100">
        <v>3</v>
      </c>
      <c r="R138" s="100">
        <v>3</v>
      </c>
      <c r="S138" s="100">
        <v>3</v>
      </c>
      <c r="T138" s="69">
        <v>4</v>
      </c>
      <c r="U138" s="70">
        <f t="shared" si="59"/>
        <v>2.25</v>
      </c>
      <c r="V138" s="100">
        <v>4</v>
      </c>
      <c r="W138" s="100">
        <v>3</v>
      </c>
      <c r="X138" s="100">
        <v>3</v>
      </c>
      <c r="Y138" s="100">
        <v>4</v>
      </c>
      <c r="Z138" s="69">
        <f t="shared" si="60"/>
        <v>4</v>
      </c>
      <c r="AA138" s="70">
        <f t="shared" si="61"/>
        <v>3.5</v>
      </c>
      <c r="AB138" s="100">
        <v>3</v>
      </c>
      <c r="AC138" s="100">
        <v>4</v>
      </c>
      <c r="AD138" s="69">
        <f t="shared" si="62"/>
        <v>2</v>
      </c>
      <c r="AE138" s="70">
        <f t="shared" si="63"/>
        <v>3.5</v>
      </c>
      <c r="AF138" s="100">
        <v>4</v>
      </c>
      <c r="AG138" s="100">
        <v>4</v>
      </c>
      <c r="AH138" s="100">
        <v>3</v>
      </c>
      <c r="AI138" s="69">
        <f t="shared" si="64"/>
        <v>3</v>
      </c>
      <c r="AJ138" s="70">
        <f t="shared" si="65"/>
        <v>3.6666666666666665</v>
      </c>
      <c r="AK138" s="100">
        <v>4</v>
      </c>
      <c r="AL138" s="100">
        <v>4</v>
      </c>
      <c r="AM138" s="100">
        <v>4</v>
      </c>
      <c r="AN138" s="69">
        <f t="shared" si="66"/>
        <v>3</v>
      </c>
      <c r="AO138" s="70">
        <f t="shared" si="67"/>
        <v>4</v>
      </c>
      <c r="AP138" s="100">
        <v>4</v>
      </c>
      <c r="AQ138" s="100">
        <v>3</v>
      </c>
      <c r="AR138" s="69">
        <f t="shared" si="68"/>
        <v>2</v>
      </c>
      <c r="AS138" s="70">
        <f t="shared" si="69"/>
        <v>3.5</v>
      </c>
      <c r="AT138" s="100">
        <v>4</v>
      </c>
      <c r="AU138" s="100">
        <v>3</v>
      </c>
      <c r="AV138" s="100">
        <v>3</v>
      </c>
      <c r="AW138" s="100">
        <v>3</v>
      </c>
      <c r="AX138" s="100">
        <v>4</v>
      </c>
      <c r="AY138" s="69">
        <f t="shared" si="70"/>
        <v>5</v>
      </c>
      <c r="AZ138" s="70">
        <f t="shared" si="71"/>
        <v>3.4</v>
      </c>
      <c r="BA138" s="98"/>
      <c r="BB138" s="98"/>
    </row>
    <row r="139" spans="1:54" ht="15.75" customHeight="1" x14ac:dyDescent="0.25">
      <c r="A139" s="69">
        <v>137</v>
      </c>
      <c r="B139" s="69" t="s">
        <v>396</v>
      </c>
      <c r="C139" s="100" t="s">
        <v>193</v>
      </c>
      <c r="D139" s="100" t="s">
        <v>196</v>
      </c>
      <c r="E139" s="100">
        <v>4</v>
      </c>
      <c r="F139" s="100">
        <v>4</v>
      </c>
      <c r="G139" s="100">
        <v>4</v>
      </c>
      <c r="H139" s="100">
        <v>4</v>
      </c>
      <c r="I139" s="69">
        <f t="shared" si="54"/>
        <v>4</v>
      </c>
      <c r="J139" s="70">
        <f t="shared" si="55"/>
        <v>4</v>
      </c>
      <c r="K139" s="100">
        <v>3</v>
      </c>
      <c r="L139" s="100">
        <v>4</v>
      </c>
      <c r="M139" s="100">
        <v>3</v>
      </c>
      <c r="N139" s="100">
        <v>3</v>
      </c>
      <c r="O139" s="69">
        <f t="shared" si="56"/>
        <v>4</v>
      </c>
      <c r="P139" s="70">
        <f t="shared" si="57"/>
        <v>3.25</v>
      </c>
      <c r="Q139" s="100">
        <v>3</v>
      </c>
      <c r="R139" s="100">
        <v>3</v>
      </c>
      <c r="S139" s="100">
        <v>4</v>
      </c>
      <c r="T139" s="69">
        <f t="shared" si="58"/>
        <v>3</v>
      </c>
      <c r="U139" s="70">
        <f t="shared" si="59"/>
        <v>3.3333333333333335</v>
      </c>
      <c r="V139" s="100">
        <v>4</v>
      </c>
      <c r="W139" s="100">
        <v>3</v>
      </c>
      <c r="X139" s="100">
        <v>4</v>
      </c>
      <c r="Y139" s="100">
        <v>3</v>
      </c>
      <c r="Z139" s="69">
        <f t="shared" si="60"/>
        <v>4</v>
      </c>
      <c r="AA139" s="70">
        <f t="shared" si="61"/>
        <v>3.5</v>
      </c>
      <c r="AB139" s="100">
        <v>3</v>
      </c>
      <c r="AC139" s="100">
        <v>4</v>
      </c>
      <c r="AD139" s="69">
        <f t="shared" si="62"/>
        <v>2</v>
      </c>
      <c r="AE139" s="70">
        <f t="shared" si="63"/>
        <v>3.5</v>
      </c>
      <c r="AF139" s="100">
        <v>4</v>
      </c>
      <c r="AG139" s="100">
        <v>4</v>
      </c>
      <c r="AH139" s="100">
        <v>3</v>
      </c>
      <c r="AI139" s="69">
        <f t="shared" si="64"/>
        <v>3</v>
      </c>
      <c r="AJ139" s="70">
        <f t="shared" si="65"/>
        <v>3.6666666666666665</v>
      </c>
      <c r="AK139" s="100">
        <v>4</v>
      </c>
      <c r="AL139" s="100">
        <v>4</v>
      </c>
      <c r="AM139" s="100">
        <v>4</v>
      </c>
      <c r="AN139" s="69">
        <f t="shared" si="66"/>
        <v>3</v>
      </c>
      <c r="AO139" s="70">
        <f t="shared" si="67"/>
        <v>4</v>
      </c>
      <c r="AP139" s="100">
        <v>4</v>
      </c>
      <c r="AQ139" s="100">
        <v>3</v>
      </c>
      <c r="AR139" s="69">
        <f t="shared" si="68"/>
        <v>2</v>
      </c>
      <c r="AS139" s="70">
        <f t="shared" si="69"/>
        <v>3.5</v>
      </c>
      <c r="AT139" s="100">
        <v>4</v>
      </c>
      <c r="AU139" s="100">
        <v>4</v>
      </c>
      <c r="AV139" s="100">
        <v>3</v>
      </c>
      <c r="AW139" s="100">
        <v>3</v>
      </c>
      <c r="AX139" s="100">
        <v>4</v>
      </c>
      <c r="AY139" s="69">
        <f t="shared" si="70"/>
        <v>5</v>
      </c>
      <c r="AZ139" s="70">
        <f t="shared" si="71"/>
        <v>3.6</v>
      </c>
      <c r="BA139" s="98"/>
      <c r="BB139" s="98"/>
    </row>
    <row r="140" spans="1:54" ht="15.75" customHeight="1" x14ac:dyDescent="0.25">
      <c r="A140" s="69">
        <v>138</v>
      </c>
      <c r="B140" s="69" t="s">
        <v>397</v>
      </c>
      <c r="C140" s="100" t="s">
        <v>193</v>
      </c>
      <c r="D140" s="100" t="s">
        <v>192</v>
      </c>
      <c r="E140" s="100">
        <v>4</v>
      </c>
      <c r="F140" s="100">
        <v>4</v>
      </c>
      <c r="G140" s="100">
        <v>4</v>
      </c>
      <c r="H140" s="100">
        <v>4</v>
      </c>
      <c r="I140" s="69">
        <f t="shared" si="54"/>
        <v>4</v>
      </c>
      <c r="J140" s="70">
        <f t="shared" si="55"/>
        <v>4</v>
      </c>
      <c r="K140" s="100">
        <v>3</v>
      </c>
      <c r="L140" s="100">
        <v>3</v>
      </c>
      <c r="M140" s="100">
        <v>3</v>
      </c>
      <c r="N140" s="100">
        <v>3</v>
      </c>
      <c r="O140" s="69">
        <f t="shared" si="56"/>
        <v>4</v>
      </c>
      <c r="P140" s="70">
        <f t="shared" si="57"/>
        <v>3</v>
      </c>
      <c r="Q140" s="100">
        <v>3</v>
      </c>
      <c r="R140" s="100">
        <v>3</v>
      </c>
      <c r="S140" s="100">
        <v>3</v>
      </c>
      <c r="T140" s="69">
        <f t="shared" si="58"/>
        <v>3</v>
      </c>
      <c r="U140" s="70">
        <f t="shared" si="59"/>
        <v>3</v>
      </c>
      <c r="V140" s="100">
        <v>4</v>
      </c>
      <c r="W140" s="100">
        <v>3</v>
      </c>
      <c r="X140" s="100">
        <v>4</v>
      </c>
      <c r="Y140" s="100">
        <v>3</v>
      </c>
      <c r="Z140" s="69">
        <f t="shared" si="60"/>
        <v>4</v>
      </c>
      <c r="AA140" s="70">
        <f t="shared" si="61"/>
        <v>3.5</v>
      </c>
      <c r="AB140" s="100">
        <v>3</v>
      </c>
      <c r="AC140" s="100">
        <v>4</v>
      </c>
      <c r="AD140" s="69">
        <f t="shared" si="62"/>
        <v>2</v>
      </c>
      <c r="AE140" s="70">
        <f t="shared" si="63"/>
        <v>3.5</v>
      </c>
      <c r="AF140" s="100">
        <v>4</v>
      </c>
      <c r="AG140" s="100">
        <v>4</v>
      </c>
      <c r="AH140" s="100">
        <v>3</v>
      </c>
      <c r="AI140" s="69">
        <f t="shared" si="64"/>
        <v>3</v>
      </c>
      <c r="AJ140" s="70">
        <f t="shared" si="65"/>
        <v>3.6666666666666665</v>
      </c>
      <c r="AK140" s="100">
        <v>4</v>
      </c>
      <c r="AL140" s="100">
        <v>4</v>
      </c>
      <c r="AM140" s="100">
        <v>4</v>
      </c>
      <c r="AN140" s="69">
        <f t="shared" si="66"/>
        <v>3</v>
      </c>
      <c r="AO140" s="70">
        <f t="shared" si="67"/>
        <v>4</v>
      </c>
      <c r="AP140" s="100">
        <v>3</v>
      </c>
      <c r="AQ140" s="100">
        <v>3</v>
      </c>
      <c r="AR140" s="69">
        <f t="shared" si="68"/>
        <v>2</v>
      </c>
      <c r="AS140" s="70">
        <f t="shared" si="69"/>
        <v>3</v>
      </c>
      <c r="AT140" s="100">
        <v>4</v>
      </c>
      <c r="AU140" s="100">
        <v>4</v>
      </c>
      <c r="AV140" s="100">
        <v>3</v>
      </c>
      <c r="AW140" s="100">
        <v>3</v>
      </c>
      <c r="AX140" s="100">
        <v>4</v>
      </c>
      <c r="AY140" s="69">
        <f t="shared" si="70"/>
        <v>5</v>
      </c>
      <c r="AZ140" s="70">
        <f t="shared" si="71"/>
        <v>3.6</v>
      </c>
      <c r="BA140" s="98"/>
      <c r="BB140" s="98"/>
    </row>
    <row r="141" spans="1:54" ht="15.75" customHeight="1" x14ac:dyDescent="0.25">
      <c r="A141" s="69">
        <v>139</v>
      </c>
      <c r="B141" s="69" t="s">
        <v>398</v>
      </c>
      <c r="C141" s="100" t="s">
        <v>193</v>
      </c>
      <c r="D141" s="100" t="s">
        <v>192</v>
      </c>
      <c r="E141" s="100">
        <v>4</v>
      </c>
      <c r="F141" s="100">
        <v>4</v>
      </c>
      <c r="G141" s="100">
        <v>4</v>
      </c>
      <c r="H141" s="100">
        <v>3</v>
      </c>
      <c r="I141" s="69">
        <f t="shared" si="54"/>
        <v>4</v>
      </c>
      <c r="J141" s="70">
        <f t="shared" si="55"/>
        <v>3.75</v>
      </c>
      <c r="K141" s="100">
        <v>3</v>
      </c>
      <c r="L141" s="100">
        <v>3</v>
      </c>
      <c r="M141" s="100">
        <v>4</v>
      </c>
      <c r="N141" s="100">
        <v>3</v>
      </c>
      <c r="O141" s="69">
        <f t="shared" si="56"/>
        <v>4</v>
      </c>
      <c r="P141" s="70">
        <f t="shared" si="57"/>
        <v>3.25</v>
      </c>
      <c r="Q141" s="100">
        <v>3</v>
      </c>
      <c r="R141" s="100">
        <v>3</v>
      </c>
      <c r="S141" s="100">
        <v>3</v>
      </c>
      <c r="T141" s="69">
        <f t="shared" si="58"/>
        <v>3</v>
      </c>
      <c r="U141" s="70">
        <f t="shared" si="59"/>
        <v>3</v>
      </c>
      <c r="V141" s="100">
        <v>4</v>
      </c>
      <c r="W141" s="100">
        <v>4</v>
      </c>
      <c r="X141" s="100">
        <v>4</v>
      </c>
      <c r="Y141" s="100">
        <v>4</v>
      </c>
      <c r="Z141" s="69">
        <f t="shared" si="60"/>
        <v>4</v>
      </c>
      <c r="AA141" s="70">
        <f t="shared" si="61"/>
        <v>4</v>
      </c>
      <c r="AB141" s="100">
        <v>3</v>
      </c>
      <c r="AC141" s="100">
        <v>4</v>
      </c>
      <c r="AD141" s="69">
        <f t="shared" si="62"/>
        <v>2</v>
      </c>
      <c r="AE141" s="70">
        <f t="shared" si="63"/>
        <v>3.5</v>
      </c>
      <c r="AF141" s="100">
        <v>4</v>
      </c>
      <c r="AG141" s="100">
        <v>4</v>
      </c>
      <c r="AH141" s="100">
        <v>3</v>
      </c>
      <c r="AI141" s="69">
        <f t="shared" si="64"/>
        <v>3</v>
      </c>
      <c r="AJ141" s="70">
        <f t="shared" si="65"/>
        <v>3.6666666666666665</v>
      </c>
      <c r="AK141" s="100">
        <v>4</v>
      </c>
      <c r="AL141" s="100">
        <v>4</v>
      </c>
      <c r="AM141" s="100">
        <v>4</v>
      </c>
      <c r="AN141" s="69">
        <f t="shared" si="66"/>
        <v>3</v>
      </c>
      <c r="AO141" s="70">
        <f t="shared" si="67"/>
        <v>4</v>
      </c>
      <c r="AP141" s="100">
        <v>4</v>
      </c>
      <c r="AQ141" s="100">
        <v>4</v>
      </c>
      <c r="AR141" s="69">
        <f t="shared" si="68"/>
        <v>2</v>
      </c>
      <c r="AS141" s="70">
        <f t="shared" si="69"/>
        <v>4</v>
      </c>
      <c r="AT141" s="100">
        <v>4</v>
      </c>
      <c r="AU141" s="100">
        <v>4</v>
      </c>
      <c r="AV141" s="100">
        <v>3</v>
      </c>
      <c r="AW141" s="100">
        <v>4</v>
      </c>
      <c r="AX141" s="100">
        <v>3</v>
      </c>
      <c r="AY141" s="69">
        <f t="shared" si="70"/>
        <v>5</v>
      </c>
      <c r="AZ141" s="70">
        <f t="shared" si="71"/>
        <v>3.6</v>
      </c>
      <c r="BA141" s="98"/>
      <c r="BB141" s="98"/>
    </row>
    <row r="142" spans="1:54" ht="15.75" customHeight="1" x14ac:dyDescent="0.25">
      <c r="A142" s="69">
        <v>140</v>
      </c>
      <c r="B142" s="69" t="s">
        <v>399</v>
      </c>
      <c r="C142" s="100" t="s">
        <v>193</v>
      </c>
      <c r="D142" s="100" t="s">
        <v>192</v>
      </c>
      <c r="E142" s="100">
        <v>3</v>
      </c>
      <c r="F142" s="100">
        <v>3</v>
      </c>
      <c r="G142" s="100">
        <v>4</v>
      </c>
      <c r="H142" s="100">
        <v>3</v>
      </c>
      <c r="I142" s="69">
        <f t="shared" si="54"/>
        <v>4</v>
      </c>
      <c r="J142" s="70">
        <f t="shared" si="55"/>
        <v>3.25</v>
      </c>
      <c r="K142" s="100">
        <v>3</v>
      </c>
      <c r="L142" s="100">
        <v>3</v>
      </c>
      <c r="M142" s="100">
        <v>4</v>
      </c>
      <c r="N142" s="100">
        <v>3</v>
      </c>
      <c r="O142" s="69">
        <f t="shared" si="56"/>
        <v>4</v>
      </c>
      <c r="P142" s="70">
        <f t="shared" si="57"/>
        <v>3.25</v>
      </c>
      <c r="Q142" s="100">
        <v>3</v>
      </c>
      <c r="R142" s="100">
        <v>3</v>
      </c>
      <c r="S142" s="100">
        <v>3</v>
      </c>
      <c r="T142" s="69">
        <f t="shared" si="58"/>
        <v>3</v>
      </c>
      <c r="U142" s="70">
        <f t="shared" si="59"/>
        <v>3</v>
      </c>
      <c r="V142" s="100">
        <v>4</v>
      </c>
      <c r="W142" s="100">
        <v>4</v>
      </c>
      <c r="X142" s="100">
        <v>3</v>
      </c>
      <c r="Y142" s="100">
        <v>4</v>
      </c>
      <c r="Z142" s="69">
        <f t="shared" si="60"/>
        <v>4</v>
      </c>
      <c r="AA142" s="70">
        <f t="shared" si="61"/>
        <v>3.75</v>
      </c>
      <c r="AB142" s="100">
        <v>3</v>
      </c>
      <c r="AC142" s="100">
        <v>4</v>
      </c>
      <c r="AD142" s="69">
        <f t="shared" si="62"/>
        <v>2</v>
      </c>
      <c r="AE142" s="70">
        <f t="shared" si="63"/>
        <v>3.5</v>
      </c>
      <c r="AF142" s="100">
        <v>4</v>
      </c>
      <c r="AG142" s="100">
        <v>3</v>
      </c>
      <c r="AH142" s="100">
        <v>3</v>
      </c>
      <c r="AI142" s="69">
        <f t="shared" si="64"/>
        <v>3</v>
      </c>
      <c r="AJ142" s="70">
        <f t="shared" si="65"/>
        <v>3.3333333333333335</v>
      </c>
      <c r="AK142" s="100">
        <v>4</v>
      </c>
      <c r="AL142" s="100">
        <v>4</v>
      </c>
      <c r="AM142" s="100">
        <v>3</v>
      </c>
      <c r="AN142" s="69">
        <f t="shared" si="66"/>
        <v>3</v>
      </c>
      <c r="AO142" s="70">
        <f t="shared" si="67"/>
        <v>3.6666666666666665</v>
      </c>
      <c r="AP142" s="100">
        <v>3</v>
      </c>
      <c r="AQ142" s="100">
        <v>4</v>
      </c>
      <c r="AR142" s="69">
        <f t="shared" si="68"/>
        <v>2</v>
      </c>
      <c r="AS142" s="70">
        <f t="shared" si="69"/>
        <v>3.5</v>
      </c>
      <c r="AT142" s="100">
        <v>3</v>
      </c>
      <c r="AU142" s="100">
        <v>4</v>
      </c>
      <c r="AV142" s="100">
        <v>3</v>
      </c>
      <c r="AW142" s="100">
        <v>4</v>
      </c>
      <c r="AX142" s="100">
        <v>3</v>
      </c>
      <c r="AY142" s="69">
        <f t="shared" si="70"/>
        <v>5</v>
      </c>
      <c r="AZ142" s="70">
        <f t="shared" si="71"/>
        <v>3.4</v>
      </c>
      <c r="BA142" s="98"/>
      <c r="BB142" s="98"/>
    </row>
    <row r="143" spans="1:54" ht="15.75" customHeight="1" x14ac:dyDescent="0.25">
      <c r="A143" s="69">
        <v>141</v>
      </c>
      <c r="B143" s="69" t="s">
        <v>400</v>
      </c>
      <c r="C143" s="100" t="s">
        <v>191</v>
      </c>
      <c r="D143" s="100" t="s">
        <v>192</v>
      </c>
      <c r="E143" s="100">
        <v>3</v>
      </c>
      <c r="F143" s="100">
        <v>3</v>
      </c>
      <c r="G143" s="100">
        <v>3</v>
      </c>
      <c r="H143" s="100">
        <v>3</v>
      </c>
      <c r="I143" s="69">
        <f t="shared" si="54"/>
        <v>4</v>
      </c>
      <c r="J143" s="70">
        <f t="shared" si="55"/>
        <v>3</v>
      </c>
      <c r="K143" s="100">
        <v>3</v>
      </c>
      <c r="L143" s="100">
        <v>3</v>
      </c>
      <c r="M143" s="100">
        <v>3</v>
      </c>
      <c r="N143" s="100">
        <v>4</v>
      </c>
      <c r="O143" s="69">
        <f t="shared" si="56"/>
        <v>4</v>
      </c>
      <c r="P143" s="70">
        <f t="shared" si="57"/>
        <v>3.25</v>
      </c>
      <c r="Q143" s="100">
        <v>3</v>
      </c>
      <c r="R143" s="100">
        <v>3</v>
      </c>
      <c r="S143" s="100">
        <v>3</v>
      </c>
      <c r="T143" s="69">
        <f t="shared" si="58"/>
        <v>3</v>
      </c>
      <c r="U143" s="70">
        <f t="shared" si="59"/>
        <v>3</v>
      </c>
      <c r="V143" s="100">
        <v>3</v>
      </c>
      <c r="W143" s="100">
        <v>3</v>
      </c>
      <c r="X143" s="100">
        <v>3</v>
      </c>
      <c r="Y143" s="100">
        <v>4</v>
      </c>
      <c r="Z143" s="69">
        <f t="shared" si="60"/>
        <v>4</v>
      </c>
      <c r="AA143" s="70">
        <f t="shared" si="61"/>
        <v>3.25</v>
      </c>
      <c r="AB143" s="100">
        <v>3</v>
      </c>
      <c r="AC143" s="100">
        <v>4</v>
      </c>
      <c r="AD143" s="69">
        <f t="shared" si="62"/>
        <v>2</v>
      </c>
      <c r="AE143" s="70">
        <f t="shared" si="63"/>
        <v>3.5</v>
      </c>
      <c r="AF143" s="100">
        <v>4</v>
      </c>
      <c r="AG143" s="100">
        <v>3</v>
      </c>
      <c r="AH143" s="100">
        <v>3</v>
      </c>
      <c r="AI143" s="69">
        <f t="shared" si="64"/>
        <v>3</v>
      </c>
      <c r="AJ143" s="70">
        <f t="shared" si="65"/>
        <v>3.3333333333333335</v>
      </c>
      <c r="AK143" s="100">
        <v>3</v>
      </c>
      <c r="AL143" s="100">
        <v>4</v>
      </c>
      <c r="AM143" s="100">
        <v>3</v>
      </c>
      <c r="AN143" s="69">
        <f t="shared" si="66"/>
        <v>3</v>
      </c>
      <c r="AO143" s="70">
        <f t="shared" si="67"/>
        <v>3.3333333333333335</v>
      </c>
      <c r="AP143" s="100">
        <v>3</v>
      </c>
      <c r="AQ143" s="100">
        <v>3</v>
      </c>
      <c r="AR143" s="69">
        <f t="shared" si="68"/>
        <v>2</v>
      </c>
      <c r="AS143" s="70">
        <f t="shared" si="69"/>
        <v>3</v>
      </c>
      <c r="AT143" s="100">
        <v>4</v>
      </c>
      <c r="AU143" s="100">
        <v>3</v>
      </c>
      <c r="AV143" s="100">
        <v>3</v>
      </c>
      <c r="AW143" s="100">
        <v>4</v>
      </c>
      <c r="AX143" s="100">
        <v>3</v>
      </c>
      <c r="AY143" s="69">
        <f t="shared" si="70"/>
        <v>5</v>
      </c>
      <c r="AZ143" s="70">
        <f t="shared" si="71"/>
        <v>3.4</v>
      </c>
      <c r="BA143" s="98"/>
      <c r="BB143" s="98"/>
    </row>
    <row r="144" spans="1:54" ht="15.75" customHeight="1" x14ac:dyDescent="0.25">
      <c r="A144" s="69">
        <v>142</v>
      </c>
      <c r="B144" s="69" t="s">
        <v>401</v>
      </c>
      <c r="C144" s="100" t="s">
        <v>191</v>
      </c>
      <c r="D144" s="100" t="s">
        <v>192</v>
      </c>
      <c r="E144" s="100">
        <v>4</v>
      </c>
      <c r="F144" s="100">
        <v>3</v>
      </c>
      <c r="G144" s="100">
        <v>3</v>
      </c>
      <c r="H144" s="100">
        <v>3</v>
      </c>
      <c r="I144" s="69">
        <f t="shared" si="54"/>
        <v>4</v>
      </c>
      <c r="J144" s="70">
        <f t="shared" si="55"/>
        <v>3.25</v>
      </c>
      <c r="K144" s="100">
        <v>3</v>
      </c>
      <c r="L144" s="100">
        <v>3</v>
      </c>
      <c r="M144" s="100">
        <v>3</v>
      </c>
      <c r="N144" s="100">
        <v>4</v>
      </c>
      <c r="O144" s="69">
        <f t="shared" si="56"/>
        <v>4</v>
      </c>
      <c r="P144" s="70">
        <f t="shared" si="57"/>
        <v>3.25</v>
      </c>
      <c r="Q144" s="100">
        <v>4</v>
      </c>
      <c r="R144" s="100">
        <v>3</v>
      </c>
      <c r="S144" s="100">
        <v>3</v>
      </c>
      <c r="T144" s="69">
        <f t="shared" si="58"/>
        <v>3</v>
      </c>
      <c r="U144" s="70">
        <f t="shared" si="59"/>
        <v>3.3333333333333335</v>
      </c>
      <c r="V144" s="100">
        <v>3</v>
      </c>
      <c r="W144" s="100">
        <v>3</v>
      </c>
      <c r="X144" s="100">
        <v>3</v>
      </c>
      <c r="Y144" s="100">
        <v>4</v>
      </c>
      <c r="Z144" s="69">
        <f t="shared" si="60"/>
        <v>4</v>
      </c>
      <c r="AA144" s="70">
        <f t="shared" si="61"/>
        <v>3.25</v>
      </c>
      <c r="AB144" s="100">
        <v>3</v>
      </c>
      <c r="AC144" s="100">
        <v>4</v>
      </c>
      <c r="AD144" s="69">
        <f t="shared" si="62"/>
        <v>2</v>
      </c>
      <c r="AE144" s="70">
        <f t="shared" si="63"/>
        <v>3.5</v>
      </c>
      <c r="AF144" s="100">
        <v>4</v>
      </c>
      <c r="AG144" s="100">
        <v>3</v>
      </c>
      <c r="AH144" s="100">
        <v>3</v>
      </c>
      <c r="AI144" s="69">
        <f t="shared" si="64"/>
        <v>3</v>
      </c>
      <c r="AJ144" s="70">
        <f t="shared" si="65"/>
        <v>3.3333333333333335</v>
      </c>
      <c r="AK144" s="100">
        <v>3</v>
      </c>
      <c r="AL144" s="100">
        <v>3</v>
      </c>
      <c r="AM144" s="100">
        <v>3</v>
      </c>
      <c r="AN144" s="69">
        <f t="shared" si="66"/>
        <v>3</v>
      </c>
      <c r="AO144" s="70">
        <f t="shared" si="67"/>
        <v>3</v>
      </c>
      <c r="AP144" s="100">
        <v>3</v>
      </c>
      <c r="AQ144" s="100">
        <v>4</v>
      </c>
      <c r="AR144" s="69">
        <f t="shared" si="68"/>
        <v>2</v>
      </c>
      <c r="AS144" s="70">
        <f t="shared" si="69"/>
        <v>3.5</v>
      </c>
      <c r="AT144" s="100">
        <v>4</v>
      </c>
      <c r="AU144" s="100">
        <v>3</v>
      </c>
      <c r="AV144" s="100">
        <v>3</v>
      </c>
      <c r="AW144" s="100">
        <v>4</v>
      </c>
      <c r="AX144" s="100">
        <v>3</v>
      </c>
      <c r="AY144" s="69">
        <f t="shared" si="70"/>
        <v>5</v>
      </c>
      <c r="AZ144" s="70">
        <f t="shared" si="71"/>
        <v>3.4</v>
      </c>
      <c r="BA144" s="98"/>
      <c r="BB144" s="98"/>
    </row>
    <row r="145" spans="1:54" ht="15.75" customHeight="1" x14ac:dyDescent="0.25">
      <c r="A145" s="69">
        <v>143</v>
      </c>
      <c r="B145" s="69" t="s">
        <v>402</v>
      </c>
      <c r="C145" s="100" t="s">
        <v>191</v>
      </c>
      <c r="D145" s="100" t="s">
        <v>196</v>
      </c>
      <c r="E145" s="100">
        <v>4</v>
      </c>
      <c r="F145" s="100">
        <v>3</v>
      </c>
      <c r="G145" s="100">
        <v>3</v>
      </c>
      <c r="H145" s="100">
        <v>4</v>
      </c>
      <c r="I145" s="69">
        <f t="shared" si="54"/>
        <v>4</v>
      </c>
      <c r="J145" s="70">
        <f t="shared" si="55"/>
        <v>3.5</v>
      </c>
      <c r="K145" s="100">
        <v>3</v>
      </c>
      <c r="L145" s="100">
        <v>3</v>
      </c>
      <c r="M145" s="100">
        <v>3</v>
      </c>
      <c r="N145" s="100">
        <v>4</v>
      </c>
      <c r="O145" s="69">
        <f t="shared" si="56"/>
        <v>4</v>
      </c>
      <c r="P145" s="70">
        <f t="shared" si="57"/>
        <v>3.25</v>
      </c>
      <c r="Q145" s="100">
        <v>4</v>
      </c>
      <c r="R145" s="100">
        <v>3</v>
      </c>
      <c r="S145" s="100">
        <v>3</v>
      </c>
      <c r="T145" s="69">
        <f t="shared" si="58"/>
        <v>3</v>
      </c>
      <c r="U145" s="70">
        <f t="shared" si="59"/>
        <v>3.3333333333333335</v>
      </c>
      <c r="V145" s="100">
        <v>4</v>
      </c>
      <c r="W145" s="100">
        <v>3</v>
      </c>
      <c r="X145" s="100">
        <v>3</v>
      </c>
      <c r="Y145" s="100">
        <v>4</v>
      </c>
      <c r="Z145" s="69">
        <f t="shared" si="60"/>
        <v>4</v>
      </c>
      <c r="AA145" s="70">
        <f t="shared" si="61"/>
        <v>3.5</v>
      </c>
      <c r="AB145" s="100">
        <v>3</v>
      </c>
      <c r="AC145" s="100">
        <v>4</v>
      </c>
      <c r="AD145" s="69">
        <f t="shared" si="62"/>
        <v>2</v>
      </c>
      <c r="AE145" s="70">
        <f t="shared" si="63"/>
        <v>3.5</v>
      </c>
      <c r="AF145" s="100">
        <v>4</v>
      </c>
      <c r="AG145" s="100">
        <v>3</v>
      </c>
      <c r="AH145" s="100">
        <v>3</v>
      </c>
      <c r="AI145" s="69">
        <f t="shared" si="64"/>
        <v>3</v>
      </c>
      <c r="AJ145" s="70">
        <f t="shared" si="65"/>
        <v>3.3333333333333335</v>
      </c>
      <c r="AK145" s="100">
        <v>3</v>
      </c>
      <c r="AL145" s="100">
        <v>4</v>
      </c>
      <c r="AM145" s="100">
        <v>3</v>
      </c>
      <c r="AN145" s="69">
        <f t="shared" si="66"/>
        <v>3</v>
      </c>
      <c r="AO145" s="70">
        <f t="shared" si="67"/>
        <v>3.3333333333333335</v>
      </c>
      <c r="AP145" s="100">
        <v>3</v>
      </c>
      <c r="AQ145" s="100">
        <v>4</v>
      </c>
      <c r="AR145" s="69">
        <f t="shared" si="68"/>
        <v>2</v>
      </c>
      <c r="AS145" s="70">
        <f t="shared" si="69"/>
        <v>3.5</v>
      </c>
      <c r="AT145" s="100">
        <v>4</v>
      </c>
      <c r="AU145" s="100">
        <v>3</v>
      </c>
      <c r="AV145" s="100">
        <v>3</v>
      </c>
      <c r="AW145" s="100">
        <v>3</v>
      </c>
      <c r="AX145" s="100">
        <v>3</v>
      </c>
      <c r="AY145" s="69">
        <f t="shared" si="70"/>
        <v>5</v>
      </c>
      <c r="AZ145" s="70">
        <f t="shared" si="71"/>
        <v>3.2</v>
      </c>
      <c r="BA145" s="98"/>
      <c r="BB145" s="98"/>
    </row>
    <row r="146" spans="1:54" ht="15.75" customHeight="1" x14ac:dyDescent="0.25">
      <c r="A146" s="69">
        <v>144</v>
      </c>
      <c r="B146" s="69" t="s">
        <v>403</v>
      </c>
      <c r="C146" s="100" t="s">
        <v>193</v>
      </c>
      <c r="D146" s="100" t="s">
        <v>196</v>
      </c>
      <c r="E146" s="100">
        <v>4</v>
      </c>
      <c r="F146" s="100">
        <v>3</v>
      </c>
      <c r="G146" s="100">
        <v>4</v>
      </c>
      <c r="H146" s="100">
        <v>4</v>
      </c>
      <c r="I146" s="69">
        <f t="shared" si="54"/>
        <v>4</v>
      </c>
      <c r="J146" s="70">
        <f t="shared" si="55"/>
        <v>3.75</v>
      </c>
      <c r="K146" s="100">
        <v>3</v>
      </c>
      <c r="L146" s="100">
        <v>3</v>
      </c>
      <c r="M146" s="100">
        <v>3</v>
      </c>
      <c r="N146" s="100">
        <v>4</v>
      </c>
      <c r="O146" s="69">
        <f t="shared" si="56"/>
        <v>4</v>
      </c>
      <c r="P146" s="70">
        <f t="shared" si="57"/>
        <v>3.25</v>
      </c>
      <c r="Q146" s="100">
        <v>3</v>
      </c>
      <c r="R146" s="100">
        <v>4</v>
      </c>
      <c r="S146" s="100">
        <v>3</v>
      </c>
      <c r="T146" s="69">
        <f t="shared" si="58"/>
        <v>3</v>
      </c>
      <c r="U146" s="70">
        <f t="shared" si="59"/>
        <v>3.3333333333333335</v>
      </c>
      <c r="V146" s="100">
        <v>4</v>
      </c>
      <c r="W146" s="100">
        <v>3</v>
      </c>
      <c r="X146" s="100">
        <v>4</v>
      </c>
      <c r="Y146" s="100">
        <v>4</v>
      </c>
      <c r="Z146" s="69">
        <f t="shared" si="60"/>
        <v>4</v>
      </c>
      <c r="AA146" s="70">
        <f t="shared" si="61"/>
        <v>3.75</v>
      </c>
      <c r="AB146" s="100">
        <v>3</v>
      </c>
      <c r="AC146" s="100">
        <v>4</v>
      </c>
      <c r="AD146" s="69">
        <f t="shared" si="62"/>
        <v>2</v>
      </c>
      <c r="AE146" s="70">
        <f t="shared" si="63"/>
        <v>3.5</v>
      </c>
      <c r="AF146" s="100">
        <v>4</v>
      </c>
      <c r="AG146" s="100">
        <v>3</v>
      </c>
      <c r="AH146" s="100">
        <v>3</v>
      </c>
      <c r="AI146" s="69">
        <f t="shared" si="64"/>
        <v>3</v>
      </c>
      <c r="AJ146" s="70">
        <f t="shared" si="65"/>
        <v>3.3333333333333335</v>
      </c>
      <c r="AK146" s="100">
        <v>3</v>
      </c>
      <c r="AL146" s="100">
        <v>4</v>
      </c>
      <c r="AM146" s="100">
        <v>3</v>
      </c>
      <c r="AN146" s="69">
        <f t="shared" si="66"/>
        <v>3</v>
      </c>
      <c r="AO146" s="70">
        <f t="shared" si="67"/>
        <v>3.3333333333333335</v>
      </c>
      <c r="AP146" s="100">
        <v>3</v>
      </c>
      <c r="AQ146" s="100">
        <v>4</v>
      </c>
      <c r="AR146" s="69">
        <f t="shared" si="68"/>
        <v>2</v>
      </c>
      <c r="AS146" s="70">
        <f t="shared" si="69"/>
        <v>3.5</v>
      </c>
      <c r="AT146" s="100">
        <v>3</v>
      </c>
      <c r="AU146" s="100">
        <v>3</v>
      </c>
      <c r="AV146" s="100">
        <v>4</v>
      </c>
      <c r="AW146" s="100">
        <v>4</v>
      </c>
      <c r="AX146" s="100">
        <v>3</v>
      </c>
      <c r="AY146" s="69">
        <f t="shared" si="70"/>
        <v>5</v>
      </c>
      <c r="AZ146" s="70">
        <f t="shared" si="71"/>
        <v>3.4</v>
      </c>
      <c r="BA146" s="98"/>
      <c r="BB146" s="98"/>
    </row>
    <row r="147" spans="1:54" ht="15.75" customHeight="1" x14ac:dyDescent="0.25">
      <c r="A147" s="69">
        <v>145</v>
      </c>
      <c r="B147" s="69" t="s">
        <v>404</v>
      </c>
      <c r="C147" s="100" t="s">
        <v>193</v>
      </c>
      <c r="D147" s="100" t="s">
        <v>196</v>
      </c>
      <c r="E147" s="100">
        <v>4</v>
      </c>
      <c r="F147" s="100">
        <v>3</v>
      </c>
      <c r="G147" s="100">
        <v>4</v>
      </c>
      <c r="H147" s="100">
        <v>4</v>
      </c>
      <c r="I147" s="69">
        <f t="shared" si="54"/>
        <v>4</v>
      </c>
      <c r="J147" s="70">
        <f t="shared" si="55"/>
        <v>3.75</v>
      </c>
      <c r="K147" s="100">
        <v>3</v>
      </c>
      <c r="L147" s="100">
        <v>3</v>
      </c>
      <c r="M147" s="100">
        <v>3</v>
      </c>
      <c r="N147" s="100">
        <v>4</v>
      </c>
      <c r="O147" s="69">
        <f t="shared" si="56"/>
        <v>4</v>
      </c>
      <c r="P147" s="70">
        <f t="shared" si="57"/>
        <v>3.25</v>
      </c>
      <c r="Q147" s="100">
        <v>3</v>
      </c>
      <c r="R147" s="100">
        <v>4</v>
      </c>
      <c r="S147" s="100">
        <v>4</v>
      </c>
      <c r="T147" s="69">
        <f t="shared" si="58"/>
        <v>3</v>
      </c>
      <c r="U147" s="70">
        <f t="shared" si="59"/>
        <v>3.6666666666666665</v>
      </c>
      <c r="V147" s="100">
        <v>4</v>
      </c>
      <c r="W147" s="100">
        <v>3</v>
      </c>
      <c r="X147" s="100">
        <v>4</v>
      </c>
      <c r="Y147" s="100">
        <v>3</v>
      </c>
      <c r="Z147" s="69">
        <f t="shared" si="60"/>
        <v>4</v>
      </c>
      <c r="AA147" s="70">
        <f t="shared" si="61"/>
        <v>3.5</v>
      </c>
      <c r="AB147" s="100">
        <v>3</v>
      </c>
      <c r="AC147" s="100">
        <v>3</v>
      </c>
      <c r="AD147" s="69">
        <f t="shared" si="62"/>
        <v>2</v>
      </c>
      <c r="AE147" s="70">
        <f t="shared" si="63"/>
        <v>3</v>
      </c>
      <c r="AF147" s="100">
        <v>4</v>
      </c>
      <c r="AG147" s="100">
        <v>3</v>
      </c>
      <c r="AH147" s="100">
        <v>3</v>
      </c>
      <c r="AI147" s="69">
        <f t="shared" si="64"/>
        <v>3</v>
      </c>
      <c r="AJ147" s="70">
        <f t="shared" si="65"/>
        <v>3.3333333333333335</v>
      </c>
      <c r="AK147" s="100">
        <v>3</v>
      </c>
      <c r="AL147" s="100">
        <v>4</v>
      </c>
      <c r="AM147" s="100">
        <v>3</v>
      </c>
      <c r="AN147" s="69">
        <f t="shared" si="66"/>
        <v>3</v>
      </c>
      <c r="AO147" s="70">
        <f t="shared" si="67"/>
        <v>3.3333333333333335</v>
      </c>
      <c r="AP147" s="100">
        <v>3</v>
      </c>
      <c r="AQ147" s="100">
        <v>4</v>
      </c>
      <c r="AR147" s="69">
        <f t="shared" si="68"/>
        <v>2</v>
      </c>
      <c r="AS147" s="70">
        <f t="shared" si="69"/>
        <v>3.5</v>
      </c>
      <c r="AT147" s="100">
        <v>3</v>
      </c>
      <c r="AU147" s="100">
        <v>3</v>
      </c>
      <c r="AV147" s="100">
        <v>4</v>
      </c>
      <c r="AW147" s="100">
        <v>4</v>
      </c>
      <c r="AX147" s="100">
        <v>3</v>
      </c>
      <c r="AY147" s="69">
        <f t="shared" si="70"/>
        <v>5</v>
      </c>
      <c r="AZ147" s="70">
        <f t="shared" si="71"/>
        <v>3.4</v>
      </c>
      <c r="BA147" s="98"/>
      <c r="BB147" s="98"/>
    </row>
    <row r="148" spans="1:54" ht="15.75" customHeight="1" x14ac:dyDescent="0.25">
      <c r="A148" s="69">
        <v>146</v>
      </c>
      <c r="B148" s="69" t="s">
        <v>405</v>
      </c>
      <c r="C148" s="100" t="s">
        <v>193</v>
      </c>
      <c r="D148" s="100" t="s">
        <v>192</v>
      </c>
      <c r="E148" s="100">
        <v>4</v>
      </c>
      <c r="F148" s="100">
        <v>4</v>
      </c>
      <c r="G148" s="100">
        <v>4</v>
      </c>
      <c r="H148" s="100">
        <v>3</v>
      </c>
      <c r="I148" s="69">
        <f t="shared" si="54"/>
        <v>4</v>
      </c>
      <c r="J148" s="70">
        <f t="shared" si="55"/>
        <v>3.75</v>
      </c>
      <c r="K148" s="100">
        <v>3</v>
      </c>
      <c r="L148" s="100">
        <v>3</v>
      </c>
      <c r="M148" s="100">
        <v>3</v>
      </c>
      <c r="N148" s="100">
        <v>4</v>
      </c>
      <c r="O148" s="69">
        <f t="shared" si="56"/>
        <v>4</v>
      </c>
      <c r="P148" s="70">
        <f t="shared" si="57"/>
        <v>3.25</v>
      </c>
      <c r="Q148" s="100">
        <v>3</v>
      </c>
      <c r="R148" s="100">
        <v>3</v>
      </c>
      <c r="S148" s="100">
        <v>4</v>
      </c>
      <c r="T148" s="69">
        <f t="shared" si="58"/>
        <v>3</v>
      </c>
      <c r="U148" s="70">
        <f t="shared" si="59"/>
        <v>3.3333333333333335</v>
      </c>
      <c r="V148" s="100">
        <v>4</v>
      </c>
      <c r="W148" s="100">
        <v>4</v>
      </c>
      <c r="X148" s="100">
        <v>3</v>
      </c>
      <c r="Y148" s="100">
        <v>3</v>
      </c>
      <c r="Z148" s="69">
        <f t="shared" si="60"/>
        <v>4</v>
      </c>
      <c r="AA148" s="70">
        <f t="shared" si="61"/>
        <v>3.5</v>
      </c>
      <c r="AB148" s="100">
        <v>3</v>
      </c>
      <c r="AC148" s="100">
        <v>3</v>
      </c>
      <c r="AD148" s="69">
        <f t="shared" si="62"/>
        <v>2</v>
      </c>
      <c r="AE148" s="70">
        <f t="shared" si="63"/>
        <v>3</v>
      </c>
      <c r="AF148" s="100">
        <v>4</v>
      </c>
      <c r="AG148" s="100">
        <v>3</v>
      </c>
      <c r="AH148" s="100">
        <v>3</v>
      </c>
      <c r="AI148" s="69">
        <f t="shared" si="64"/>
        <v>3</v>
      </c>
      <c r="AJ148" s="70">
        <f t="shared" si="65"/>
        <v>3.3333333333333335</v>
      </c>
      <c r="AK148" s="100">
        <v>3</v>
      </c>
      <c r="AL148" s="100">
        <v>3</v>
      </c>
      <c r="AM148" s="100">
        <v>3</v>
      </c>
      <c r="AN148" s="69">
        <f t="shared" si="66"/>
        <v>3</v>
      </c>
      <c r="AO148" s="70">
        <f t="shared" si="67"/>
        <v>3</v>
      </c>
      <c r="AP148" s="100">
        <v>3</v>
      </c>
      <c r="AQ148" s="100">
        <v>4</v>
      </c>
      <c r="AR148" s="69">
        <f t="shared" si="68"/>
        <v>2</v>
      </c>
      <c r="AS148" s="70">
        <f t="shared" si="69"/>
        <v>3.5</v>
      </c>
      <c r="AT148" s="100">
        <v>3</v>
      </c>
      <c r="AU148" s="100">
        <v>3</v>
      </c>
      <c r="AV148" s="100">
        <v>4</v>
      </c>
      <c r="AW148" s="100">
        <v>3</v>
      </c>
      <c r="AX148" s="100">
        <v>3</v>
      </c>
      <c r="AY148" s="69">
        <f t="shared" si="70"/>
        <v>5</v>
      </c>
      <c r="AZ148" s="70">
        <f t="shared" si="71"/>
        <v>3.2</v>
      </c>
      <c r="BA148" s="98"/>
      <c r="BB148" s="98"/>
    </row>
    <row r="149" spans="1:54" ht="15.75" customHeight="1" x14ac:dyDescent="0.25">
      <c r="A149" s="69">
        <v>147</v>
      </c>
      <c r="B149" s="69" t="s">
        <v>406</v>
      </c>
      <c r="C149" s="100" t="s">
        <v>193</v>
      </c>
      <c r="D149" s="100" t="s">
        <v>192</v>
      </c>
      <c r="E149" s="100">
        <v>3</v>
      </c>
      <c r="F149" s="100">
        <v>4</v>
      </c>
      <c r="G149" s="100">
        <v>4</v>
      </c>
      <c r="H149" s="100">
        <v>4</v>
      </c>
      <c r="I149" s="69">
        <f t="shared" si="54"/>
        <v>4</v>
      </c>
      <c r="J149" s="70">
        <f t="shared" si="55"/>
        <v>3.75</v>
      </c>
      <c r="K149" s="100">
        <v>3</v>
      </c>
      <c r="L149" s="100">
        <v>3</v>
      </c>
      <c r="M149" s="100">
        <v>3</v>
      </c>
      <c r="N149" s="100">
        <v>4</v>
      </c>
      <c r="O149" s="69">
        <f t="shared" si="56"/>
        <v>4</v>
      </c>
      <c r="P149" s="70">
        <f t="shared" si="57"/>
        <v>3.25</v>
      </c>
      <c r="Q149" s="100">
        <v>3</v>
      </c>
      <c r="R149" s="100">
        <v>3</v>
      </c>
      <c r="S149" s="100">
        <v>4</v>
      </c>
      <c r="T149" s="69">
        <f t="shared" si="58"/>
        <v>3</v>
      </c>
      <c r="U149" s="70">
        <f t="shared" si="59"/>
        <v>3.3333333333333335</v>
      </c>
      <c r="V149" s="100">
        <v>4</v>
      </c>
      <c r="W149" s="100">
        <v>3</v>
      </c>
      <c r="X149" s="100">
        <v>3</v>
      </c>
      <c r="Y149" s="100">
        <v>3</v>
      </c>
      <c r="Z149" s="69">
        <f t="shared" si="60"/>
        <v>4</v>
      </c>
      <c r="AA149" s="70">
        <f t="shared" si="61"/>
        <v>3.25</v>
      </c>
      <c r="AB149" s="100">
        <v>3</v>
      </c>
      <c r="AC149" s="100">
        <v>3</v>
      </c>
      <c r="AD149" s="69">
        <f t="shared" si="62"/>
        <v>2</v>
      </c>
      <c r="AE149" s="70">
        <f t="shared" si="63"/>
        <v>3</v>
      </c>
      <c r="AF149" s="100">
        <v>4</v>
      </c>
      <c r="AG149" s="100">
        <v>3</v>
      </c>
      <c r="AH149" s="100">
        <v>3</v>
      </c>
      <c r="AI149" s="69">
        <f t="shared" si="64"/>
        <v>3</v>
      </c>
      <c r="AJ149" s="70">
        <f t="shared" si="65"/>
        <v>3.3333333333333335</v>
      </c>
      <c r="AK149" s="100">
        <v>3</v>
      </c>
      <c r="AL149" s="100">
        <v>3</v>
      </c>
      <c r="AM149" s="100">
        <v>3</v>
      </c>
      <c r="AN149" s="69">
        <f t="shared" si="66"/>
        <v>3</v>
      </c>
      <c r="AO149" s="70">
        <f t="shared" si="67"/>
        <v>3</v>
      </c>
      <c r="AP149" s="100">
        <v>3</v>
      </c>
      <c r="AQ149" s="100">
        <v>3</v>
      </c>
      <c r="AR149" s="69">
        <f t="shared" si="68"/>
        <v>2</v>
      </c>
      <c r="AS149" s="70">
        <f t="shared" si="69"/>
        <v>3</v>
      </c>
      <c r="AT149" s="100">
        <v>4</v>
      </c>
      <c r="AU149" s="100">
        <v>3</v>
      </c>
      <c r="AV149" s="100">
        <v>3</v>
      </c>
      <c r="AW149" s="100">
        <v>3</v>
      </c>
      <c r="AX149" s="100">
        <v>3</v>
      </c>
      <c r="AY149" s="69">
        <f t="shared" si="70"/>
        <v>5</v>
      </c>
      <c r="AZ149" s="70">
        <f t="shared" si="71"/>
        <v>3.2</v>
      </c>
      <c r="BA149" s="98"/>
      <c r="BB149" s="98"/>
    </row>
    <row r="150" spans="1:54" ht="15.75" customHeight="1" x14ac:dyDescent="0.25">
      <c r="A150" s="69">
        <v>148</v>
      </c>
      <c r="B150" s="69" t="s">
        <v>407</v>
      </c>
      <c r="C150" s="100" t="s">
        <v>193</v>
      </c>
      <c r="D150" s="100" t="s">
        <v>196</v>
      </c>
      <c r="E150" s="100">
        <v>3</v>
      </c>
      <c r="F150" s="100">
        <v>3</v>
      </c>
      <c r="G150" s="100">
        <v>3</v>
      </c>
      <c r="H150" s="100">
        <v>3</v>
      </c>
      <c r="I150" s="69">
        <f t="shared" si="54"/>
        <v>4</v>
      </c>
      <c r="J150" s="70">
        <f t="shared" si="55"/>
        <v>3</v>
      </c>
      <c r="K150" s="100">
        <v>3</v>
      </c>
      <c r="L150" s="100">
        <v>3</v>
      </c>
      <c r="M150" s="100">
        <v>3</v>
      </c>
      <c r="N150" s="100">
        <v>4</v>
      </c>
      <c r="O150" s="69">
        <f t="shared" si="56"/>
        <v>4</v>
      </c>
      <c r="P150" s="70">
        <f t="shared" si="57"/>
        <v>3.25</v>
      </c>
      <c r="Q150" s="100">
        <v>3</v>
      </c>
      <c r="R150" s="100">
        <v>3</v>
      </c>
      <c r="S150" s="100">
        <v>3</v>
      </c>
      <c r="T150" s="69">
        <f t="shared" si="58"/>
        <v>3</v>
      </c>
      <c r="U150" s="70">
        <f t="shared" si="59"/>
        <v>3</v>
      </c>
      <c r="V150" s="100">
        <v>4</v>
      </c>
      <c r="W150" s="100">
        <v>3</v>
      </c>
      <c r="X150" s="100">
        <v>3</v>
      </c>
      <c r="Y150" s="100">
        <v>3</v>
      </c>
      <c r="Z150" s="69">
        <f t="shared" si="60"/>
        <v>4</v>
      </c>
      <c r="AA150" s="70">
        <f t="shared" si="61"/>
        <v>3.25</v>
      </c>
      <c r="AB150" s="100">
        <v>3</v>
      </c>
      <c r="AC150" s="100">
        <v>3</v>
      </c>
      <c r="AD150" s="69">
        <f t="shared" si="62"/>
        <v>2</v>
      </c>
      <c r="AE150" s="70">
        <f t="shared" si="63"/>
        <v>3</v>
      </c>
      <c r="AF150" s="100">
        <v>4</v>
      </c>
      <c r="AG150" s="100">
        <v>3</v>
      </c>
      <c r="AH150" s="100">
        <v>3</v>
      </c>
      <c r="AI150" s="69">
        <f t="shared" si="64"/>
        <v>3</v>
      </c>
      <c r="AJ150" s="70">
        <f t="shared" si="65"/>
        <v>3.3333333333333335</v>
      </c>
      <c r="AK150" s="100">
        <v>3</v>
      </c>
      <c r="AL150" s="100">
        <v>3</v>
      </c>
      <c r="AM150" s="100">
        <v>3</v>
      </c>
      <c r="AN150" s="69">
        <f t="shared" si="66"/>
        <v>3</v>
      </c>
      <c r="AO150" s="70">
        <f t="shared" si="67"/>
        <v>3</v>
      </c>
      <c r="AP150" s="100">
        <v>3</v>
      </c>
      <c r="AQ150" s="100">
        <v>3</v>
      </c>
      <c r="AR150" s="69">
        <f t="shared" si="68"/>
        <v>2</v>
      </c>
      <c r="AS150" s="70">
        <f t="shared" si="69"/>
        <v>3</v>
      </c>
      <c r="AT150" s="100">
        <v>4</v>
      </c>
      <c r="AU150" s="100">
        <v>3</v>
      </c>
      <c r="AV150" s="100">
        <v>4</v>
      </c>
      <c r="AW150" s="100">
        <v>3</v>
      </c>
      <c r="AX150" s="100">
        <v>3</v>
      </c>
      <c r="AY150" s="69">
        <f t="shared" si="70"/>
        <v>5</v>
      </c>
      <c r="AZ150" s="70">
        <f t="shared" si="71"/>
        <v>3.4</v>
      </c>
      <c r="BA150" s="98"/>
      <c r="BB150" s="98"/>
    </row>
    <row r="151" spans="1:54" ht="15.75" customHeight="1" x14ac:dyDescent="0.25">
      <c r="A151" s="69">
        <v>149</v>
      </c>
      <c r="B151" s="69" t="s">
        <v>408</v>
      </c>
      <c r="C151" s="100" t="s">
        <v>193</v>
      </c>
      <c r="D151" s="100" t="s">
        <v>192</v>
      </c>
      <c r="E151" s="100">
        <v>3</v>
      </c>
      <c r="F151" s="100">
        <v>3</v>
      </c>
      <c r="G151" s="100">
        <v>3</v>
      </c>
      <c r="H151" s="100">
        <v>3</v>
      </c>
      <c r="I151" s="69">
        <f t="shared" si="54"/>
        <v>4</v>
      </c>
      <c r="J151" s="70">
        <f t="shared" si="55"/>
        <v>3</v>
      </c>
      <c r="K151" s="100">
        <v>3</v>
      </c>
      <c r="L151" s="100">
        <v>3</v>
      </c>
      <c r="M151" s="100">
        <v>3</v>
      </c>
      <c r="N151" s="100">
        <v>4</v>
      </c>
      <c r="O151" s="69">
        <f t="shared" si="56"/>
        <v>4</v>
      </c>
      <c r="P151" s="70">
        <f t="shared" si="57"/>
        <v>3.25</v>
      </c>
      <c r="Q151" s="100">
        <v>3</v>
      </c>
      <c r="R151" s="100">
        <v>3</v>
      </c>
      <c r="S151" s="100">
        <v>3</v>
      </c>
      <c r="T151" s="69">
        <f t="shared" si="58"/>
        <v>3</v>
      </c>
      <c r="U151" s="70">
        <f t="shared" si="59"/>
        <v>3</v>
      </c>
      <c r="V151" s="100">
        <v>3</v>
      </c>
      <c r="W151" s="100">
        <v>3</v>
      </c>
      <c r="X151" s="100">
        <v>3</v>
      </c>
      <c r="Y151" s="100">
        <v>3</v>
      </c>
      <c r="Z151" s="69">
        <f t="shared" si="60"/>
        <v>4</v>
      </c>
      <c r="AA151" s="70">
        <f t="shared" si="61"/>
        <v>3</v>
      </c>
      <c r="AB151" s="100">
        <v>3</v>
      </c>
      <c r="AC151" s="100">
        <v>3</v>
      </c>
      <c r="AD151" s="69">
        <f t="shared" si="62"/>
        <v>2</v>
      </c>
      <c r="AE151" s="70">
        <f t="shared" si="63"/>
        <v>3</v>
      </c>
      <c r="AF151" s="100">
        <v>4</v>
      </c>
      <c r="AG151" s="100">
        <v>3</v>
      </c>
      <c r="AH151" s="100">
        <v>3</v>
      </c>
      <c r="AI151" s="69">
        <f t="shared" si="64"/>
        <v>3</v>
      </c>
      <c r="AJ151" s="70">
        <f t="shared" si="65"/>
        <v>3.3333333333333335</v>
      </c>
      <c r="AK151" s="100">
        <v>3</v>
      </c>
      <c r="AL151" s="100">
        <v>3</v>
      </c>
      <c r="AM151" s="100">
        <v>3</v>
      </c>
      <c r="AN151" s="69">
        <f t="shared" si="66"/>
        <v>3</v>
      </c>
      <c r="AO151" s="70">
        <f t="shared" si="67"/>
        <v>3</v>
      </c>
      <c r="AP151" s="100">
        <v>3</v>
      </c>
      <c r="AQ151" s="100">
        <v>3</v>
      </c>
      <c r="AR151" s="69">
        <f t="shared" si="68"/>
        <v>2</v>
      </c>
      <c r="AS151" s="70">
        <f t="shared" si="69"/>
        <v>3</v>
      </c>
      <c r="AT151" s="100">
        <v>3</v>
      </c>
      <c r="AU151" s="100">
        <v>3</v>
      </c>
      <c r="AV151" s="100">
        <v>3</v>
      </c>
      <c r="AW151" s="100">
        <v>4</v>
      </c>
      <c r="AX151" s="100">
        <v>3</v>
      </c>
      <c r="AY151" s="69">
        <f t="shared" si="70"/>
        <v>5</v>
      </c>
      <c r="AZ151" s="70">
        <f t="shared" si="71"/>
        <v>3.2</v>
      </c>
      <c r="BA151" s="98"/>
      <c r="BB151" s="98"/>
    </row>
    <row r="152" spans="1:54" ht="15.75" customHeight="1" x14ac:dyDescent="0.25">
      <c r="A152" s="69">
        <v>150</v>
      </c>
      <c r="B152" s="69" t="s">
        <v>409</v>
      </c>
      <c r="C152" s="100" t="s">
        <v>193</v>
      </c>
      <c r="D152" s="100" t="s">
        <v>192</v>
      </c>
      <c r="E152" s="100">
        <v>3</v>
      </c>
      <c r="F152" s="100">
        <v>3</v>
      </c>
      <c r="G152" s="100">
        <v>3</v>
      </c>
      <c r="H152" s="100">
        <v>3</v>
      </c>
      <c r="I152" s="69">
        <f t="shared" si="54"/>
        <v>4</v>
      </c>
      <c r="J152" s="70">
        <f t="shared" si="55"/>
        <v>3</v>
      </c>
      <c r="K152" s="100">
        <v>3</v>
      </c>
      <c r="L152" s="100">
        <v>3</v>
      </c>
      <c r="M152" s="100">
        <v>3</v>
      </c>
      <c r="N152" s="100">
        <v>3</v>
      </c>
      <c r="O152" s="69">
        <f t="shared" si="56"/>
        <v>4</v>
      </c>
      <c r="P152" s="70">
        <f t="shared" si="57"/>
        <v>3</v>
      </c>
      <c r="Q152" s="100">
        <v>3</v>
      </c>
      <c r="R152" s="100">
        <v>3</v>
      </c>
      <c r="S152" s="100">
        <v>3</v>
      </c>
      <c r="T152" s="69">
        <f t="shared" si="58"/>
        <v>3</v>
      </c>
      <c r="U152" s="70">
        <f t="shared" si="59"/>
        <v>3</v>
      </c>
      <c r="V152" s="100">
        <v>3</v>
      </c>
      <c r="W152" s="100">
        <v>3</v>
      </c>
      <c r="X152" s="100">
        <v>3</v>
      </c>
      <c r="Y152" s="100">
        <v>3</v>
      </c>
      <c r="Z152" s="69">
        <f t="shared" si="60"/>
        <v>4</v>
      </c>
      <c r="AA152" s="70">
        <f t="shared" si="61"/>
        <v>3</v>
      </c>
      <c r="AB152" s="100">
        <v>3</v>
      </c>
      <c r="AC152" s="100">
        <v>3</v>
      </c>
      <c r="AD152" s="69">
        <f t="shared" si="62"/>
        <v>2</v>
      </c>
      <c r="AE152" s="70">
        <f t="shared" si="63"/>
        <v>3</v>
      </c>
      <c r="AF152" s="100">
        <v>3</v>
      </c>
      <c r="AG152" s="100">
        <v>3</v>
      </c>
      <c r="AH152" s="100">
        <v>3</v>
      </c>
      <c r="AI152" s="69">
        <f t="shared" si="64"/>
        <v>3</v>
      </c>
      <c r="AJ152" s="70">
        <f t="shared" si="65"/>
        <v>3</v>
      </c>
      <c r="AK152" s="100">
        <v>3</v>
      </c>
      <c r="AL152" s="100">
        <v>3</v>
      </c>
      <c r="AM152" s="100">
        <v>3</v>
      </c>
      <c r="AN152" s="69">
        <f t="shared" si="66"/>
        <v>3</v>
      </c>
      <c r="AO152" s="70">
        <f t="shared" si="67"/>
        <v>3</v>
      </c>
      <c r="AP152" s="100">
        <v>3</v>
      </c>
      <c r="AQ152" s="100">
        <v>3</v>
      </c>
      <c r="AR152" s="69">
        <f t="shared" si="68"/>
        <v>2</v>
      </c>
      <c r="AS152" s="70">
        <f t="shared" si="69"/>
        <v>3</v>
      </c>
      <c r="AT152" s="100">
        <v>3</v>
      </c>
      <c r="AU152" s="100">
        <v>3</v>
      </c>
      <c r="AV152" s="100">
        <v>3</v>
      </c>
      <c r="AW152" s="100">
        <v>4</v>
      </c>
      <c r="AX152" s="100">
        <v>3</v>
      </c>
      <c r="AY152" s="69">
        <f t="shared" si="70"/>
        <v>5</v>
      </c>
      <c r="AZ152" s="70">
        <f t="shared" si="71"/>
        <v>3.2</v>
      </c>
      <c r="BA152" s="98"/>
      <c r="BB152" s="98"/>
    </row>
    <row r="153" spans="1:54" ht="15.75" customHeight="1" x14ac:dyDescent="0.25">
      <c r="A153" s="101"/>
      <c r="B153" s="101"/>
      <c r="C153" s="102"/>
      <c r="D153" s="102"/>
      <c r="E153" s="76">
        <f>COUNTIF(E3:E152,"&gt;0")</f>
        <v>150</v>
      </c>
      <c r="F153" s="76">
        <f>COUNTIF(F3:F152,"&gt;0")</f>
        <v>150</v>
      </c>
      <c r="G153" s="76">
        <f>COUNTIF(G3:G152,"&gt;0")</f>
        <v>150</v>
      </c>
      <c r="H153" s="76">
        <f>COUNTIF(H3:H152,"&gt;0")</f>
        <v>150</v>
      </c>
      <c r="I153" s="103"/>
      <c r="J153" s="76">
        <f>COUNTIF(J3:J152,"&gt;0")</f>
        <v>150</v>
      </c>
      <c r="K153" s="78">
        <f>COUNTIF(K3:K152,"&gt;0")</f>
        <v>150</v>
      </c>
      <c r="L153" s="78">
        <f>COUNTIF(L3:L152,"&gt;0")</f>
        <v>150</v>
      </c>
      <c r="M153" s="78">
        <f>COUNTIF(M3:M152,"&gt;0")</f>
        <v>150</v>
      </c>
      <c r="N153" s="78">
        <f>COUNTIF(N3:N152,"&gt;0")</f>
        <v>150</v>
      </c>
      <c r="O153" s="104"/>
      <c r="P153" s="78">
        <f>COUNTIF(P3:P152,"&gt;0")</f>
        <v>150</v>
      </c>
      <c r="Q153" s="80">
        <f>COUNTIF(Q3:Q152,"&gt;0")</f>
        <v>150</v>
      </c>
      <c r="R153" s="80">
        <f>COUNTIF(R3:R152,"&gt;0")</f>
        <v>150</v>
      </c>
      <c r="S153" s="80">
        <f>COUNTIF(S3:S152,"&gt;0")</f>
        <v>150</v>
      </c>
      <c r="T153" s="105"/>
      <c r="U153" s="80">
        <f>COUNTIF(U3:U152,"&gt;0")</f>
        <v>150</v>
      </c>
      <c r="V153" s="83">
        <f>COUNTIF(V3:V152,"&gt;0")</f>
        <v>150</v>
      </c>
      <c r="W153" s="83">
        <f>COUNTIF(W3:W152,"&gt;0")</f>
        <v>150</v>
      </c>
      <c r="X153" s="83">
        <f>COUNTIF(X3:X152,"&gt;0")</f>
        <v>150</v>
      </c>
      <c r="Y153" s="83">
        <f>COUNTIF(Y3:Y152,"&gt;0")</f>
        <v>150</v>
      </c>
      <c r="Z153" s="106"/>
      <c r="AA153" s="83">
        <f>COUNTIF(AA3:AA152,"&gt;0")</f>
        <v>150</v>
      </c>
      <c r="AB153" s="85">
        <f>COUNTIF(AB3:AB152,"&gt;0")</f>
        <v>150</v>
      </c>
      <c r="AC153" s="85">
        <f>COUNTIF(AC3:AC152,"&gt;0")</f>
        <v>150</v>
      </c>
      <c r="AD153" s="107"/>
      <c r="AE153" s="85">
        <f>COUNTIF(AE3:AE152,"&gt;0")</f>
        <v>150</v>
      </c>
      <c r="AF153" s="76">
        <f>COUNTIF(AF3:AF152,"&gt;0")</f>
        <v>150</v>
      </c>
      <c r="AG153" s="76">
        <f>COUNTIF(AG3:AG152,"&gt;0")</f>
        <v>150</v>
      </c>
      <c r="AH153" s="76">
        <f>COUNTIF(AH3:AH152,"&gt;0")</f>
        <v>150</v>
      </c>
      <c r="AI153" s="103"/>
      <c r="AJ153" s="76">
        <f>COUNTIF(AJ3:AJ152,"&gt;0")</f>
        <v>150</v>
      </c>
      <c r="AK153" s="90">
        <f>COUNTIF(AK3:AK152,"&gt;0")</f>
        <v>150</v>
      </c>
      <c r="AL153" s="90">
        <f>COUNTIF(AL3:AL152,"&gt;0")</f>
        <v>150</v>
      </c>
      <c r="AM153" s="90">
        <f>COUNTIF(AM3:AM152,"&gt;0")</f>
        <v>150</v>
      </c>
      <c r="AN153" s="108"/>
      <c r="AO153" s="90">
        <f>COUNTIF(AO3:AO152,"&gt;0")</f>
        <v>150</v>
      </c>
      <c r="AP153" s="93">
        <f>COUNTIF(AP3:AP152,"&gt;0")</f>
        <v>150</v>
      </c>
      <c r="AQ153" s="93">
        <f>COUNTIF(AQ3:AQ152,"&gt;0")</f>
        <v>150</v>
      </c>
      <c r="AR153" s="109"/>
      <c r="AS153" s="93">
        <f t="shared" ref="AS153:AX153" si="72">COUNTIF(AS3:AS152,"&gt;0")</f>
        <v>150</v>
      </c>
      <c r="AT153" s="95">
        <f t="shared" si="72"/>
        <v>150</v>
      </c>
      <c r="AU153" s="95">
        <f t="shared" si="72"/>
        <v>150</v>
      </c>
      <c r="AV153" s="95">
        <f t="shared" si="72"/>
        <v>150</v>
      </c>
      <c r="AW153" s="95">
        <f t="shared" si="72"/>
        <v>150</v>
      </c>
      <c r="AX153" s="95">
        <f t="shared" si="72"/>
        <v>150</v>
      </c>
      <c r="AY153" s="110"/>
      <c r="AZ153" s="95">
        <f>COUNTIF(AZ3:AZ152,"&gt;0")</f>
        <v>150</v>
      </c>
      <c r="BA153" s="98"/>
      <c r="BB153" s="98"/>
    </row>
    <row r="154" spans="1:54" ht="15.75" customHeight="1" x14ac:dyDescent="0.25">
      <c r="C154" s="102"/>
      <c r="D154" s="102"/>
      <c r="E154" s="112">
        <f>IF(E153&gt;0,(SUMIF(E3:E152,"&gt;0")/E153),0)</f>
        <v>3.2933333333333334</v>
      </c>
      <c r="F154" s="112">
        <f>IF(F153&gt;0,AVERAGE(F3:F152),0)</f>
        <v>3.32</v>
      </c>
      <c r="G154" s="112">
        <f>IF(G153&gt;0,(SUMIF(G3:G152,"&gt;0")/G153),0)</f>
        <v>3.36</v>
      </c>
      <c r="H154" s="112">
        <f>IF(H153&gt;0,(SUMIF(H3:H152,"&gt;0")/H153),0)</f>
        <v>3.2666666666666666</v>
      </c>
      <c r="I154" s="76"/>
      <c r="J154" s="112">
        <f>IF(J153&gt;0,(SUMIF(J3:J152,"&gt;0")/J153),0)</f>
        <v>3.31</v>
      </c>
      <c r="K154" s="79">
        <f>IF(K153&gt;0,(SUMIF(K3:K152,"&gt;0")/K153),0)</f>
        <v>3.2</v>
      </c>
      <c r="L154" s="79">
        <f>IF(L153&gt;0,AVERAGE(L3:L152),0)</f>
        <v>3.2933333333333334</v>
      </c>
      <c r="M154" s="79">
        <f>IF(M153&gt;0,(SUMIF(M3:M152,"&gt;0")/M153),0)</f>
        <v>3.3266666666666667</v>
      </c>
      <c r="N154" s="79">
        <f>IF(N153&gt;0,(SUMIF(N3:N152,"&gt;0")/N153),0)</f>
        <v>3.2733333333333334</v>
      </c>
      <c r="O154" s="78"/>
      <c r="P154" s="79">
        <f>IF(P153&gt;0,(SUMIF(P3:P152,"&gt;0")/P153),0)</f>
        <v>3.2733333333333334</v>
      </c>
      <c r="Q154" s="81">
        <f>IF(Q153&gt;0,(SUMIF(Q3:Q152,"&gt;0")/Q153),0)</f>
        <v>3.3</v>
      </c>
      <c r="R154" s="81">
        <f>IF(R153&gt;0,AVERAGE(R3:R152),0)</f>
        <v>3.24</v>
      </c>
      <c r="S154" s="81">
        <f>IF(S153&gt;0,(SUMIF(S3:S152,"&gt;0")/S153),0)</f>
        <v>3.18</v>
      </c>
      <c r="T154" s="80"/>
      <c r="U154" s="81">
        <f>IF(U153&gt;0,(SUMIF(U3:U152,"&gt;0")/U153),0)</f>
        <v>3.2283333333333353</v>
      </c>
      <c r="V154" s="113">
        <f>IF(V153&gt;0,(SUMIF(V3:V152,"&gt;0")/V153),0)</f>
        <v>3.3066666666666666</v>
      </c>
      <c r="W154" s="113">
        <f>IF(W153&gt;0,AVERAGE(W3:W152),0)</f>
        <v>3.34</v>
      </c>
      <c r="X154" s="113">
        <f>IF(X153&gt;0,(SUMIF(X3:X152,"&gt;0")/X153),0)</f>
        <v>3.3333333333333335</v>
      </c>
      <c r="Y154" s="113">
        <f>IF(Y153&gt;0,(SUMIF(Y3:Y152,"&gt;0")/Y153),0)</f>
        <v>3.36</v>
      </c>
      <c r="Z154" s="83"/>
      <c r="AA154" s="113">
        <f>IF(AA153&gt;0,(SUMIF(AA3:AA152,"&gt;0")/AA153),0)</f>
        <v>3.335</v>
      </c>
      <c r="AB154" s="86">
        <f>IF(AB153&gt;0,(SUMIF(AB3:AB152,"&gt;0")/AB153),0)</f>
        <v>3.2533333333333334</v>
      </c>
      <c r="AC154" s="86">
        <f>IF(AC153&gt;0,AVERAGE(AC3:AC152),0)</f>
        <v>3.3466666666666667</v>
      </c>
      <c r="AD154" s="85"/>
      <c r="AE154" s="86">
        <f>IF(AE153&gt;0,(SUMIF(AE3:AE152,"&gt;0")/AE153),0)</f>
        <v>3.3</v>
      </c>
      <c r="AF154" s="112">
        <f>IF(AF153&gt;0,(SUMIF(AF3:AF152,"&gt;0")/AF153),0)</f>
        <v>3.3533333333333335</v>
      </c>
      <c r="AG154" s="112">
        <f>IF(AG153&gt;0,AVERAGE(AG3:AG152),0)</f>
        <v>3.4066666666666667</v>
      </c>
      <c r="AH154" s="112">
        <f>IF(AH153&gt;0,(SUMIF(AH3:AH152,"&gt;0")/AH153),0)</f>
        <v>3.3266666666666667</v>
      </c>
      <c r="AI154" s="76"/>
      <c r="AJ154" s="112">
        <f>IF(AJ153&gt;0,(SUMIF(AJ3:AJ152,"&gt;0")/AJ153),0)</f>
        <v>3.3622222222222202</v>
      </c>
      <c r="AK154" s="91">
        <f>IF(AK153&gt;0,(SUMIF(AK3:AK152,"&gt;0")/AK153),0)</f>
        <v>3.5133333333333332</v>
      </c>
      <c r="AL154" s="91">
        <f>IF(AL153&gt;0,AVERAGE(AL3:AL152),0)</f>
        <v>3.4133333333333336</v>
      </c>
      <c r="AM154" s="91">
        <f>IF(AM153&gt;0,(SUMIF(AM3:AM152,"&gt;0")/AM153),0)</f>
        <v>3.3533333333333335</v>
      </c>
      <c r="AN154" s="90"/>
      <c r="AO154" s="91">
        <f>IF(AO153&gt;0,(SUMIF(AO3:AO152,"&gt;0")/AO153),0)</f>
        <v>3.42</v>
      </c>
      <c r="AP154" s="114">
        <f>IF(AP153&gt;0,(SUMIF(AP3:AP152,"&gt;0")/AP153),0)</f>
        <v>3.2466666666666666</v>
      </c>
      <c r="AQ154" s="114">
        <f>IF(AQ153&gt;0,AVERAGE(AQ3:AQ152),0)</f>
        <v>3.24</v>
      </c>
      <c r="AR154" s="93"/>
      <c r="AS154" s="114">
        <f>IF(AS153&gt;0,(SUMIF(AS3:AS152,"&gt;0")/AS153),0)</f>
        <v>3.2433333333333332</v>
      </c>
      <c r="AT154" s="96">
        <f>IF(AT153&gt;0,(SUMIF(AT3:AT152,"&gt;0")/AT153),0)</f>
        <v>3.3333333333333335</v>
      </c>
      <c r="AU154" s="96">
        <f>IF(AU153&gt;0,AVERAGE(AU3:AU152),0)</f>
        <v>3.32</v>
      </c>
      <c r="AV154" s="96">
        <f>IF(AV153&gt;0,(SUMIF(AV3:AV152,"&gt;0")/AV153),0)</f>
        <v>3.26</v>
      </c>
      <c r="AW154" s="96">
        <f>IF(AW153&gt;0,(SUMIF(AW3:AW152,"&gt;0")/AW153),0)</f>
        <v>3.2666666666666666</v>
      </c>
      <c r="AX154" s="96">
        <f>IF(AX153&gt;0,(SUMIF(AX3:AX152,"&gt;0")/AX153),0)</f>
        <v>3.2333333333333334</v>
      </c>
      <c r="AY154" s="95"/>
      <c r="AZ154" s="96">
        <f>IF(AZ153&gt;0,(SUMIF(AZ3:AZ152,"&gt;0")/AZ153),0)</f>
        <v>3.2826666666666635</v>
      </c>
      <c r="BA154" s="98"/>
      <c r="BB154" s="98"/>
    </row>
  </sheetData>
  <mergeCells count="15">
    <mergeCell ref="K1:P1"/>
    <mergeCell ref="A1:A2"/>
    <mergeCell ref="C1:C2"/>
    <mergeCell ref="D1:D2"/>
    <mergeCell ref="E1:J1"/>
    <mergeCell ref="B1:B2"/>
    <mergeCell ref="AT1:AZ1"/>
    <mergeCell ref="BA1:BA2"/>
    <mergeCell ref="BB1:BB2"/>
    <mergeCell ref="Q1:U1"/>
    <mergeCell ref="V1:AA1"/>
    <mergeCell ref="AB1:AE1"/>
    <mergeCell ref="AF1:AJ1"/>
    <mergeCell ref="AK1:AO1"/>
    <mergeCell ref="AP1:AS1"/>
  </mergeCells>
  <phoneticPr fontId="27" type="noConversion"/>
  <pageMargins left="0.7" right="0.7" top="0.75" bottom="0.75" header="0.3" footer="0.3"/>
  <pageSetup paperSize="10000" scale="78" fitToWidth="0" fitToHeight="0" orientation="landscape" horizontalDpi="0" verticalDpi="0" r:id="rId1"/>
  <colBreaks count="2" manualBreakCount="2">
    <brk id="14" max="153" man="1"/>
    <brk id="44" max="1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J43"/>
  <sheetViews>
    <sheetView showGridLines="0" view="pageBreakPreview" topLeftCell="A19" zoomScaleNormal="100" zoomScaleSheetLayoutView="100" workbookViewId="0">
      <selection activeCell="C18" sqref="C18:E25"/>
    </sheetView>
  </sheetViews>
  <sheetFormatPr defaultColWidth="9.140625" defaultRowHeight="15" x14ac:dyDescent="0.25"/>
  <cols>
    <col min="1" max="1" width="4" style="31" customWidth="1"/>
    <col min="2" max="2" width="2.42578125" style="31" customWidth="1"/>
    <col min="3" max="3" width="15.5703125" style="31" customWidth="1"/>
    <col min="4" max="5" width="9.140625" style="31"/>
    <col min="6" max="6" width="2.7109375" style="31" customWidth="1"/>
    <col min="7" max="7" width="29.7109375" style="31" customWidth="1"/>
    <col min="8" max="9" width="9.140625" style="31"/>
    <col min="10" max="10" width="2.42578125" style="31" customWidth="1"/>
    <col min="11" max="16384" width="9.140625" style="31"/>
  </cols>
  <sheetData>
    <row r="1" spans="1:10" ht="23.25" customHeight="1" x14ac:dyDescent="0.25">
      <c r="A1" s="175"/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8" customHeight="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3" spans="1:10" ht="15.75" customHeight="1" x14ac:dyDescent="0.25">
      <c r="A3" s="177"/>
      <c r="B3" s="177"/>
      <c r="C3" s="177"/>
      <c r="D3" s="177"/>
      <c r="E3" s="177"/>
      <c r="F3" s="177"/>
      <c r="G3" s="177"/>
      <c r="H3" s="177"/>
      <c r="I3" s="177"/>
      <c r="J3" s="177"/>
    </row>
    <row r="4" spans="1:10" ht="15.75" customHeight="1" x14ac:dyDescent="0.25">
      <c r="A4" s="178"/>
      <c r="B4" s="178"/>
      <c r="C4" s="178"/>
      <c r="D4" s="178"/>
      <c r="E4" s="178"/>
      <c r="F4" s="178"/>
      <c r="G4" s="178"/>
      <c r="H4" s="178"/>
      <c r="I4" s="178"/>
      <c r="J4" s="178"/>
    </row>
    <row r="5" spans="1:10" ht="16.5" customHeight="1" x14ac:dyDescent="0.25">
      <c r="A5" s="179"/>
      <c r="B5" s="179"/>
      <c r="C5" s="179"/>
      <c r="D5" s="179"/>
      <c r="E5" s="179"/>
      <c r="F5" s="179"/>
      <c r="G5" s="179"/>
      <c r="H5" s="179"/>
      <c r="I5" s="179"/>
      <c r="J5" s="179"/>
    </row>
    <row r="8" spans="1:10" ht="15.75" thickBot="1" x14ac:dyDescent="0.3">
      <c r="B8" s="129"/>
      <c r="C8" s="129"/>
      <c r="D8" s="129"/>
      <c r="E8" s="129"/>
      <c r="F8" s="129"/>
      <c r="G8" s="129"/>
      <c r="H8" s="129"/>
      <c r="I8" s="129"/>
      <c r="J8" s="129"/>
    </row>
    <row r="9" spans="1:10" ht="15.75" thickTop="1" x14ac:dyDescent="0.25"/>
    <row r="10" spans="1:10" x14ac:dyDescent="0.25">
      <c r="B10" s="32"/>
      <c r="C10" s="33"/>
      <c r="D10" s="33"/>
      <c r="E10" s="33"/>
      <c r="F10" s="33"/>
      <c r="G10" s="33"/>
      <c r="H10" s="33"/>
      <c r="I10" s="33"/>
      <c r="J10" s="34"/>
    </row>
    <row r="11" spans="1:10" s="35" customFormat="1" ht="23.25" x14ac:dyDescent="0.35">
      <c r="B11" s="36"/>
      <c r="C11" s="158" t="s">
        <v>142</v>
      </c>
      <c r="D11" s="158"/>
      <c r="E11" s="158"/>
      <c r="F11" s="158"/>
      <c r="G11" s="158"/>
      <c r="H11" s="158"/>
      <c r="I11" s="158"/>
      <c r="J11" s="37"/>
    </row>
    <row r="12" spans="1:10" s="35" customFormat="1" ht="18.75" x14ac:dyDescent="0.3">
      <c r="B12" s="36"/>
      <c r="C12" s="159" t="s">
        <v>251</v>
      </c>
      <c r="D12" s="159"/>
      <c r="E12" s="159"/>
      <c r="F12" s="159"/>
      <c r="G12" s="159"/>
      <c r="H12" s="159"/>
      <c r="I12" s="159"/>
      <c r="J12" s="37"/>
    </row>
    <row r="13" spans="1:10" s="35" customFormat="1" ht="18.75" x14ac:dyDescent="0.3">
      <c r="B13" s="36"/>
      <c r="C13" s="159" t="s">
        <v>143</v>
      </c>
      <c r="D13" s="159"/>
      <c r="E13" s="159"/>
      <c r="F13" s="159"/>
      <c r="G13" s="159"/>
      <c r="H13" s="159"/>
      <c r="I13" s="159"/>
      <c r="J13" s="37"/>
    </row>
    <row r="14" spans="1:10" s="35" customFormat="1" ht="18.75" x14ac:dyDescent="0.3">
      <c r="B14" s="36"/>
      <c r="C14" s="159" t="s">
        <v>252</v>
      </c>
      <c r="D14" s="159"/>
      <c r="E14" s="159"/>
      <c r="F14" s="159"/>
      <c r="G14" s="159"/>
      <c r="H14" s="159"/>
      <c r="I14" s="159"/>
      <c r="J14" s="37"/>
    </row>
    <row r="15" spans="1:10" x14ac:dyDescent="0.25">
      <c r="B15" s="38"/>
      <c r="C15" s="39"/>
      <c r="D15" s="39"/>
      <c r="E15" s="39"/>
      <c r="F15" s="39"/>
      <c r="G15" s="39"/>
      <c r="H15" s="39"/>
      <c r="I15" s="39"/>
      <c r="J15" s="40"/>
    </row>
    <row r="16" spans="1:10" x14ac:dyDescent="0.25">
      <c r="B16" s="38"/>
      <c r="C16" s="32"/>
      <c r="D16" s="33"/>
      <c r="E16" s="34"/>
      <c r="F16" s="39"/>
      <c r="G16" s="32"/>
      <c r="H16" s="33"/>
      <c r="I16" s="34"/>
      <c r="J16" s="40"/>
    </row>
    <row r="17" spans="2:10" ht="18.75" x14ac:dyDescent="0.3">
      <c r="B17" s="38"/>
      <c r="C17" s="160" t="s">
        <v>144</v>
      </c>
      <c r="D17" s="159"/>
      <c r="E17" s="161"/>
      <c r="F17" s="39"/>
      <c r="G17" s="160" t="s">
        <v>163</v>
      </c>
      <c r="H17" s="159"/>
      <c r="I17" s="161"/>
      <c r="J17" s="40"/>
    </row>
    <row r="18" spans="2:10" ht="15" customHeight="1" x14ac:dyDescent="0.25">
      <c r="B18" s="38"/>
      <c r="C18" s="162">
        <f>Rangkuman!D25</f>
        <v>82.652469135802463</v>
      </c>
      <c r="D18" s="163"/>
      <c r="E18" s="164"/>
      <c r="F18" s="39"/>
      <c r="G18" s="41" t="s">
        <v>164</v>
      </c>
      <c r="H18" s="39">
        <f>Rangkuman!C1</f>
        <v>1</v>
      </c>
      <c r="I18" s="40" t="s">
        <v>165</v>
      </c>
      <c r="J18" s="40"/>
    </row>
    <row r="19" spans="2:10" ht="15" customHeight="1" x14ac:dyDescent="0.25">
      <c r="B19" s="38"/>
      <c r="C19" s="165"/>
      <c r="D19" s="166"/>
      <c r="E19" s="167"/>
      <c r="F19" s="39"/>
      <c r="G19" s="38" t="s">
        <v>166</v>
      </c>
      <c r="H19" s="39">
        <f>Rangkuman!B5</f>
        <v>47</v>
      </c>
      <c r="I19" s="40" t="s">
        <v>165</v>
      </c>
      <c r="J19" s="40"/>
    </row>
    <row r="20" spans="2:10" ht="15" customHeight="1" x14ac:dyDescent="0.25">
      <c r="B20" s="38"/>
      <c r="C20" s="165"/>
      <c r="D20" s="166"/>
      <c r="E20" s="167"/>
      <c r="F20" s="39"/>
      <c r="G20" s="38" t="s">
        <v>167</v>
      </c>
      <c r="H20" s="39">
        <f>Rangkuman!B6</f>
        <v>102</v>
      </c>
      <c r="I20" s="40" t="s">
        <v>165</v>
      </c>
      <c r="J20" s="40"/>
    </row>
    <row r="21" spans="2:10" ht="15" customHeight="1" x14ac:dyDescent="0.25">
      <c r="B21" s="38"/>
      <c r="C21" s="165"/>
      <c r="D21" s="166"/>
      <c r="E21" s="167"/>
      <c r="F21" s="39"/>
      <c r="G21" s="38"/>
      <c r="H21" s="42"/>
      <c r="I21" s="40"/>
      <c r="J21" s="40"/>
    </row>
    <row r="22" spans="2:10" ht="15" customHeight="1" x14ac:dyDescent="0.25">
      <c r="B22" s="38"/>
      <c r="C22" s="165"/>
      <c r="D22" s="166"/>
      <c r="E22" s="167"/>
      <c r="F22" s="39"/>
      <c r="G22" s="38" t="s">
        <v>168</v>
      </c>
      <c r="H22" s="42">
        <f>Rangkuman!B9</f>
        <v>2</v>
      </c>
      <c r="I22" s="40" t="s">
        <v>165</v>
      </c>
      <c r="J22" s="40"/>
    </row>
    <row r="23" spans="2:10" x14ac:dyDescent="0.25">
      <c r="B23" s="38"/>
      <c r="C23" s="165"/>
      <c r="D23" s="166"/>
      <c r="E23" s="167"/>
      <c r="F23" s="39"/>
      <c r="G23" s="38" t="s">
        <v>169</v>
      </c>
      <c r="H23" s="42">
        <f>Rangkuman!B10</f>
        <v>11</v>
      </c>
      <c r="I23" s="40" t="s">
        <v>165</v>
      </c>
      <c r="J23" s="40"/>
    </row>
    <row r="24" spans="2:10" x14ac:dyDescent="0.25">
      <c r="B24" s="38"/>
      <c r="C24" s="165"/>
      <c r="D24" s="166"/>
      <c r="E24" s="167"/>
      <c r="F24" s="39"/>
      <c r="G24" s="38" t="s">
        <v>170</v>
      </c>
      <c r="H24" s="42">
        <f>Rangkuman!B11</f>
        <v>61</v>
      </c>
      <c r="I24" s="40" t="s">
        <v>165</v>
      </c>
      <c r="J24" s="40"/>
    </row>
    <row r="25" spans="2:10" x14ac:dyDescent="0.25">
      <c r="B25" s="38"/>
      <c r="C25" s="168"/>
      <c r="D25" s="169"/>
      <c r="E25" s="170"/>
      <c r="F25" s="39"/>
      <c r="G25" s="38" t="s">
        <v>171</v>
      </c>
      <c r="H25" s="42">
        <f>Rangkuman!B12</f>
        <v>76</v>
      </c>
      <c r="I25" s="40" t="s">
        <v>165</v>
      </c>
      <c r="J25" s="40"/>
    </row>
    <row r="26" spans="2:10" x14ac:dyDescent="0.25">
      <c r="B26" s="38"/>
      <c r="C26" s="38"/>
      <c r="D26" s="39"/>
      <c r="E26" s="40"/>
      <c r="F26" s="39"/>
      <c r="G26" s="38"/>
      <c r="H26" s="42"/>
      <c r="I26" s="40"/>
      <c r="J26" s="40"/>
    </row>
    <row r="27" spans="2:10" x14ac:dyDescent="0.25">
      <c r="B27" s="38"/>
      <c r="C27" s="171" t="s">
        <v>145</v>
      </c>
      <c r="D27" s="172"/>
      <c r="E27" s="43" t="str">
        <f>Rangkuman!C27</f>
        <v>B</v>
      </c>
      <c r="F27" s="39"/>
      <c r="G27" s="125" t="s">
        <v>253</v>
      </c>
      <c r="H27" s="45"/>
      <c r="I27" s="46"/>
      <c r="J27" s="40"/>
    </row>
    <row r="28" spans="2:10" x14ac:dyDescent="0.25">
      <c r="B28" s="38"/>
      <c r="C28" s="39"/>
      <c r="D28" s="39"/>
      <c r="E28" s="39"/>
      <c r="F28" s="39"/>
      <c r="G28" s="39"/>
      <c r="H28" s="39"/>
      <c r="I28" s="39"/>
      <c r="J28" s="40"/>
    </row>
    <row r="29" spans="2:10" x14ac:dyDescent="0.25">
      <c r="B29" s="38"/>
      <c r="C29" s="173" t="s">
        <v>172</v>
      </c>
      <c r="D29" s="173"/>
      <c r="E29" s="173"/>
      <c r="F29" s="173"/>
      <c r="G29" s="173"/>
      <c r="H29" s="173"/>
      <c r="I29" s="173"/>
      <c r="J29" s="40"/>
    </row>
    <row r="30" spans="2:10" x14ac:dyDescent="0.25">
      <c r="B30" s="38"/>
      <c r="C30" s="173" t="s">
        <v>173</v>
      </c>
      <c r="D30" s="173"/>
      <c r="E30" s="173"/>
      <c r="F30" s="173"/>
      <c r="G30" s="173"/>
      <c r="H30" s="173"/>
      <c r="I30" s="173"/>
      <c r="J30" s="40"/>
    </row>
    <row r="31" spans="2:10" x14ac:dyDescent="0.25">
      <c r="B31" s="44"/>
      <c r="C31" s="174" t="s">
        <v>174</v>
      </c>
      <c r="D31" s="174"/>
      <c r="E31" s="174"/>
      <c r="F31" s="174"/>
      <c r="G31" s="174"/>
      <c r="H31" s="174"/>
      <c r="I31" s="174"/>
      <c r="J31" s="46"/>
    </row>
    <row r="33" spans="7:7" x14ac:dyDescent="0.25">
      <c r="G33" s="126" t="s">
        <v>259</v>
      </c>
    </row>
    <row r="34" spans="7:7" x14ac:dyDescent="0.25">
      <c r="G34" s="127" t="s">
        <v>254</v>
      </c>
    </row>
    <row r="35" spans="7:7" x14ac:dyDescent="0.25">
      <c r="G35" s="127" t="s">
        <v>255</v>
      </c>
    </row>
    <row r="36" spans="7:7" x14ac:dyDescent="0.25">
      <c r="G36" s="126"/>
    </row>
    <row r="37" spans="7:7" x14ac:dyDescent="0.25">
      <c r="G37" s="126"/>
    </row>
    <row r="38" spans="7:7" x14ac:dyDescent="0.25">
      <c r="G38" s="126"/>
    </row>
    <row r="39" spans="7:7" x14ac:dyDescent="0.25">
      <c r="G39" s="126"/>
    </row>
    <row r="40" spans="7:7" x14ac:dyDescent="0.25">
      <c r="G40" s="126"/>
    </row>
    <row r="41" spans="7:7" x14ac:dyDescent="0.25">
      <c r="G41" s="128" t="s">
        <v>256</v>
      </c>
    </row>
    <row r="42" spans="7:7" x14ac:dyDescent="0.25">
      <c r="G42" s="126" t="s">
        <v>257</v>
      </c>
    </row>
    <row r="43" spans="7:7" x14ac:dyDescent="0.25">
      <c r="G43" s="126" t="s">
        <v>258</v>
      </c>
    </row>
  </sheetData>
  <mergeCells count="16">
    <mergeCell ref="A1:J1"/>
    <mergeCell ref="A2:J2"/>
    <mergeCell ref="A3:J3"/>
    <mergeCell ref="A4:J4"/>
    <mergeCell ref="A5:J5"/>
    <mergeCell ref="C18:E25"/>
    <mergeCell ref="C27:D27"/>
    <mergeCell ref="C29:I29"/>
    <mergeCell ref="C30:I30"/>
    <mergeCell ref="C31:I31"/>
    <mergeCell ref="C11:I11"/>
    <mergeCell ref="C12:I12"/>
    <mergeCell ref="C13:I13"/>
    <mergeCell ref="C14:I14"/>
    <mergeCell ref="C17:E17"/>
    <mergeCell ref="G17:I17"/>
  </mergeCells>
  <printOptions horizontalCentered="1"/>
  <pageMargins left="0.70866141732283472" right="0.70866141732283472" top="0.74803149606299213" bottom="0.74803149606299213" header="0.31496062992125984" footer="0.31496062992125984"/>
  <pageSetup paperSize="10000" scale="85" fitToHeight="0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J28"/>
  <sheetViews>
    <sheetView view="pageBreakPreview" zoomScale="60" zoomScaleNormal="100" workbookViewId="0">
      <selection activeCell="E9" sqref="E9"/>
    </sheetView>
  </sheetViews>
  <sheetFormatPr defaultColWidth="9.140625" defaultRowHeight="15" x14ac:dyDescent="0.25"/>
  <cols>
    <col min="1" max="1" width="24.7109375" style="5" bestFit="1" customWidth="1"/>
    <col min="2" max="2" width="28" style="4" customWidth="1"/>
    <col min="3" max="3" width="21.42578125" style="5" bestFit="1" customWidth="1"/>
    <col min="4" max="4" width="9.140625" style="5"/>
    <col min="5" max="6" width="9.140625" style="4"/>
    <col min="7" max="7" width="17" style="4" customWidth="1"/>
    <col min="8" max="8" width="14.85546875" style="4" customWidth="1"/>
    <col min="9" max="9" width="12.7109375" style="4" bestFit="1" customWidth="1"/>
    <col min="10" max="10" width="13.85546875" style="4" bestFit="1" customWidth="1"/>
    <col min="11" max="11" width="10.140625" style="4" bestFit="1" customWidth="1"/>
    <col min="12" max="12" width="15.85546875" style="4" bestFit="1" customWidth="1"/>
    <col min="13" max="16384" width="9.140625" style="4"/>
  </cols>
  <sheetData>
    <row r="1" spans="1:10" s="2" customFormat="1" x14ac:dyDescent="0.25">
      <c r="A1" s="1" t="s">
        <v>149</v>
      </c>
      <c r="C1" s="3">
        <f>COUNTA('raw data '!#REF!)</f>
        <v>1</v>
      </c>
      <c r="D1" s="3"/>
    </row>
    <row r="2" spans="1:10" s="2" customFormat="1" x14ac:dyDescent="0.25">
      <c r="A2" s="1"/>
      <c r="C2" s="3"/>
      <c r="D2" s="3"/>
    </row>
    <row r="3" spans="1:10" s="2" customFormat="1" x14ac:dyDescent="0.25">
      <c r="A3" s="1" t="s">
        <v>150</v>
      </c>
      <c r="C3" s="3"/>
      <c r="D3" s="3"/>
    </row>
    <row r="4" spans="1:10" s="2" customFormat="1" x14ac:dyDescent="0.25">
      <c r="A4" s="2" t="s">
        <v>147</v>
      </c>
      <c r="B4" s="3" t="s">
        <v>151</v>
      </c>
      <c r="C4" s="3" t="s">
        <v>152</v>
      </c>
    </row>
    <row r="5" spans="1:10" x14ac:dyDescent="0.25">
      <c r="A5" s="4" t="s">
        <v>153</v>
      </c>
      <c r="B5" s="5">
        <f>COUNTIF('raw data '!C3:C152,"L")</f>
        <v>47</v>
      </c>
      <c r="C5" s="6">
        <f>B5/C1*100</f>
        <v>4700</v>
      </c>
      <c r="D5" s="4"/>
    </row>
    <row r="6" spans="1:10" x14ac:dyDescent="0.25">
      <c r="A6" s="4" t="s">
        <v>154</v>
      </c>
      <c r="B6" s="5">
        <f>COUNTIF('raw data '!C3:C152,"P")</f>
        <v>102</v>
      </c>
      <c r="C6" s="6">
        <f>B6/C1*100</f>
        <v>10200</v>
      </c>
      <c r="D6" s="4"/>
    </row>
    <row r="7" spans="1:10" x14ac:dyDescent="0.25">
      <c r="A7" s="4"/>
      <c r="B7" s="5"/>
      <c r="D7" s="4"/>
    </row>
    <row r="8" spans="1:10" x14ac:dyDescent="0.25">
      <c r="A8" s="2" t="s">
        <v>148</v>
      </c>
      <c r="B8" s="5"/>
      <c r="D8" s="4"/>
    </row>
    <row r="9" spans="1:10" x14ac:dyDescent="0.25">
      <c r="A9" s="4" t="s">
        <v>155</v>
      </c>
      <c r="B9" s="5">
        <f>COUNTIF('raw data '!D3:D152,"SD")</f>
        <v>2</v>
      </c>
      <c r="C9" s="6">
        <f>B9/C1*100</f>
        <v>200</v>
      </c>
      <c r="D9" s="4"/>
    </row>
    <row r="10" spans="1:10" x14ac:dyDescent="0.25">
      <c r="A10" s="4" t="s">
        <v>156</v>
      </c>
      <c r="B10" s="5">
        <f>COUNTIF('raw data '!D3:D152,"SMP")</f>
        <v>11</v>
      </c>
      <c r="C10" s="6">
        <f>B10/C1*100</f>
        <v>1100</v>
      </c>
      <c r="D10" s="4"/>
    </row>
    <row r="11" spans="1:10" x14ac:dyDescent="0.25">
      <c r="A11" s="4" t="s">
        <v>157</v>
      </c>
      <c r="B11" s="5">
        <f>COUNTIF('raw data '!D3:D152,"SMA")</f>
        <v>61</v>
      </c>
      <c r="C11" s="6">
        <f>B11/C1*100</f>
        <v>6100</v>
      </c>
      <c r="D11" s="4"/>
    </row>
    <row r="12" spans="1:10" x14ac:dyDescent="0.25">
      <c r="A12" s="4" t="s">
        <v>158</v>
      </c>
      <c r="B12" s="5">
        <f>COUNTIF('raw data '!D3:D152,"Perguruan Tinggi")</f>
        <v>76</v>
      </c>
      <c r="C12" s="6">
        <f>B12/C1*100</f>
        <v>7600</v>
      </c>
      <c r="D12" s="4"/>
    </row>
    <row r="13" spans="1:10" ht="15.75" thickBot="1" x14ac:dyDescent="0.3"/>
    <row r="14" spans="1:10" x14ac:dyDescent="0.25">
      <c r="A14" s="7" t="s">
        <v>98</v>
      </c>
      <c r="B14" s="7" t="s">
        <v>99</v>
      </c>
      <c r="C14" s="7" t="s">
        <v>97</v>
      </c>
      <c r="D14" s="7" t="s">
        <v>100</v>
      </c>
      <c r="F14" s="8" t="s">
        <v>101</v>
      </c>
      <c r="G14" s="8" t="s">
        <v>101</v>
      </c>
      <c r="H14" s="8" t="s">
        <v>101</v>
      </c>
      <c r="I14" s="8" t="s">
        <v>102</v>
      </c>
      <c r="J14" s="8" t="s">
        <v>103</v>
      </c>
    </row>
    <row r="15" spans="1:10" x14ac:dyDescent="0.25">
      <c r="A15" s="9" t="s">
        <v>104</v>
      </c>
      <c r="B15" s="10" t="s">
        <v>105</v>
      </c>
      <c r="C15" s="11">
        <f>'raw data '!J154</f>
        <v>3.31</v>
      </c>
      <c r="D15" s="11">
        <f t="shared" ref="D15:D23" si="0">C15/4*100</f>
        <v>82.75</v>
      </c>
      <c r="F15" s="12" t="s">
        <v>106</v>
      </c>
      <c r="G15" s="12" t="s">
        <v>107</v>
      </c>
      <c r="H15" s="12" t="s">
        <v>108</v>
      </c>
      <c r="I15" s="12" t="s">
        <v>109</v>
      </c>
      <c r="J15" s="12" t="s">
        <v>110</v>
      </c>
    </row>
    <row r="16" spans="1:10" ht="30.75" thickBot="1" x14ac:dyDescent="0.3">
      <c r="A16" s="124" t="s">
        <v>111</v>
      </c>
      <c r="B16" s="123" t="s">
        <v>112</v>
      </c>
      <c r="C16" s="11">
        <f>'raw data '!P154</f>
        <v>3.2733333333333334</v>
      </c>
      <c r="D16" s="11">
        <f t="shared" si="0"/>
        <v>81.833333333333343</v>
      </c>
      <c r="F16" s="13"/>
      <c r="G16" s="13"/>
      <c r="H16" s="14" t="s">
        <v>113</v>
      </c>
      <c r="I16" s="13"/>
      <c r="J16" s="14" t="s">
        <v>109</v>
      </c>
    </row>
    <row r="17" spans="1:10" ht="31.5" thickTop="1" thickBot="1" x14ac:dyDescent="0.3">
      <c r="A17" s="124" t="s">
        <v>114</v>
      </c>
      <c r="B17" s="123" t="s">
        <v>115</v>
      </c>
      <c r="C17" s="11">
        <f>'raw data '!U154</f>
        <v>3.2283333333333353</v>
      </c>
      <c r="D17" s="11">
        <f t="shared" si="0"/>
        <v>80.708333333333385</v>
      </c>
      <c r="F17" s="15">
        <v>1</v>
      </c>
      <c r="G17" s="16" t="s">
        <v>116</v>
      </c>
      <c r="H17" s="16" t="s">
        <v>117</v>
      </c>
      <c r="I17" s="16" t="s">
        <v>118</v>
      </c>
      <c r="J17" s="17" t="s">
        <v>119</v>
      </c>
    </row>
    <row r="18" spans="1:10" ht="15.75" thickBot="1" x14ac:dyDescent="0.3">
      <c r="A18" s="9" t="s">
        <v>118</v>
      </c>
      <c r="B18" s="18" t="s">
        <v>120</v>
      </c>
      <c r="C18" s="11">
        <f>'raw data '!AA154</f>
        <v>3.335</v>
      </c>
      <c r="D18" s="11">
        <f t="shared" si="0"/>
        <v>83.375</v>
      </c>
      <c r="F18" s="19">
        <v>2</v>
      </c>
      <c r="G18" s="20" t="s">
        <v>121</v>
      </c>
      <c r="H18" s="20" t="s">
        <v>122</v>
      </c>
      <c r="I18" s="20" t="s">
        <v>114</v>
      </c>
      <c r="J18" s="21" t="s">
        <v>123</v>
      </c>
    </row>
    <row r="19" spans="1:10" ht="15.75" thickBot="1" x14ac:dyDescent="0.3">
      <c r="A19" s="9" t="s">
        <v>124</v>
      </c>
      <c r="B19" s="18" t="s">
        <v>125</v>
      </c>
      <c r="C19" s="11">
        <f>'raw data '!AE154</f>
        <v>3.3</v>
      </c>
      <c r="D19" s="11">
        <f t="shared" si="0"/>
        <v>82.5</v>
      </c>
      <c r="F19" s="19">
        <v>3</v>
      </c>
      <c r="G19" s="22" t="s">
        <v>126</v>
      </c>
      <c r="H19" s="22" t="s">
        <v>127</v>
      </c>
      <c r="I19" s="22" t="s">
        <v>111</v>
      </c>
      <c r="J19" s="23" t="s">
        <v>128</v>
      </c>
    </row>
    <row r="20" spans="1:10" ht="15.75" thickBot="1" x14ac:dyDescent="0.3">
      <c r="A20" s="9" t="s">
        <v>129</v>
      </c>
      <c r="B20" s="10" t="s">
        <v>130</v>
      </c>
      <c r="C20" s="11">
        <f>'raw data '!AJ154</f>
        <v>3.3622222222222202</v>
      </c>
      <c r="D20" s="11">
        <f t="shared" si="0"/>
        <v>84.0555555555555</v>
      </c>
      <c r="F20" s="19">
        <v>4</v>
      </c>
      <c r="G20" s="20" t="s">
        <v>131</v>
      </c>
      <c r="H20" s="20" t="s">
        <v>132</v>
      </c>
      <c r="I20" s="20" t="s">
        <v>104</v>
      </c>
      <c r="J20" s="21" t="s">
        <v>133</v>
      </c>
    </row>
    <row r="21" spans="1:10" x14ac:dyDescent="0.25">
      <c r="A21" s="9" t="s">
        <v>134</v>
      </c>
      <c r="B21" s="10" t="s">
        <v>135</v>
      </c>
      <c r="C21" s="11">
        <f>'raw data '!AO154</f>
        <v>3.42</v>
      </c>
      <c r="D21" s="11">
        <f t="shared" si="0"/>
        <v>85.5</v>
      </c>
    </row>
    <row r="22" spans="1:10" x14ac:dyDescent="0.25">
      <c r="A22" s="9" t="s">
        <v>136</v>
      </c>
      <c r="B22" s="10" t="s">
        <v>137</v>
      </c>
      <c r="C22" s="11">
        <f>'raw data '!AS154</f>
        <v>3.2433333333333332</v>
      </c>
      <c r="D22" s="11">
        <f t="shared" si="0"/>
        <v>81.083333333333329</v>
      </c>
    </row>
    <row r="23" spans="1:10" x14ac:dyDescent="0.25">
      <c r="A23" s="9" t="s">
        <v>138</v>
      </c>
      <c r="B23" s="10" t="s">
        <v>139</v>
      </c>
      <c r="C23" s="11">
        <f>'raw data '!AZ154</f>
        <v>3.2826666666666635</v>
      </c>
      <c r="D23" s="11">
        <f t="shared" si="0"/>
        <v>82.066666666666592</v>
      </c>
    </row>
    <row r="24" spans="1:10" x14ac:dyDescent="0.25">
      <c r="A24" s="24" t="s">
        <v>140</v>
      </c>
      <c r="B24" s="25"/>
      <c r="C24" s="11">
        <f>COUNTIF(C15:C23,"&gt;0")</f>
        <v>9</v>
      </c>
      <c r="D24" s="11"/>
      <c r="F24" s="117"/>
      <c r="G24" s="117"/>
      <c r="H24" s="117"/>
    </row>
    <row r="25" spans="1:10" x14ac:dyDescent="0.25">
      <c r="A25" s="180" t="s">
        <v>141</v>
      </c>
      <c r="B25" s="181"/>
      <c r="C25" s="26">
        <f>SUM(C15:C23)/C24</f>
        <v>3.3060987654320986</v>
      </c>
      <c r="D25" s="26">
        <f>C25/4*100</f>
        <v>82.652469135802463</v>
      </c>
      <c r="F25" s="117"/>
      <c r="G25" s="117">
        <v>81.38</v>
      </c>
      <c r="H25" s="117"/>
    </row>
    <row r="26" spans="1:10" x14ac:dyDescent="0.25">
      <c r="F26" s="117"/>
      <c r="G26" s="118">
        <f>D25</f>
        <v>82.652469135802463</v>
      </c>
      <c r="H26" s="117"/>
    </row>
    <row r="27" spans="1:10" x14ac:dyDescent="0.25">
      <c r="A27" s="27" t="s">
        <v>146</v>
      </c>
      <c r="B27" s="28"/>
      <c r="C27" s="29" t="str">
        <f>IF(D25&lt;=64.99,"D",IF(D25&lt;=76.6,"C",IF(D25&lt;=88.3,"B","A")))</f>
        <v>B</v>
      </c>
      <c r="D27" s="30"/>
      <c r="F27" s="117"/>
      <c r="G27" s="117">
        <f>G26+G25</f>
        <v>164.03246913580244</v>
      </c>
      <c r="H27" s="117">
        <f>G27/2</f>
        <v>82.016234567901222</v>
      </c>
    </row>
    <row r="28" spans="1:10" x14ac:dyDescent="0.25">
      <c r="F28" s="117"/>
      <c r="G28" s="117"/>
      <c r="H28" s="117"/>
    </row>
  </sheetData>
  <mergeCells count="1">
    <mergeCell ref="A25:B25"/>
  </mergeCells>
  <printOptions horizontalCentered="1"/>
  <pageMargins left="0.70866141732283472" right="0.70866141732283472" top="0.74803149606299213" bottom="0.74803149606299213" header="0.31496062992125984" footer="0.31496062992125984"/>
  <pageSetup paperSize="512" scale="82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kusioner</vt:lpstr>
      <vt:lpstr>raw data </vt:lpstr>
      <vt:lpstr>Sertifikat</vt:lpstr>
      <vt:lpstr>Rangkuman</vt:lpstr>
      <vt:lpstr>kusioner!Print_Area</vt:lpstr>
      <vt:lpstr>Rangkuman!Print_Area</vt:lpstr>
      <vt:lpstr>Sertifikat!Print_Area</vt:lpstr>
      <vt:lpstr>kusioner!Print_Titles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suhermin aripujiati</dc:creator>
  <cp:lastModifiedBy>ZERLITA</cp:lastModifiedBy>
  <cp:lastPrinted>2024-07-11T08:10:54Z</cp:lastPrinted>
  <dcterms:created xsi:type="dcterms:W3CDTF">2018-04-27T01:51:59Z</dcterms:created>
  <dcterms:modified xsi:type="dcterms:W3CDTF">2025-07-14T03:14:53Z</dcterms:modified>
</cp:coreProperties>
</file>