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IKM 2022" sheetId="1" r:id="rId1"/>
  </sheets>
  <externalReferences>
    <externalReference r:id="rId2"/>
  </externalReferences>
  <definedNames>
    <definedName name="_xlnm.Print_Area" localSheetId="0">'IKM 2022'!$A$1:$J$35</definedName>
  </definedNames>
  <calcPr calcId="124519"/>
</workbook>
</file>

<file path=xl/calcChain.xml><?xml version="1.0" encoding="utf-8"?>
<calcChain xmlns="http://schemas.openxmlformats.org/spreadsheetml/2006/main">
  <c r="C26" i="1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B15"/>
  <c r="C15" s="1"/>
  <c r="B14"/>
  <c r="C14" s="1"/>
  <c r="B13"/>
  <c r="C13" s="1"/>
  <c r="B12"/>
  <c r="C12" s="1"/>
  <c r="B9"/>
  <c r="C9" s="1"/>
  <c r="B8"/>
  <c r="C8" s="1"/>
  <c r="C4"/>
  <c r="C27" l="1"/>
  <c r="C28" s="1"/>
  <c r="D28" s="1"/>
  <c r="C30" s="1"/>
</calcChain>
</file>

<file path=xl/sharedStrings.xml><?xml version="1.0" encoding="utf-8"?>
<sst xmlns="http://schemas.openxmlformats.org/spreadsheetml/2006/main" count="72" uniqueCount="65">
  <si>
    <t>HASIL SURVEY IKM PUSKESMAS ARJOWINANGUN TAHUN 2022</t>
  </si>
  <si>
    <t>SEMESTER 1</t>
  </si>
  <si>
    <t>Jumlah Responden :</t>
  </si>
  <si>
    <t>Demografi</t>
  </si>
  <si>
    <t>Jenis Kelamin</t>
  </si>
  <si>
    <t>Jumlah</t>
  </si>
  <si>
    <t>Prosentase</t>
  </si>
  <si>
    <t xml:space="preserve">   - Laki-laki</t>
  </si>
  <si>
    <t xml:space="preserve">   - Perempuan</t>
  </si>
  <si>
    <t>Pendidikan</t>
  </si>
  <si>
    <t xml:space="preserve">   - SD/ kebawah</t>
  </si>
  <si>
    <t xml:space="preserve">   - SMP</t>
  </si>
  <si>
    <t xml:space="preserve">   - SMA</t>
  </si>
  <si>
    <t xml:space="preserve">   - Perguruan Tinggi</t>
  </si>
  <si>
    <t>Kode Unsur</t>
  </si>
  <si>
    <t>Unsur</t>
  </si>
  <si>
    <t>Rata-rata</t>
  </si>
  <si>
    <t>Index</t>
  </si>
  <si>
    <t xml:space="preserve">Nilai </t>
  </si>
  <si>
    <t xml:space="preserve">Mutu </t>
  </si>
  <si>
    <t xml:space="preserve">Kinerja </t>
  </si>
  <si>
    <t>A</t>
  </si>
  <si>
    <t>Persyaratan pelayanan</t>
  </si>
  <si>
    <t>Persepsi</t>
  </si>
  <si>
    <t>Interval</t>
  </si>
  <si>
    <t xml:space="preserve">Interval </t>
  </si>
  <si>
    <t>Pelayanan</t>
  </si>
  <si>
    <t xml:space="preserve">Unit </t>
  </si>
  <si>
    <t>B</t>
  </si>
  <si>
    <t>Sistem, mekanisme, prosedur</t>
  </si>
  <si>
    <t>Konversi (NIK)</t>
  </si>
  <si>
    <t>C</t>
  </si>
  <si>
    <t>Waktu penyelesaian pelayanan</t>
  </si>
  <si>
    <t>1.00 - 2.5996</t>
  </si>
  <si>
    <t>25.00 - 64.99</t>
  </si>
  <si>
    <t>D</t>
  </si>
  <si>
    <t>Tidak baik</t>
  </si>
  <si>
    <t>Biaya/ Tarif</t>
  </si>
  <si>
    <t>2.60 - 3.064</t>
  </si>
  <si>
    <t>65.00 - 76.60</t>
  </si>
  <si>
    <t>Kurang baik</t>
  </si>
  <si>
    <t>E</t>
  </si>
  <si>
    <t>Produk/ hasil layanan</t>
  </si>
  <si>
    <t>3.0644 - 3.532</t>
  </si>
  <si>
    <t>76.61 - 88.30</t>
  </si>
  <si>
    <t>Baik</t>
  </si>
  <si>
    <t>F</t>
  </si>
  <si>
    <t>Kompetensi pelaksana</t>
  </si>
  <si>
    <t>3.5324 - 4.00</t>
  </si>
  <si>
    <t>88.31 - 100.00</t>
  </si>
  <si>
    <t>Sangat baik</t>
  </si>
  <si>
    <t>G</t>
  </si>
  <si>
    <t>Perilaku pelaksana</t>
  </si>
  <si>
    <t>H</t>
  </si>
  <si>
    <t>Penanganan pengaduan</t>
  </si>
  <si>
    <t>I</t>
  </si>
  <si>
    <t>Sarana dan Prasarana</t>
  </si>
  <si>
    <t>Jumlah Unsur Digunakan :</t>
  </si>
  <si>
    <t xml:space="preserve">Mengetahui, </t>
  </si>
  <si>
    <t>Total</t>
  </si>
  <si>
    <t>Kepala Puskesmas Arjowinangun</t>
  </si>
  <si>
    <t>Kategori Mutu Pelayanan :</t>
  </si>
  <si>
    <t>dr.Farida Angrijani Nuna</t>
  </si>
  <si>
    <t xml:space="preserve">Pembina </t>
  </si>
  <si>
    <t>NIP. 196605012002122001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</si>
</sst>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5" fillId="3" borderId="3" xfId="1" applyFont="1" applyFill="1" applyBorder="1" applyAlignment="1">
      <alignment horizontal="center" vertical="center" wrapText="1" readingOrder="1"/>
    </xf>
    <xf numFmtId="0" fontId="3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0" fontId="3" fillId="4" borderId="5" xfId="1" applyFont="1" applyFill="1" applyBorder="1" applyAlignment="1">
      <alignment horizontal="center" vertical="center" wrapText="1" readingOrder="1"/>
    </xf>
    <xf numFmtId="0" fontId="3" fillId="4" borderId="5" xfId="1" applyFont="1" applyFill="1" applyBorder="1" applyAlignment="1">
      <alignment horizontal="left" vertical="center" wrapText="1" readingOrder="1"/>
    </xf>
    <xf numFmtId="0" fontId="3" fillId="0" borderId="1" xfId="1" applyFont="1" applyBorder="1" applyAlignment="1">
      <alignment horizontal="left" vertical="top"/>
    </xf>
    <xf numFmtId="0" fontId="5" fillId="3" borderId="6" xfId="1" applyFont="1" applyFill="1" applyBorder="1" applyAlignment="1">
      <alignment horizontal="center" vertical="center" wrapText="1" readingOrder="1"/>
    </xf>
    <xf numFmtId="0" fontId="3" fillId="5" borderId="6" xfId="1" applyFont="1" applyFill="1" applyBorder="1" applyAlignment="1">
      <alignment horizontal="center" vertical="center" wrapText="1" readingOrder="1"/>
    </xf>
    <xf numFmtId="0" fontId="3" fillId="5" borderId="6" xfId="1" applyFont="1" applyFill="1" applyBorder="1" applyAlignment="1">
      <alignment horizontal="left" vertical="center" wrapText="1" readingOrder="1"/>
    </xf>
    <xf numFmtId="0" fontId="3" fillId="4" borderId="6" xfId="1" applyFont="1" applyFill="1" applyBorder="1" applyAlignment="1">
      <alignment horizontal="center" vertical="center" wrapText="1" readingOrder="1"/>
    </xf>
    <xf numFmtId="0" fontId="3" fillId="4" borderId="6" xfId="1" applyFont="1" applyFill="1" applyBorder="1" applyAlignment="1">
      <alignment horizontal="left" vertical="center" wrapText="1" readingOrder="1"/>
    </xf>
    <xf numFmtId="0" fontId="4" fillId="0" borderId="7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/>
    <xf numFmtId="0" fontId="4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</cellXfs>
  <cellStyles count="5">
    <cellStyle name="Normal" xfId="0" builtinId="0"/>
    <cellStyle name="Normal 2" xfId="2"/>
    <cellStyle name="Normal 2 2" xfId="1"/>
    <cellStyle name="Normal 3" xfId="3"/>
    <cellStyle name="Normal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PROMKES/IKM/SKM%202022%20SEMESTER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sioner "/>
      <sheetName val="data"/>
      <sheetName val="Sertifikat"/>
      <sheetName val="Rangkuman"/>
    </sheetNames>
    <sheetDataSet>
      <sheetData sheetId="0"/>
      <sheetData sheetId="1">
        <row r="5">
          <cell r="B5" t="str">
            <v>KEVIN</v>
          </cell>
          <cell r="C5" t="str">
            <v>L</v>
          </cell>
          <cell r="D5" t="str">
            <v>SMA</v>
          </cell>
        </row>
        <row r="6">
          <cell r="B6" t="str">
            <v>UMI</v>
          </cell>
          <cell r="C6" t="str">
            <v>P</v>
          </cell>
          <cell r="D6" t="str">
            <v>SD</v>
          </cell>
        </row>
        <row r="7">
          <cell r="B7" t="str">
            <v>SUJIATI</v>
          </cell>
          <cell r="C7" t="str">
            <v>P</v>
          </cell>
          <cell r="D7" t="str">
            <v>SD</v>
          </cell>
        </row>
        <row r="8">
          <cell r="B8" t="str">
            <v>FATONA</v>
          </cell>
          <cell r="C8" t="str">
            <v>P</v>
          </cell>
          <cell r="D8" t="str">
            <v>SD</v>
          </cell>
        </row>
        <row r="9">
          <cell r="B9" t="str">
            <v>AMINATUZURIAH</v>
          </cell>
          <cell r="C9" t="str">
            <v>P</v>
          </cell>
          <cell r="D9" t="str">
            <v>SMA</v>
          </cell>
        </row>
        <row r="10">
          <cell r="B10" t="str">
            <v>M SUWOKO</v>
          </cell>
          <cell r="C10" t="str">
            <v>P</v>
          </cell>
          <cell r="D10" t="str">
            <v>SMP</v>
          </cell>
        </row>
        <row r="11">
          <cell r="B11" t="str">
            <v>MAULANA ALI</v>
          </cell>
          <cell r="C11" t="str">
            <v>P</v>
          </cell>
          <cell r="D11" t="str">
            <v>SMA</v>
          </cell>
        </row>
        <row r="12">
          <cell r="B12" t="str">
            <v>FITRI</v>
          </cell>
          <cell r="C12" t="str">
            <v>P</v>
          </cell>
          <cell r="D12" t="str">
            <v>PT</v>
          </cell>
        </row>
        <row r="13">
          <cell r="B13" t="str">
            <v>BASORI</v>
          </cell>
          <cell r="C13" t="str">
            <v>L</v>
          </cell>
          <cell r="D13" t="str">
            <v>SMA</v>
          </cell>
        </row>
        <row r="14">
          <cell r="B14" t="str">
            <v>ESI</v>
          </cell>
          <cell r="C14" t="str">
            <v>P</v>
          </cell>
          <cell r="D14" t="str">
            <v>SMA</v>
          </cell>
        </row>
        <row r="15">
          <cell r="B15" t="str">
            <v>NURIYANTI</v>
          </cell>
          <cell r="C15" t="str">
            <v>P</v>
          </cell>
          <cell r="D15" t="str">
            <v>SMA</v>
          </cell>
        </row>
        <row r="16">
          <cell r="B16" t="str">
            <v>NUR HAMIYAH</v>
          </cell>
          <cell r="C16" t="str">
            <v>P</v>
          </cell>
          <cell r="D16" t="str">
            <v>SMA</v>
          </cell>
        </row>
        <row r="17">
          <cell r="B17" t="str">
            <v>YULISTYOWATI</v>
          </cell>
          <cell r="C17" t="str">
            <v>P</v>
          </cell>
          <cell r="D17" t="str">
            <v>SD</v>
          </cell>
        </row>
        <row r="18">
          <cell r="B18" t="str">
            <v>IKAWATI</v>
          </cell>
          <cell r="C18" t="str">
            <v>P</v>
          </cell>
          <cell r="D18" t="str">
            <v>SMP</v>
          </cell>
        </row>
        <row r="19">
          <cell r="B19" t="str">
            <v>RUMI</v>
          </cell>
          <cell r="C19" t="str">
            <v>P</v>
          </cell>
          <cell r="D19" t="str">
            <v>PT</v>
          </cell>
        </row>
        <row r="20">
          <cell r="B20" t="str">
            <v>IRMA</v>
          </cell>
          <cell r="C20" t="str">
            <v>P</v>
          </cell>
          <cell r="D20" t="str">
            <v>SMA</v>
          </cell>
        </row>
        <row r="21">
          <cell r="B21" t="str">
            <v>BASUKI</v>
          </cell>
          <cell r="C21" t="str">
            <v>L</v>
          </cell>
          <cell r="D21" t="str">
            <v>PT</v>
          </cell>
        </row>
        <row r="22">
          <cell r="B22" t="str">
            <v>FIKI</v>
          </cell>
          <cell r="C22" t="str">
            <v>P</v>
          </cell>
          <cell r="D22" t="str">
            <v>SMA</v>
          </cell>
        </row>
        <row r="23">
          <cell r="B23" t="str">
            <v>NINA</v>
          </cell>
          <cell r="C23" t="str">
            <v>P</v>
          </cell>
          <cell r="D23" t="str">
            <v>SMA</v>
          </cell>
        </row>
        <row r="24">
          <cell r="B24" t="str">
            <v>LILIS</v>
          </cell>
          <cell r="C24" t="str">
            <v>P</v>
          </cell>
          <cell r="D24" t="str">
            <v>SD</v>
          </cell>
        </row>
        <row r="25">
          <cell r="B25" t="str">
            <v>SITI AISYAH</v>
          </cell>
          <cell r="C25" t="str">
            <v>P</v>
          </cell>
          <cell r="D25" t="str">
            <v>SMA</v>
          </cell>
        </row>
        <row r="26">
          <cell r="B26" t="str">
            <v>SUSIANI</v>
          </cell>
          <cell r="C26" t="str">
            <v>P</v>
          </cell>
          <cell r="D26" t="str">
            <v>SMA</v>
          </cell>
        </row>
        <row r="27">
          <cell r="B27" t="str">
            <v>TUTIK</v>
          </cell>
          <cell r="C27" t="str">
            <v>P</v>
          </cell>
          <cell r="D27" t="str">
            <v>SMA</v>
          </cell>
        </row>
        <row r="28">
          <cell r="B28" t="str">
            <v>ENDANG</v>
          </cell>
          <cell r="C28" t="str">
            <v>P</v>
          </cell>
          <cell r="D28" t="str">
            <v>SMA</v>
          </cell>
        </row>
        <row r="29">
          <cell r="B29" t="str">
            <v>BAMBANG</v>
          </cell>
          <cell r="C29" t="str">
            <v>L</v>
          </cell>
          <cell r="D29" t="str">
            <v>PT</v>
          </cell>
        </row>
        <row r="30">
          <cell r="B30" t="str">
            <v>SUTIANI</v>
          </cell>
          <cell r="C30" t="str">
            <v>P</v>
          </cell>
          <cell r="D30" t="str">
            <v>SMP</v>
          </cell>
        </row>
        <row r="31">
          <cell r="B31" t="str">
            <v>MIFTA</v>
          </cell>
          <cell r="C31" t="str">
            <v>P</v>
          </cell>
          <cell r="D31" t="str">
            <v>PT</v>
          </cell>
        </row>
        <row r="32">
          <cell r="B32" t="str">
            <v>TITA</v>
          </cell>
          <cell r="C32" t="str">
            <v>P</v>
          </cell>
          <cell r="D32" t="str">
            <v>PT</v>
          </cell>
        </row>
        <row r="33">
          <cell r="B33" t="str">
            <v>MANGKUJOYO</v>
          </cell>
          <cell r="C33" t="str">
            <v>L</v>
          </cell>
          <cell r="D33" t="str">
            <v>SMP</v>
          </cell>
        </row>
        <row r="34">
          <cell r="B34" t="str">
            <v>DWI</v>
          </cell>
          <cell r="C34" t="str">
            <v>P</v>
          </cell>
          <cell r="D34" t="str">
            <v>PT</v>
          </cell>
        </row>
        <row r="35">
          <cell r="B35" t="str">
            <v>PUTRI ROFIATUL</v>
          </cell>
          <cell r="C35" t="str">
            <v>P</v>
          </cell>
          <cell r="D35" t="str">
            <v>SMP</v>
          </cell>
        </row>
        <row r="36">
          <cell r="B36" t="str">
            <v>RIZKY RAMADHINA</v>
          </cell>
          <cell r="C36" t="str">
            <v>P</v>
          </cell>
          <cell r="D36" t="str">
            <v>PT</v>
          </cell>
        </row>
        <row r="37">
          <cell r="B37" t="str">
            <v>KHUSNUL</v>
          </cell>
          <cell r="C37" t="str">
            <v>P</v>
          </cell>
          <cell r="D37" t="str">
            <v>SMP</v>
          </cell>
        </row>
        <row r="38">
          <cell r="B38" t="str">
            <v>NANIK</v>
          </cell>
          <cell r="C38" t="str">
            <v>P</v>
          </cell>
          <cell r="D38" t="str">
            <v>SMP</v>
          </cell>
        </row>
        <row r="39">
          <cell r="B39" t="str">
            <v>MUNIR</v>
          </cell>
          <cell r="C39" t="str">
            <v>L</v>
          </cell>
          <cell r="D39" t="str">
            <v>SMP</v>
          </cell>
        </row>
        <row r="40">
          <cell r="B40" t="str">
            <v>IMAM FAUZI</v>
          </cell>
          <cell r="C40" t="str">
            <v>L</v>
          </cell>
          <cell r="D40" t="str">
            <v>SMA</v>
          </cell>
        </row>
        <row r="41">
          <cell r="B41" t="str">
            <v>EMI</v>
          </cell>
          <cell r="C41" t="str">
            <v>P</v>
          </cell>
          <cell r="D41" t="str">
            <v>SMA</v>
          </cell>
        </row>
        <row r="42">
          <cell r="B42" t="str">
            <v>AISYAH</v>
          </cell>
          <cell r="C42" t="str">
            <v>P</v>
          </cell>
          <cell r="D42" t="str">
            <v>SMA</v>
          </cell>
        </row>
        <row r="43">
          <cell r="B43" t="str">
            <v>DIANA</v>
          </cell>
          <cell r="C43" t="str">
            <v>P</v>
          </cell>
          <cell r="D43" t="str">
            <v>SMP</v>
          </cell>
        </row>
        <row r="44">
          <cell r="B44" t="str">
            <v>NOVI</v>
          </cell>
          <cell r="C44" t="str">
            <v>P</v>
          </cell>
          <cell r="D44" t="str">
            <v>SMA</v>
          </cell>
        </row>
        <row r="45">
          <cell r="B45" t="str">
            <v>JODI</v>
          </cell>
          <cell r="C45" t="str">
            <v>L</v>
          </cell>
          <cell r="D45" t="str">
            <v>SMA</v>
          </cell>
        </row>
        <row r="46">
          <cell r="B46" t="str">
            <v>JUMAATI</v>
          </cell>
          <cell r="C46" t="str">
            <v>P</v>
          </cell>
          <cell r="D46" t="str">
            <v>SMP</v>
          </cell>
        </row>
        <row r="47">
          <cell r="B47" t="str">
            <v>SUSIAH</v>
          </cell>
          <cell r="C47" t="str">
            <v>P</v>
          </cell>
          <cell r="D47" t="str">
            <v>SD</v>
          </cell>
        </row>
        <row r="48">
          <cell r="B48" t="str">
            <v>NUNUNG</v>
          </cell>
          <cell r="C48" t="str">
            <v>P</v>
          </cell>
          <cell r="D48" t="str">
            <v>SMA</v>
          </cell>
        </row>
        <row r="49">
          <cell r="B49" t="str">
            <v>ERIKA</v>
          </cell>
          <cell r="C49" t="str">
            <v>P</v>
          </cell>
          <cell r="D49" t="str">
            <v>SD</v>
          </cell>
        </row>
        <row r="50">
          <cell r="B50" t="str">
            <v>ENDANG</v>
          </cell>
          <cell r="C50" t="str">
            <v>P</v>
          </cell>
          <cell r="D50" t="str">
            <v>SMA</v>
          </cell>
        </row>
        <row r="51">
          <cell r="B51" t="str">
            <v>MUJIANTO</v>
          </cell>
          <cell r="C51" t="str">
            <v>L</v>
          </cell>
          <cell r="D51" t="str">
            <v>SD</v>
          </cell>
        </row>
        <row r="52">
          <cell r="B52" t="str">
            <v>WULAN</v>
          </cell>
          <cell r="C52" t="str">
            <v>P</v>
          </cell>
          <cell r="D52" t="str">
            <v>SMA</v>
          </cell>
        </row>
        <row r="53">
          <cell r="B53" t="str">
            <v>MISTI</v>
          </cell>
          <cell r="C53" t="str">
            <v>P</v>
          </cell>
          <cell r="D53" t="str">
            <v>SMA</v>
          </cell>
        </row>
        <row r="54">
          <cell r="B54" t="str">
            <v>MAMIK</v>
          </cell>
          <cell r="C54" t="str">
            <v>P</v>
          </cell>
          <cell r="D54" t="str">
            <v>SMA</v>
          </cell>
        </row>
        <row r="55">
          <cell r="B55" t="str">
            <v>TARI</v>
          </cell>
          <cell r="C55" t="str">
            <v>P</v>
          </cell>
          <cell r="D55" t="str">
            <v>PT</v>
          </cell>
        </row>
        <row r="56">
          <cell r="B56" t="str">
            <v>NN</v>
          </cell>
          <cell r="C56" t="str">
            <v>P</v>
          </cell>
          <cell r="D56" t="str">
            <v>SMP</v>
          </cell>
        </row>
        <row r="57">
          <cell r="B57" t="str">
            <v>RUMINI</v>
          </cell>
          <cell r="C57" t="str">
            <v>P</v>
          </cell>
          <cell r="D57" t="str">
            <v>PT</v>
          </cell>
        </row>
        <row r="58">
          <cell r="B58" t="str">
            <v>DIAN</v>
          </cell>
          <cell r="C58" t="str">
            <v>P</v>
          </cell>
          <cell r="D58" t="str">
            <v>SMA</v>
          </cell>
        </row>
        <row r="59">
          <cell r="B59" t="str">
            <v>WATIAH</v>
          </cell>
          <cell r="C59" t="str">
            <v>P</v>
          </cell>
          <cell r="D59" t="str">
            <v>SD</v>
          </cell>
        </row>
        <row r="60">
          <cell r="B60" t="str">
            <v>NILA</v>
          </cell>
          <cell r="C60" t="str">
            <v>P</v>
          </cell>
          <cell r="D60" t="str">
            <v>SMA</v>
          </cell>
        </row>
        <row r="61">
          <cell r="B61" t="str">
            <v>FEBBY</v>
          </cell>
          <cell r="C61" t="str">
            <v>P</v>
          </cell>
          <cell r="D61" t="str">
            <v>PT</v>
          </cell>
        </row>
        <row r="62">
          <cell r="B62" t="str">
            <v>SITI HALIMAH</v>
          </cell>
          <cell r="C62" t="str">
            <v>P</v>
          </cell>
          <cell r="D62" t="str">
            <v>SMA</v>
          </cell>
        </row>
        <row r="63">
          <cell r="B63" t="str">
            <v>MURDIANTI</v>
          </cell>
          <cell r="C63" t="str">
            <v>P</v>
          </cell>
          <cell r="D63" t="str">
            <v>SMA</v>
          </cell>
        </row>
        <row r="64">
          <cell r="B64" t="str">
            <v>DIAH P</v>
          </cell>
          <cell r="C64" t="str">
            <v>P</v>
          </cell>
          <cell r="D64" t="str">
            <v>SMA</v>
          </cell>
        </row>
        <row r="65">
          <cell r="B65" t="str">
            <v>MIFTAHUL JANAH</v>
          </cell>
          <cell r="C65" t="str">
            <v>P</v>
          </cell>
          <cell r="D65" t="str">
            <v>SMP</v>
          </cell>
        </row>
        <row r="66">
          <cell r="B66" t="str">
            <v>IZZATUL JANNAH</v>
          </cell>
          <cell r="C66" t="str">
            <v>P</v>
          </cell>
          <cell r="D66" t="str">
            <v>SMA</v>
          </cell>
        </row>
        <row r="67">
          <cell r="B67" t="str">
            <v>ANIS</v>
          </cell>
          <cell r="C67" t="str">
            <v>P</v>
          </cell>
          <cell r="D67" t="str">
            <v>SMA</v>
          </cell>
        </row>
        <row r="68">
          <cell r="B68" t="str">
            <v>MUJIATI</v>
          </cell>
          <cell r="C68" t="str">
            <v>P</v>
          </cell>
          <cell r="D68" t="str">
            <v>SMP</v>
          </cell>
        </row>
        <row r="69">
          <cell r="B69" t="str">
            <v>RITA</v>
          </cell>
          <cell r="C69" t="str">
            <v>P</v>
          </cell>
          <cell r="D69" t="str">
            <v>SMA</v>
          </cell>
        </row>
        <row r="70">
          <cell r="B70" t="str">
            <v>RISKY</v>
          </cell>
          <cell r="C70" t="str">
            <v>L</v>
          </cell>
          <cell r="D70" t="str">
            <v>SMP</v>
          </cell>
        </row>
        <row r="71">
          <cell r="B71" t="str">
            <v>WIDAYATI</v>
          </cell>
          <cell r="C71" t="str">
            <v>P</v>
          </cell>
          <cell r="D71" t="str">
            <v>PT</v>
          </cell>
        </row>
        <row r="72">
          <cell r="B72" t="str">
            <v>FARHA</v>
          </cell>
          <cell r="C72" t="str">
            <v>P</v>
          </cell>
          <cell r="D72" t="str">
            <v>PT</v>
          </cell>
        </row>
        <row r="73">
          <cell r="B73" t="str">
            <v>KHOIRUL AINI</v>
          </cell>
          <cell r="C73" t="str">
            <v>P</v>
          </cell>
          <cell r="D73" t="str">
            <v>SMA</v>
          </cell>
        </row>
        <row r="74">
          <cell r="B74" t="str">
            <v>SUCI HARJATIN</v>
          </cell>
          <cell r="C74" t="str">
            <v>P</v>
          </cell>
          <cell r="D74" t="str">
            <v>SMP</v>
          </cell>
        </row>
        <row r="75">
          <cell r="B75" t="str">
            <v>SRIANI</v>
          </cell>
          <cell r="C75" t="str">
            <v>P</v>
          </cell>
          <cell r="D75" t="str">
            <v>SMP</v>
          </cell>
        </row>
        <row r="76">
          <cell r="B76" t="str">
            <v>NANIK PURWANTINI</v>
          </cell>
          <cell r="C76" t="str">
            <v>P</v>
          </cell>
          <cell r="D76" t="str">
            <v>PT</v>
          </cell>
        </row>
        <row r="77">
          <cell r="B77" t="str">
            <v>MAFULAH</v>
          </cell>
          <cell r="C77" t="str">
            <v>P</v>
          </cell>
          <cell r="D77" t="str">
            <v>SMP</v>
          </cell>
        </row>
        <row r="78">
          <cell r="B78" t="str">
            <v>SAMIUDIN</v>
          </cell>
          <cell r="C78" t="str">
            <v>L</v>
          </cell>
          <cell r="D78" t="str">
            <v>SMA</v>
          </cell>
        </row>
        <row r="79">
          <cell r="B79" t="str">
            <v>HASBULLAH</v>
          </cell>
          <cell r="C79" t="str">
            <v>L</v>
          </cell>
          <cell r="D79" t="str">
            <v>SD</v>
          </cell>
        </row>
        <row r="80">
          <cell r="B80" t="str">
            <v>RIAN</v>
          </cell>
          <cell r="C80" t="str">
            <v>L</v>
          </cell>
          <cell r="D80" t="str">
            <v>SMA</v>
          </cell>
        </row>
        <row r="81">
          <cell r="B81" t="str">
            <v>MAHFUD</v>
          </cell>
          <cell r="C81" t="str">
            <v>L</v>
          </cell>
          <cell r="D81" t="str">
            <v>SMA</v>
          </cell>
        </row>
        <row r="82">
          <cell r="B82" t="str">
            <v>WIKEN</v>
          </cell>
          <cell r="C82" t="str">
            <v>P</v>
          </cell>
          <cell r="D82" t="str">
            <v>PT</v>
          </cell>
        </row>
        <row r="83">
          <cell r="B83" t="str">
            <v>SITI</v>
          </cell>
          <cell r="C83" t="str">
            <v>P</v>
          </cell>
          <cell r="D83" t="str">
            <v>SMP</v>
          </cell>
        </row>
        <row r="84">
          <cell r="B84" t="str">
            <v>SURATI</v>
          </cell>
          <cell r="C84" t="str">
            <v>P</v>
          </cell>
          <cell r="D84" t="str">
            <v>SD</v>
          </cell>
        </row>
        <row r="85">
          <cell r="B85" t="str">
            <v>ROHMAH</v>
          </cell>
          <cell r="C85" t="str">
            <v>P</v>
          </cell>
          <cell r="D85" t="str">
            <v>SMA</v>
          </cell>
        </row>
        <row r="86">
          <cell r="B86" t="str">
            <v>RATIH</v>
          </cell>
          <cell r="C86" t="str">
            <v>P</v>
          </cell>
          <cell r="D86" t="str">
            <v>SMP</v>
          </cell>
        </row>
        <row r="87">
          <cell r="B87" t="str">
            <v>LALA</v>
          </cell>
          <cell r="C87" t="str">
            <v>P</v>
          </cell>
          <cell r="D87" t="str">
            <v>SMP</v>
          </cell>
        </row>
        <row r="88">
          <cell r="B88" t="str">
            <v>DEBY</v>
          </cell>
          <cell r="C88" t="str">
            <v>P</v>
          </cell>
          <cell r="D88" t="str">
            <v>PT</v>
          </cell>
        </row>
        <row r="89">
          <cell r="B89" t="str">
            <v>ROMLAH</v>
          </cell>
          <cell r="C89" t="str">
            <v>P</v>
          </cell>
          <cell r="D89" t="str">
            <v>SMP</v>
          </cell>
        </row>
        <row r="90">
          <cell r="B90" t="str">
            <v>OCA</v>
          </cell>
          <cell r="C90" t="str">
            <v>P</v>
          </cell>
          <cell r="D90" t="str">
            <v>PT</v>
          </cell>
        </row>
        <row r="91">
          <cell r="B91" t="str">
            <v>FARIDA</v>
          </cell>
          <cell r="C91" t="str">
            <v>P</v>
          </cell>
          <cell r="D91" t="str">
            <v>SD</v>
          </cell>
        </row>
        <row r="92">
          <cell r="B92" t="str">
            <v>ENDAH</v>
          </cell>
          <cell r="C92" t="str">
            <v>P</v>
          </cell>
          <cell r="D92" t="str">
            <v>SMP</v>
          </cell>
        </row>
        <row r="93">
          <cell r="B93" t="str">
            <v>PUTRA</v>
          </cell>
          <cell r="C93" t="str">
            <v>L</v>
          </cell>
          <cell r="D93" t="str">
            <v>PT</v>
          </cell>
        </row>
        <row r="94">
          <cell r="B94" t="str">
            <v>SILVI</v>
          </cell>
          <cell r="C94" t="str">
            <v>P</v>
          </cell>
          <cell r="D94" t="str">
            <v>SMA</v>
          </cell>
        </row>
        <row r="95">
          <cell r="B95" t="str">
            <v>SITI</v>
          </cell>
          <cell r="C95" t="str">
            <v>P</v>
          </cell>
          <cell r="D95" t="str">
            <v>SMP</v>
          </cell>
        </row>
        <row r="96">
          <cell r="B96" t="str">
            <v>NAURA</v>
          </cell>
          <cell r="C96" t="str">
            <v>P</v>
          </cell>
          <cell r="D96" t="str">
            <v>SMA</v>
          </cell>
        </row>
        <row r="97">
          <cell r="B97" t="str">
            <v xml:space="preserve">ROMLAH </v>
          </cell>
          <cell r="C97" t="str">
            <v>P</v>
          </cell>
          <cell r="D97" t="str">
            <v>SMA</v>
          </cell>
        </row>
        <row r="98">
          <cell r="B98" t="str">
            <v xml:space="preserve">LAURA </v>
          </cell>
          <cell r="C98" t="str">
            <v>P</v>
          </cell>
          <cell r="D98" t="str">
            <v>PT</v>
          </cell>
        </row>
        <row r="99">
          <cell r="B99" t="str">
            <v xml:space="preserve">ROHMAN </v>
          </cell>
          <cell r="C99" t="str">
            <v>L</v>
          </cell>
          <cell r="D99" t="str">
            <v>SMA</v>
          </cell>
        </row>
        <row r="100">
          <cell r="B100" t="str">
            <v>NURMAN</v>
          </cell>
          <cell r="C100" t="str">
            <v>L</v>
          </cell>
          <cell r="D100" t="str">
            <v xml:space="preserve">SMA </v>
          </cell>
        </row>
        <row r="101">
          <cell r="B101" t="str">
            <v xml:space="preserve">EDY </v>
          </cell>
          <cell r="C101" t="str">
            <v>L</v>
          </cell>
          <cell r="D101" t="str">
            <v xml:space="preserve">SMA </v>
          </cell>
        </row>
        <row r="102">
          <cell r="B102" t="str">
            <v>ALI</v>
          </cell>
          <cell r="C102" t="str">
            <v>L</v>
          </cell>
          <cell r="D102" t="str">
            <v>SMA</v>
          </cell>
        </row>
        <row r="103">
          <cell r="B103" t="str">
            <v xml:space="preserve">RINA </v>
          </cell>
          <cell r="C103" t="str">
            <v>P</v>
          </cell>
          <cell r="D103" t="str">
            <v>SMA</v>
          </cell>
        </row>
        <row r="104">
          <cell r="B104" t="str">
            <v xml:space="preserve">YULI </v>
          </cell>
          <cell r="C104" t="str">
            <v>P</v>
          </cell>
          <cell r="D104" t="str">
            <v>PT</v>
          </cell>
        </row>
        <row r="105">
          <cell r="B105" t="str">
            <v xml:space="preserve">AHMAD </v>
          </cell>
          <cell r="C105" t="str">
            <v>L</v>
          </cell>
          <cell r="D105" t="str">
            <v xml:space="preserve">SMA </v>
          </cell>
        </row>
        <row r="106">
          <cell r="B106" t="str">
            <v>RICKY</v>
          </cell>
          <cell r="C106" t="str">
            <v>L</v>
          </cell>
          <cell r="D106" t="str">
            <v>SMA</v>
          </cell>
        </row>
        <row r="107">
          <cell r="B107" t="str">
            <v>LAILA</v>
          </cell>
          <cell r="C107" t="str">
            <v>P</v>
          </cell>
          <cell r="D107" t="str">
            <v xml:space="preserve">SMA </v>
          </cell>
        </row>
        <row r="108">
          <cell r="B108" t="str">
            <v>LIA</v>
          </cell>
          <cell r="C108" t="str">
            <v>P</v>
          </cell>
          <cell r="D108" t="str">
            <v xml:space="preserve">SMA </v>
          </cell>
        </row>
        <row r="109">
          <cell r="B109" t="str">
            <v>SINTA</v>
          </cell>
          <cell r="C109" t="str">
            <v>P</v>
          </cell>
          <cell r="D109" t="str">
            <v xml:space="preserve">SMA </v>
          </cell>
        </row>
        <row r="110">
          <cell r="B110" t="str">
            <v>LAILA</v>
          </cell>
          <cell r="C110" t="str">
            <v>P</v>
          </cell>
          <cell r="D110" t="str">
            <v xml:space="preserve">SMA </v>
          </cell>
        </row>
        <row r="111">
          <cell r="B111" t="str">
            <v>RINA</v>
          </cell>
          <cell r="C111" t="str">
            <v>P</v>
          </cell>
          <cell r="D111" t="str">
            <v xml:space="preserve">SMA </v>
          </cell>
        </row>
        <row r="112">
          <cell r="B112" t="str">
            <v xml:space="preserve">RAHMAN </v>
          </cell>
          <cell r="C112" t="str">
            <v>L</v>
          </cell>
          <cell r="D112" t="str">
            <v>SMP</v>
          </cell>
        </row>
        <row r="113">
          <cell r="B113" t="str">
            <v xml:space="preserve">PUTRI </v>
          </cell>
          <cell r="C113" t="str">
            <v>P</v>
          </cell>
          <cell r="D113" t="str">
            <v xml:space="preserve">SMA </v>
          </cell>
        </row>
        <row r="114">
          <cell r="B114" t="str">
            <v>YENI</v>
          </cell>
          <cell r="C114" t="str">
            <v>P</v>
          </cell>
          <cell r="D114" t="str">
            <v>PT</v>
          </cell>
        </row>
        <row r="115">
          <cell r="B115" t="str">
            <v>JUNAEDI</v>
          </cell>
          <cell r="C115" t="str">
            <v>L</v>
          </cell>
          <cell r="D115" t="str">
            <v>SMP</v>
          </cell>
        </row>
        <row r="116">
          <cell r="B116" t="str">
            <v xml:space="preserve">MAIMUNAH </v>
          </cell>
          <cell r="C116" t="str">
            <v>P</v>
          </cell>
          <cell r="D116" t="str">
            <v>SD</v>
          </cell>
        </row>
        <row r="117">
          <cell r="B117" t="str">
            <v>MUNAROH</v>
          </cell>
          <cell r="C117" t="str">
            <v>P</v>
          </cell>
          <cell r="D117" t="str">
            <v xml:space="preserve">SMA </v>
          </cell>
        </row>
        <row r="118">
          <cell r="B118" t="str">
            <v>SITI</v>
          </cell>
          <cell r="C118" t="str">
            <v>P</v>
          </cell>
          <cell r="D118" t="str">
            <v xml:space="preserve">SMA </v>
          </cell>
        </row>
        <row r="119">
          <cell r="B119" t="str">
            <v>AMIK</v>
          </cell>
          <cell r="C119" t="str">
            <v>P</v>
          </cell>
          <cell r="D119" t="str">
            <v xml:space="preserve">SMA </v>
          </cell>
        </row>
        <row r="120">
          <cell r="B120" t="str">
            <v xml:space="preserve">ANA NUR </v>
          </cell>
          <cell r="C120" t="str">
            <v>P</v>
          </cell>
          <cell r="D120" t="str">
            <v xml:space="preserve">SMA </v>
          </cell>
        </row>
        <row r="121">
          <cell r="B121" t="str">
            <v>LISA</v>
          </cell>
          <cell r="C121" t="str">
            <v>P</v>
          </cell>
          <cell r="D121" t="str">
            <v xml:space="preserve">SMA </v>
          </cell>
        </row>
        <row r="122">
          <cell r="B122" t="str">
            <v xml:space="preserve">DONA </v>
          </cell>
          <cell r="C122" t="str">
            <v>P</v>
          </cell>
          <cell r="D122" t="str">
            <v>SMP</v>
          </cell>
        </row>
        <row r="123">
          <cell r="B123" t="str">
            <v>IMROATUL</v>
          </cell>
          <cell r="C123" t="str">
            <v>P</v>
          </cell>
          <cell r="D123" t="str">
            <v xml:space="preserve">SMA </v>
          </cell>
        </row>
        <row r="124">
          <cell r="B124" t="str">
            <v>YUNI</v>
          </cell>
          <cell r="C124" t="str">
            <v>P</v>
          </cell>
          <cell r="D124" t="str">
            <v>SMA</v>
          </cell>
        </row>
        <row r="125">
          <cell r="B125" t="str">
            <v>SRI</v>
          </cell>
          <cell r="C125" t="str">
            <v>P</v>
          </cell>
          <cell r="D125" t="str">
            <v>SMA</v>
          </cell>
        </row>
        <row r="126">
          <cell r="B126" t="str">
            <v>YATI</v>
          </cell>
          <cell r="C126" t="str">
            <v>P</v>
          </cell>
          <cell r="D126" t="str">
            <v>SMA</v>
          </cell>
        </row>
        <row r="127">
          <cell r="B127" t="str">
            <v>RATNA</v>
          </cell>
          <cell r="C127" t="str">
            <v>P</v>
          </cell>
          <cell r="D127" t="str">
            <v>SMA</v>
          </cell>
        </row>
        <row r="128">
          <cell r="B128" t="str">
            <v>SUCI</v>
          </cell>
          <cell r="C128" t="str">
            <v>P</v>
          </cell>
          <cell r="D128" t="str">
            <v>SMA</v>
          </cell>
        </row>
        <row r="129">
          <cell r="B129" t="str">
            <v>RENA</v>
          </cell>
          <cell r="C129" t="str">
            <v>P</v>
          </cell>
          <cell r="D129" t="str">
            <v>SD</v>
          </cell>
        </row>
        <row r="130">
          <cell r="B130" t="str">
            <v>YENI</v>
          </cell>
          <cell r="C130" t="str">
            <v>P</v>
          </cell>
          <cell r="D130" t="str">
            <v>SMA</v>
          </cell>
        </row>
        <row r="131">
          <cell r="B131" t="str">
            <v>PUTRI</v>
          </cell>
          <cell r="C131" t="str">
            <v>P</v>
          </cell>
          <cell r="D131" t="str">
            <v>SMA</v>
          </cell>
        </row>
        <row r="132">
          <cell r="B132" t="str">
            <v>MUNAROH</v>
          </cell>
          <cell r="C132" t="str">
            <v>P</v>
          </cell>
          <cell r="D132" t="str">
            <v>SMA</v>
          </cell>
        </row>
        <row r="133">
          <cell r="B133" t="str">
            <v>AZKIK</v>
          </cell>
          <cell r="C133" t="str">
            <v>P</v>
          </cell>
          <cell r="D133" t="str">
            <v>SMP</v>
          </cell>
        </row>
        <row r="134">
          <cell r="B134" t="str">
            <v>JULIA</v>
          </cell>
          <cell r="C134" t="str">
            <v>P</v>
          </cell>
          <cell r="D134" t="str">
            <v>SMA</v>
          </cell>
        </row>
        <row r="135">
          <cell r="B135" t="str">
            <v>AJENG</v>
          </cell>
          <cell r="C135" t="str">
            <v>P</v>
          </cell>
          <cell r="D135" t="str">
            <v>SMA</v>
          </cell>
        </row>
        <row r="136">
          <cell r="B136" t="str">
            <v>HAPPY</v>
          </cell>
          <cell r="C136" t="str">
            <v>L</v>
          </cell>
          <cell r="D136" t="str">
            <v>SMA</v>
          </cell>
        </row>
        <row r="137">
          <cell r="B137" t="str">
            <v>RAMA</v>
          </cell>
          <cell r="C137" t="str">
            <v>L</v>
          </cell>
          <cell r="D137" t="str">
            <v>SMA</v>
          </cell>
        </row>
        <row r="138">
          <cell r="B138" t="str">
            <v>BAGAS</v>
          </cell>
          <cell r="C138" t="str">
            <v>L</v>
          </cell>
          <cell r="D138" t="str">
            <v>SMA</v>
          </cell>
        </row>
        <row r="139">
          <cell r="B139" t="str">
            <v>ZEIN</v>
          </cell>
          <cell r="C139" t="str">
            <v>L</v>
          </cell>
          <cell r="D139" t="str">
            <v>SMA</v>
          </cell>
        </row>
        <row r="140">
          <cell r="B140" t="str">
            <v>RARAS</v>
          </cell>
          <cell r="C140" t="str">
            <v>P</v>
          </cell>
          <cell r="D140" t="str">
            <v>SMA</v>
          </cell>
        </row>
        <row r="141">
          <cell r="B141" t="str">
            <v>nur</v>
          </cell>
          <cell r="C141" t="str">
            <v>P</v>
          </cell>
          <cell r="D141" t="str">
            <v>SMA</v>
          </cell>
        </row>
        <row r="142">
          <cell r="B142" t="str">
            <v>asiyah</v>
          </cell>
          <cell r="C142" t="str">
            <v>P</v>
          </cell>
          <cell r="D142" t="str">
            <v>SMA</v>
          </cell>
        </row>
        <row r="143">
          <cell r="B143" t="str">
            <v>kana</v>
          </cell>
          <cell r="C143" t="str">
            <v>L</v>
          </cell>
          <cell r="D143" t="str">
            <v>SMP</v>
          </cell>
        </row>
        <row r="144">
          <cell r="B144" t="str">
            <v>rehan</v>
          </cell>
          <cell r="C144" t="str">
            <v>L</v>
          </cell>
          <cell r="D144" t="str">
            <v>SMA</v>
          </cell>
        </row>
        <row r="145">
          <cell r="B145" t="str">
            <v>paino</v>
          </cell>
          <cell r="C145" t="str">
            <v>L</v>
          </cell>
          <cell r="D145" t="str">
            <v>SMP</v>
          </cell>
        </row>
        <row r="146">
          <cell r="B146" t="str">
            <v>cindra</v>
          </cell>
          <cell r="C146" t="str">
            <v>P</v>
          </cell>
          <cell r="D146" t="str">
            <v>PT</v>
          </cell>
        </row>
        <row r="147">
          <cell r="B147" t="str">
            <v>suci</v>
          </cell>
          <cell r="C147" t="str">
            <v>P</v>
          </cell>
          <cell r="D147" t="str">
            <v>SMA</v>
          </cell>
        </row>
        <row r="148">
          <cell r="B148" t="str">
            <v>reka</v>
          </cell>
          <cell r="C148" t="str">
            <v>L</v>
          </cell>
          <cell r="D148" t="str">
            <v>SMA</v>
          </cell>
        </row>
        <row r="149">
          <cell r="B149" t="str">
            <v>santi</v>
          </cell>
          <cell r="C149" t="str">
            <v>P</v>
          </cell>
          <cell r="D149" t="str">
            <v>SMA</v>
          </cell>
        </row>
        <row r="150">
          <cell r="B150" t="str">
            <v>lisa</v>
          </cell>
          <cell r="C150" t="str">
            <v>P</v>
          </cell>
          <cell r="D150" t="str">
            <v>SMA</v>
          </cell>
        </row>
        <row r="151">
          <cell r="B151" t="str">
            <v>ara</v>
          </cell>
          <cell r="C151" t="str">
            <v>P</v>
          </cell>
          <cell r="D151" t="str">
            <v>SMA</v>
          </cell>
        </row>
        <row r="152">
          <cell r="B152" t="str">
            <v>dewi</v>
          </cell>
          <cell r="C152" t="str">
            <v>P</v>
          </cell>
          <cell r="D152" t="str">
            <v>SMP</v>
          </cell>
        </row>
        <row r="153">
          <cell r="B153" t="str">
            <v>putra</v>
          </cell>
          <cell r="C153" t="str">
            <v>L</v>
          </cell>
          <cell r="D153" t="str">
            <v>SMP</v>
          </cell>
        </row>
        <row r="154">
          <cell r="B154" t="str">
            <v>linda</v>
          </cell>
          <cell r="C154" t="str">
            <v>P</v>
          </cell>
          <cell r="D154" t="str">
            <v>SMA</v>
          </cell>
        </row>
        <row r="156">
          <cell r="J156">
            <v>3.2816666666666667</v>
          </cell>
          <cell r="P156">
            <v>3.0166666666666666</v>
          </cell>
          <cell r="U156">
            <v>3.2355555555555564</v>
          </cell>
          <cell r="AA156">
            <v>3.4916666666666667</v>
          </cell>
          <cell r="AE156">
            <v>3.3666666666666667</v>
          </cell>
          <cell r="AJ156">
            <v>3.384444444444445</v>
          </cell>
          <cell r="AO156">
            <v>3.3555555555555556</v>
          </cell>
          <cell r="AS156">
            <v>3.31</v>
          </cell>
          <cell r="AZ156">
            <v>3.1790000000000007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34"/>
  <sheetViews>
    <sheetView tabSelected="1" workbookViewId="0">
      <selection activeCell="B34" sqref="B34"/>
    </sheetView>
  </sheetViews>
  <sheetFormatPr defaultRowHeight="15"/>
  <cols>
    <col min="1" max="1" width="24.7109375" style="6" bestFit="1" customWidth="1"/>
    <col min="2" max="2" width="28" style="2" customWidth="1"/>
    <col min="3" max="3" width="21.42578125" style="6" bestFit="1" customWidth="1"/>
    <col min="4" max="4" width="9.140625" style="6"/>
    <col min="5" max="5" width="7.140625" style="2" customWidth="1"/>
    <col min="6" max="6" width="9.140625" style="2"/>
    <col min="7" max="7" width="13.85546875" style="2" customWidth="1"/>
    <col min="8" max="8" width="14.85546875" style="2" customWidth="1"/>
    <col min="9" max="9" width="12.7109375" style="2" customWidth="1"/>
    <col min="10" max="10" width="13.85546875" style="2" bestFit="1" customWidth="1"/>
    <col min="11" max="11" width="10.140625" style="2" bestFit="1" customWidth="1"/>
    <col min="12" max="12" width="15.85546875" style="2" bestFit="1" customWidth="1"/>
    <col min="13" max="16384" width="9.140625" style="2"/>
  </cols>
  <sheetData>
    <row r="1" spans="1:1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spans="1:10" s="4" customFormat="1">
      <c r="A4" s="3" t="s">
        <v>2</v>
      </c>
      <c r="C4" s="5">
        <f>COUNTA([1]data!B5:B154)</f>
        <v>150</v>
      </c>
      <c r="D4" s="5"/>
    </row>
    <row r="5" spans="1:10" s="4" customFormat="1">
      <c r="A5" s="3"/>
      <c r="C5" s="5"/>
      <c r="D5" s="5"/>
    </row>
    <row r="6" spans="1:10" s="4" customFormat="1">
      <c r="A6" s="3" t="s">
        <v>3</v>
      </c>
      <c r="C6" s="5"/>
      <c r="D6" s="5"/>
    </row>
    <row r="7" spans="1:10" s="4" customFormat="1">
      <c r="A7" s="4" t="s">
        <v>4</v>
      </c>
      <c r="B7" s="5" t="s">
        <v>5</v>
      </c>
      <c r="C7" s="5" t="s">
        <v>6</v>
      </c>
    </row>
    <row r="8" spans="1:10">
      <c r="A8" s="2" t="s">
        <v>7</v>
      </c>
      <c r="B8" s="6">
        <f>COUNTIF([1]data!C5:C154,"L")</f>
        <v>32</v>
      </c>
      <c r="C8" s="7">
        <f>B8/C4*100</f>
        <v>21.333333333333336</v>
      </c>
      <c r="D8" s="2"/>
    </row>
    <row r="9" spans="1:10">
      <c r="A9" s="2" t="s">
        <v>8</v>
      </c>
      <c r="B9" s="6">
        <f>COUNTIF([1]data!C5:C154,"P")</f>
        <v>118</v>
      </c>
      <c r="C9" s="7">
        <f>B9/C4*100</f>
        <v>78.666666666666657</v>
      </c>
      <c r="D9" s="2"/>
    </row>
    <row r="10" spans="1:10">
      <c r="A10" s="2"/>
      <c r="B10" s="6"/>
      <c r="D10" s="2"/>
    </row>
    <row r="11" spans="1:10">
      <c r="A11" s="4" t="s">
        <v>9</v>
      </c>
      <c r="B11" s="6"/>
      <c r="D11" s="2"/>
    </row>
    <row r="12" spans="1:10">
      <c r="A12" s="2" t="s">
        <v>10</v>
      </c>
      <c r="B12" s="6">
        <f>COUNTIF([1]data!D5:D154,"SD")</f>
        <v>14</v>
      </c>
      <c r="C12" s="7">
        <f>B12/C4*100</f>
        <v>9.3333333333333339</v>
      </c>
      <c r="D12" s="2"/>
    </row>
    <row r="13" spans="1:10">
      <c r="A13" s="2" t="s">
        <v>11</v>
      </c>
      <c r="B13" s="6">
        <f>COUNTIF([1]data!D5:D154,"SMP")</f>
        <v>31</v>
      </c>
      <c r="C13" s="7">
        <f>B13/C4*100</f>
        <v>20.666666666666668</v>
      </c>
      <c r="D13" s="2"/>
    </row>
    <row r="14" spans="1:10">
      <c r="A14" s="2" t="s">
        <v>12</v>
      </c>
      <c r="B14" s="6">
        <f>COUNTIF([1]data!D5:D154,"SMA")</f>
        <v>68</v>
      </c>
      <c r="C14" s="7">
        <f>B14/C4*100</f>
        <v>45.333333333333329</v>
      </c>
      <c r="D14" s="2"/>
    </row>
    <row r="15" spans="1:10">
      <c r="A15" s="2" t="s">
        <v>13</v>
      </c>
      <c r="B15" s="6">
        <f>COUNTIF([1]data!D5:D154,"PT")</f>
        <v>22</v>
      </c>
      <c r="C15" s="7">
        <f>B15/C4*100</f>
        <v>14.666666666666666</v>
      </c>
      <c r="D15" s="2"/>
    </row>
    <row r="16" spans="1:10" ht="15.75" thickBot="1"/>
    <row r="17" spans="1:10">
      <c r="A17" s="8" t="s">
        <v>14</v>
      </c>
      <c r="B17" s="8" t="s">
        <v>15</v>
      </c>
      <c r="C17" s="8" t="s">
        <v>16</v>
      </c>
      <c r="D17" s="8" t="s">
        <v>17</v>
      </c>
      <c r="F17" s="9" t="s">
        <v>18</v>
      </c>
      <c r="G17" s="9" t="s">
        <v>18</v>
      </c>
      <c r="H17" s="9" t="s">
        <v>18</v>
      </c>
      <c r="I17" s="9" t="s">
        <v>19</v>
      </c>
      <c r="J17" s="9" t="s">
        <v>20</v>
      </c>
    </row>
    <row r="18" spans="1:10">
      <c r="A18" s="10" t="s">
        <v>21</v>
      </c>
      <c r="B18" s="11" t="s">
        <v>22</v>
      </c>
      <c r="C18" s="12">
        <f>[1]data!J156</f>
        <v>3.2816666666666667</v>
      </c>
      <c r="D18" s="12">
        <f t="shared" ref="D18:D26" si="0">C18/4*100</f>
        <v>82.041666666666671</v>
      </c>
      <c r="F18" s="13" t="s">
        <v>23</v>
      </c>
      <c r="G18" s="13" t="s">
        <v>24</v>
      </c>
      <c r="H18" s="13" t="s">
        <v>25</v>
      </c>
      <c r="I18" s="13" t="s">
        <v>26</v>
      </c>
      <c r="J18" s="13" t="s">
        <v>27</v>
      </c>
    </row>
    <row r="19" spans="1:10" ht="15.75" thickBot="1">
      <c r="A19" s="10" t="s">
        <v>28</v>
      </c>
      <c r="B19" s="11" t="s">
        <v>29</v>
      </c>
      <c r="C19" s="12">
        <f>[1]data!P156</f>
        <v>3.0166666666666666</v>
      </c>
      <c r="D19" s="12">
        <f t="shared" si="0"/>
        <v>75.416666666666671</v>
      </c>
      <c r="F19" s="14"/>
      <c r="G19" s="14"/>
      <c r="H19" s="15" t="s">
        <v>30</v>
      </c>
      <c r="I19" s="14"/>
      <c r="J19" s="15" t="s">
        <v>26</v>
      </c>
    </row>
    <row r="20" spans="1:10" ht="16.5" thickTop="1" thickBot="1">
      <c r="A20" s="10" t="s">
        <v>31</v>
      </c>
      <c r="B20" s="11" t="s">
        <v>32</v>
      </c>
      <c r="C20" s="12">
        <f>[1]data!U156</f>
        <v>3.2355555555555564</v>
      </c>
      <c r="D20" s="12">
        <f t="shared" si="0"/>
        <v>80.888888888888914</v>
      </c>
      <c r="F20" s="16">
        <v>1</v>
      </c>
      <c r="G20" s="17" t="s">
        <v>33</v>
      </c>
      <c r="H20" s="17" t="s">
        <v>34</v>
      </c>
      <c r="I20" s="17" t="s">
        <v>35</v>
      </c>
      <c r="J20" s="18" t="s">
        <v>36</v>
      </c>
    </row>
    <row r="21" spans="1:10" ht="15.75" thickBot="1">
      <c r="A21" s="10" t="s">
        <v>35</v>
      </c>
      <c r="B21" s="19" t="s">
        <v>37</v>
      </c>
      <c r="C21" s="12">
        <f>[1]data!AA156</f>
        <v>3.4916666666666667</v>
      </c>
      <c r="D21" s="12">
        <f t="shared" si="0"/>
        <v>87.291666666666671</v>
      </c>
      <c r="F21" s="20">
        <v>2</v>
      </c>
      <c r="G21" s="21" t="s">
        <v>38</v>
      </c>
      <c r="H21" s="21" t="s">
        <v>39</v>
      </c>
      <c r="I21" s="21" t="s">
        <v>31</v>
      </c>
      <c r="J21" s="22" t="s">
        <v>40</v>
      </c>
    </row>
    <row r="22" spans="1:10" ht="15.75" thickBot="1">
      <c r="A22" s="10" t="s">
        <v>41</v>
      </c>
      <c r="B22" s="19" t="s">
        <v>42</v>
      </c>
      <c r="C22" s="12">
        <f>[1]data!AE156</f>
        <v>3.3666666666666667</v>
      </c>
      <c r="D22" s="12">
        <f t="shared" si="0"/>
        <v>84.166666666666671</v>
      </c>
      <c r="F22" s="20">
        <v>3</v>
      </c>
      <c r="G22" s="23" t="s">
        <v>43</v>
      </c>
      <c r="H22" s="23" t="s">
        <v>44</v>
      </c>
      <c r="I22" s="23" t="s">
        <v>28</v>
      </c>
      <c r="J22" s="24" t="s">
        <v>45</v>
      </c>
    </row>
    <row r="23" spans="1:10" ht="15.75" thickBot="1">
      <c r="A23" s="10" t="s">
        <v>46</v>
      </c>
      <c r="B23" s="11" t="s">
        <v>47</v>
      </c>
      <c r="C23" s="12">
        <f>[1]data!AJ156</f>
        <v>3.384444444444445</v>
      </c>
      <c r="D23" s="12">
        <f t="shared" si="0"/>
        <v>84.611111111111128</v>
      </c>
      <c r="F23" s="20">
        <v>4</v>
      </c>
      <c r="G23" s="21" t="s">
        <v>48</v>
      </c>
      <c r="H23" s="21" t="s">
        <v>49</v>
      </c>
      <c r="I23" s="21" t="s">
        <v>21</v>
      </c>
      <c r="J23" s="22" t="s">
        <v>50</v>
      </c>
    </row>
    <row r="24" spans="1:10">
      <c r="A24" s="10" t="s">
        <v>51</v>
      </c>
      <c r="B24" s="11" t="s">
        <v>52</v>
      </c>
      <c r="C24" s="12">
        <f>[1]data!AO156</f>
        <v>3.3555555555555556</v>
      </c>
      <c r="D24" s="12">
        <f t="shared" si="0"/>
        <v>83.888888888888886</v>
      </c>
    </row>
    <row r="25" spans="1:10">
      <c r="A25" s="10" t="s">
        <v>53</v>
      </c>
      <c r="B25" s="11" t="s">
        <v>54</v>
      </c>
      <c r="C25" s="12">
        <f>[1]data!AS156</f>
        <v>3.31</v>
      </c>
      <c r="D25" s="12">
        <f t="shared" si="0"/>
        <v>82.75</v>
      </c>
    </row>
    <row r="26" spans="1:10">
      <c r="A26" s="10" t="s">
        <v>55</v>
      </c>
      <c r="B26" s="11" t="s">
        <v>56</v>
      </c>
      <c r="C26" s="12">
        <f>[1]data!AZ156</f>
        <v>3.1790000000000007</v>
      </c>
      <c r="D26" s="12">
        <f t="shared" si="0"/>
        <v>79.475000000000023</v>
      </c>
    </row>
    <row r="27" spans="1:10">
      <c r="A27" s="25" t="s">
        <v>57</v>
      </c>
      <c r="B27" s="26"/>
      <c r="C27" s="12">
        <f>COUNTIF(C18:C26,"&gt;0")</f>
        <v>9</v>
      </c>
      <c r="D27" s="12"/>
      <c r="H27" s="27" t="s">
        <v>58</v>
      </c>
      <c r="I27" s="27"/>
      <c r="J27" s="27"/>
    </row>
    <row r="28" spans="1:10">
      <c r="A28" s="28" t="s">
        <v>59</v>
      </c>
      <c r="B28" s="29"/>
      <c r="C28" s="30">
        <f>SUM(C18:C26)/C27</f>
        <v>3.2912469135802471</v>
      </c>
      <c r="D28" s="30">
        <f>C28/4*100</f>
        <v>82.281172839506183</v>
      </c>
      <c r="H28" s="27" t="s">
        <v>60</v>
      </c>
      <c r="I28" s="27"/>
      <c r="J28" s="27"/>
    </row>
    <row r="30" spans="1:10">
      <c r="A30" s="31" t="s">
        <v>61</v>
      </c>
      <c r="B30" s="32"/>
      <c r="C30" s="33" t="str">
        <f>IF(D28&lt;=64.99,"D",IF(D28&lt;=76.6,"C",IF(D28&lt;=88.3,"B","A")))</f>
        <v>B</v>
      </c>
      <c r="D30" s="34"/>
    </row>
    <row r="32" spans="1:10">
      <c r="H32" s="35" t="s">
        <v>62</v>
      </c>
      <c r="I32" s="35"/>
      <c r="J32" s="35"/>
    </row>
    <row r="33" spans="8:10">
      <c r="H33" s="27" t="s">
        <v>63</v>
      </c>
      <c r="I33" s="27"/>
      <c r="J33" s="27"/>
    </row>
    <row r="34" spans="8:10">
      <c r="H34" s="27" t="s">
        <v>64</v>
      </c>
      <c r="I34" s="27"/>
      <c r="J34" s="27"/>
    </row>
  </sheetData>
  <mergeCells count="8">
    <mergeCell ref="H33:J33"/>
    <mergeCell ref="H34:J34"/>
    <mergeCell ref="A1:J1"/>
    <mergeCell ref="A2:J2"/>
    <mergeCell ref="H27:J27"/>
    <mergeCell ref="A28:B28"/>
    <mergeCell ref="H28:J28"/>
    <mergeCell ref="H32:J32"/>
  </mergeCells>
  <pageMargins left="1.2204724409448819" right="0.23622047244094491" top="1.3385826771653544" bottom="0.74803149606299213" header="0.31496062992125984" footer="0.31496062992125984"/>
  <pageSetup scale="7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IKM 2022</vt:lpstr>
      <vt:lpstr>'IKM 2022'!Print_Area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2023-02-23T06:42:14Z</dcterms:created>
  <dcterms:modified xsi:type="dcterms:W3CDTF">2023-02-23T06:43:13Z</dcterms:modified>
</cp:coreProperties>
</file>