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19" sheetId="19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7" i="19" l="1"/>
  <c r="X17" i="19"/>
  <c r="V17" i="19"/>
  <c r="T17" i="19"/>
  <c r="R17" i="19"/>
  <c r="P17" i="19"/>
  <c r="N17" i="19"/>
  <c r="L17" i="19"/>
  <c r="H17" i="19" s="1"/>
  <c r="J17" i="19"/>
  <c r="G17" i="19"/>
  <c r="H16" i="19"/>
  <c r="G16" i="19"/>
  <c r="K15" i="19"/>
  <c r="H15" i="19"/>
  <c r="W15" i="19" s="1"/>
  <c r="G15" i="19"/>
  <c r="H14" i="19"/>
  <c r="W14" i="19" s="1"/>
  <c r="G14" i="19"/>
  <c r="H13" i="19"/>
  <c r="G13" i="19"/>
  <c r="E14" i="19"/>
  <c r="E17" i="19"/>
  <c r="E13" i="19"/>
  <c r="E16" i="19"/>
  <c r="E15" i="19"/>
  <c r="Q15" i="19" l="1"/>
  <c r="K14" i="19"/>
  <c r="U14" i="19"/>
  <c r="M14" i="19"/>
  <c r="S15" i="19"/>
  <c r="S14" i="19"/>
  <c r="Q14" i="19"/>
  <c r="D16" i="19"/>
  <c r="D14" i="19"/>
  <c r="D13" i="19"/>
  <c r="D15" i="19"/>
  <c r="D17" i="19"/>
  <c r="F15" i="19"/>
  <c r="I15" i="19"/>
  <c r="F16" i="19"/>
  <c r="F13" i="19"/>
  <c r="F17" i="19"/>
  <c r="I14" i="19"/>
  <c r="F14" i="19"/>
  <c r="S13" i="19"/>
  <c r="K13" i="19"/>
  <c r="Q13" i="19"/>
  <c r="I13" i="19"/>
  <c r="O13" i="19"/>
  <c r="M13" i="19"/>
  <c r="W13" i="19"/>
  <c r="U13" i="19"/>
  <c r="I17" i="19"/>
  <c r="W17" i="19"/>
  <c r="K17" i="19"/>
  <c r="S17" i="19"/>
  <c r="U16" i="19"/>
  <c r="M16" i="19"/>
  <c r="S16" i="19"/>
  <c r="K16" i="19"/>
  <c r="O16" i="19"/>
  <c r="I16" i="19"/>
  <c r="W16" i="19"/>
  <c r="Q16" i="19"/>
  <c r="O17" i="19"/>
  <c r="U17" i="19"/>
  <c r="Q17" i="19"/>
  <c r="M17" i="19"/>
  <c r="O14" i="19"/>
  <c r="M15" i="19"/>
  <c r="U15" i="19"/>
  <c r="O15" i="19"/>
</calcChain>
</file>

<file path=xl/sharedStrings.xml><?xml version="1.0" encoding="utf-8"?>
<sst xmlns="http://schemas.openxmlformats.org/spreadsheetml/2006/main" count="51" uniqueCount="35">
  <si>
    <t>REVISI ALTERNATIF 1</t>
  </si>
  <si>
    <t>KOTA</t>
  </si>
  <si>
    <t>: MALANG</t>
  </si>
  <si>
    <t>BULAN/TAHUN</t>
  </si>
  <si>
    <t>NO</t>
  </si>
  <si>
    <t>NAMA PUSKESMAS</t>
  </si>
  <si>
    <t>KELURAHAN</t>
  </si>
  <si>
    <t>%</t>
  </si>
  <si>
    <t>TOTAL  KELURAHAN</t>
  </si>
  <si>
    <t>POLOWIJEN</t>
  </si>
  <si>
    <t>Polowijen</t>
  </si>
  <si>
    <t>Balearjosari</t>
  </si>
  <si>
    <t xml:space="preserve">   </t>
  </si>
  <si>
    <t>: JUNI / 23</t>
  </si>
  <si>
    <t>PUS</t>
  </si>
  <si>
    <t>KB AKTIF</t>
  </si>
  <si>
    <t xml:space="preserve">JUMLAH </t>
  </si>
  <si>
    <t>Abs</t>
  </si>
  <si>
    <t>KONDOM</t>
  </si>
  <si>
    <t>PIL</t>
  </si>
  <si>
    <t>SUNTIK</t>
  </si>
  <si>
    <t>AKDR</t>
  </si>
  <si>
    <t>IMPLAN</t>
  </si>
  <si>
    <t>MOW</t>
  </si>
  <si>
    <t>MOP</t>
  </si>
  <si>
    <t>MAL</t>
  </si>
  <si>
    <t>LUAR WILAYAH</t>
  </si>
  <si>
    <t>Puwodadi</t>
  </si>
  <si>
    <t>………………..,………………..</t>
  </si>
  <si>
    <t>KEPALA KEPALA PUSKESMAS</t>
  </si>
  <si>
    <t>………………………………</t>
  </si>
  <si>
    <t>NIP.</t>
  </si>
  <si>
    <t xml:space="preserve">KEGAGALAN KB </t>
  </si>
  <si>
    <t>SASARAN KEGAGALAN</t>
  </si>
  <si>
    <t>KOMULATIF KEGAGALAN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</si>
</sst>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FFFFFF"/>
      <name val="Arial"/>
    </font>
    <font>
      <sz val="10"/>
      <name val="Arial"/>
    </font>
    <font>
      <b/>
      <sz val="10"/>
      <color theme="1"/>
      <name val="Comic Sans MS"/>
    </font>
    <font>
      <sz val="10"/>
      <color theme="1"/>
      <name val="Comic Sans MS"/>
    </font>
    <font>
      <sz val="10"/>
      <color theme="1"/>
      <name val="Arial"/>
    </font>
    <font>
      <sz val="11"/>
      <color theme="1"/>
      <name val="Calibri"/>
    </font>
    <font>
      <b/>
      <sz val="10"/>
      <color theme="1"/>
      <name val="Arial"/>
    </font>
    <font>
      <b/>
      <sz val="8"/>
      <color theme="1"/>
      <name val="Comic Sans MS"/>
    </font>
    <font>
      <sz val="8"/>
      <color theme="1"/>
      <name val="Comic Sans MS"/>
    </font>
    <font>
      <sz val="10"/>
      <color theme="1"/>
      <name val="&quot;Comic Sans MS&quot;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1" fillId="3" borderId="0" xfId="0" applyFont="1" applyFill="1" applyBorder="1"/>
    <xf numFmtId="0" fontId="0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0" fillId="0" borderId="0" xfId="0" applyFont="1" applyAlignment="1"/>
    <xf numFmtId="0" fontId="3" fillId="0" borderId="10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3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/>
    <xf numFmtId="0" fontId="3" fillId="0" borderId="14" xfId="0" applyFont="1" applyBorder="1"/>
    <xf numFmtId="1" fontId="5" fillId="6" borderId="12" xfId="0" applyNumberFormat="1" applyFont="1" applyFill="1" applyBorder="1"/>
    <xf numFmtId="0" fontId="3" fillId="0" borderId="11" xfId="0" applyFont="1" applyBorder="1"/>
    <xf numFmtId="1" fontId="5" fillId="0" borderId="12" xfId="0" applyNumberFormat="1" applyFont="1" applyBorder="1"/>
    <xf numFmtId="0" fontId="7" fillId="5" borderId="12" xfId="0" applyFont="1" applyFill="1" applyBorder="1"/>
    <xf numFmtId="0" fontId="8" fillId="0" borderId="0" xfId="0" applyFont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3" fillId="0" borderId="18" xfId="0" applyFont="1" applyBorder="1"/>
    <xf numFmtId="0" fontId="3" fillId="0" borderId="0" xfId="0" applyFont="1" applyBorder="1"/>
    <xf numFmtId="0" fontId="9" fillId="4" borderId="1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3" fillId="0" borderId="19" xfId="0" applyFont="1" applyBorder="1"/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2" xfId="0" applyFont="1" applyBorder="1"/>
    <xf numFmtId="0" fontId="5" fillId="0" borderId="11" xfId="0" applyFont="1" applyBorder="1"/>
    <xf numFmtId="1" fontId="11" fillId="0" borderId="14" xfId="0" applyNumberFormat="1" applyFont="1" applyBorder="1" applyAlignment="1">
      <alignment horizontal="right"/>
    </xf>
    <xf numFmtId="0" fontId="6" fillId="0" borderId="12" xfId="0" applyFont="1" applyBorder="1"/>
    <xf numFmtId="0" fontId="10" fillId="6" borderId="12" xfId="0" applyFont="1" applyFill="1" applyBorder="1"/>
    <xf numFmtId="0" fontId="5" fillId="6" borderId="11" xfId="0" applyFont="1" applyFill="1" applyBorder="1"/>
    <xf numFmtId="0" fontId="5" fillId="0" borderId="12" xfId="0" applyFont="1" applyBorder="1" applyAlignment="1">
      <alignment horizontal="left" vertical="center" wrapText="1"/>
    </xf>
    <xf numFmtId="1" fontId="11" fillId="6" borderId="13" xfId="0" applyNumberFormat="1" applyFont="1" applyFill="1" applyBorder="1" applyAlignment="1">
      <alignment horizontal="right"/>
    </xf>
    <xf numFmtId="164" fontId="5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atudata\KEGAGALA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23"/>
      <sheetName val="REKAP JAN23"/>
      <sheetName val="FEB23"/>
      <sheetName val="REKAP FEB23"/>
      <sheetName val="MARET23"/>
      <sheetName val="REKAP MARET23"/>
      <sheetName val="REKAP JAN-MARET 2023"/>
      <sheetName val="APRIL23"/>
      <sheetName val="REKAP APRIL23"/>
      <sheetName val="MEI23"/>
      <sheetName val="REKAP MEI23"/>
      <sheetName val="JUNI23"/>
      <sheetName val="REKAP JUNI23"/>
      <sheetName val="REKAP JAN-JUNI 2023"/>
      <sheetName val="JULI23"/>
      <sheetName val="REKAP JULI23"/>
      <sheetName val="AGUSTUS23"/>
      <sheetName val="REKAP AGUSTUS23"/>
      <sheetName val="SEPTEMBER23"/>
      <sheetName val="REKAP SEPTEMBER23"/>
      <sheetName val="REKAP JAN-SEPTEMBER 2023"/>
      <sheetName val="OKTOBER23"/>
      <sheetName val="REKAP OKTOBER23"/>
      <sheetName val="NOVEMBER23"/>
      <sheetName val="REKAP NOVEMBER23"/>
      <sheetName val="DESEMBER23"/>
      <sheetName val="REKAP DESEMBER23"/>
      <sheetName val="REKAP JAN-DESEMBER 2023"/>
    </sheetNames>
    <sheetDataSet>
      <sheetData sheetId="0">
        <row r="97">
          <cell r="D97">
            <v>2129.7600000000002</v>
          </cell>
        </row>
        <row r="98">
          <cell r="D98">
            <v>1583.38</v>
          </cell>
        </row>
        <row r="99">
          <cell r="D99">
            <v>3372.97</v>
          </cell>
        </row>
        <row r="100">
          <cell r="D100" t="str">
            <v/>
          </cell>
        </row>
        <row r="101">
          <cell r="D101">
            <v>7086.11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7">
          <cell r="G97">
            <v>0</v>
          </cell>
        </row>
        <row r="98">
          <cell r="G98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</sheetData>
      <sheetData sheetId="10"/>
      <sheetData sheetId="11"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1"/>
  <sheetViews>
    <sheetView tabSelected="1" workbookViewId="0">
      <selection activeCell="A18" sqref="A18:XFD18"/>
    </sheetView>
  </sheetViews>
  <sheetFormatPr defaultColWidth="12.5703125" defaultRowHeight="15"/>
  <cols>
    <col min="1" max="1" width="4" style="4" customWidth="1"/>
    <col min="2" max="2" width="21.7109375" style="4" customWidth="1"/>
    <col min="3" max="3" width="22.7109375" style="4" customWidth="1"/>
    <col min="4" max="4" width="9.28515625" style="4" customWidth="1"/>
    <col min="5" max="5" width="9.7109375" style="4" customWidth="1"/>
    <col min="6" max="6" width="16.28515625" style="4" customWidth="1"/>
    <col min="7" max="7" width="11.85546875" style="4" customWidth="1"/>
    <col min="8" max="9" width="8.42578125" style="4" customWidth="1"/>
    <col min="10" max="10" width="8.140625" style="4" customWidth="1"/>
    <col min="11" max="11" width="10.42578125" style="4" customWidth="1"/>
    <col min="12" max="12" width="8.7109375" style="4" customWidth="1"/>
    <col min="13" max="13" width="9.28515625" style="4" customWidth="1"/>
    <col min="14" max="14" width="7.42578125" style="4" customWidth="1"/>
    <col min="15" max="15" width="9.42578125" style="4" customWidth="1"/>
    <col min="16" max="16" width="7.42578125" style="4" customWidth="1"/>
    <col min="17" max="17" width="11" style="4" customWidth="1"/>
    <col min="18" max="18" width="8.28515625" style="4" customWidth="1"/>
    <col min="19" max="19" width="9.42578125" style="4" customWidth="1"/>
    <col min="20" max="20" width="9.28515625" style="4" customWidth="1"/>
    <col min="21" max="21" width="9.85546875" style="4" customWidth="1"/>
    <col min="22" max="22" width="9.42578125" style="4" customWidth="1"/>
    <col min="23" max="23" width="9.85546875" style="4" customWidth="1"/>
    <col min="24" max="26" width="8" style="4" customWidth="1"/>
    <col min="27" max="16384" width="12.5703125" style="4"/>
  </cols>
  <sheetData>
    <row r="1" spans="1:25" ht="15.75">
      <c r="A1" s="1" t="s">
        <v>32</v>
      </c>
      <c r="B1" s="1"/>
      <c r="C1" s="1"/>
      <c r="D1" s="1"/>
      <c r="E1" s="1"/>
      <c r="F1" s="2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5" ht="15.75">
      <c r="A2" s="1" t="s">
        <v>1</v>
      </c>
      <c r="B2" s="1"/>
      <c r="C2" s="1" t="s">
        <v>2</v>
      </c>
      <c r="E2" s="1"/>
      <c r="F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5" ht="15.75">
      <c r="A3" s="1" t="s">
        <v>3</v>
      </c>
      <c r="B3" s="1"/>
      <c r="C3" s="22" t="s">
        <v>13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5" ht="15.75">
      <c r="A4" s="1"/>
      <c r="B4" s="1"/>
      <c r="C4" s="22"/>
      <c r="D4" s="22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5">
      <c r="A5" s="23" t="s">
        <v>4</v>
      </c>
      <c r="B5" s="24" t="s">
        <v>5</v>
      </c>
      <c r="C5" s="25" t="s">
        <v>6</v>
      </c>
      <c r="D5" s="26" t="s">
        <v>14</v>
      </c>
      <c r="E5" s="27" t="s">
        <v>15</v>
      </c>
      <c r="F5" s="27" t="s">
        <v>33</v>
      </c>
      <c r="G5" s="28" t="s">
        <v>16</v>
      </c>
      <c r="H5" s="6"/>
      <c r="I5" s="5"/>
      <c r="J5" s="29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5"/>
    </row>
    <row r="6" spans="1:25">
      <c r="A6" s="7"/>
      <c r="B6" s="7"/>
      <c r="C6" s="8"/>
      <c r="D6" s="30"/>
      <c r="E6" s="7"/>
      <c r="F6" s="7"/>
      <c r="G6" s="8"/>
      <c r="H6" s="10"/>
      <c r="I6" s="9"/>
      <c r="J6" s="31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9"/>
    </row>
    <row r="7" spans="1:25">
      <c r="A7" s="7"/>
      <c r="B7" s="7"/>
      <c r="C7" s="8"/>
      <c r="D7" s="30"/>
      <c r="E7" s="7"/>
      <c r="F7" s="7"/>
      <c r="G7" s="11"/>
      <c r="H7" s="12"/>
      <c r="I7" s="13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3"/>
    </row>
    <row r="8" spans="1:25" ht="15.75">
      <c r="A8" s="7"/>
      <c r="B8" s="7"/>
      <c r="C8" s="8"/>
      <c r="D8" s="30"/>
      <c r="E8" s="7"/>
      <c r="F8" s="7"/>
      <c r="G8" s="27" t="s">
        <v>34</v>
      </c>
      <c r="H8" s="32" t="s">
        <v>17</v>
      </c>
      <c r="I8" s="32" t="s">
        <v>7</v>
      </c>
      <c r="J8" s="33" t="s">
        <v>18</v>
      </c>
      <c r="K8" s="19"/>
      <c r="L8" s="33" t="s">
        <v>19</v>
      </c>
      <c r="M8" s="19"/>
      <c r="N8" s="33" t="s">
        <v>20</v>
      </c>
      <c r="O8" s="19"/>
      <c r="P8" s="33" t="s">
        <v>21</v>
      </c>
      <c r="Q8" s="19"/>
      <c r="R8" s="33" t="s">
        <v>22</v>
      </c>
      <c r="S8" s="19"/>
      <c r="T8" s="33" t="s">
        <v>23</v>
      </c>
      <c r="U8" s="19"/>
      <c r="V8" s="33" t="s">
        <v>24</v>
      </c>
      <c r="W8" s="19"/>
      <c r="X8" s="33" t="s">
        <v>25</v>
      </c>
      <c r="Y8" s="19"/>
    </row>
    <row r="9" spans="1:25">
      <c r="A9" s="7"/>
      <c r="B9" s="7"/>
      <c r="C9" s="8"/>
      <c r="D9" s="30"/>
      <c r="E9" s="7"/>
      <c r="F9" s="7"/>
      <c r="G9" s="7"/>
      <c r="H9" s="7"/>
      <c r="I9" s="7"/>
      <c r="J9" s="32" t="s">
        <v>17</v>
      </c>
      <c r="K9" s="32" t="s">
        <v>7</v>
      </c>
      <c r="L9" s="32" t="s">
        <v>17</v>
      </c>
      <c r="M9" s="32" t="s">
        <v>7</v>
      </c>
      <c r="N9" s="32" t="s">
        <v>17</v>
      </c>
      <c r="O9" s="32" t="s">
        <v>7</v>
      </c>
      <c r="P9" s="32" t="s">
        <v>17</v>
      </c>
      <c r="Q9" s="32" t="s">
        <v>7</v>
      </c>
      <c r="R9" s="32" t="s">
        <v>17</v>
      </c>
      <c r="S9" s="32" t="s">
        <v>7</v>
      </c>
      <c r="T9" s="32" t="s">
        <v>17</v>
      </c>
      <c r="U9" s="32" t="s">
        <v>7</v>
      </c>
      <c r="V9" s="32" t="s">
        <v>17</v>
      </c>
      <c r="W9" s="32" t="s">
        <v>7</v>
      </c>
      <c r="X9" s="34" t="s">
        <v>17</v>
      </c>
      <c r="Y9" s="34" t="s">
        <v>7</v>
      </c>
    </row>
    <row r="10" spans="1:25">
      <c r="A10" s="7"/>
      <c r="B10" s="7"/>
      <c r="C10" s="8"/>
      <c r="D10" s="3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5.75" thickBot="1">
      <c r="A11" s="14"/>
      <c r="B11" s="14"/>
      <c r="C11" s="8"/>
      <c r="D11" s="35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ht="16.5">
      <c r="A12" s="36">
        <v>1</v>
      </c>
      <c r="B12" s="36">
        <v>2</v>
      </c>
      <c r="C12" s="37">
        <v>3</v>
      </c>
      <c r="D12" s="36">
        <v>4</v>
      </c>
      <c r="E12" s="36">
        <v>5</v>
      </c>
      <c r="F12" s="37">
        <v>6</v>
      </c>
      <c r="G12" s="36">
        <v>7</v>
      </c>
      <c r="H12" s="36">
        <v>8</v>
      </c>
      <c r="I12" s="36">
        <v>9</v>
      </c>
      <c r="J12" s="36">
        <v>10</v>
      </c>
      <c r="K12" s="36">
        <v>11</v>
      </c>
      <c r="L12" s="37">
        <v>12</v>
      </c>
      <c r="M12" s="36">
        <v>13</v>
      </c>
      <c r="N12" s="36">
        <v>14</v>
      </c>
      <c r="O12" s="36">
        <v>15</v>
      </c>
      <c r="P12" s="37">
        <v>16</v>
      </c>
      <c r="Q12" s="36">
        <v>17</v>
      </c>
      <c r="R12" s="36">
        <v>18</v>
      </c>
      <c r="S12" s="36">
        <v>19</v>
      </c>
      <c r="T12" s="36">
        <v>20</v>
      </c>
      <c r="U12" s="36">
        <v>21</v>
      </c>
      <c r="V12" s="36">
        <v>22</v>
      </c>
      <c r="W12" s="36">
        <v>23</v>
      </c>
      <c r="X12" s="36">
        <v>24</v>
      </c>
      <c r="Y12" s="36">
        <v>25</v>
      </c>
    </row>
    <row r="13" spans="1:25" ht="15.75">
      <c r="A13" s="15">
        <v>16</v>
      </c>
      <c r="B13" s="38" t="s">
        <v>9</v>
      </c>
      <c r="C13" s="45" t="s">
        <v>10</v>
      </c>
      <c r="D13" s="20">
        <f ca="1">[1]JAN23!D97</f>
        <v>2129.7600000000002</v>
      </c>
      <c r="E13" s="41">
        <f ca="1">IFERROR(__xludf.DUMMYFUNCTION("IMPORTRANGE(""https://docs.google.com/spreadsheets/d/14uzlVnYGNYbdWd9crJqjs0NZydQVVG1euUKi2XBZDfg/edit#gid=1789435341"",""JUNI23!G97:G97"")"),1325)</f>
        <v>1325</v>
      </c>
      <c r="F13" s="20">
        <f t="shared" ref="F13:F17" ca="1" si="0">2%*E13/10</f>
        <v>2.65</v>
      </c>
      <c r="G13" s="39">
        <f>[1]MEI23!G97+[1]JUNI23!H97</f>
        <v>0</v>
      </c>
      <c r="H13" s="39">
        <f t="shared" ref="H13:H17" si="1">J13+L13+N13+P13+R13+T13+V13+X13</f>
        <v>0</v>
      </c>
      <c r="I13" s="47">
        <f t="shared" ref="I13:I17" ca="1" si="2">H13/E13%</f>
        <v>0</v>
      </c>
      <c r="J13" s="21">
        <v>0</v>
      </c>
      <c r="K13" s="40" t="e">
        <f t="shared" ref="K13:K17" si="3">J13/H13%</f>
        <v>#DIV/0!</v>
      </c>
      <c r="L13" s="21">
        <v>0</v>
      </c>
      <c r="M13" s="40" t="e">
        <f t="shared" ref="M13:M17" si="4">L13/H13%</f>
        <v>#DIV/0!</v>
      </c>
      <c r="N13" s="21">
        <v>0</v>
      </c>
      <c r="O13" s="40" t="e">
        <f t="shared" ref="O13:O17" si="5">N13/H13%</f>
        <v>#DIV/0!</v>
      </c>
      <c r="P13" s="21">
        <v>0</v>
      </c>
      <c r="Q13" s="40" t="e">
        <f t="shared" ref="Q13:Q17" si="6">P13/H13%</f>
        <v>#DIV/0!</v>
      </c>
      <c r="R13" s="21">
        <v>0</v>
      </c>
      <c r="S13" s="40" t="e">
        <f t="shared" ref="S13:S17" si="7">R13/H13%</f>
        <v>#DIV/0!</v>
      </c>
      <c r="T13" s="21">
        <v>0</v>
      </c>
      <c r="U13" s="40" t="e">
        <f t="shared" ref="U13:U17" si="8">T13/H13%</f>
        <v>#DIV/0!</v>
      </c>
      <c r="V13" s="21">
        <v>0</v>
      </c>
      <c r="W13" s="40" t="e">
        <f t="shared" ref="W13:W17" si="9">V13/H13%</f>
        <v>#DIV/0!</v>
      </c>
      <c r="X13" s="21">
        <v>0</v>
      </c>
      <c r="Y13" s="42"/>
    </row>
    <row r="14" spans="1:25" ht="15.75">
      <c r="A14" s="7"/>
      <c r="B14" s="7"/>
      <c r="C14" s="45" t="s">
        <v>11</v>
      </c>
      <c r="D14" s="20">
        <f ca="1">[1]JAN23!D98</f>
        <v>1583.38</v>
      </c>
      <c r="E14" s="41">
        <f ca="1">IFERROR(__xludf.DUMMYFUNCTION("IMPORTRANGE(""https://docs.google.com/spreadsheets/d/14uzlVnYGNYbdWd9crJqjs0NZydQVVG1euUKi2XBZDfg/edit#gid=1789435341"",""JUNI23!G98:G98"")"),1410)</f>
        <v>1410</v>
      </c>
      <c r="F14" s="20">
        <f t="shared" ca="1" si="0"/>
        <v>2.82</v>
      </c>
      <c r="G14" s="39">
        <f>[1]MEI23!G98+[1]JUNI23!H98</f>
        <v>0</v>
      </c>
      <c r="H14" s="39">
        <f t="shared" si="1"/>
        <v>0</v>
      </c>
      <c r="I14" s="47">
        <f t="shared" ca="1" si="2"/>
        <v>0</v>
      </c>
      <c r="J14" s="21">
        <v>0</v>
      </c>
      <c r="K14" s="40" t="e">
        <f t="shared" si="3"/>
        <v>#DIV/0!</v>
      </c>
      <c r="L14" s="21">
        <v>0</v>
      </c>
      <c r="M14" s="40" t="e">
        <f t="shared" si="4"/>
        <v>#DIV/0!</v>
      </c>
      <c r="N14" s="21">
        <v>0</v>
      </c>
      <c r="O14" s="40" t="e">
        <f t="shared" si="5"/>
        <v>#DIV/0!</v>
      </c>
      <c r="P14" s="21">
        <v>0</v>
      </c>
      <c r="Q14" s="40" t="e">
        <f t="shared" si="6"/>
        <v>#DIV/0!</v>
      </c>
      <c r="R14" s="21">
        <v>0</v>
      </c>
      <c r="S14" s="40" t="e">
        <f t="shared" si="7"/>
        <v>#DIV/0!</v>
      </c>
      <c r="T14" s="21">
        <v>0</v>
      </c>
      <c r="U14" s="40" t="e">
        <f t="shared" si="8"/>
        <v>#DIV/0!</v>
      </c>
      <c r="V14" s="21">
        <v>0</v>
      </c>
      <c r="W14" s="40" t="e">
        <f t="shared" si="9"/>
        <v>#DIV/0!</v>
      </c>
      <c r="X14" s="21">
        <v>0</v>
      </c>
      <c r="Y14" s="42"/>
    </row>
    <row r="15" spans="1:25" ht="15.75">
      <c r="A15" s="7"/>
      <c r="B15" s="7"/>
      <c r="C15" s="45" t="s">
        <v>27</v>
      </c>
      <c r="D15" s="20">
        <f ca="1">[1]JAN23!D99</f>
        <v>3372.97</v>
      </c>
      <c r="E15" s="41">
        <f ca="1">IFERROR(__xludf.DUMMYFUNCTION("IMPORTRANGE(""https://docs.google.com/spreadsheets/d/14uzlVnYGNYbdWd9crJqjs0NZydQVVG1euUKi2XBZDfg/edit#gid=1789435341"",""JUNI23!G99:G99"")"),1991)</f>
        <v>1991</v>
      </c>
      <c r="F15" s="20">
        <f t="shared" ca="1" si="0"/>
        <v>3.9820000000000002</v>
      </c>
      <c r="G15" s="39">
        <f>[1]MEI23!G99+[1]JUNI23!H99</f>
        <v>0</v>
      </c>
      <c r="H15" s="39">
        <f t="shared" si="1"/>
        <v>0</v>
      </c>
      <c r="I15" s="47">
        <f t="shared" ca="1" si="2"/>
        <v>0</v>
      </c>
      <c r="J15" s="21">
        <v>0</v>
      </c>
      <c r="K15" s="40" t="e">
        <f t="shared" si="3"/>
        <v>#DIV/0!</v>
      </c>
      <c r="L15" s="21">
        <v>0</v>
      </c>
      <c r="M15" s="40" t="e">
        <f t="shared" si="4"/>
        <v>#DIV/0!</v>
      </c>
      <c r="N15" s="21">
        <v>0</v>
      </c>
      <c r="O15" s="40" t="e">
        <f t="shared" si="5"/>
        <v>#DIV/0!</v>
      </c>
      <c r="P15" s="21">
        <v>0</v>
      </c>
      <c r="Q15" s="40" t="e">
        <f t="shared" si="6"/>
        <v>#DIV/0!</v>
      </c>
      <c r="R15" s="21">
        <v>0</v>
      </c>
      <c r="S15" s="40" t="e">
        <f t="shared" si="7"/>
        <v>#DIV/0!</v>
      </c>
      <c r="T15" s="21">
        <v>0</v>
      </c>
      <c r="U15" s="40" t="e">
        <f t="shared" si="8"/>
        <v>#DIV/0!</v>
      </c>
      <c r="V15" s="21">
        <v>0</v>
      </c>
      <c r="W15" s="40" t="e">
        <f t="shared" si="9"/>
        <v>#DIV/0!</v>
      </c>
      <c r="X15" s="21">
        <v>0</v>
      </c>
      <c r="Y15" s="42"/>
    </row>
    <row r="16" spans="1:25" ht="15.75">
      <c r="A16" s="7"/>
      <c r="B16" s="7"/>
      <c r="C16" s="45" t="s">
        <v>26</v>
      </c>
      <c r="D16" s="20" t="str">
        <f ca="1">[1]JAN23!D100</f>
        <v/>
      </c>
      <c r="E16" s="41">
        <f ca="1">IFERROR(__xludf.DUMMYFUNCTION("IMPORTRANGE(""https://docs.google.com/spreadsheets/d/14uzlVnYGNYbdWd9crJqjs0NZydQVVG1euUKi2XBZDfg/edit#gid=1789435341"",""JUNI23!G100:G100"")"),0)</f>
        <v>0</v>
      </c>
      <c r="F16" s="20">
        <f t="shared" ca="1" si="0"/>
        <v>0</v>
      </c>
      <c r="G16" s="39">
        <f>[1]MEI23!G100+[1]JUNI23!H100</f>
        <v>0</v>
      </c>
      <c r="H16" s="39">
        <f t="shared" si="1"/>
        <v>0</v>
      </c>
      <c r="I16" s="47" t="e">
        <f t="shared" ca="1" si="2"/>
        <v>#DIV/0!</v>
      </c>
      <c r="J16" s="21"/>
      <c r="K16" s="40" t="e">
        <f t="shared" si="3"/>
        <v>#DIV/0!</v>
      </c>
      <c r="L16" s="21"/>
      <c r="M16" s="40" t="e">
        <f t="shared" si="4"/>
        <v>#DIV/0!</v>
      </c>
      <c r="N16" s="21"/>
      <c r="O16" s="40" t="e">
        <f t="shared" si="5"/>
        <v>#DIV/0!</v>
      </c>
      <c r="P16" s="21"/>
      <c r="Q16" s="40" t="e">
        <f t="shared" si="6"/>
        <v>#DIV/0!</v>
      </c>
      <c r="R16" s="21"/>
      <c r="S16" s="40" t="e">
        <f t="shared" si="7"/>
        <v>#DIV/0!</v>
      </c>
      <c r="T16" s="21"/>
      <c r="U16" s="40" t="e">
        <f t="shared" si="8"/>
        <v>#DIV/0!</v>
      </c>
      <c r="V16" s="21"/>
      <c r="W16" s="40" t="e">
        <f t="shared" si="9"/>
        <v>#DIV/0!</v>
      </c>
      <c r="X16" s="21"/>
      <c r="Y16" s="42"/>
    </row>
    <row r="17" spans="1:25" ht="16.5" thickBot="1">
      <c r="A17" s="17"/>
      <c r="B17" s="17"/>
      <c r="C17" s="43" t="s">
        <v>8</v>
      </c>
      <c r="D17" s="18">
        <f ca="1">[1]JAN23!D101</f>
        <v>7086.11</v>
      </c>
      <c r="E17" s="46">
        <f ca="1">IFERROR(__xludf.DUMMYFUNCTION("IMPORTRANGE(""https://docs.google.com/spreadsheets/d/14uzlVnYGNYbdWd9crJqjs0NZydQVVG1euUKi2XBZDfg/edit#gid=1789435341"",""JUNI23!G101:G101"")"),4726)</f>
        <v>4726</v>
      </c>
      <c r="F17" s="18">
        <f t="shared" ca="1" si="0"/>
        <v>9.452</v>
      </c>
      <c r="G17" s="18">
        <f>[1]MEI23!G101+[1]JUNI23!H101</f>
        <v>0</v>
      </c>
      <c r="H17" s="18">
        <f t="shared" si="1"/>
        <v>0</v>
      </c>
      <c r="I17" s="47">
        <f t="shared" ca="1" si="2"/>
        <v>0</v>
      </c>
      <c r="J17" s="18">
        <f>SUM(J13:J16)</f>
        <v>0</v>
      </c>
      <c r="K17" s="44" t="e">
        <f t="shared" si="3"/>
        <v>#DIV/0!</v>
      </c>
      <c r="L17" s="18">
        <f>SUM(L13:L16)</f>
        <v>0</v>
      </c>
      <c r="M17" s="44" t="e">
        <f t="shared" si="4"/>
        <v>#DIV/0!</v>
      </c>
      <c r="N17" s="18">
        <f>SUM(N13:N16)</f>
        <v>0</v>
      </c>
      <c r="O17" s="44" t="e">
        <f t="shared" si="5"/>
        <v>#DIV/0!</v>
      </c>
      <c r="P17" s="18">
        <f>SUM(P13:P16)</f>
        <v>0</v>
      </c>
      <c r="Q17" s="44" t="e">
        <f t="shared" si="6"/>
        <v>#DIV/0!</v>
      </c>
      <c r="R17" s="18">
        <f>SUM(R13:R16)</f>
        <v>0</v>
      </c>
      <c r="S17" s="44" t="e">
        <f t="shared" si="7"/>
        <v>#DIV/0!</v>
      </c>
      <c r="T17" s="18">
        <f>SUM(T13:T16)</f>
        <v>0</v>
      </c>
      <c r="U17" s="44" t="e">
        <f t="shared" si="8"/>
        <v>#DIV/0!</v>
      </c>
      <c r="V17" s="18">
        <f>SUM(V13:V16)</f>
        <v>0</v>
      </c>
      <c r="W17" s="44" t="e">
        <f t="shared" si="9"/>
        <v>#DIV/0!</v>
      </c>
      <c r="X17" s="18">
        <f>SUM(X13:X16)</f>
        <v>0</v>
      </c>
      <c r="Y17" s="18">
        <f>SUM(Y13:Y15)</f>
        <v>0</v>
      </c>
    </row>
    <row r="18" spans="1:25"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5"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5"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 t="s">
        <v>12</v>
      </c>
      <c r="U20" s="16"/>
      <c r="V20" s="16"/>
      <c r="W20" s="16"/>
    </row>
    <row r="21" spans="1:25"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5"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5"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5"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5"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5"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5"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5"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5"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1:25"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5"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  <row r="32" spans="1:25"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7:23"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7:23"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7:23"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7:23"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7:23"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7:23"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7:23"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7:23"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</row>
    <row r="41" spans="7:23"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7:23"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7:23"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</row>
    <row r="44" spans="7:23"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</row>
    <row r="45" spans="7:23"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6" spans="7:23"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spans="7:23"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 t="s">
        <v>28</v>
      </c>
    </row>
    <row r="48" spans="7:23"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 t="s">
        <v>29</v>
      </c>
    </row>
    <row r="49" spans="7:23"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</row>
    <row r="50" spans="7:23"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 t="s">
        <v>30</v>
      </c>
    </row>
    <row r="51" spans="7:23"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 t="s">
        <v>31</v>
      </c>
    </row>
    <row r="52" spans="7:23"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spans="7:23"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</row>
    <row r="54" spans="7:23"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spans="7:23"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</row>
    <row r="56" spans="7:23"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</row>
    <row r="57" spans="7:23"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</row>
    <row r="58" spans="7:23"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7:23"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</row>
    <row r="60" spans="7:23"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</row>
    <row r="61" spans="7:23"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</row>
    <row r="62" spans="7:23"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</row>
    <row r="63" spans="7:23"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7:23"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</row>
    <row r="65" spans="7:23"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</row>
    <row r="66" spans="7:23"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7:23"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</row>
    <row r="68" spans="7:23"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</row>
    <row r="69" spans="7:23"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</row>
    <row r="70" spans="7:23"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</row>
    <row r="71" spans="7:23"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</row>
    <row r="72" spans="7:23"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7:23"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4" spans="7:23"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</row>
    <row r="75" spans="7:23"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</row>
    <row r="76" spans="7:23"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</row>
    <row r="77" spans="7:23"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</row>
    <row r="78" spans="7:23"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</row>
    <row r="79" spans="7:23"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</row>
    <row r="80" spans="7:23"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</row>
    <row r="81" spans="7:23"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</row>
    <row r="82" spans="7:23"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</row>
    <row r="83" spans="7:23"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</row>
    <row r="84" spans="7:23"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</row>
    <row r="85" spans="7:23"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</row>
    <row r="86" spans="7:23"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</row>
    <row r="87" spans="7:23"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</row>
    <row r="88" spans="7:23"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</row>
    <row r="89" spans="7:23"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</row>
    <row r="90" spans="7:23"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</row>
    <row r="91" spans="7:23"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</row>
    <row r="92" spans="7:23"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</row>
    <row r="93" spans="7:23"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</row>
    <row r="94" spans="7:23"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</row>
    <row r="95" spans="7:23"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</row>
    <row r="96" spans="7:23"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</row>
    <row r="97" spans="7:23"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</row>
    <row r="98" spans="7:23"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</row>
    <row r="99" spans="7:23"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</row>
    <row r="100" spans="7:23"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</row>
    <row r="101" spans="7:23"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</row>
    <row r="102" spans="7:23"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</row>
    <row r="103" spans="7:23"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</row>
    <row r="104" spans="7:23"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</row>
    <row r="105" spans="7:23"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</row>
    <row r="106" spans="7:23"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</row>
    <row r="107" spans="7:23"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</row>
    <row r="108" spans="7:23"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</row>
    <row r="109" spans="7:23"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</row>
    <row r="110" spans="7:23"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</row>
    <row r="111" spans="7:23"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</row>
    <row r="112" spans="7:23"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</row>
    <row r="113" spans="7:23"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</row>
    <row r="114" spans="7:23"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</row>
    <row r="115" spans="7:23"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</row>
    <row r="116" spans="7:23"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</row>
    <row r="117" spans="7:23"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</row>
    <row r="118" spans="7:23"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</row>
    <row r="119" spans="7:23"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</row>
    <row r="120" spans="7:23"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</row>
    <row r="121" spans="7:23"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</row>
    <row r="122" spans="7:23"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</row>
    <row r="123" spans="7:23"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</row>
    <row r="124" spans="7:23"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</row>
    <row r="125" spans="7:23"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</row>
    <row r="126" spans="7:23"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</row>
    <row r="127" spans="7:23"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</row>
    <row r="128" spans="7:23"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</row>
    <row r="129" spans="7:23"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</row>
    <row r="130" spans="7:23"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</row>
    <row r="131" spans="7:23"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</row>
    <row r="132" spans="7:23"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</row>
    <row r="133" spans="7:23"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</row>
    <row r="134" spans="7:23"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</row>
    <row r="135" spans="7:23"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</row>
    <row r="136" spans="7:23"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</row>
    <row r="137" spans="7:23"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</row>
    <row r="138" spans="7:23"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</row>
    <row r="139" spans="7:23"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</row>
    <row r="140" spans="7:23"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</row>
    <row r="141" spans="7:23"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</row>
    <row r="142" spans="7:23"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</row>
    <row r="143" spans="7:23"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</row>
    <row r="144" spans="7:23"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</row>
    <row r="145" spans="7:23"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</row>
    <row r="146" spans="7:23"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</row>
    <row r="147" spans="7:23"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</row>
    <row r="148" spans="7:23"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</row>
    <row r="149" spans="7:23"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</row>
    <row r="150" spans="7:23"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</row>
    <row r="151" spans="7:23"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</row>
    <row r="152" spans="7:23"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</row>
    <row r="153" spans="7:23"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</row>
    <row r="154" spans="7:23"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</row>
    <row r="155" spans="7:23"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</row>
    <row r="156" spans="7:23"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</row>
    <row r="157" spans="7:23"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</row>
    <row r="158" spans="7:23"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</row>
    <row r="159" spans="7:23"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</row>
    <row r="160" spans="7:23"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</row>
    <row r="161" spans="7:23"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</row>
    <row r="162" spans="7:23"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</row>
    <row r="163" spans="7:23"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</row>
    <row r="164" spans="7:23"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</row>
    <row r="165" spans="7:23"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</row>
    <row r="166" spans="7:23"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</row>
    <row r="167" spans="7:23"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</row>
    <row r="168" spans="7:23"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</row>
    <row r="169" spans="7:23"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</row>
    <row r="170" spans="7:23"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</row>
    <row r="171" spans="7:23"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</row>
    <row r="172" spans="7:23"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</row>
    <row r="173" spans="7:23"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</row>
    <row r="174" spans="7:23"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</row>
    <row r="175" spans="7:23"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</row>
    <row r="176" spans="7:23"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</row>
    <row r="177" spans="7:23"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</row>
    <row r="178" spans="7:23"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</row>
    <row r="179" spans="7:23"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</row>
    <row r="180" spans="7:23"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</row>
    <row r="181" spans="7:23"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</row>
    <row r="182" spans="7:23"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</row>
    <row r="183" spans="7:23"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</row>
    <row r="184" spans="7:23"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</row>
    <row r="185" spans="7:23"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</row>
    <row r="186" spans="7:23"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</row>
    <row r="187" spans="7:23"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</row>
    <row r="188" spans="7:23"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</row>
    <row r="189" spans="7:23"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</row>
    <row r="190" spans="7:23"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</row>
    <row r="191" spans="7:23"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</row>
    <row r="192" spans="7:23"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</row>
    <row r="193" spans="7:23"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</row>
    <row r="194" spans="7:23"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</row>
    <row r="195" spans="7:23"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</row>
    <row r="196" spans="7:23"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</row>
    <row r="197" spans="7:23"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</row>
    <row r="198" spans="7:23"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</row>
    <row r="199" spans="7:23"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</row>
    <row r="200" spans="7:23"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</row>
    <row r="201" spans="7:23"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</row>
    <row r="202" spans="7:23"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</row>
    <row r="203" spans="7:23"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</row>
    <row r="204" spans="7:23"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</row>
    <row r="205" spans="7:23"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</row>
    <row r="206" spans="7:23"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</row>
    <row r="207" spans="7:23"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</row>
    <row r="208" spans="7:23"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</row>
    <row r="209" spans="7:23"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</row>
    <row r="210" spans="7:23"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</row>
    <row r="211" spans="7:23"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</row>
    <row r="212" spans="7:23"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</row>
    <row r="213" spans="7:23"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</row>
    <row r="214" spans="7:23"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</row>
    <row r="215" spans="7:23"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</row>
    <row r="216" spans="7:23"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</row>
    <row r="217" spans="7:23"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</row>
    <row r="218" spans="7:23"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</row>
    <row r="219" spans="7:23"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</row>
    <row r="220" spans="7:23"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</row>
    <row r="221" spans="7:23"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</row>
    <row r="222" spans="7:23"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</row>
    <row r="223" spans="7:23"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</row>
    <row r="224" spans="7:23"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</row>
    <row r="225" spans="7:23"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</row>
    <row r="226" spans="7:23"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</row>
    <row r="227" spans="7:23"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</row>
    <row r="228" spans="7:23"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</row>
    <row r="229" spans="7:23"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</row>
    <row r="230" spans="7:23"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</row>
    <row r="231" spans="7:23"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</row>
    <row r="232" spans="7:23"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</row>
    <row r="233" spans="7:23"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</row>
    <row r="234" spans="7:23"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</row>
    <row r="235" spans="7:23"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</row>
    <row r="236" spans="7:23"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</row>
    <row r="237" spans="7:23"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</row>
    <row r="238" spans="7:23"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</row>
    <row r="239" spans="7:23"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</row>
    <row r="240" spans="7:23"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</row>
    <row r="241" spans="7:23"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</row>
    <row r="242" spans="7:23"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</row>
    <row r="243" spans="7:23"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</row>
    <row r="244" spans="7:23"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</row>
    <row r="245" spans="7:23"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</row>
    <row r="246" spans="7:23"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</row>
    <row r="247" spans="7:23"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</row>
    <row r="248" spans="7:23"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</row>
    <row r="249" spans="7:23"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</row>
    <row r="250" spans="7:23"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</row>
    <row r="251" spans="7:23"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</row>
  </sheetData>
  <mergeCells count="37">
    <mergeCell ref="A13:A17"/>
    <mergeCell ref="B13:B17"/>
    <mergeCell ref="W9:W11"/>
    <mergeCell ref="X9:X11"/>
    <mergeCell ref="Y9:Y11"/>
    <mergeCell ref="Q9:Q11"/>
    <mergeCell ref="R9:R11"/>
    <mergeCell ref="S9:S11"/>
    <mergeCell ref="T9:T11"/>
    <mergeCell ref="U9:U11"/>
    <mergeCell ref="V9:V11"/>
    <mergeCell ref="T8:U8"/>
    <mergeCell ref="V8:W8"/>
    <mergeCell ref="X8:Y8"/>
    <mergeCell ref="J9:J11"/>
    <mergeCell ref="K9:K11"/>
    <mergeCell ref="L9:L11"/>
    <mergeCell ref="M9:M11"/>
    <mergeCell ref="N9:N11"/>
    <mergeCell ref="O9:O11"/>
    <mergeCell ref="P9:P11"/>
    <mergeCell ref="G5:I7"/>
    <mergeCell ref="J5:Y7"/>
    <mergeCell ref="G8:G11"/>
    <mergeCell ref="H8:H11"/>
    <mergeCell ref="I8:I11"/>
    <mergeCell ref="J8:K8"/>
    <mergeCell ref="L8:M8"/>
    <mergeCell ref="N8:O8"/>
    <mergeCell ref="P8:Q8"/>
    <mergeCell ref="R8:S8"/>
    <mergeCell ref="A5:A11"/>
    <mergeCell ref="B5:B11"/>
    <mergeCell ref="C5:C11"/>
    <mergeCell ref="D5:D11"/>
    <mergeCell ref="E5:E11"/>
    <mergeCell ref="F5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2024-01-30T03:33:06Z</dcterms:created>
  <dcterms:modified xsi:type="dcterms:W3CDTF">2024-01-30T03:56:44Z</dcterms:modified>
</cp:coreProperties>
</file>