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es 202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Q34" i="1" l="1"/>
  <c r="I34" i="1"/>
  <c r="S34" i="1" s="1"/>
  <c r="Q33" i="1"/>
  <c r="I33" i="1"/>
  <c r="S33" i="1" s="1"/>
  <c r="Q32" i="1"/>
  <c r="G32" i="1"/>
  <c r="I32" i="1" s="1"/>
  <c r="S32" i="1" s="1"/>
  <c r="Q31" i="1"/>
  <c r="G31" i="1"/>
  <c r="I31" i="1" s="1"/>
  <c r="S31" i="1" s="1"/>
  <c r="Q30" i="1"/>
  <c r="G30" i="1"/>
  <c r="I30" i="1" s="1"/>
  <c r="S30" i="1" s="1"/>
  <c r="Q29" i="1"/>
  <c r="J29" i="1"/>
  <c r="K29" i="1" s="1"/>
  <c r="G29" i="1"/>
  <c r="I29" i="1" s="1"/>
  <c r="S29" i="1" s="1"/>
  <c r="Q28" i="1"/>
  <c r="G28" i="1"/>
  <c r="I28" i="1" s="1"/>
  <c r="S28" i="1" s="1"/>
  <c r="Q27" i="1"/>
  <c r="G27" i="1"/>
  <c r="J27" i="1" s="1"/>
  <c r="I27" i="1" l="1"/>
  <c r="S27" i="1" s="1"/>
  <c r="J31" i="1"/>
  <c r="K31" i="1" s="1"/>
  <c r="J30" i="1"/>
  <c r="K30" i="1" s="1"/>
</calcChain>
</file>

<file path=xl/sharedStrings.xml><?xml version="1.0" encoding="utf-8"?>
<sst xmlns="http://schemas.openxmlformats.org/spreadsheetml/2006/main" count="72" uniqueCount="60">
  <si>
    <t>LAPORAN HASIL KEGIATAN PENYAKIT TIDAK MENULAR</t>
  </si>
  <si>
    <t>PERIODE</t>
  </si>
  <si>
    <t>:</t>
  </si>
  <si>
    <t>UNIT/SUB UNIT</t>
  </si>
  <si>
    <t>Penyakit Tidak Menular</t>
  </si>
  <si>
    <t xml:space="preserve">INDIKATOR MUTU </t>
  </si>
  <si>
    <t>Skreening Pelayanan Kesehatan Usia Produktif( 15-59)</t>
  </si>
  <si>
    <t>RENCANA (PLAN)</t>
  </si>
  <si>
    <t>Sosialisasi /Penyuluhan Posbindu PTM, IVA  ke masyarakat</t>
  </si>
  <si>
    <t>Koordinasi linprog iva untuk deteksi dini kanker cervik dan payudara</t>
  </si>
  <si>
    <t>Koordinasi dengan guru uks tentang sekolah yang melakasanakan KTR</t>
  </si>
  <si>
    <t>Pemeriksaan tekanan darah untuk usia 15 tahun ke atas</t>
  </si>
  <si>
    <t>STRATEGI PENCAPAIAN (DO)</t>
  </si>
  <si>
    <t>Koordinasi dengan kader tentang pelaporan Posbindu</t>
  </si>
  <si>
    <t>Koordinasi dengan Pustu untuk pelaporan skrening</t>
  </si>
  <si>
    <t>Koordinasi dengan UKS untuk skrening anak sekolah</t>
  </si>
  <si>
    <t>Koordinasi dengan KIA untuk pelaporan IVA</t>
  </si>
  <si>
    <t>HASIL PENGUKURAN (CHECK)</t>
  </si>
  <si>
    <t>No</t>
  </si>
  <si>
    <t>INDIKATOR MUTU</t>
  </si>
  <si>
    <t>SASARAN X TARGET</t>
  </si>
  <si>
    <t>TARGET 1 TAHUN</t>
  </si>
  <si>
    <t>TARGET SETAHUN</t>
  </si>
  <si>
    <t>JUMLAH CAPAIAN DALAM BULAN INI</t>
  </si>
  <si>
    <t>KESENJANGAN</t>
  </si>
  <si>
    <t>KET</t>
  </si>
  <si>
    <t>JUMLAH</t>
  </si>
  <si>
    <t>%</t>
  </si>
  <si>
    <t>CAPAIAN</t>
  </si>
  <si>
    <t xml:space="preserve">TARGET </t>
  </si>
  <si>
    <t>PENCAPAIAN</t>
  </si>
  <si>
    <t>Sekolah yang ada di wilayah Puskesmas  atau Puskesmas melaksanakan KTR</t>
  </si>
  <si>
    <t>sekolah</t>
  </si>
  <si>
    <t>Persentase merokok penduduk usia 10- 18 tahun</t>
  </si>
  <si>
    <t xml:space="preserve"> &lt; 9%</t>
  </si>
  <si>
    <t xml:space="preserve">orang </t>
  </si>
  <si>
    <t>Puskesmas dan jejaringnya /faskes diwilayahnya melayani Upaya  Berhenti Merokok (UBM)</t>
  </si>
  <si>
    <t>Pelayanan Kesehatan Usia Produktif( 15-59)</t>
  </si>
  <si>
    <t>Deteksi Dini Faktor Risiko PTM usia ≥ 15 tahun</t>
  </si>
  <si>
    <t xml:space="preserve">Deteksi dini kanker payudara dan kanker serviks pada  perempuan usia 30-50 tahun atau perempuan yang memiliki riwayat seksual aktif </t>
  </si>
  <si>
    <t>Persentase pelayanan penderita hipertensi sesuai standar</t>
  </si>
  <si>
    <t xml:space="preserve">pasien </t>
  </si>
  <si>
    <t>Persentase pelayanan penderita Diabetes Melitus sesuai standar</t>
  </si>
  <si>
    <t>ANALISIS</t>
  </si>
  <si>
    <t xml:space="preserve">Dari hasil grafik di atas di dapatkan bahwa terdapat 4 indikator dari PKP yang tidak mencapai target </t>
  </si>
  <si>
    <t>MASUKAN ATASAN</t>
  </si>
  <si>
    <t>MASALAH DAN HAMBATAN</t>
  </si>
  <si>
    <t>Kegiatan skreening masyarakat masih kurang karena tidak semua RW punya posbindu</t>
  </si>
  <si>
    <t>Posbindu kit dan kader yang amsih kurang</t>
  </si>
  <si>
    <t>MASUKAN LP/LS</t>
  </si>
  <si>
    <t>INOVASI</t>
  </si>
  <si>
    <t>RENCANA TINDAK LANJUT (ACTION) :</t>
  </si>
  <si>
    <t>Advokasi ke RW dan Kelurahan untuk memenuhi kebutuhan Posbindu</t>
  </si>
  <si>
    <t>Diperiksa Oleh,</t>
  </si>
  <si>
    <t>Dibuat Oleh,</t>
  </si>
  <si>
    <t>PJ UKM</t>
  </si>
  <si>
    <t>PJ Program</t>
  </si>
  <si>
    <t>Mahmud Afandi</t>
  </si>
  <si>
    <t>Ernik Ekarnawati,S.Kep.Ns</t>
  </si>
  <si>
    <t>NIP. 19770306 200501 2 011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</si>
</sst>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sz val="11"/>
      <name val="Calibri"/>
    </font>
    <font>
      <sz val="12"/>
      <color rgb="FF000000"/>
      <name val="Tahoma"/>
    </font>
    <font>
      <sz val="12"/>
      <color theme="1"/>
      <name val="Tahoma"/>
    </font>
    <font>
      <sz val="11"/>
      <color theme="1"/>
      <name val="Times New Roman"/>
    </font>
    <font>
      <sz val="12"/>
      <color theme="1"/>
      <name val="Arial"/>
    </font>
    <font>
      <sz val="12"/>
      <color theme="1"/>
      <name val="Calibri"/>
    </font>
    <font>
      <u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top" wrapText="1"/>
    </xf>
    <xf numFmtId="9" fontId="5" fillId="2" borderId="12" xfId="0" applyNumberFormat="1" applyFont="1" applyFill="1" applyBorder="1" applyAlignment="1">
      <alignment horizontal="center" vertical="top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164" fontId="6" fillId="0" borderId="12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wrapText="1"/>
    </xf>
    <xf numFmtId="9" fontId="2" fillId="0" borderId="12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165" fontId="5" fillId="0" borderId="12" xfId="0" applyNumberFormat="1" applyFont="1" applyBorder="1" applyAlignment="1">
      <alignment horizontal="center" vertical="top"/>
    </xf>
    <xf numFmtId="0" fontId="8" fillId="2" borderId="12" xfId="0" applyFont="1" applyFill="1" applyBorder="1" applyAlignment="1">
      <alignment horizontal="left"/>
    </xf>
    <xf numFmtId="9" fontId="5" fillId="0" borderId="12" xfId="0" applyNumberFormat="1" applyFont="1" applyBorder="1" applyAlignment="1">
      <alignment horizontal="center" vertical="top"/>
    </xf>
    <xf numFmtId="9" fontId="6" fillId="2" borderId="12" xfId="0" applyNumberFormat="1" applyFont="1" applyFill="1" applyBorder="1" applyAlignment="1">
      <alignment horizontal="center" vertical="top"/>
    </xf>
    <xf numFmtId="9" fontId="6" fillId="0" borderId="12" xfId="0" applyNumberFormat="1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 wrapText="1" readingOrder="1"/>
    </xf>
    <xf numFmtId="9" fontId="6" fillId="0" borderId="12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top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lang="en-ID" sz="1600" b="1" i="0">
                <a:solidFill>
                  <a:srgbClr val="757575"/>
                </a:solidFill>
                <a:latin typeface="+mn-lt"/>
              </a:rPr>
              <a:t>Grafik Hasil Kegiatan PTM 2022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'des 2022'!$R$26</c:f>
              <c:strCache>
                <c:ptCount val="1"/>
                <c:pt idx="0">
                  <c:v>TARGET </c:v>
                </c:pt>
              </c:strCache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'des 2022'!$Q$27:$Q$34</c:f>
              <c:strCache>
                <c:ptCount val="8"/>
                <c:pt idx="0">
                  <c:v>Sekolah yang ada di wilayah Puskesmas  atau Puskesmas melaksanakan KTR</c:v>
                </c:pt>
                <c:pt idx="1">
                  <c:v>Persentase merokok penduduk usia 10- 18 tahun</c:v>
                </c:pt>
                <c:pt idx="2">
                  <c:v>Puskesmas dan jejaringnya /faskes diwilayahnya melayani Upaya  Berhenti Merokok (UBM)</c:v>
                </c:pt>
                <c:pt idx="3">
                  <c:v>Pelayanan Kesehatan Usia Produktif( 15-59)</c:v>
                </c:pt>
                <c:pt idx="4">
                  <c:v>Deteksi Dini Faktor Risiko PTM usia ≥ 15 tahun</c:v>
                </c:pt>
                <c:pt idx="5">
                  <c:v>Deteksi dini kanker payudara dan kanker serviks pada  perempuan usia 30-50 tahun atau perempuan yang memiliki riwayat seksual aktif </c:v>
                </c:pt>
                <c:pt idx="6">
                  <c:v>Persentase pelayanan penderita hipertensi sesuai standar</c:v>
                </c:pt>
                <c:pt idx="7">
                  <c:v>Persentase pelayanan penderita Diabetes Melitus sesuai standar</c:v>
                </c:pt>
              </c:strCache>
            </c:strRef>
          </c:cat>
          <c:val>
            <c:numRef>
              <c:f>'des 2022'!$R$27:$R$34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CF-445B-BA6A-FE3687CB1440}"/>
            </c:ext>
          </c:extLst>
        </c:ser>
        <c:ser>
          <c:idx val="1"/>
          <c:order val="1"/>
          <c:tx>
            <c:strRef>
              <c:f>'des 2022'!$S$26</c:f>
              <c:strCache>
                <c:ptCount val="1"/>
                <c:pt idx="0">
                  <c:v>PENCAPAIAN</c:v>
                </c:pt>
              </c:strCache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'des 2022'!$Q$27:$Q$34</c:f>
              <c:strCache>
                <c:ptCount val="8"/>
                <c:pt idx="0">
                  <c:v>Sekolah yang ada di wilayah Puskesmas  atau Puskesmas melaksanakan KTR</c:v>
                </c:pt>
                <c:pt idx="1">
                  <c:v>Persentase merokok penduduk usia 10- 18 tahun</c:v>
                </c:pt>
                <c:pt idx="2">
                  <c:v>Puskesmas dan jejaringnya /faskes diwilayahnya melayani Upaya  Berhenti Merokok (UBM)</c:v>
                </c:pt>
                <c:pt idx="3">
                  <c:v>Pelayanan Kesehatan Usia Produktif( 15-59)</c:v>
                </c:pt>
                <c:pt idx="4">
                  <c:v>Deteksi Dini Faktor Risiko PTM usia ≥ 15 tahun</c:v>
                </c:pt>
                <c:pt idx="5">
                  <c:v>Deteksi dini kanker payudara dan kanker serviks pada  perempuan usia 30-50 tahun atau perempuan yang memiliki riwayat seksual aktif </c:v>
                </c:pt>
                <c:pt idx="6">
                  <c:v>Persentase pelayanan penderita hipertensi sesuai standar</c:v>
                </c:pt>
                <c:pt idx="7">
                  <c:v>Persentase pelayanan penderita Diabetes Melitus sesuai standar</c:v>
                </c:pt>
              </c:strCache>
            </c:strRef>
          </c:cat>
          <c:val>
            <c:numRef>
              <c:f>'des 2022'!$S$27:$S$34</c:f>
              <c:numCache>
                <c:formatCode>0.00%</c:formatCode>
                <c:ptCount val="8"/>
                <c:pt idx="0">
                  <c:v>0.82051282051282048</c:v>
                </c:pt>
                <c:pt idx="1">
                  <c:v>0.55929412606937046</c:v>
                </c:pt>
                <c:pt idx="2">
                  <c:v>0.66666666666666663</c:v>
                </c:pt>
                <c:pt idx="3">
                  <c:v>0.46871894255615187</c:v>
                </c:pt>
                <c:pt idx="4">
                  <c:v>0.58779965123852351</c:v>
                </c:pt>
                <c:pt idx="5">
                  <c:v>0.3737942122186495</c:v>
                </c:pt>
                <c:pt idx="6">
                  <c:v>0.24947312961011592</c:v>
                </c:pt>
                <c:pt idx="7">
                  <c:v>0.30081300813008133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CF-445B-BA6A-FE3687CB1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39328"/>
        <c:axId val="157545600"/>
      </c:radarChart>
      <c:catAx>
        <c:axId val="15753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57545600"/>
        <c:crosses val="autoZero"/>
        <c:auto val="1"/>
        <c:lblAlgn val="ctr"/>
        <c:lblOffset val="100"/>
        <c:noMultiLvlLbl val="1"/>
      </c:catAx>
      <c:valAx>
        <c:axId val="157545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575393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d-ID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34</xdr:row>
      <xdr:rowOff>228600</xdr:rowOff>
    </xdr:from>
    <xdr:ext cx="6423025" cy="5715000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100-000023838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%20S%20U%20S\Downloads\_LHK%20PTM%20des%202023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2019"/>
      <sheetName val="des 2022"/>
    </sheetNames>
    <sheetDataSet>
      <sheetData sheetId="0"/>
      <sheetData sheetId="1">
        <row r="26">
          <cell r="R26" t="str">
            <v xml:space="preserve">TARGET </v>
          </cell>
          <cell r="S26" t="str">
            <v>PENCAPAIAN</v>
          </cell>
        </row>
        <row r="27">
          <cell r="Q27" t="str">
            <v>Sekolah yang ada di wilayah Puskesmas  atau Puskesmas melaksanakan KTR</v>
          </cell>
          <cell r="R27">
            <v>1</v>
          </cell>
          <cell r="S27">
            <v>0.82051282051282048</v>
          </cell>
        </row>
        <row r="28">
          <cell r="Q28" t="str">
            <v>Persentase merokok penduduk usia 10- 18 tahun</v>
          </cell>
          <cell r="R28">
            <v>1</v>
          </cell>
          <cell r="S28">
            <v>0.55929412606937046</v>
          </cell>
        </row>
        <row r="29">
          <cell r="Q29" t="str">
            <v>Puskesmas dan jejaringnya /faskes diwilayahnya melayani Upaya  Berhenti Merokok (UBM)</v>
          </cell>
          <cell r="R29">
            <v>1</v>
          </cell>
          <cell r="S29">
            <v>0.66666666666666663</v>
          </cell>
        </row>
        <row r="30">
          <cell r="Q30" t="str">
            <v>Pelayanan Kesehatan Usia Produktif( 15-59)</v>
          </cell>
          <cell r="R30">
            <v>1</v>
          </cell>
          <cell r="S30">
            <v>0.46871894255615187</v>
          </cell>
        </row>
        <row r="31">
          <cell r="Q31" t="str">
            <v>Deteksi Dini Faktor Risiko PTM usia ≥ 15 tahun</v>
          </cell>
          <cell r="R31">
            <v>1</v>
          </cell>
          <cell r="S31">
            <v>0.58779965123852351</v>
          </cell>
        </row>
        <row r="32">
          <cell r="Q32" t="str">
            <v xml:space="preserve">Deteksi dini kanker payudara dan kanker serviks pada  perempuan usia 30-50 tahun atau perempuan yang memiliki riwayat seksual aktif </v>
          </cell>
          <cell r="R32">
            <v>1</v>
          </cell>
          <cell r="S32">
            <v>0.3737942122186495</v>
          </cell>
        </row>
        <row r="33">
          <cell r="Q33" t="str">
            <v>Persentase pelayanan penderita hipertensi sesuai standar</v>
          </cell>
          <cell r="R33">
            <v>1</v>
          </cell>
          <cell r="S33">
            <v>0.24947312961011592</v>
          </cell>
        </row>
        <row r="34">
          <cell r="Q34" t="str">
            <v>Persentase pelayanan penderita Diabetes Melitus sesuai standar</v>
          </cell>
          <cell r="R34">
            <v>1</v>
          </cell>
          <cell r="S34">
            <v>0.30081300813008133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view="pageBreakPreview" zoomScale="60" zoomScaleNormal="100" workbookViewId="0">
      <selection activeCell="D15" sqref="D15"/>
    </sheetView>
  </sheetViews>
  <sheetFormatPr defaultColWidth="14.42578125" defaultRowHeight="15" customHeight="1" x14ac:dyDescent="0.25"/>
  <cols>
    <col min="1" max="1" width="5.28515625" style="4" customWidth="1"/>
    <col min="2" max="2" width="21.5703125" style="4" customWidth="1"/>
    <col min="3" max="3" width="8.28515625" style="4" customWidth="1"/>
    <col min="4" max="4" width="10.140625" style="4" customWidth="1"/>
    <col min="5" max="5" width="8" style="4" customWidth="1"/>
    <col min="6" max="6" width="7.28515625" style="4" customWidth="1"/>
    <col min="7" max="7" width="7.7109375" style="4" customWidth="1"/>
    <col min="8" max="8" width="5.5703125" style="4" customWidth="1"/>
    <col min="9" max="9" width="9.28515625" style="4" customWidth="1"/>
    <col min="10" max="10" width="5.85546875" style="4" customWidth="1"/>
    <col min="11" max="11" width="7.42578125" style="4" customWidth="1"/>
    <col min="12" max="12" width="9.5703125" style="4" customWidth="1"/>
    <col min="13" max="13" width="9.140625" style="4" hidden="1" customWidth="1"/>
    <col min="14" max="14" width="4.140625" style="4" customWidth="1"/>
    <col min="15" max="15" width="7.140625" style="4" customWidth="1"/>
    <col min="16" max="17" width="9.140625" style="4" customWidth="1"/>
    <col min="18" max="18" width="14.42578125" style="4" customWidth="1"/>
    <col min="19" max="19" width="10.28515625" style="4" customWidth="1"/>
    <col min="20" max="26" width="8.7109375" style="4" customWidth="1"/>
    <col min="27" max="16384" width="14.42578125" style="4"/>
  </cols>
  <sheetData>
    <row r="1" spans="1:26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 t="s">
        <v>1</v>
      </c>
      <c r="B3" s="3"/>
      <c r="C3" s="6" t="s">
        <v>2</v>
      </c>
      <c r="D3" s="7">
        <v>44896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 t="s">
        <v>3</v>
      </c>
      <c r="B4" s="3"/>
      <c r="C4" s="6" t="s">
        <v>2</v>
      </c>
      <c r="D4" s="3" t="s">
        <v>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8" t="s">
        <v>5</v>
      </c>
      <c r="B5" s="8"/>
      <c r="C5" s="6" t="s">
        <v>2</v>
      </c>
      <c r="D5" s="3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9"/>
      <c r="B6" s="9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0" t="s">
        <v>7</v>
      </c>
      <c r="B7" s="3"/>
      <c r="C7" s="11"/>
      <c r="D7" s="3"/>
      <c r="E7" s="3"/>
      <c r="F7" s="3"/>
      <c r="G7" s="3"/>
      <c r="H7" s="3"/>
      <c r="I7" s="3"/>
      <c r="J7" s="3"/>
      <c r="K7" s="3"/>
      <c r="L7" s="3"/>
      <c r="M7" s="12"/>
      <c r="N7" s="1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>
        <v>1</v>
      </c>
      <c r="B8" s="13" t="s">
        <v>8</v>
      </c>
      <c r="C8" s="11"/>
      <c r="D8" s="3"/>
      <c r="E8" s="3"/>
      <c r="F8" s="3"/>
      <c r="G8" s="3"/>
      <c r="H8" s="3"/>
      <c r="I8" s="3"/>
      <c r="J8" s="3"/>
      <c r="K8" s="3"/>
      <c r="L8" s="3"/>
      <c r="M8" s="12"/>
      <c r="N8" s="5"/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>
        <v>2</v>
      </c>
      <c r="B9" s="13" t="s">
        <v>9</v>
      </c>
      <c r="C9" s="11"/>
      <c r="D9" s="3"/>
      <c r="E9" s="3"/>
      <c r="F9" s="3"/>
      <c r="G9" s="3"/>
      <c r="H9" s="3"/>
      <c r="I9" s="3"/>
      <c r="J9" s="3"/>
      <c r="K9" s="3"/>
      <c r="L9" s="3"/>
      <c r="M9" s="12"/>
      <c r="N9" s="5"/>
      <c r="O9" s="5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>
        <v>3</v>
      </c>
      <c r="B10" s="13" t="s">
        <v>10</v>
      </c>
      <c r="C10" s="11"/>
      <c r="D10" s="3"/>
      <c r="E10" s="3"/>
      <c r="F10" s="3"/>
      <c r="G10" s="3"/>
      <c r="H10" s="3"/>
      <c r="I10" s="3"/>
      <c r="J10" s="3"/>
      <c r="K10" s="3"/>
      <c r="L10" s="3"/>
      <c r="M10" s="12"/>
      <c r="N10" s="5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>
        <v>4</v>
      </c>
      <c r="B11" s="13" t="s">
        <v>11</v>
      </c>
      <c r="C11" s="11"/>
      <c r="D11" s="3"/>
      <c r="E11" s="3"/>
      <c r="F11" s="3"/>
      <c r="G11" s="3"/>
      <c r="H11" s="3"/>
      <c r="I11" s="3"/>
      <c r="J11" s="3"/>
      <c r="K11" s="3"/>
      <c r="L11" s="3"/>
      <c r="M11" s="12"/>
      <c r="N11" s="5"/>
      <c r="O11" s="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13"/>
      <c r="C12" s="11"/>
      <c r="D12" s="3"/>
      <c r="E12" s="3"/>
      <c r="F12" s="3"/>
      <c r="G12" s="3"/>
      <c r="H12" s="3"/>
      <c r="I12" s="3"/>
      <c r="J12" s="3"/>
      <c r="K12" s="3"/>
      <c r="L12" s="3"/>
      <c r="M12" s="12"/>
      <c r="N12" s="5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13"/>
      <c r="C13" s="11"/>
      <c r="D13" s="3"/>
      <c r="E13" s="3"/>
      <c r="F13" s="3"/>
      <c r="G13" s="3"/>
      <c r="H13" s="3"/>
      <c r="I13" s="3"/>
      <c r="J13" s="3"/>
      <c r="K13" s="3"/>
      <c r="L13" s="3"/>
      <c r="M13" s="12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0"/>
      <c r="B14" s="3"/>
      <c r="C14" s="11"/>
      <c r="D14" s="3"/>
      <c r="E14" s="3"/>
      <c r="F14" s="3"/>
      <c r="G14" s="3"/>
      <c r="H14" s="3"/>
      <c r="I14" s="3"/>
      <c r="J14" s="3"/>
      <c r="K14" s="3"/>
      <c r="L14" s="3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0" t="s">
        <v>12</v>
      </c>
      <c r="B15" s="3"/>
      <c r="C15" s="11"/>
      <c r="D15" s="3"/>
      <c r="E15" s="3"/>
      <c r="F15" s="3"/>
      <c r="G15" s="3"/>
      <c r="H15" s="3"/>
      <c r="I15" s="3"/>
      <c r="J15" s="3"/>
      <c r="K15" s="3"/>
      <c r="L15" s="3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>
        <v>1</v>
      </c>
      <c r="B16" s="14" t="s">
        <v>13</v>
      </c>
      <c r="C16" s="1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>
        <v>2</v>
      </c>
      <c r="B17" s="14" t="s">
        <v>14</v>
      </c>
      <c r="C17" s="1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>
        <v>3</v>
      </c>
      <c r="B18" s="14" t="s">
        <v>15</v>
      </c>
      <c r="C18" s="1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>
        <v>4</v>
      </c>
      <c r="B19" s="14" t="s">
        <v>16</v>
      </c>
      <c r="C19" s="1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>
        <v>5</v>
      </c>
      <c r="B20" s="14"/>
      <c r="C20" s="1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>
        <v>6</v>
      </c>
      <c r="B21" s="14"/>
      <c r="C21" s="1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0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5">
      <c r="A24" s="15" t="s">
        <v>18</v>
      </c>
      <c r="B24" s="16" t="s">
        <v>19</v>
      </c>
      <c r="C24" s="17"/>
      <c r="D24" s="18"/>
      <c r="E24" s="19" t="s">
        <v>20</v>
      </c>
      <c r="F24" s="19" t="s">
        <v>21</v>
      </c>
      <c r="G24" s="19" t="s">
        <v>22</v>
      </c>
      <c r="H24" s="20" t="s">
        <v>23</v>
      </c>
      <c r="I24" s="18"/>
      <c r="J24" s="21" t="s">
        <v>24</v>
      </c>
      <c r="K24" s="18"/>
      <c r="L24" s="15" t="s">
        <v>25</v>
      </c>
      <c r="M24" s="3"/>
      <c r="N24" s="3"/>
      <c r="O24" s="3"/>
      <c r="P24" s="3"/>
      <c r="Q24" s="22"/>
      <c r="R24" s="23"/>
      <c r="S24" s="3"/>
      <c r="T24" s="3"/>
      <c r="U24" s="3"/>
      <c r="V24" s="3"/>
      <c r="W24" s="3"/>
      <c r="X24" s="3"/>
      <c r="Y24" s="3"/>
      <c r="Z24" s="3"/>
    </row>
    <row r="25" spans="1:26" ht="26.25" customHeight="1" x14ac:dyDescent="0.25">
      <c r="A25" s="24"/>
      <c r="B25" s="25"/>
      <c r="C25" s="2"/>
      <c r="D25" s="26"/>
      <c r="E25" s="27"/>
      <c r="F25" s="27"/>
      <c r="G25" s="27"/>
      <c r="H25" s="28"/>
      <c r="I25" s="29"/>
      <c r="J25" s="28"/>
      <c r="K25" s="29"/>
      <c r="L25" s="27"/>
      <c r="M25" s="3"/>
      <c r="N25" s="3"/>
      <c r="O25" s="3"/>
      <c r="P25" s="3"/>
      <c r="Q25" s="22"/>
      <c r="R25" s="2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7"/>
      <c r="B26" s="28"/>
      <c r="C26" s="30"/>
      <c r="D26" s="29"/>
      <c r="E26" s="31" t="s">
        <v>26</v>
      </c>
      <c r="F26" s="31" t="s">
        <v>27</v>
      </c>
      <c r="G26" s="31" t="s">
        <v>26</v>
      </c>
      <c r="H26" s="32" t="s">
        <v>28</v>
      </c>
      <c r="I26" s="32" t="s">
        <v>27</v>
      </c>
      <c r="J26" s="32" t="s">
        <v>26</v>
      </c>
      <c r="K26" s="32" t="s">
        <v>27</v>
      </c>
      <c r="L26" s="33"/>
      <c r="M26" s="3"/>
      <c r="N26" s="3"/>
      <c r="O26" s="3"/>
      <c r="P26" s="3"/>
      <c r="Q26" s="34" t="s">
        <v>19</v>
      </c>
      <c r="R26" s="35" t="s">
        <v>29</v>
      </c>
      <c r="S26" s="36" t="s">
        <v>30</v>
      </c>
      <c r="T26" s="3"/>
      <c r="U26" s="3"/>
      <c r="V26" s="3"/>
      <c r="W26" s="3"/>
      <c r="X26" s="3"/>
      <c r="Y26" s="3"/>
      <c r="Z26" s="3"/>
    </row>
    <row r="27" spans="1:26" ht="31.5" customHeight="1" x14ac:dyDescent="0.25">
      <c r="A27" s="37">
        <v>1</v>
      </c>
      <c r="B27" s="38" t="s">
        <v>31</v>
      </c>
      <c r="C27" s="39">
        <v>0.65</v>
      </c>
      <c r="D27" s="40" t="s">
        <v>32</v>
      </c>
      <c r="E27" s="41">
        <v>39</v>
      </c>
      <c r="F27" s="39">
        <v>0.5</v>
      </c>
      <c r="G27" s="42">
        <f t="shared" ref="G27:G32" si="0">E27*F27</f>
        <v>19.5</v>
      </c>
      <c r="H27" s="43">
        <v>16</v>
      </c>
      <c r="I27" s="44">
        <f t="shared" ref="I27:I34" si="1">H27/G27</f>
        <v>0.82051282051282048</v>
      </c>
      <c r="J27" s="45">
        <f>G27-H27</f>
        <v>3.5</v>
      </c>
      <c r="K27" s="46">
        <v>0</v>
      </c>
      <c r="L27" s="47"/>
      <c r="M27" s="3"/>
      <c r="N27" s="3"/>
      <c r="O27" s="3"/>
      <c r="P27" s="3"/>
      <c r="Q27" s="48" t="str">
        <f t="shared" ref="Q27:Q34" si="2">B27</f>
        <v>Sekolah yang ada di wilayah Puskesmas  atau Puskesmas melaksanakan KTR</v>
      </c>
      <c r="R27" s="49">
        <v>1</v>
      </c>
      <c r="S27" s="50">
        <f t="shared" ref="S27:S34" si="3">I27</f>
        <v>0.82051282051282048</v>
      </c>
      <c r="T27" s="3"/>
      <c r="U27" s="3"/>
      <c r="V27" s="3"/>
      <c r="W27" s="3"/>
      <c r="X27" s="3"/>
      <c r="Y27" s="3"/>
      <c r="Z27" s="3"/>
    </row>
    <row r="28" spans="1:26" ht="46.5" customHeight="1" x14ac:dyDescent="0.25">
      <c r="A28" s="37">
        <v>2</v>
      </c>
      <c r="B28" s="51" t="s">
        <v>33</v>
      </c>
      <c r="C28" s="52" t="s">
        <v>34</v>
      </c>
      <c r="D28" s="41" t="s">
        <v>35</v>
      </c>
      <c r="E28" s="53">
        <v>7368</v>
      </c>
      <c r="F28" s="52">
        <v>9.0999999999999998E-2</v>
      </c>
      <c r="G28" s="42">
        <f t="shared" si="0"/>
        <v>670.48799999999994</v>
      </c>
      <c r="H28" s="37">
        <v>375</v>
      </c>
      <c r="I28" s="44">
        <f t="shared" si="1"/>
        <v>0.55929412606937046</v>
      </c>
      <c r="J28" s="37">
        <v>0</v>
      </c>
      <c r="K28" s="46">
        <v>0</v>
      </c>
      <c r="L28" s="47"/>
      <c r="M28" s="3"/>
      <c r="N28" s="3"/>
      <c r="O28" s="3"/>
      <c r="P28" s="3"/>
      <c r="Q28" s="48" t="str">
        <f t="shared" si="2"/>
        <v>Persentase merokok penduduk usia 10- 18 tahun</v>
      </c>
      <c r="R28" s="49">
        <v>1</v>
      </c>
      <c r="S28" s="50">
        <f t="shared" si="3"/>
        <v>0.55929412606937046</v>
      </c>
      <c r="T28" s="3"/>
      <c r="U28" s="3"/>
      <c r="V28" s="3"/>
      <c r="W28" s="3"/>
      <c r="X28" s="3"/>
      <c r="Y28" s="3"/>
      <c r="Z28" s="3"/>
    </row>
    <row r="29" spans="1:26" ht="95.25" customHeight="1" x14ac:dyDescent="0.25">
      <c r="A29" s="37">
        <v>3</v>
      </c>
      <c r="B29" s="51" t="s">
        <v>36</v>
      </c>
      <c r="C29" s="54">
        <v>0.5</v>
      </c>
      <c r="D29" s="41" t="s">
        <v>35</v>
      </c>
      <c r="E29" s="41">
        <v>3</v>
      </c>
      <c r="F29" s="54">
        <v>0.5</v>
      </c>
      <c r="G29" s="42">
        <f t="shared" si="0"/>
        <v>1.5</v>
      </c>
      <c r="H29" s="37">
        <v>1</v>
      </c>
      <c r="I29" s="44">
        <f t="shared" si="1"/>
        <v>0.66666666666666663</v>
      </c>
      <c r="J29" s="45">
        <f t="shared" ref="J29:J31" si="4">G29-H29</f>
        <v>0.5</v>
      </c>
      <c r="K29" s="46">
        <f t="shared" ref="K29:K31" si="5">J29/E29</f>
        <v>0.16666666666666666</v>
      </c>
      <c r="L29" s="37"/>
      <c r="M29" s="3"/>
      <c r="N29" s="3"/>
      <c r="O29" s="3"/>
      <c r="P29" s="3"/>
      <c r="Q29" s="48" t="str">
        <f t="shared" si="2"/>
        <v>Puskesmas dan jejaringnya /faskes diwilayahnya melayani Upaya  Berhenti Merokok (UBM)</v>
      </c>
      <c r="R29" s="49">
        <v>1</v>
      </c>
      <c r="S29" s="50">
        <f t="shared" si="3"/>
        <v>0.66666666666666663</v>
      </c>
      <c r="T29" s="3"/>
      <c r="U29" s="3"/>
      <c r="V29" s="3"/>
      <c r="W29" s="3"/>
      <c r="X29" s="3"/>
      <c r="Y29" s="3"/>
      <c r="Z29" s="3"/>
    </row>
    <row r="30" spans="1:26" ht="75" customHeight="1" x14ac:dyDescent="0.25">
      <c r="A30" s="37">
        <v>4</v>
      </c>
      <c r="B30" s="38" t="s">
        <v>37</v>
      </c>
      <c r="C30" s="55">
        <v>1</v>
      </c>
      <c r="D30" s="41" t="s">
        <v>35</v>
      </c>
      <c r="E30" s="53">
        <v>40248</v>
      </c>
      <c r="F30" s="55">
        <v>1</v>
      </c>
      <c r="G30" s="42">
        <f t="shared" si="0"/>
        <v>40248</v>
      </c>
      <c r="H30" s="37">
        <v>18865</v>
      </c>
      <c r="I30" s="44">
        <f t="shared" si="1"/>
        <v>0.46871894255615187</v>
      </c>
      <c r="J30" s="45">
        <f t="shared" si="4"/>
        <v>21383</v>
      </c>
      <c r="K30" s="46">
        <f t="shared" si="5"/>
        <v>0.53128105744384813</v>
      </c>
      <c r="L30" s="37"/>
      <c r="M30" s="3"/>
      <c r="N30" s="3"/>
      <c r="O30" s="3"/>
      <c r="P30" s="3"/>
      <c r="Q30" s="48" t="str">
        <f t="shared" si="2"/>
        <v>Pelayanan Kesehatan Usia Produktif( 15-59)</v>
      </c>
      <c r="R30" s="49">
        <v>1</v>
      </c>
      <c r="S30" s="50">
        <f t="shared" si="3"/>
        <v>0.46871894255615187</v>
      </c>
      <c r="T30" s="3"/>
      <c r="U30" s="3"/>
      <c r="V30" s="3"/>
      <c r="W30" s="3"/>
      <c r="X30" s="3"/>
      <c r="Y30" s="3"/>
      <c r="Z30" s="3"/>
    </row>
    <row r="31" spans="1:26" ht="48" customHeight="1" x14ac:dyDescent="0.25">
      <c r="A31" s="37">
        <v>5</v>
      </c>
      <c r="B31" s="51" t="s">
        <v>38</v>
      </c>
      <c r="C31" s="56">
        <v>0.8</v>
      </c>
      <c r="D31" s="41" t="s">
        <v>35</v>
      </c>
      <c r="E31" s="41">
        <v>47597</v>
      </c>
      <c r="F31" s="56">
        <v>0.8</v>
      </c>
      <c r="G31" s="42">
        <f t="shared" si="0"/>
        <v>38077.599999999999</v>
      </c>
      <c r="H31" s="37">
        <v>22382</v>
      </c>
      <c r="I31" s="44">
        <f t="shared" si="1"/>
        <v>0.58779965123852351</v>
      </c>
      <c r="J31" s="45">
        <f t="shared" si="4"/>
        <v>15695.599999999999</v>
      </c>
      <c r="K31" s="46">
        <f t="shared" si="5"/>
        <v>0.3297602790091812</v>
      </c>
      <c r="L31" s="37"/>
      <c r="M31" s="3"/>
      <c r="N31" s="3"/>
      <c r="O31" s="3"/>
      <c r="P31" s="3"/>
      <c r="Q31" s="48" t="str">
        <f t="shared" si="2"/>
        <v>Deteksi Dini Faktor Risiko PTM usia ≥ 15 tahun</v>
      </c>
      <c r="R31" s="49">
        <v>1</v>
      </c>
      <c r="S31" s="50">
        <f t="shared" si="3"/>
        <v>0.58779965123852351</v>
      </c>
      <c r="T31" s="3"/>
      <c r="U31" s="3"/>
      <c r="V31" s="3"/>
      <c r="W31" s="3"/>
      <c r="X31" s="3"/>
      <c r="Y31" s="3"/>
      <c r="Z31" s="3"/>
    </row>
    <row r="32" spans="1:26" ht="44.25" customHeight="1" thickBot="1" x14ac:dyDescent="0.3">
      <c r="A32" s="37">
        <v>6</v>
      </c>
      <c r="B32" s="57" t="s">
        <v>39</v>
      </c>
      <c r="C32" s="58">
        <v>0.8</v>
      </c>
      <c r="D32" s="41" t="s">
        <v>35</v>
      </c>
      <c r="E32" s="41">
        <v>1244</v>
      </c>
      <c r="F32" s="58">
        <v>0.8</v>
      </c>
      <c r="G32" s="42">
        <f t="shared" si="0"/>
        <v>995.2</v>
      </c>
      <c r="H32" s="37">
        <v>372</v>
      </c>
      <c r="I32" s="44">
        <f t="shared" si="1"/>
        <v>0.3737942122186495</v>
      </c>
      <c r="J32" s="37">
        <v>1068</v>
      </c>
      <c r="K32" s="46">
        <v>0.79346210995542343</v>
      </c>
      <c r="L32" s="37"/>
      <c r="M32" s="3"/>
      <c r="N32" s="3"/>
      <c r="O32" s="3"/>
      <c r="P32" s="3"/>
      <c r="Q32" s="48" t="str">
        <f t="shared" si="2"/>
        <v xml:space="preserve">Deteksi dini kanker payudara dan kanker serviks pada  perempuan usia 30-50 tahun atau perempuan yang memiliki riwayat seksual aktif </v>
      </c>
      <c r="R32" s="49">
        <v>1</v>
      </c>
      <c r="S32" s="50">
        <f t="shared" si="3"/>
        <v>0.3737942122186495</v>
      </c>
      <c r="T32" s="3"/>
      <c r="U32" s="3"/>
      <c r="V32" s="3"/>
      <c r="W32" s="3"/>
      <c r="X32" s="3"/>
      <c r="Y32" s="3"/>
      <c r="Z32" s="3"/>
    </row>
    <row r="33" spans="1:26" ht="44.25" customHeight="1" thickTop="1" thickBot="1" x14ac:dyDescent="0.3">
      <c r="A33" s="37">
        <v>7</v>
      </c>
      <c r="B33" s="59" t="s">
        <v>40</v>
      </c>
      <c r="C33" s="58"/>
      <c r="D33" s="60" t="s">
        <v>41</v>
      </c>
      <c r="E33" s="43"/>
      <c r="F33" s="58"/>
      <c r="G33" s="60">
        <v>15184</v>
      </c>
      <c r="H33" s="43">
        <v>3788</v>
      </c>
      <c r="I33" s="44">
        <f t="shared" si="1"/>
        <v>0.24947312961011592</v>
      </c>
      <c r="J33" s="37"/>
      <c r="K33" s="46"/>
      <c r="L33" s="37"/>
      <c r="M33" s="3"/>
      <c r="N33" s="3"/>
      <c r="O33" s="3"/>
      <c r="P33" s="3"/>
      <c r="Q33" s="48" t="str">
        <f t="shared" si="2"/>
        <v>Persentase pelayanan penderita hipertensi sesuai standar</v>
      </c>
      <c r="R33" s="49">
        <v>1</v>
      </c>
      <c r="S33" s="50">
        <f t="shared" si="3"/>
        <v>0.24947312961011592</v>
      </c>
      <c r="T33" s="3"/>
      <c r="U33" s="3"/>
      <c r="V33" s="3"/>
      <c r="W33" s="3"/>
      <c r="X33" s="3"/>
      <c r="Y33" s="3"/>
      <c r="Z33" s="3"/>
    </row>
    <row r="34" spans="1:26" ht="44.25" customHeight="1" thickTop="1" thickBot="1" x14ac:dyDescent="0.3">
      <c r="A34" s="37">
        <v>8</v>
      </c>
      <c r="B34" s="61" t="s">
        <v>42</v>
      </c>
      <c r="C34" s="58"/>
      <c r="D34" s="60" t="s">
        <v>41</v>
      </c>
      <c r="E34" s="62"/>
      <c r="F34" s="58"/>
      <c r="G34" s="60">
        <v>1476</v>
      </c>
      <c r="H34" s="62">
        <v>444</v>
      </c>
      <c r="I34" s="44">
        <f t="shared" si="1"/>
        <v>0.30081300813008133</v>
      </c>
      <c r="J34" s="37"/>
      <c r="K34" s="46"/>
      <c r="L34" s="37"/>
      <c r="M34" s="3"/>
      <c r="N34" s="3"/>
      <c r="O34" s="3"/>
      <c r="P34" s="3"/>
      <c r="Q34" s="48" t="str">
        <f t="shared" si="2"/>
        <v>Persentase pelayanan penderita Diabetes Melitus sesuai standar</v>
      </c>
      <c r="R34" s="49">
        <v>1</v>
      </c>
      <c r="S34" s="50">
        <f t="shared" si="3"/>
        <v>0.30081300813008133</v>
      </c>
      <c r="T34" s="3"/>
      <c r="U34" s="3"/>
      <c r="V34" s="3"/>
      <c r="W34" s="3"/>
      <c r="X34" s="3"/>
      <c r="Y34" s="3"/>
      <c r="Z34" s="3"/>
    </row>
    <row r="35" spans="1:26" ht="18.75" customHeight="1" thickTop="1" x14ac:dyDescent="0.25">
      <c r="A35" s="6"/>
      <c r="B35" s="3"/>
      <c r="C35" s="63"/>
      <c r="D35" s="63"/>
      <c r="E35" s="64"/>
      <c r="F35" s="65"/>
      <c r="G35" s="64"/>
      <c r="H35" s="64"/>
      <c r="I35" s="65"/>
      <c r="J35" s="6"/>
      <c r="K35" s="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 t="s">
        <v>43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66" t="s">
        <v>44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67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 t="s">
        <v>45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 t="s">
        <v>46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68">
        <v>1</v>
      </c>
      <c r="B67" s="69" t="s">
        <v>47</v>
      </c>
      <c r="C67" s="70"/>
      <c r="D67" s="70"/>
      <c r="E67" s="70"/>
      <c r="F67" s="70"/>
      <c r="G67" s="70"/>
      <c r="H67" s="70"/>
      <c r="I67" s="70"/>
      <c r="J67" s="70"/>
      <c r="K67" s="70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68">
        <v>2</v>
      </c>
      <c r="B68" s="71" t="s">
        <v>48</v>
      </c>
      <c r="C68" s="72"/>
      <c r="D68" s="72"/>
      <c r="E68" s="72"/>
      <c r="F68" s="72"/>
      <c r="G68" s="72"/>
      <c r="H68" s="72"/>
      <c r="I68" s="72"/>
      <c r="J68" s="72"/>
      <c r="K68" s="7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68"/>
      <c r="B69" s="3"/>
      <c r="C69" s="72"/>
      <c r="D69" s="72"/>
      <c r="E69" s="72"/>
      <c r="F69" s="72"/>
      <c r="G69" s="72"/>
      <c r="H69" s="72"/>
      <c r="I69" s="72"/>
      <c r="J69" s="72"/>
      <c r="K69" s="7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68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68"/>
      <c r="B71" s="3" t="s">
        <v>49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68"/>
      <c r="B72" s="74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73"/>
      <c r="D73" s="7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 t="s">
        <v>50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6"/>
      <c r="B75" s="3"/>
      <c r="C75" s="73"/>
      <c r="D75" s="7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73"/>
      <c r="D76" s="7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0" t="s">
        <v>51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6">
        <v>1</v>
      </c>
      <c r="B78" s="14" t="s">
        <v>52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6"/>
      <c r="B79" s="1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6"/>
      <c r="B80" s="1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64" t="s">
        <v>53</v>
      </c>
      <c r="C82" s="75"/>
      <c r="D82" s="75"/>
      <c r="E82" s="75"/>
      <c r="F82" s="75"/>
      <c r="G82" s="75"/>
      <c r="H82" s="3"/>
      <c r="I82" s="3"/>
      <c r="J82" s="3" t="s">
        <v>54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64" t="s">
        <v>55</v>
      </c>
      <c r="C83" s="75"/>
      <c r="D83" s="75"/>
      <c r="E83" s="75"/>
      <c r="F83" s="75"/>
      <c r="G83" s="75"/>
      <c r="H83" s="3"/>
      <c r="I83" s="3"/>
      <c r="J83" s="3" t="s">
        <v>56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64"/>
      <c r="C84" s="75"/>
      <c r="D84" s="75"/>
      <c r="E84" s="75"/>
      <c r="F84" s="75"/>
      <c r="G84" s="75"/>
      <c r="H84" s="76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64"/>
      <c r="C85" s="76"/>
      <c r="D85" s="76"/>
      <c r="E85" s="76"/>
      <c r="F85" s="76"/>
      <c r="G85" s="7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64"/>
      <c r="C86" s="3"/>
      <c r="D86" s="3"/>
      <c r="E86" s="3"/>
      <c r="F86" s="3"/>
      <c r="G86" s="3"/>
      <c r="H86" s="3"/>
      <c r="I86" s="3"/>
      <c r="J86" s="3"/>
      <c r="K86" s="77"/>
      <c r="L86" s="7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77" t="s">
        <v>57</v>
      </c>
      <c r="C87" s="3"/>
      <c r="D87" s="3"/>
      <c r="E87" s="3"/>
      <c r="F87" s="3"/>
      <c r="G87" s="3"/>
      <c r="H87" s="3"/>
      <c r="I87" s="3"/>
      <c r="J87" s="77" t="s">
        <v>58</v>
      </c>
      <c r="K87" s="64"/>
      <c r="L87" s="6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64"/>
      <c r="C88" s="3"/>
      <c r="D88" s="3"/>
      <c r="E88" s="3"/>
      <c r="F88" s="3"/>
      <c r="G88" s="3"/>
      <c r="H88" s="3"/>
      <c r="I88" s="3"/>
      <c r="J88" s="64" t="s">
        <v>59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5">
    <mergeCell ref="J24:K25"/>
    <mergeCell ref="L24:L25"/>
    <mergeCell ref="B59:L59"/>
    <mergeCell ref="B60:L60"/>
    <mergeCell ref="B72:K72"/>
    <mergeCell ref="N7:O7"/>
    <mergeCell ref="M7:M15"/>
    <mergeCell ref="A1:K1"/>
    <mergeCell ref="A5:B5"/>
    <mergeCell ref="A24:A26"/>
    <mergeCell ref="B24:D26"/>
    <mergeCell ref="E24:E25"/>
    <mergeCell ref="F24:F25"/>
    <mergeCell ref="G24:G25"/>
    <mergeCell ref="H24:I25"/>
  </mergeCells>
  <pageMargins left="0.51181102362204722" right="0.11811023622047245" top="0.35433070866141736" bottom="0.15748031496062992" header="0" footer="0"/>
  <pageSetup paperSize="256" scale="91" orientation="portrait" horizontalDpi="4294967293" r:id="rId1"/>
  <rowBreaks count="1" manualBreakCount="1">
    <brk id="35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2023-02-16T20:40:00Z</dcterms:created>
  <dcterms:modified xsi:type="dcterms:W3CDTF">2023-02-16T20:40:58Z</dcterms:modified>
</cp:coreProperties>
</file>