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G:\My Drive\TAHUN 2023\2023 LAPORAN PROMKES\2023 PROPEMAS\"/>
    </mc:Choice>
  </mc:AlternateContent>
  <xr:revisionPtr revIDLastSave="0" documentId="13_ncr:1_{C5E0D6AC-ADA0-4DF5-A4AF-46E44810CECC}" xr6:coauthVersionLast="47" xr6:coauthVersionMax="47" xr10:uidLastSave="{00000000-0000-0000-0000-000000000000}"/>
  <bookViews>
    <workbookView xWindow="6720" yWindow="492" windowWidth="15636" windowHeight="12108" firstSheet="9" activeTab="15" xr2:uid="{00000000-000D-0000-FFFF-FFFF00000000}"/>
  </bookViews>
  <sheets>
    <sheet name="JADWAL" sheetId="1" r:id="rId1"/>
    <sheet name="SASARAN"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Rekap1" sheetId="15" r:id="rId15"/>
    <sheet name="Rekap2" sheetId="16" r:id="rId16"/>
    <sheet name="Telaah Posy Balita" sheetId="17" r:id="rId17"/>
    <sheet name="KELSI" sheetId="18" r:id="rId18"/>
    <sheet name="Poskeskel " sheetId="19" r:id="rId19"/>
    <sheet name=" POSKESTREN BARU" sheetId="20" r:id="rId20"/>
    <sheet name="Posy. Lansia" sheetId="21" r:id="rId21"/>
    <sheet name="Posbindu " sheetId="22" r:id="rId22"/>
    <sheet name="Telaah UKK" sheetId="23" r:id="rId23"/>
    <sheet name="SBH" sheetId="24" r:id="rId24"/>
    <sheet name="Advokasi" sheetId="25" r:id="rId25"/>
    <sheet name="Kemitraan" sheetId="26" r:id="rId26"/>
    <sheet name="Keluaran Kemitraan" sheetId="27" r:id="rId27"/>
    <sheet name="Sheet1" sheetId="28" r:id="rId28"/>
  </sheets>
  <calcPr calcId="191029"/>
  <extLst>
    <ext uri="GoogleSheetsCustomDataVersion2">
      <go:sheetsCustomData xmlns:go="http://customooxmlschemas.google.com/" r:id="rId32" roundtripDataChecksum="xwEyIuI2EGOe77zk/y0QmayiDL7fH9ybkjCR4ZXM8og="/>
    </ext>
  </extLst>
</workbook>
</file>

<file path=xl/calcChain.xml><?xml version="1.0" encoding="utf-8"?>
<calcChain xmlns="http://schemas.openxmlformats.org/spreadsheetml/2006/main">
  <c r="K22" i="15" l="1"/>
  <c r="E18" i="15"/>
  <c r="E19" i="15"/>
  <c r="M179" i="3" l="1"/>
  <c r="M179" i="14"/>
  <c r="H157" i="22"/>
  <c r="AD162" i="21"/>
  <c r="AN14" i="21" l="1"/>
  <c r="AO14" i="21"/>
  <c r="AP14" i="21"/>
  <c r="AN15" i="21"/>
  <c r="AO15" i="21"/>
  <c r="AP15" i="21"/>
  <c r="AP13" i="21"/>
  <c r="AO13" i="21"/>
  <c r="AN13" i="21"/>
  <c r="AN33" i="21"/>
  <c r="AN26" i="21"/>
  <c r="AN18" i="21"/>
  <c r="N162" i="21"/>
  <c r="N163" i="21" s="1"/>
  <c r="O162" i="21"/>
  <c r="O163" i="21" s="1"/>
  <c r="P162" i="21"/>
  <c r="P163" i="21" s="1"/>
  <c r="Q162" i="21"/>
  <c r="Q163" i="21" s="1"/>
  <c r="R162" i="21"/>
  <c r="R163" i="21" s="1"/>
  <c r="S162" i="21"/>
  <c r="S163" i="21" s="1"/>
  <c r="T162" i="21"/>
  <c r="T163" i="21" s="1"/>
  <c r="U162" i="21"/>
  <c r="U163" i="21" s="1"/>
  <c r="V162" i="21"/>
  <c r="V163" i="21" s="1"/>
  <c r="W162" i="21"/>
  <c r="W163" i="21" s="1"/>
  <c r="X162" i="21"/>
  <c r="X163" i="21" s="1"/>
  <c r="Y162" i="21"/>
  <c r="Y163" i="21" s="1"/>
  <c r="Z162" i="21"/>
  <c r="Z163" i="21" s="1"/>
  <c r="AA162" i="21"/>
  <c r="AA163" i="21" s="1"/>
  <c r="AB162" i="21"/>
  <c r="AB163" i="21" s="1"/>
  <c r="AC162" i="21"/>
  <c r="AC163" i="21" s="1"/>
  <c r="AD163" i="21"/>
  <c r="AE162" i="21"/>
  <c r="AE163" i="21" s="1"/>
  <c r="AF162" i="21"/>
  <c r="AF163" i="21" s="1"/>
  <c r="AG162" i="21"/>
  <c r="AG163" i="21" s="1"/>
  <c r="AH162" i="21"/>
  <c r="AH163" i="21" s="1"/>
  <c r="AI162" i="21"/>
  <c r="AI163" i="21" s="1"/>
  <c r="AJ162" i="21"/>
  <c r="AJ163" i="21" s="1"/>
  <c r="AK162" i="21"/>
  <c r="AK163" i="21" s="1"/>
  <c r="AP31" i="17"/>
  <c r="AP23" i="17"/>
  <c r="AP13" i="17"/>
  <c r="AR11" i="17"/>
  <c r="AR10" i="17"/>
  <c r="AR9" i="17"/>
  <c r="AQ11" i="17"/>
  <c r="AQ10" i="17"/>
  <c r="AQ9" i="17"/>
  <c r="AP11" i="17"/>
  <c r="AP10" i="17"/>
  <c r="AP9" i="17"/>
  <c r="AQ29" i="21" l="1"/>
  <c r="AQ30" i="21"/>
  <c r="AQ27" i="21"/>
  <c r="AQ28" i="21"/>
  <c r="AQ35" i="21"/>
  <c r="AQ36" i="21"/>
  <c r="AQ37" i="21"/>
  <c r="AQ34" i="21"/>
  <c r="AQ31" i="21" l="1"/>
  <c r="AQ38" i="21"/>
  <c r="G159" i="13"/>
  <c r="S197" i="12" l="1"/>
  <c r="H178" i="12"/>
  <c r="G178" i="12"/>
  <c r="F178" i="12"/>
  <c r="H177" i="12"/>
  <c r="G177" i="12"/>
  <c r="F177" i="12"/>
  <c r="H58" i="12"/>
  <c r="G58" i="12"/>
  <c r="F58" i="12"/>
  <c r="H40" i="12"/>
  <c r="G40" i="12"/>
  <c r="F40" i="12"/>
  <c r="H28" i="12"/>
  <c r="G28" i="12"/>
  <c r="F28" i="12"/>
  <c r="H19" i="12"/>
  <c r="G19" i="12"/>
  <c r="F19" i="12"/>
  <c r="H16" i="12"/>
  <c r="G16" i="12"/>
  <c r="F16" i="12"/>
  <c r="G206" i="11"/>
  <c r="F206" i="11"/>
  <c r="F91" i="11"/>
  <c r="G91" i="11"/>
  <c r="H91" i="11"/>
  <c r="F92" i="11"/>
  <c r="G92" i="11"/>
  <c r="H92" i="11"/>
  <c r="F125" i="11"/>
  <c r="G125" i="11"/>
  <c r="H125" i="11"/>
  <c r="F126" i="11"/>
  <c r="G126" i="11"/>
  <c r="H126" i="11"/>
  <c r="H289" i="10"/>
  <c r="G289" i="10"/>
  <c r="F289" i="10"/>
  <c r="H281" i="10"/>
  <c r="G281" i="10"/>
  <c r="F281" i="10"/>
  <c r="H178" i="10"/>
  <c r="G178" i="10"/>
  <c r="F178" i="10"/>
  <c r="H177" i="10"/>
  <c r="G177" i="10"/>
  <c r="F177" i="10"/>
  <c r="H58" i="10"/>
  <c r="G58" i="10"/>
  <c r="F58" i="10"/>
  <c r="H45" i="10"/>
  <c r="G45" i="10"/>
  <c r="F45" i="10"/>
  <c r="H40" i="10"/>
  <c r="G40" i="10"/>
  <c r="F40" i="10"/>
  <c r="H28" i="10"/>
  <c r="G28" i="10"/>
  <c r="F28" i="10"/>
  <c r="H19" i="10"/>
  <c r="G19" i="10"/>
  <c r="F19" i="10"/>
  <c r="H16" i="10"/>
  <c r="G16" i="10"/>
  <c r="F16" i="10"/>
  <c r="F19" i="2"/>
  <c r="H211" i="8" l="1"/>
  <c r="G211" i="8"/>
  <c r="F211" i="8"/>
  <c r="H160" i="8"/>
  <c r="H152" i="7"/>
  <c r="H159" i="7"/>
  <c r="C15" i="27"/>
  <c r="C12" i="27"/>
  <c r="C11" i="27"/>
  <c r="C6" i="27"/>
  <c r="B6" i="27"/>
  <c r="K159" i="26"/>
  <c r="J159" i="26"/>
  <c r="I159" i="26"/>
  <c r="C12" i="26"/>
  <c r="C10" i="26"/>
  <c r="C9" i="26"/>
  <c r="C6" i="26"/>
  <c r="C9" i="25"/>
  <c r="C8" i="25"/>
  <c r="C7" i="25"/>
  <c r="C6" i="25"/>
  <c r="E182" i="24"/>
  <c r="E183" i="24" s="1"/>
  <c r="Q145" i="23"/>
  <c r="Q146" i="23" s="1"/>
  <c r="P145" i="23"/>
  <c r="P146" i="23" s="1"/>
  <c r="O145" i="23"/>
  <c r="O146" i="23" s="1"/>
  <c r="N145" i="23"/>
  <c r="N146" i="23" s="1"/>
  <c r="M145" i="23"/>
  <c r="M146" i="23" s="1"/>
  <c r="L145" i="23"/>
  <c r="L146" i="23" s="1"/>
  <c r="K145" i="23"/>
  <c r="K146" i="23" s="1"/>
  <c r="J145" i="23"/>
  <c r="J146" i="23" s="1"/>
  <c r="I145" i="23"/>
  <c r="I146" i="23" s="1"/>
  <c r="H145" i="23"/>
  <c r="H146" i="23" s="1"/>
  <c r="G145" i="23"/>
  <c r="G146" i="23" s="1"/>
  <c r="S21" i="23"/>
  <c r="S14" i="23"/>
  <c r="H13" i="23"/>
  <c r="I13" i="23" s="1"/>
  <c r="J13" i="23" s="1"/>
  <c r="K13" i="23" s="1"/>
  <c r="L13" i="23" s="1"/>
  <c r="M13" i="23" s="1"/>
  <c r="N13" i="23" s="1"/>
  <c r="O13" i="23" s="1"/>
  <c r="P13" i="23" s="1"/>
  <c r="T10" i="23"/>
  <c r="S10" i="23"/>
  <c r="F10" i="23"/>
  <c r="T9" i="23"/>
  <c r="S9" i="23"/>
  <c r="F9" i="23"/>
  <c r="AM157" i="22"/>
  <c r="AM158" i="22" s="1"/>
  <c r="AL157" i="22"/>
  <c r="AL158" i="22" s="1"/>
  <c r="AK157" i="22"/>
  <c r="AK158" i="22" s="1"/>
  <c r="AJ157" i="22"/>
  <c r="AJ158" i="22" s="1"/>
  <c r="AI157" i="22"/>
  <c r="AI158" i="22" s="1"/>
  <c r="AH157" i="22"/>
  <c r="AH158" i="22" s="1"/>
  <c r="AG157" i="22"/>
  <c r="AG158" i="22" s="1"/>
  <c r="AF157" i="22"/>
  <c r="AF158" i="22" s="1"/>
  <c r="AE157" i="22"/>
  <c r="AE158" i="22" s="1"/>
  <c r="AD157" i="22"/>
  <c r="AD158" i="22" s="1"/>
  <c r="AC157" i="22"/>
  <c r="AC158" i="22" s="1"/>
  <c r="AB157" i="22"/>
  <c r="AB158" i="22" s="1"/>
  <c r="AA157" i="22"/>
  <c r="AA158" i="22" s="1"/>
  <c r="Z157" i="22"/>
  <c r="Z158" i="22" s="1"/>
  <c r="Y157" i="22"/>
  <c r="Y158" i="22" s="1"/>
  <c r="X157" i="22"/>
  <c r="X158" i="22" s="1"/>
  <c r="W157" i="22"/>
  <c r="W158" i="22" s="1"/>
  <c r="V157" i="22"/>
  <c r="V158" i="22" s="1"/>
  <c r="U157" i="22"/>
  <c r="U158" i="22" s="1"/>
  <c r="T157" i="22"/>
  <c r="T158" i="22" s="1"/>
  <c r="S157" i="22"/>
  <c r="S158" i="22" s="1"/>
  <c r="R157" i="22"/>
  <c r="R158" i="22" s="1"/>
  <c r="Q157" i="22"/>
  <c r="Q158" i="22" s="1"/>
  <c r="P157" i="22"/>
  <c r="P158" i="22" s="1"/>
  <c r="O157" i="22"/>
  <c r="O158" i="22" s="1"/>
  <c r="N157" i="22"/>
  <c r="N158" i="22" s="1"/>
  <c r="M157" i="22"/>
  <c r="M158" i="22" s="1"/>
  <c r="L157" i="22"/>
  <c r="L158" i="22" s="1"/>
  <c r="K157" i="22"/>
  <c r="K158" i="22" s="1"/>
  <c r="J157" i="22"/>
  <c r="J158" i="22" s="1"/>
  <c r="I157" i="22"/>
  <c r="I158" i="22" s="1"/>
  <c r="H158" i="22"/>
  <c r="AN156" i="22"/>
  <c r="AP28" i="22"/>
  <c r="AP21" i="22"/>
  <c r="AP14" i="22"/>
  <c r="AR11" i="22"/>
  <c r="AQ11" i="22"/>
  <c r="AP11" i="22"/>
  <c r="AR10" i="22"/>
  <c r="AQ10" i="22"/>
  <c r="AP10" i="22"/>
  <c r="AR9" i="22"/>
  <c r="AQ9" i="22"/>
  <c r="AP9" i="22"/>
  <c r="M162" i="21"/>
  <c r="M163" i="21" s="1"/>
  <c r="L162" i="21"/>
  <c r="L163" i="21" s="1"/>
  <c r="K162" i="21"/>
  <c r="K163" i="21" s="1"/>
  <c r="J162" i="21"/>
  <c r="J163" i="21" s="1"/>
  <c r="I162" i="21"/>
  <c r="I163" i="21" s="1"/>
  <c r="H162" i="21"/>
  <c r="H163" i="21" s="1"/>
  <c r="G162" i="21"/>
  <c r="G163" i="21" s="1"/>
  <c r="E160" i="20"/>
  <c r="F16" i="20"/>
  <c r="F15" i="20"/>
  <c r="F14" i="20"/>
  <c r="G13" i="20"/>
  <c r="H13" i="20" s="1"/>
  <c r="L163" i="19"/>
  <c r="L164" i="19" s="1"/>
  <c r="I163" i="19"/>
  <c r="I164" i="19" s="1"/>
  <c r="H163" i="19"/>
  <c r="H164" i="19" s="1"/>
  <c r="G163" i="19"/>
  <c r="G164" i="19" s="1"/>
  <c r="F163" i="19"/>
  <c r="F164" i="19" s="1"/>
  <c r="E163" i="19"/>
  <c r="E164" i="19" s="1"/>
  <c r="D11" i="19"/>
  <c r="D10" i="19"/>
  <c r="D9" i="19"/>
  <c r="I4" i="19"/>
  <c r="H4" i="19"/>
  <c r="F4" i="19"/>
  <c r="E4" i="19"/>
  <c r="S10" i="18"/>
  <c r="N10" i="18"/>
  <c r="I10" i="18"/>
  <c r="D10" i="18"/>
  <c r="AL155" i="17"/>
  <c r="AL156" i="17" s="1"/>
  <c r="AK155" i="17"/>
  <c r="AK156" i="17" s="1"/>
  <c r="AJ155" i="17"/>
  <c r="AJ156" i="17" s="1"/>
  <c r="AI155" i="17"/>
  <c r="AI156" i="17" s="1"/>
  <c r="AH155" i="17"/>
  <c r="AH156" i="17" s="1"/>
  <c r="AG155" i="17"/>
  <c r="AG156" i="17" s="1"/>
  <c r="AF155" i="17"/>
  <c r="AF156" i="17" s="1"/>
  <c r="AE155" i="17"/>
  <c r="AE156" i="17" s="1"/>
  <c r="AD155" i="17"/>
  <c r="AD156" i="17" s="1"/>
  <c r="AC155" i="17"/>
  <c r="AC156" i="17" s="1"/>
  <c r="AB155" i="17"/>
  <c r="AB156" i="17" s="1"/>
  <c r="AA155" i="17"/>
  <c r="AA156" i="17" s="1"/>
  <c r="Z155" i="17"/>
  <c r="Z156" i="17" s="1"/>
  <c r="Y155" i="17"/>
  <c r="Y156" i="17" s="1"/>
  <c r="X155" i="17"/>
  <c r="X156" i="17" s="1"/>
  <c r="W155" i="17"/>
  <c r="W156" i="17" s="1"/>
  <c r="V155" i="17"/>
  <c r="V156" i="17" s="1"/>
  <c r="U155" i="17"/>
  <c r="U156" i="17" s="1"/>
  <c r="T155" i="17"/>
  <c r="T156" i="17" s="1"/>
  <c r="S155" i="17"/>
  <c r="S156" i="17" s="1"/>
  <c r="R155" i="17"/>
  <c r="R156" i="17" s="1"/>
  <c r="Q155" i="17"/>
  <c r="Q156" i="17" s="1"/>
  <c r="P155" i="17"/>
  <c r="P156" i="17" s="1"/>
  <c r="O155" i="17"/>
  <c r="O156" i="17" s="1"/>
  <c r="N155" i="17"/>
  <c r="N156" i="17" s="1"/>
  <c r="M155" i="17"/>
  <c r="M156" i="17" s="1"/>
  <c r="L155" i="17"/>
  <c r="L156" i="17" s="1"/>
  <c r="K155" i="17"/>
  <c r="K156" i="17" s="1"/>
  <c r="J155" i="17"/>
  <c r="J156" i="17" s="1"/>
  <c r="I155" i="17"/>
  <c r="I156" i="17" s="1"/>
  <c r="H155" i="17"/>
  <c r="H156" i="17" s="1"/>
  <c r="G155" i="17"/>
  <c r="G156" i="17" s="1"/>
  <c r="H22" i="16"/>
  <c r="G22" i="16"/>
  <c r="F22" i="16"/>
  <c r="E22" i="16"/>
  <c r="D20" i="16"/>
  <c r="D19" i="16"/>
  <c r="D18" i="16"/>
  <c r="D17" i="16"/>
  <c r="D16" i="16"/>
  <c r="D15" i="16"/>
  <c r="FN14" i="16"/>
  <c r="D14" i="16"/>
  <c r="D13" i="16"/>
  <c r="FN12" i="16"/>
  <c r="D12" i="16"/>
  <c r="D11" i="16"/>
  <c r="FN10" i="16"/>
  <c r="D10" i="16"/>
  <c r="D9" i="16"/>
  <c r="H22" i="15"/>
  <c r="G22" i="15"/>
  <c r="F22" i="15"/>
  <c r="D20" i="15"/>
  <c r="B20" i="15"/>
  <c r="D19" i="15"/>
  <c r="B19" i="15"/>
  <c r="D18" i="15"/>
  <c r="B18" i="15"/>
  <c r="D17" i="15"/>
  <c r="B17" i="15"/>
  <c r="E17" i="15" s="1"/>
  <c r="D16" i="15"/>
  <c r="B16" i="15"/>
  <c r="E16" i="15" s="1"/>
  <c r="D15" i="15"/>
  <c r="B15" i="15"/>
  <c r="E15" i="15" s="1"/>
  <c r="D14" i="15"/>
  <c r="B14" i="15"/>
  <c r="E14" i="15" s="1"/>
  <c r="D13" i="15"/>
  <c r="B13" i="15"/>
  <c r="E13" i="15" s="1"/>
  <c r="D12" i="15"/>
  <c r="B12" i="15"/>
  <c r="E12" i="15" s="1"/>
  <c r="D11" i="15"/>
  <c r="B11" i="15"/>
  <c r="E11" i="15" s="1"/>
  <c r="D10" i="15"/>
  <c r="B10" i="15"/>
  <c r="E10" i="15" s="1"/>
  <c r="D9" i="15"/>
  <c r="B9" i="15"/>
  <c r="K289" i="14"/>
  <c r="J289" i="14"/>
  <c r="I289" i="14"/>
  <c r="H289" i="14"/>
  <c r="G289" i="14"/>
  <c r="F289" i="14"/>
  <c r="M288" i="14"/>
  <c r="BW20" i="15" s="1"/>
  <c r="M287" i="14"/>
  <c r="BV20" i="15" s="1"/>
  <c r="M286" i="14"/>
  <c r="M285" i="14"/>
  <c r="BT20" i="15" s="1"/>
  <c r="M284" i="14"/>
  <c r="BS20" i="15" s="1"/>
  <c r="M283" i="14"/>
  <c r="BR20" i="15" s="1"/>
  <c r="M282" i="14"/>
  <c r="BQ20" i="15" s="1"/>
  <c r="K281" i="14"/>
  <c r="J281" i="14"/>
  <c r="I281" i="14"/>
  <c r="H281" i="14"/>
  <c r="G281" i="14"/>
  <c r="F281" i="14"/>
  <c r="M280" i="14"/>
  <c r="BO20" i="15" s="1"/>
  <c r="M279" i="14"/>
  <c r="BN20" i="15" s="1"/>
  <c r="M278" i="14"/>
  <c r="BM20" i="15" s="1"/>
  <c r="M277" i="14"/>
  <c r="BL20" i="15" s="1"/>
  <c r="M276" i="14"/>
  <c r="BK20" i="15" s="1"/>
  <c r="M275" i="14"/>
  <c r="BJ20" i="15" s="1"/>
  <c r="M274" i="14"/>
  <c r="BI20" i="15" s="1"/>
  <c r="M273" i="14"/>
  <c r="BH20" i="15" s="1"/>
  <c r="M272" i="14"/>
  <c r="BG20" i="15" s="1"/>
  <c r="K271" i="14"/>
  <c r="J271" i="14"/>
  <c r="I271" i="14"/>
  <c r="H271" i="14"/>
  <c r="G271" i="14"/>
  <c r="F271" i="14"/>
  <c r="M270" i="14"/>
  <c r="GY20" i="16" s="1"/>
  <c r="M269" i="14"/>
  <c r="GX20" i="16" s="1"/>
  <c r="M268" i="14"/>
  <c r="GW20" i="16" s="1"/>
  <c r="M267" i="14"/>
  <c r="GV20" i="16" s="1"/>
  <c r="K266" i="14"/>
  <c r="J266" i="14"/>
  <c r="I266" i="14"/>
  <c r="H266" i="14"/>
  <c r="G266" i="14"/>
  <c r="F266" i="14"/>
  <c r="M265" i="14"/>
  <c r="GU20" i="16" s="1"/>
  <c r="M264" i="14"/>
  <c r="GT20" i="16" s="1"/>
  <c r="M263" i="14"/>
  <c r="GS20" i="16" s="1"/>
  <c r="M262" i="14"/>
  <c r="GR20" i="16" s="1"/>
  <c r="K261" i="14"/>
  <c r="J261" i="14"/>
  <c r="I261" i="14"/>
  <c r="H261" i="14"/>
  <c r="G261" i="14"/>
  <c r="F261" i="14"/>
  <c r="M260" i="14"/>
  <c r="GQ20" i="16" s="1"/>
  <c r="M259" i="14"/>
  <c r="GP20" i="16" s="1"/>
  <c r="M258" i="14"/>
  <c r="GO20" i="16" s="1"/>
  <c r="M257" i="14"/>
  <c r="GN20" i="16" s="1"/>
  <c r="K256" i="14"/>
  <c r="J256" i="14"/>
  <c r="I256" i="14"/>
  <c r="H256" i="14"/>
  <c r="G256" i="14"/>
  <c r="F256" i="14"/>
  <c r="M255" i="14"/>
  <c r="GM20" i="16" s="1"/>
  <c r="M254" i="14"/>
  <c r="M253" i="14"/>
  <c r="GK20" i="16" s="1"/>
  <c r="M252" i="14"/>
  <c r="GJ20" i="16" s="1"/>
  <c r="K251" i="14"/>
  <c r="J251" i="14"/>
  <c r="I251" i="14"/>
  <c r="H251" i="14"/>
  <c r="G251" i="14"/>
  <c r="F251" i="14"/>
  <c r="M250" i="14"/>
  <c r="GI20" i="16" s="1"/>
  <c r="M249" i="14"/>
  <c r="GH20" i="16" s="1"/>
  <c r="M248" i="14"/>
  <c r="GG20" i="16" s="1"/>
  <c r="M247" i="14"/>
  <c r="GF20" i="16" s="1"/>
  <c r="K246" i="14"/>
  <c r="J246" i="14"/>
  <c r="I246" i="14"/>
  <c r="H246" i="14"/>
  <c r="G246" i="14"/>
  <c r="F246" i="14"/>
  <c r="M245" i="14"/>
  <c r="GE20" i="16" s="1"/>
  <c r="M244" i="14"/>
  <c r="GD20" i="16" s="1"/>
  <c r="M243" i="14"/>
  <c r="GC20" i="16" s="1"/>
  <c r="M242" i="14"/>
  <c r="GB20" i="16" s="1"/>
  <c r="K241" i="14"/>
  <c r="J241" i="14"/>
  <c r="I241" i="14"/>
  <c r="H241" i="14"/>
  <c r="G241" i="14"/>
  <c r="F241" i="14"/>
  <c r="M240" i="14"/>
  <c r="GA20" i="16" s="1"/>
  <c r="M239" i="14"/>
  <c r="FZ20" i="16" s="1"/>
  <c r="M238" i="14"/>
  <c r="FY20" i="16" s="1"/>
  <c r="M237" i="14"/>
  <c r="FX20" i="16" s="1"/>
  <c r="K236" i="14"/>
  <c r="J236" i="14"/>
  <c r="I236" i="14"/>
  <c r="H236" i="14"/>
  <c r="G236" i="14"/>
  <c r="F236" i="14"/>
  <c r="M235" i="14"/>
  <c r="FW20" i="16" s="1"/>
  <c r="M234" i="14"/>
  <c r="FV20" i="16" s="1"/>
  <c r="M233" i="14"/>
  <c r="M232" i="14"/>
  <c r="FT20" i="16" s="1"/>
  <c r="K231" i="14"/>
  <c r="J231" i="14"/>
  <c r="I231" i="14"/>
  <c r="H231" i="14"/>
  <c r="G231" i="14"/>
  <c r="F231" i="14"/>
  <c r="M230" i="14"/>
  <c r="FS20" i="16" s="1"/>
  <c r="M229" i="14"/>
  <c r="FR20" i="16" s="1"/>
  <c r="M228" i="14"/>
  <c r="FQ20" i="16" s="1"/>
  <c r="M227" i="14"/>
  <c r="FP20" i="16" s="1"/>
  <c r="K226" i="14"/>
  <c r="J226" i="14"/>
  <c r="I226" i="14"/>
  <c r="H226" i="14"/>
  <c r="G226" i="14"/>
  <c r="F226" i="14"/>
  <c r="M225" i="14"/>
  <c r="FO20" i="16" s="1"/>
  <c r="M224" i="14"/>
  <c r="FN20" i="16" s="1"/>
  <c r="M223" i="14"/>
  <c r="FM20" i="16" s="1"/>
  <c r="M222" i="14"/>
  <c r="FL20" i="16" s="1"/>
  <c r="K221" i="14"/>
  <c r="J221" i="14"/>
  <c r="I221" i="14"/>
  <c r="H221" i="14"/>
  <c r="G221" i="14"/>
  <c r="F221" i="14"/>
  <c r="M220" i="14"/>
  <c r="FK20" i="16" s="1"/>
  <c r="M219" i="14"/>
  <c r="FJ20" i="16" s="1"/>
  <c r="M218" i="14"/>
  <c r="FI20" i="16" s="1"/>
  <c r="M217" i="14"/>
  <c r="FH20" i="16" s="1"/>
  <c r="K216" i="14"/>
  <c r="J216" i="14"/>
  <c r="I216" i="14"/>
  <c r="H216" i="14"/>
  <c r="G216" i="14"/>
  <c r="F216" i="14"/>
  <c r="M215" i="14"/>
  <c r="FG20" i="16" s="1"/>
  <c r="M214" i="14"/>
  <c r="FF20" i="16" s="1"/>
  <c r="M213" i="14"/>
  <c r="FE20" i="16" s="1"/>
  <c r="M212" i="14"/>
  <c r="FD20" i="16" s="1"/>
  <c r="K211" i="14"/>
  <c r="J211" i="14"/>
  <c r="I211" i="14"/>
  <c r="H211" i="14"/>
  <c r="G211" i="14"/>
  <c r="F211" i="14"/>
  <c r="M210" i="14"/>
  <c r="FC20" i="16" s="1"/>
  <c r="M209" i="14"/>
  <c r="FB20" i="16" s="1"/>
  <c r="M208" i="14"/>
  <c r="FA20" i="16" s="1"/>
  <c r="M207" i="14"/>
  <c r="EZ20" i="16" s="1"/>
  <c r="K206" i="14"/>
  <c r="J206" i="14"/>
  <c r="I206" i="14"/>
  <c r="H206" i="14"/>
  <c r="G206" i="14"/>
  <c r="F206" i="14"/>
  <c r="M205" i="14"/>
  <c r="EY20" i="16" s="1"/>
  <c r="M204" i="14"/>
  <c r="EX20" i="16" s="1"/>
  <c r="M203" i="14"/>
  <c r="EW20" i="16" s="1"/>
  <c r="M202" i="14"/>
  <c r="EV20" i="16" s="1"/>
  <c r="M201" i="14"/>
  <c r="EU20" i="16" s="1"/>
  <c r="M200" i="14"/>
  <c r="ET20" i="16" s="1"/>
  <c r="M199" i="14"/>
  <c r="ES20" i="16" s="1"/>
  <c r="M198" i="14"/>
  <c r="ER20" i="16" s="1"/>
  <c r="M197" i="14"/>
  <c r="EQ20" i="16" s="1"/>
  <c r="M196" i="14"/>
  <c r="EP20" i="16" s="1"/>
  <c r="M195" i="14"/>
  <c r="EO20" i="16" s="1"/>
  <c r="M194" i="14"/>
  <c r="EN20" i="16" s="1"/>
  <c r="K193" i="14"/>
  <c r="J193" i="14"/>
  <c r="I193" i="14"/>
  <c r="M192" i="14"/>
  <c r="EM20" i="16" s="1"/>
  <c r="M191" i="14"/>
  <c r="EL20" i="16" s="1"/>
  <c r="M190" i="14"/>
  <c r="EK20" i="16" s="1"/>
  <c r="M189" i="14"/>
  <c r="EJ20" i="16" s="1"/>
  <c r="M188" i="14"/>
  <c r="EI20" i="16" s="1"/>
  <c r="M187" i="14"/>
  <c r="EH20" i="16" s="1"/>
  <c r="M186" i="14"/>
  <c r="EG20" i="16" s="1"/>
  <c r="M185" i="14"/>
  <c r="EE20" i="16" s="1"/>
  <c r="M184" i="14"/>
  <c r="EF20" i="16" s="1"/>
  <c r="M183" i="14"/>
  <c r="EC20" i="16" s="1"/>
  <c r="M182" i="14"/>
  <c r="ED20" i="16" s="1"/>
  <c r="M181" i="14"/>
  <c r="EA20" i="16" s="1"/>
  <c r="M180" i="14"/>
  <c r="EB20" i="16" s="1"/>
  <c r="DY20" i="16"/>
  <c r="K178" i="14"/>
  <c r="J178" i="14"/>
  <c r="I178" i="14"/>
  <c r="H178" i="14"/>
  <c r="G178" i="14"/>
  <c r="F178" i="14"/>
  <c r="K177" i="14"/>
  <c r="J177" i="14"/>
  <c r="I177" i="14"/>
  <c r="H177" i="14"/>
  <c r="G177" i="14"/>
  <c r="F177" i="14"/>
  <c r="M176" i="14"/>
  <c r="DV20" i="16" s="1"/>
  <c r="M175" i="14"/>
  <c r="DU20" i="16" s="1"/>
  <c r="M174" i="14"/>
  <c r="DT20" i="16" s="1"/>
  <c r="M173" i="14"/>
  <c r="DS20" i="16" s="1"/>
  <c r="M172" i="14"/>
  <c r="DR20" i="16" s="1"/>
  <c r="M171" i="14"/>
  <c r="DQ20" i="16" s="1"/>
  <c r="M170" i="14"/>
  <c r="DP20" i="16" s="1"/>
  <c r="M169" i="14"/>
  <c r="DO20" i="16" s="1"/>
  <c r="M168" i="14"/>
  <c r="DN20" i="16" s="1"/>
  <c r="M167" i="14"/>
  <c r="DM20" i="16" s="1"/>
  <c r="M166" i="14"/>
  <c r="DL20" i="16" s="1"/>
  <c r="M165" i="14"/>
  <c r="DK20" i="16" s="1"/>
  <c r="M164" i="14"/>
  <c r="DJ20" i="16" s="1"/>
  <c r="M163" i="14"/>
  <c r="DI20" i="16" s="1"/>
  <c r="M162" i="14"/>
  <c r="DH20" i="16" s="1"/>
  <c r="M161" i="14"/>
  <c r="DG20" i="16" s="1"/>
  <c r="K160" i="14"/>
  <c r="J160" i="14"/>
  <c r="I160" i="14"/>
  <c r="H160" i="14"/>
  <c r="G160" i="14"/>
  <c r="F160" i="14"/>
  <c r="K159" i="14"/>
  <c r="J159" i="14"/>
  <c r="I159" i="14"/>
  <c r="H159" i="14"/>
  <c r="G159" i="14"/>
  <c r="F159" i="14"/>
  <c r="M158" i="14"/>
  <c r="DD20" i="16" s="1"/>
  <c r="M157" i="14"/>
  <c r="DC20" i="16" s="1"/>
  <c r="M156" i="14"/>
  <c r="DB20" i="16" s="1"/>
  <c r="M155" i="14"/>
  <c r="DA20" i="16" s="1"/>
  <c r="M154" i="14"/>
  <c r="CZ20" i="16" s="1"/>
  <c r="M153" i="14"/>
  <c r="CY20" i="16" s="1"/>
  <c r="M152" i="14"/>
  <c r="CX20" i="16" s="1"/>
  <c r="M151" i="14"/>
  <c r="CW20" i="16" s="1"/>
  <c r="M150" i="14"/>
  <c r="CV20" i="16" s="1"/>
  <c r="M149" i="14"/>
  <c r="CU20" i="16" s="1"/>
  <c r="M148" i="14"/>
  <c r="CT20" i="16" s="1"/>
  <c r="M147" i="14"/>
  <c r="CS20" i="16" s="1"/>
  <c r="M146" i="14"/>
  <c r="CR20" i="16" s="1"/>
  <c r="M145" i="14"/>
  <c r="CQ20" i="16" s="1"/>
  <c r="M144" i="14"/>
  <c r="CP20" i="16" s="1"/>
  <c r="M143" i="14"/>
  <c r="CO20" i="16" s="1"/>
  <c r="M142" i="14"/>
  <c r="CN20" i="16" s="1"/>
  <c r="M141" i="14"/>
  <c r="CM20" i="16" s="1"/>
  <c r="M140" i="14"/>
  <c r="CL20" i="16" s="1"/>
  <c r="M139" i="14"/>
  <c r="CK20" i="16" s="1"/>
  <c r="M138" i="14"/>
  <c r="CJ20" i="16" s="1"/>
  <c r="M137" i="14"/>
  <c r="CI20" i="16" s="1"/>
  <c r="M136" i="14"/>
  <c r="CH20" i="16" s="1"/>
  <c r="M135" i="14"/>
  <c r="CG20" i="16" s="1"/>
  <c r="M134" i="14"/>
  <c r="CF20" i="16" s="1"/>
  <c r="M133" i="14"/>
  <c r="CE20" i="16" s="1"/>
  <c r="M132" i="14"/>
  <c r="CD20" i="16" s="1"/>
  <c r="M131" i="14"/>
  <c r="CC20" i="16" s="1"/>
  <c r="M130" i="14"/>
  <c r="CB20" i="16" s="1"/>
  <c r="M129" i="14"/>
  <c r="CA20" i="16" s="1"/>
  <c r="M128" i="14"/>
  <c r="BZ20" i="16" s="1"/>
  <c r="M127" i="14"/>
  <c r="BY20" i="16" s="1"/>
  <c r="K126" i="14"/>
  <c r="J126" i="14"/>
  <c r="I126" i="14"/>
  <c r="H126" i="14"/>
  <c r="G126" i="14"/>
  <c r="F126" i="14"/>
  <c r="K125" i="14"/>
  <c r="J125" i="14"/>
  <c r="I125" i="14"/>
  <c r="H125" i="14"/>
  <c r="G125" i="14"/>
  <c r="F125" i="14"/>
  <c r="M124" i="14"/>
  <c r="BV20" i="16" s="1"/>
  <c r="M123" i="14"/>
  <c r="BU20" i="16" s="1"/>
  <c r="M122" i="14"/>
  <c r="BT20" i="16" s="1"/>
  <c r="M121" i="14"/>
  <c r="BS20" i="16" s="1"/>
  <c r="M120" i="14"/>
  <c r="BR20" i="16" s="1"/>
  <c r="M119" i="14"/>
  <c r="BQ20" i="16" s="1"/>
  <c r="M118" i="14"/>
  <c r="BP20" i="16" s="1"/>
  <c r="M117" i="14"/>
  <c r="BO20" i="16" s="1"/>
  <c r="M116" i="14"/>
  <c r="BN20" i="16" s="1"/>
  <c r="M115" i="14"/>
  <c r="BM20" i="16" s="1"/>
  <c r="M114" i="14"/>
  <c r="BL20" i="16" s="1"/>
  <c r="M113" i="14"/>
  <c r="BK20" i="16" s="1"/>
  <c r="M112" i="14"/>
  <c r="BJ20" i="16" s="1"/>
  <c r="M111" i="14"/>
  <c r="BI20" i="16" s="1"/>
  <c r="M110" i="14"/>
  <c r="BH20" i="16" s="1"/>
  <c r="M109" i="14"/>
  <c r="BG20" i="16" s="1"/>
  <c r="M108" i="14"/>
  <c r="BF20" i="16" s="1"/>
  <c r="M107" i="14"/>
  <c r="BE20" i="16" s="1"/>
  <c r="M106" i="14"/>
  <c r="BD20" i="16" s="1"/>
  <c r="M105" i="14"/>
  <c r="BC20" i="16" s="1"/>
  <c r="M104" i="14"/>
  <c r="BB20" i="16" s="1"/>
  <c r="M103" i="14"/>
  <c r="BA20" i="16" s="1"/>
  <c r="M102" i="14"/>
  <c r="AZ20" i="16" s="1"/>
  <c r="M101" i="14"/>
  <c r="AY20" i="16" s="1"/>
  <c r="M100" i="14"/>
  <c r="AX20" i="16" s="1"/>
  <c r="M99" i="14"/>
  <c r="AW20" i="16" s="1"/>
  <c r="M98" i="14"/>
  <c r="AV20" i="16" s="1"/>
  <c r="M97" i="14"/>
  <c r="AU20" i="16" s="1"/>
  <c r="M96" i="14"/>
  <c r="AT20" i="16" s="1"/>
  <c r="M95" i="14"/>
  <c r="AS20" i="16" s="1"/>
  <c r="M94" i="14"/>
  <c r="AR20" i="16" s="1"/>
  <c r="M93" i="14"/>
  <c r="AQ20" i="16" s="1"/>
  <c r="K92" i="14"/>
  <c r="J92" i="14"/>
  <c r="I92" i="14"/>
  <c r="H92" i="14"/>
  <c r="G92" i="14"/>
  <c r="F92" i="14"/>
  <c r="K91" i="14"/>
  <c r="J91" i="14"/>
  <c r="I91" i="14"/>
  <c r="H91" i="14"/>
  <c r="G91" i="14"/>
  <c r="F91" i="14"/>
  <c r="M90" i="14"/>
  <c r="AN20" i="16" s="1"/>
  <c r="M89" i="14"/>
  <c r="AM20" i="16" s="1"/>
  <c r="M88" i="14"/>
  <c r="AL20" i="16" s="1"/>
  <c r="M87" i="14"/>
  <c r="AK20" i="16" s="1"/>
  <c r="M86" i="14"/>
  <c r="AJ20" i="16" s="1"/>
  <c r="M85" i="14"/>
  <c r="AI20" i="16" s="1"/>
  <c r="M84" i="14"/>
  <c r="AH20" i="16" s="1"/>
  <c r="M83" i="14"/>
  <c r="AG20" i="16" s="1"/>
  <c r="M82" i="14"/>
  <c r="AF20" i="16" s="1"/>
  <c r="M81" i="14"/>
  <c r="AE20" i="16" s="1"/>
  <c r="M80" i="14"/>
  <c r="AD20" i="16" s="1"/>
  <c r="M79" i="14"/>
  <c r="AC20" i="16" s="1"/>
  <c r="M78" i="14"/>
  <c r="AB20" i="16" s="1"/>
  <c r="M77" i="14"/>
  <c r="AA20" i="16" s="1"/>
  <c r="M76" i="14"/>
  <c r="Z20" i="16" s="1"/>
  <c r="M75" i="14"/>
  <c r="Y20" i="16" s="1"/>
  <c r="M74" i="14"/>
  <c r="X20" i="16" s="1"/>
  <c r="M73" i="14"/>
  <c r="W20" i="16" s="1"/>
  <c r="M72" i="14"/>
  <c r="V20" i="16" s="1"/>
  <c r="M71" i="14"/>
  <c r="U20" i="16" s="1"/>
  <c r="M70" i="14"/>
  <c r="T20" i="16" s="1"/>
  <c r="M69" i="14"/>
  <c r="S20" i="16" s="1"/>
  <c r="M68" i="14"/>
  <c r="R20" i="16" s="1"/>
  <c r="M67" i="14"/>
  <c r="Q20" i="16" s="1"/>
  <c r="M66" i="14"/>
  <c r="P20" i="16" s="1"/>
  <c r="M65" i="14"/>
  <c r="O20" i="16" s="1"/>
  <c r="M64" i="14"/>
  <c r="N20" i="16" s="1"/>
  <c r="M63" i="14"/>
  <c r="M20" i="16" s="1"/>
  <c r="M62" i="14"/>
  <c r="L20" i="16" s="1"/>
  <c r="M61" i="14"/>
  <c r="K20" i="16" s="1"/>
  <c r="M60" i="14"/>
  <c r="J20" i="16" s="1"/>
  <c r="M59" i="14"/>
  <c r="I20" i="16" s="1"/>
  <c r="K58" i="14"/>
  <c r="J58" i="14"/>
  <c r="I58" i="14"/>
  <c r="H58" i="14"/>
  <c r="G58" i="14"/>
  <c r="F58" i="14"/>
  <c r="M57" i="14"/>
  <c r="BE20" i="15" s="1"/>
  <c r="M56" i="14"/>
  <c r="BD20" i="15" s="1"/>
  <c r="M55" i="14"/>
  <c r="BC20" i="15" s="1"/>
  <c r="M54" i="14"/>
  <c r="BB20" i="15" s="1"/>
  <c r="M53" i="14"/>
  <c r="M52" i="14"/>
  <c r="M51" i="14"/>
  <c r="M50" i="14"/>
  <c r="AX20" i="15" s="1"/>
  <c r="M49" i="14"/>
  <c r="AW20" i="15" s="1"/>
  <c r="M48" i="14"/>
  <c r="AV20" i="15" s="1"/>
  <c r="M47" i="14"/>
  <c r="AU20" i="15" s="1"/>
  <c r="M46" i="14"/>
  <c r="AT20" i="15" s="1"/>
  <c r="K45" i="14"/>
  <c r="J45" i="14"/>
  <c r="I45" i="14"/>
  <c r="H45" i="14"/>
  <c r="G45" i="14"/>
  <c r="F45" i="14"/>
  <c r="M44" i="14"/>
  <c r="AR20" i="15" s="1"/>
  <c r="M43" i="14"/>
  <c r="AQ20" i="15" s="1"/>
  <c r="M42" i="14"/>
  <c r="AP20" i="15" s="1"/>
  <c r="M41" i="14"/>
  <c r="AO20" i="15" s="1"/>
  <c r="K40" i="14"/>
  <c r="J40" i="14"/>
  <c r="I40" i="14"/>
  <c r="H40" i="14"/>
  <c r="G40" i="14"/>
  <c r="F40" i="14"/>
  <c r="M39" i="14"/>
  <c r="AK20" i="15" s="1"/>
  <c r="M38" i="14"/>
  <c r="AJ20" i="15" s="1"/>
  <c r="M37" i="14"/>
  <c r="AI20" i="15" s="1"/>
  <c r="M36" i="14"/>
  <c r="AH20" i="15" s="1"/>
  <c r="M35" i="14"/>
  <c r="AG20" i="15" s="1"/>
  <c r="M34" i="14"/>
  <c r="AF20" i="15" s="1"/>
  <c r="M33" i="14"/>
  <c r="AE20" i="15" s="1"/>
  <c r="M32" i="14"/>
  <c r="AN20" i="15" s="1"/>
  <c r="M31" i="14"/>
  <c r="AM20" i="15" s="1"/>
  <c r="M30" i="14"/>
  <c r="AD20" i="15" s="1"/>
  <c r="M29" i="14"/>
  <c r="AC20" i="15" s="1"/>
  <c r="K28" i="14"/>
  <c r="J28" i="14"/>
  <c r="I28" i="14"/>
  <c r="H28" i="14"/>
  <c r="G28" i="14"/>
  <c r="F28" i="14"/>
  <c r="M27" i="14"/>
  <c r="AA20" i="15" s="1"/>
  <c r="M26" i="14"/>
  <c r="Z20" i="15" s="1"/>
  <c r="M25" i="14"/>
  <c r="Y20" i="15" s="1"/>
  <c r="M24" i="14"/>
  <c r="X20" i="15" s="1"/>
  <c r="M23" i="14"/>
  <c r="W20" i="15" s="1"/>
  <c r="M22" i="14"/>
  <c r="V20" i="15" s="1"/>
  <c r="M21" i="14"/>
  <c r="U20" i="15" s="1"/>
  <c r="M20" i="14"/>
  <c r="K19" i="14"/>
  <c r="J19" i="14"/>
  <c r="I19" i="14"/>
  <c r="H19" i="14"/>
  <c r="G19" i="14"/>
  <c r="F19" i="14"/>
  <c r="M18" i="14"/>
  <c r="S20" i="15" s="1"/>
  <c r="M17" i="14"/>
  <c r="R20" i="15" s="1"/>
  <c r="K16" i="14"/>
  <c r="J16" i="14"/>
  <c r="I16" i="14"/>
  <c r="H16" i="14"/>
  <c r="G16" i="14"/>
  <c r="F16" i="14"/>
  <c r="M15" i="14"/>
  <c r="P20" i="15" s="1"/>
  <c r="M14" i="14"/>
  <c r="O20" i="15" s="1"/>
  <c r="M13" i="14"/>
  <c r="N20" i="15" s="1"/>
  <c r="M12" i="14"/>
  <c r="M20" i="15" s="1"/>
  <c r="M11" i="14"/>
  <c r="L20" i="15" s="1"/>
  <c r="M10" i="14"/>
  <c r="J20" i="15" s="1"/>
  <c r="K4" i="14"/>
  <c r="J4" i="14"/>
  <c r="I4" i="14"/>
  <c r="H4" i="14"/>
  <c r="G4" i="14"/>
  <c r="F4" i="14"/>
  <c r="K289" i="13"/>
  <c r="J289" i="13"/>
  <c r="I289" i="13"/>
  <c r="H289" i="13"/>
  <c r="G289" i="13"/>
  <c r="F289" i="13"/>
  <c r="M288" i="13"/>
  <c r="BW19" i="15" s="1"/>
  <c r="M287" i="13"/>
  <c r="BV19" i="15" s="1"/>
  <c r="M286" i="13"/>
  <c r="M285" i="13"/>
  <c r="BT19" i="15" s="1"/>
  <c r="M284" i="13"/>
  <c r="BS19" i="15" s="1"/>
  <c r="M283" i="13"/>
  <c r="BR19" i="15" s="1"/>
  <c r="M282" i="13"/>
  <c r="BQ19" i="15" s="1"/>
  <c r="K281" i="13"/>
  <c r="J281" i="13"/>
  <c r="I281" i="13"/>
  <c r="H281" i="13"/>
  <c r="G281" i="13"/>
  <c r="F281" i="13"/>
  <c r="M280" i="13"/>
  <c r="BO19" i="15" s="1"/>
  <c r="M279" i="13"/>
  <c r="BN19" i="15" s="1"/>
  <c r="M278" i="13"/>
  <c r="BM19" i="15" s="1"/>
  <c r="M277" i="13"/>
  <c r="BL19" i="15" s="1"/>
  <c r="M276" i="13"/>
  <c r="BK19" i="15" s="1"/>
  <c r="M275" i="13"/>
  <c r="BJ19" i="15" s="1"/>
  <c r="M274" i="13"/>
  <c r="BI19" i="15" s="1"/>
  <c r="M273" i="13"/>
  <c r="BH19" i="15" s="1"/>
  <c r="M272" i="13"/>
  <c r="BG19" i="15" s="1"/>
  <c r="K271" i="13"/>
  <c r="J271" i="13"/>
  <c r="I271" i="13"/>
  <c r="H271" i="13"/>
  <c r="G271" i="13"/>
  <c r="F271" i="13"/>
  <c r="M270" i="13"/>
  <c r="GY19" i="16" s="1"/>
  <c r="M269" i="13"/>
  <c r="GX19" i="16" s="1"/>
  <c r="M268" i="13"/>
  <c r="GW19" i="16" s="1"/>
  <c r="M267" i="13"/>
  <c r="GV19" i="16" s="1"/>
  <c r="K266" i="13"/>
  <c r="J266" i="13"/>
  <c r="I266" i="13"/>
  <c r="H266" i="13"/>
  <c r="G266" i="13"/>
  <c r="F266" i="13"/>
  <c r="M265" i="13"/>
  <c r="GU19" i="16" s="1"/>
  <c r="M264" i="13"/>
  <c r="GT19" i="16" s="1"/>
  <c r="M263" i="13"/>
  <c r="GS19" i="16" s="1"/>
  <c r="M262" i="13"/>
  <c r="GR19" i="16" s="1"/>
  <c r="K261" i="13"/>
  <c r="J261" i="13"/>
  <c r="I261" i="13"/>
  <c r="H261" i="13"/>
  <c r="G261" i="13"/>
  <c r="F261" i="13"/>
  <c r="M260" i="13"/>
  <c r="GQ19" i="16" s="1"/>
  <c r="M259" i="13"/>
  <c r="GP19" i="16" s="1"/>
  <c r="M258" i="13"/>
  <c r="GO19" i="16" s="1"/>
  <c r="M257" i="13"/>
  <c r="GN19" i="16" s="1"/>
  <c r="K256" i="13"/>
  <c r="J256" i="13"/>
  <c r="I256" i="13"/>
  <c r="H256" i="13"/>
  <c r="G256" i="13"/>
  <c r="F256" i="13"/>
  <c r="M255" i="13"/>
  <c r="GM19" i="16" s="1"/>
  <c r="M254" i="13"/>
  <c r="M253" i="13"/>
  <c r="GK19" i="16" s="1"/>
  <c r="M252" i="13"/>
  <c r="K251" i="13"/>
  <c r="J251" i="13"/>
  <c r="I251" i="13"/>
  <c r="H251" i="13"/>
  <c r="G251" i="13"/>
  <c r="F251" i="13"/>
  <c r="M250" i="13"/>
  <c r="GI19" i="16" s="1"/>
  <c r="M249" i="13"/>
  <c r="GH19" i="16" s="1"/>
  <c r="M248" i="13"/>
  <c r="GG19" i="16" s="1"/>
  <c r="M247" i="13"/>
  <c r="GF19" i="16" s="1"/>
  <c r="K246" i="13"/>
  <c r="J246" i="13"/>
  <c r="I246" i="13"/>
  <c r="H246" i="13"/>
  <c r="G246" i="13"/>
  <c r="F246" i="13"/>
  <c r="M245" i="13"/>
  <c r="GE19" i="16" s="1"/>
  <c r="M244" i="13"/>
  <c r="GD19" i="16" s="1"/>
  <c r="M243" i="13"/>
  <c r="GC19" i="16" s="1"/>
  <c r="M242" i="13"/>
  <c r="GB19" i="16" s="1"/>
  <c r="K241" i="13"/>
  <c r="J241" i="13"/>
  <c r="I241" i="13"/>
  <c r="H241" i="13"/>
  <c r="G241" i="13"/>
  <c r="F241" i="13"/>
  <c r="M240" i="13"/>
  <c r="GA19" i="16" s="1"/>
  <c r="M239" i="13"/>
  <c r="FZ19" i="16" s="1"/>
  <c r="M238" i="13"/>
  <c r="FY19" i="16" s="1"/>
  <c r="M237" i="13"/>
  <c r="FX19" i="16" s="1"/>
  <c r="K236" i="13"/>
  <c r="J236" i="13"/>
  <c r="I236" i="13"/>
  <c r="H236" i="13"/>
  <c r="G236" i="13"/>
  <c r="F236" i="13"/>
  <c r="M235" i="13"/>
  <c r="FW19" i="16" s="1"/>
  <c r="M234" i="13"/>
  <c r="FV19" i="16" s="1"/>
  <c r="M233" i="13"/>
  <c r="M232" i="13"/>
  <c r="FT19" i="16" s="1"/>
  <c r="K231" i="13"/>
  <c r="J231" i="13"/>
  <c r="I231" i="13"/>
  <c r="H231" i="13"/>
  <c r="G231" i="13"/>
  <c r="F231" i="13"/>
  <c r="M230" i="13"/>
  <c r="FS19" i="16" s="1"/>
  <c r="M229" i="13"/>
  <c r="FR19" i="16" s="1"/>
  <c r="M228" i="13"/>
  <c r="FQ19" i="16" s="1"/>
  <c r="M227" i="13"/>
  <c r="FP19" i="16" s="1"/>
  <c r="K226" i="13"/>
  <c r="J226" i="13"/>
  <c r="I226" i="13"/>
  <c r="H226" i="13"/>
  <c r="G226" i="13"/>
  <c r="F226" i="13"/>
  <c r="M225" i="13"/>
  <c r="FO19" i="16" s="1"/>
  <c r="M224" i="13"/>
  <c r="FN19" i="16" s="1"/>
  <c r="M223" i="13"/>
  <c r="FM19" i="16" s="1"/>
  <c r="M222" i="13"/>
  <c r="FL19" i="16" s="1"/>
  <c r="K221" i="13"/>
  <c r="J221" i="13"/>
  <c r="I221" i="13"/>
  <c r="H221" i="13"/>
  <c r="G221" i="13"/>
  <c r="F221" i="13"/>
  <c r="M220" i="13"/>
  <c r="FK19" i="16" s="1"/>
  <c r="M219" i="13"/>
  <c r="FJ19" i="16" s="1"/>
  <c r="M218" i="13"/>
  <c r="FI19" i="16" s="1"/>
  <c r="M217" i="13"/>
  <c r="FH19" i="16" s="1"/>
  <c r="K216" i="13"/>
  <c r="J216" i="13"/>
  <c r="I216" i="13"/>
  <c r="H216" i="13"/>
  <c r="G216" i="13"/>
  <c r="F216" i="13"/>
  <c r="M215" i="13"/>
  <c r="FG19" i="16" s="1"/>
  <c r="M214" i="13"/>
  <c r="FF19" i="16" s="1"/>
  <c r="M213" i="13"/>
  <c r="FE19" i="16" s="1"/>
  <c r="M212" i="13"/>
  <c r="FD19" i="16" s="1"/>
  <c r="K211" i="13"/>
  <c r="J211" i="13"/>
  <c r="I211" i="13"/>
  <c r="H211" i="13"/>
  <c r="G211" i="13"/>
  <c r="F211" i="13"/>
  <c r="M210" i="13"/>
  <c r="FC19" i="16" s="1"/>
  <c r="M209" i="13"/>
  <c r="FB19" i="16" s="1"/>
  <c r="M208" i="13"/>
  <c r="FA19" i="16" s="1"/>
  <c r="M207" i="13"/>
  <c r="EZ19" i="16" s="1"/>
  <c r="K206" i="13"/>
  <c r="J206" i="13"/>
  <c r="I206" i="13"/>
  <c r="H206" i="13"/>
  <c r="G206" i="13"/>
  <c r="F206" i="13"/>
  <c r="M205" i="13"/>
  <c r="EY19" i="16" s="1"/>
  <c r="M204" i="13"/>
  <c r="EX19" i="16" s="1"/>
  <c r="M203" i="13"/>
  <c r="EW19" i="16" s="1"/>
  <c r="M202" i="13"/>
  <c r="EV19" i="16" s="1"/>
  <c r="M201" i="13"/>
  <c r="EU19" i="16" s="1"/>
  <c r="M200" i="13"/>
  <c r="ET19" i="16" s="1"/>
  <c r="M199" i="13"/>
  <c r="ES19" i="16" s="1"/>
  <c r="M198" i="13"/>
  <c r="ER19" i="16" s="1"/>
  <c r="M197" i="13"/>
  <c r="EQ19" i="16" s="1"/>
  <c r="M196" i="13"/>
  <c r="EP19" i="16" s="1"/>
  <c r="M195" i="13"/>
  <c r="EO19" i="16" s="1"/>
  <c r="M194" i="13"/>
  <c r="EN19" i="16" s="1"/>
  <c r="K193" i="13"/>
  <c r="J193" i="13"/>
  <c r="I193" i="13"/>
  <c r="M192" i="13"/>
  <c r="EM19" i="16" s="1"/>
  <c r="M191" i="13"/>
  <c r="EL19" i="16" s="1"/>
  <c r="M190" i="13"/>
  <c r="EK19" i="16" s="1"/>
  <c r="M189" i="13"/>
  <c r="EJ19" i="16" s="1"/>
  <c r="M188" i="13"/>
  <c r="EI19" i="16" s="1"/>
  <c r="M187" i="13"/>
  <c r="EH19" i="16" s="1"/>
  <c r="M186" i="13"/>
  <c r="EG19" i="16" s="1"/>
  <c r="M185" i="13"/>
  <c r="EE19" i="16" s="1"/>
  <c r="M184" i="13"/>
  <c r="EF19" i="16" s="1"/>
  <c r="M183" i="13"/>
  <c r="EC19" i="16" s="1"/>
  <c r="M182" i="13"/>
  <c r="ED19" i="16" s="1"/>
  <c r="M181" i="13"/>
  <c r="EA19" i="16" s="1"/>
  <c r="M180" i="13"/>
  <c r="EB19" i="16" s="1"/>
  <c r="M179" i="13"/>
  <c r="DY19" i="16" s="1"/>
  <c r="K178" i="13"/>
  <c r="J178" i="13"/>
  <c r="I178" i="13"/>
  <c r="H178" i="13"/>
  <c r="G178" i="13"/>
  <c r="F178" i="13"/>
  <c r="K177" i="13"/>
  <c r="J177" i="13"/>
  <c r="I177" i="13"/>
  <c r="H177" i="13"/>
  <c r="G177" i="13"/>
  <c r="F177" i="13"/>
  <c r="M176" i="13"/>
  <c r="DV19" i="16" s="1"/>
  <c r="M175" i="13"/>
  <c r="DU19" i="16" s="1"/>
  <c r="M174" i="13"/>
  <c r="DT19" i="16" s="1"/>
  <c r="M173" i="13"/>
  <c r="DS19" i="16" s="1"/>
  <c r="M172" i="13"/>
  <c r="DR19" i="16" s="1"/>
  <c r="M171" i="13"/>
  <c r="DQ19" i="16" s="1"/>
  <c r="M170" i="13"/>
  <c r="DP19" i="16" s="1"/>
  <c r="M169" i="13"/>
  <c r="DO19" i="16" s="1"/>
  <c r="M168" i="13"/>
  <c r="DN19" i="16" s="1"/>
  <c r="M167" i="13"/>
  <c r="DM19" i="16" s="1"/>
  <c r="M166" i="13"/>
  <c r="DL19" i="16" s="1"/>
  <c r="M165" i="13"/>
  <c r="DK19" i="16" s="1"/>
  <c r="M164" i="13"/>
  <c r="DJ19" i="16" s="1"/>
  <c r="M163" i="13"/>
  <c r="DI19" i="16" s="1"/>
  <c r="M162" i="13"/>
  <c r="DH19" i="16" s="1"/>
  <c r="M161" i="13"/>
  <c r="DG19" i="16" s="1"/>
  <c r="K160" i="13"/>
  <c r="J160" i="13"/>
  <c r="I160" i="13"/>
  <c r="H160" i="13"/>
  <c r="G160" i="13"/>
  <c r="F160" i="13"/>
  <c r="K159" i="13"/>
  <c r="J159" i="13"/>
  <c r="I159" i="13"/>
  <c r="H159" i="13"/>
  <c r="F159" i="13"/>
  <c r="M158" i="13"/>
  <c r="DD19" i="16" s="1"/>
  <c r="M157" i="13"/>
  <c r="DC19" i="16" s="1"/>
  <c r="M156" i="13"/>
  <c r="DB19" i="16" s="1"/>
  <c r="M155" i="13"/>
  <c r="DA19" i="16" s="1"/>
  <c r="M154" i="13"/>
  <c r="CZ19" i="16" s="1"/>
  <c r="M153" i="13"/>
  <c r="CY19" i="16" s="1"/>
  <c r="M152" i="13"/>
  <c r="CX19" i="16" s="1"/>
  <c r="M151" i="13"/>
  <c r="CW19" i="16" s="1"/>
  <c r="M150" i="13"/>
  <c r="CV19" i="16" s="1"/>
  <c r="M149" i="13"/>
  <c r="CU19" i="16" s="1"/>
  <c r="M148" i="13"/>
  <c r="CT19" i="16" s="1"/>
  <c r="M147" i="13"/>
  <c r="CS19" i="16" s="1"/>
  <c r="M146" i="13"/>
  <c r="CR19" i="16" s="1"/>
  <c r="M145" i="13"/>
  <c r="CQ19" i="16" s="1"/>
  <c r="M144" i="13"/>
  <c r="CP19" i="16" s="1"/>
  <c r="M143" i="13"/>
  <c r="CO19" i="16" s="1"/>
  <c r="M142" i="13"/>
  <c r="CN19" i="16" s="1"/>
  <c r="M141" i="13"/>
  <c r="CM19" i="16" s="1"/>
  <c r="M140" i="13"/>
  <c r="CL19" i="16" s="1"/>
  <c r="M139" i="13"/>
  <c r="CK19" i="16" s="1"/>
  <c r="M138" i="13"/>
  <c r="CJ19" i="16" s="1"/>
  <c r="M137" i="13"/>
  <c r="CI19" i="16" s="1"/>
  <c r="M136" i="13"/>
  <c r="CH19" i="16" s="1"/>
  <c r="M135" i="13"/>
  <c r="CG19" i="16" s="1"/>
  <c r="M134" i="13"/>
  <c r="CF19" i="16" s="1"/>
  <c r="M133" i="13"/>
  <c r="CE19" i="16" s="1"/>
  <c r="M132" i="13"/>
  <c r="CD19" i="16" s="1"/>
  <c r="M131" i="13"/>
  <c r="CC19" i="16" s="1"/>
  <c r="M130" i="13"/>
  <c r="CB19" i="16" s="1"/>
  <c r="M129" i="13"/>
  <c r="CA19" i="16" s="1"/>
  <c r="M128" i="13"/>
  <c r="BZ19" i="16" s="1"/>
  <c r="M127" i="13"/>
  <c r="BY19" i="16" s="1"/>
  <c r="K126" i="13"/>
  <c r="J126" i="13"/>
  <c r="I126" i="13"/>
  <c r="H126" i="13"/>
  <c r="G126" i="13"/>
  <c r="F126" i="13"/>
  <c r="K125" i="13"/>
  <c r="J125" i="13"/>
  <c r="I125" i="13"/>
  <c r="H125" i="13"/>
  <c r="G125" i="13"/>
  <c r="F125" i="13"/>
  <c r="M124" i="13"/>
  <c r="BV19" i="16" s="1"/>
  <c r="M123" i="13"/>
  <c r="BU19" i="16" s="1"/>
  <c r="M122" i="13"/>
  <c r="BT19" i="16" s="1"/>
  <c r="M121" i="13"/>
  <c r="BS19" i="16" s="1"/>
  <c r="M120" i="13"/>
  <c r="BR19" i="16" s="1"/>
  <c r="M119" i="13"/>
  <c r="BQ19" i="16" s="1"/>
  <c r="M118" i="13"/>
  <c r="BP19" i="16" s="1"/>
  <c r="M117" i="13"/>
  <c r="BO19" i="16" s="1"/>
  <c r="M116" i="13"/>
  <c r="BN19" i="16" s="1"/>
  <c r="M115" i="13"/>
  <c r="BM19" i="16" s="1"/>
  <c r="M114" i="13"/>
  <c r="BL19" i="16" s="1"/>
  <c r="M113" i="13"/>
  <c r="BK19" i="16" s="1"/>
  <c r="M112" i="13"/>
  <c r="BJ19" i="16" s="1"/>
  <c r="M111" i="13"/>
  <c r="BI19" i="16" s="1"/>
  <c r="M110" i="13"/>
  <c r="BH19" i="16" s="1"/>
  <c r="M109" i="13"/>
  <c r="BG19" i="16" s="1"/>
  <c r="M108" i="13"/>
  <c r="BF19" i="16" s="1"/>
  <c r="M107" i="13"/>
  <c r="BE19" i="16" s="1"/>
  <c r="M106" i="13"/>
  <c r="BD19" i="16" s="1"/>
  <c r="M105" i="13"/>
  <c r="BC19" i="16" s="1"/>
  <c r="M104" i="13"/>
  <c r="BB19" i="16" s="1"/>
  <c r="M103" i="13"/>
  <c r="BA19" i="16" s="1"/>
  <c r="M102" i="13"/>
  <c r="AZ19" i="16" s="1"/>
  <c r="M101" i="13"/>
  <c r="AY19" i="16" s="1"/>
  <c r="M100" i="13"/>
  <c r="AX19" i="16" s="1"/>
  <c r="M99" i="13"/>
  <c r="AW19" i="16" s="1"/>
  <c r="M98" i="13"/>
  <c r="AV19" i="16" s="1"/>
  <c r="M97" i="13"/>
  <c r="AU19" i="16" s="1"/>
  <c r="M96" i="13"/>
  <c r="AT19" i="16" s="1"/>
  <c r="M95" i="13"/>
  <c r="AS19" i="16" s="1"/>
  <c r="M94" i="13"/>
  <c r="AR19" i="16" s="1"/>
  <c r="M93" i="13"/>
  <c r="AQ19" i="16" s="1"/>
  <c r="K92" i="13"/>
  <c r="J92" i="13"/>
  <c r="I92" i="13"/>
  <c r="H92" i="13"/>
  <c r="G92" i="13"/>
  <c r="F92" i="13"/>
  <c r="K91" i="13"/>
  <c r="J91" i="13"/>
  <c r="I91" i="13"/>
  <c r="H91" i="13"/>
  <c r="G91" i="13"/>
  <c r="F91" i="13"/>
  <c r="M90" i="13"/>
  <c r="AN19" i="16" s="1"/>
  <c r="M89" i="13"/>
  <c r="AM19" i="16" s="1"/>
  <c r="M88" i="13"/>
  <c r="AL19" i="16" s="1"/>
  <c r="M87" i="13"/>
  <c r="AK19" i="16" s="1"/>
  <c r="M86" i="13"/>
  <c r="AJ19" i="16" s="1"/>
  <c r="M85" i="13"/>
  <c r="AI19" i="16" s="1"/>
  <c r="M84" i="13"/>
  <c r="AH19" i="16" s="1"/>
  <c r="M83" i="13"/>
  <c r="AG19" i="16" s="1"/>
  <c r="M82" i="13"/>
  <c r="AF19" i="16" s="1"/>
  <c r="M81" i="13"/>
  <c r="AE19" i="16" s="1"/>
  <c r="M80" i="13"/>
  <c r="AD19" i="16" s="1"/>
  <c r="M79" i="13"/>
  <c r="AC19" i="16" s="1"/>
  <c r="M78" i="13"/>
  <c r="AB19" i="16" s="1"/>
  <c r="M77" i="13"/>
  <c r="AA19" i="16" s="1"/>
  <c r="M76" i="13"/>
  <c r="Z19" i="16" s="1"/>
  <c r="M75" i="13"/>
  <c r="Y19" i="16" s="1"/>
  <c r="M74" i="13"/>
  <c r="X19" i="16" s="1"/>
  <c r="M73" i="13"/>
  <c r="W19" i="16" s="1"/>
  <c r="M72" i="13"/>
  <c r="V19" i="16" s="1"/>
  <c r="M71" i="13"/>
  <c r="U19" i="16" s="1"/>
  <c r="M70" i="13"/>
  <c r="T19" i="16" s="1"/>
  <c r="M69" i="13"/>
  <c r="S19" i="16" s="1"/>
  <c r="M68" i="13"/>
  <c r="R19" i="16" s="1"/>
  <c r="M67" i="13"/>
  <c r="Q19" i="16" s="1"/>
  <c r="M66" i="13"/>
  <c r="P19" i="16" s="1"/>
  <c r="M65" i="13"/>
  <c r="O19" i="16" s="1"/>
  <c r="M64" i="13"/>
  <c r="N19" i="16" s="1"/>
  <c r="M63" i="13"/>
  <c r="M19" i="16" s="1"/>
  <c r="M62" i="13"/>
  <c r="L19" i="16" s="1"/>
  <c r="M61" i="13"/>
  <c r="K19" i="16" s="1"/>
  <c r="M60" i="13"/>
  <c r="J19" i="16" s="1"/>
  <c r="M59" i="13"/>
  <c r="I19" i="16" s="1"/>
  <c r="K58" i="13"/>
  <c r="J58" i="13"/>
  <c r="I58" i="13"/>
  <c r="H58" i="13"/>
  <c r="G58" i="13"/>
  <c r="F58" i="13"/>
  <c r="M57" i="13"/>
  <c r="BE19" i="15" s="1"/>
  <c r="M56" i="13"/>
  <c r="BD19" i="15" s="1"/>
  <c r="M55" i="13"/>
  <c r="BC19" i="15" s="1"/>
  <c r="M54" i="13"/>
  <c r="BB19" i="15" s="1"/>
  <c r="M53" i="13"/>
  <c r="M52" i="13"/>
  <c r="M51" i="13"/>
  <c r="M50" i="13"/>
  <c r="AX19" i="15" s="1"/>
  <c r="M49" i="13"/>
  <c r="AW19" i="15" s="1"/>
  <c r="M48" i="13"/>
  <c r="AV19" i="15" s="1"/>
  <c r="M47" i="13"/>
  <c r="AU19" i="15" s="1"/>
  <c r="M46" i="13"/>
  <c r="AT19" i="15" s="1"/>
  <c r="K45" i="13"/>
  <c r="J45" i="13"/>
  <c r="I45" i="13"/>
  <c r="H45" i="13"/>
  <c r="G45" i="13"/>
  <c r="F45" i="13"/>
  <c r="M44" i="13"/>
  <c r="AR19" i="15" s="1"/>
  <c r="M43" i="13"/>
  <c r="AQ19" i="15" s="1"/>
  <c r="M42" i="13"/>
  <c r="AP19" i="15" s="1"/>
  <c r="M41" i="13"/>
  <c r="AO19" i="15" s="1"/>
  <c r="K40" i="13"/>
  <c r="J40" i="13"/>
  <c r="I40" i="13"/>
  <c r="H40" i="13"/>
  <c r="G40" i="13"/>
  <c r="F40" i="13"/>
  <c r="M39" i="13"/>
  <c r="AK19" i="15" s="1"/>
  <c r="M38" i="13"/>
  <c r="AJ19" i="15" s="1"/>
  <c r="M37" i="13"/>
  <c r="AI19" i="15" s="1"/>
  <c r="M36" i="13"/>
  <c r="AH19" i="15" s="1"/>
  <c r="M35" i="13"/>
  <c r="AG19" i="15" s="1"/>
  <c r="M34" i="13"/>
  <c r="AF19" i="15" s="1"/>
  <c r="M33" i="13"/>
  <c r="M32" i="13"/>
  <c r="AN19" i="15" s="1"/>
  <c r="M31" i="13"/>
  <c r="AM19" i="15" s="1"/>
  <c r="M30" i="13"/>
  <c r="AD19" i="15" s="1"/>
  <c r="M29" i="13"/>
  <c r="AC19" i="15" s="1"/>
  <c r="K28" i="13"/>
  <c r="J28" i="13"/>
  <c r="I28" i="13"/>
  <c r="H28" i="13"/>
  <c r="G28" i="13"/>
  <c r="F28" i="13"/>
  <c r="M27" i="13"/>
  <c r="AA19" i="15" s="1"/>
  <c r="M26" i="13"/>
  <c r="Z19" i="15" s="1"/>
  <c r="M25" i="13"/>
  <c r="Y19" i="15" s="1"/>
  <c r="M24" i="13"/>
  <c r="X19" i="15" s="1"/>
  <c r="M23" i="13"/>
  <c r="W19" i="15" s="1"/>
  <c r="M22" i="13"/>
  <c r="V19" i="15" s="1"/>
  <c r="M21" i="13"/>
  <c r="U19" i="15" s="1"/>
  <c r="M20" i="13"/>
  <c r="K19" i="13"/>
  <c r="J19" i="13"/>
  <c r="I19" i="13"/>
  <c r="H19" i="13"/>
  <c r="G19" i="13"/>
  <c r="F19" i="13"/>
  <c r="M18" i="13"/>
  <c r="S19" i="15" s="1"/>
  <c r="M17" i="13"/>
  <c r="R19" i="15" s="1"/>
  <c r="K16" i="13"/>
  <c r="J16" i="13"/>
  <c r="I16" i="13"/>
  <c r="H16" i="13"/>
  <c r="G16" i="13"/>
  <c r="F16" i="13"/>
  <c r="M15" i="13"/>
  <c r="P19" i="15" s="1"/>
  <c r="M14" i="13"/>
  <c r="O19" i="15" s="1"/>
  <c r="M13" i="13"/>
  <c r="N19" i="15" s="1"/>
  <c r="M12" i="13"/>
  <c r="M19" i="15" s="1"/>
  <c r="M11" i="13"/>
  <c r="L19" i="15" s="1"/>
  <c r="M10" i="13"/>
  <c r="J19" i="15" s="1"/>
  <c r="K4" i="13"/>
  <c r="J4" i="13"/>
  <c r="I4" i="13"/>
  <c r="H4" i="13"/>
  <c r="G4" i="13"/>
  <c r="F4" i="13"/>
  <c r="K289" i="12"/>
  <c r="J289" i="12"/>
  <c r="I289" i="12"/>
  <c r="H289" i="12"/>
  <c r="G289" i="12"/>
  <c r="F289" i="12"/>
  <c r="M288" i="12"/>
  <c r="BW18" i="15" s="1"/>
  <c r="M287" i="12"/>
  <c r="BV18" i="15" s="1"/>
  <c r="M286" i="12"/>
  <c r="BU18" i="15" s="1"/>
  <c r="M285" i="12"/>
  <c r="BT18" i="15" s="1"/>
  <c r="M284" i="12"/>
  <c r="BS18" i="15" s="1"/>
  <c r="M283" i="12"/>
  <c r="BR18" i="15" s="1"/>
  <c r="M282" i="12"/>
  <c r="BQ18" i="15" s="1"/>
  <c r="K281" i="12"/>
  <c r="J281" i="12"/>
  <c r="I281" i="12"/>
  <c r="H281" i="12"/>
  <c r="G281" i="12"/>
  <c r="F281" i="12"/>
  <c r="M280" i="12"/>
  <c r="BO18" i="15" s="1"/>
  <c r="M279" i="12"/>
  <c r="BN18" i="15" s="1"/>
  <c r="M278" i="12"/>
  <c r="BM18" i="15" s="1"/>
  <c r="M277" i="12"/>
  <c r="BL18" i="15" s="1"/>
  <c r="M276" i="12"/>
  <c r="BK18" i="15" s="1"/>
  <c r="M275" i="12"/>
  <c r="BJ18" i="15" s="1"/>
  <c r="M274" i="12"/>
  <c r="BI18" i="15" s="1"/>
  <c r="M273" i="12"/>
  <c r="BH18" i="15" s="1"/>
  <c r="M272" i="12"/>
  <c r="BG18" i="15" s="1"/>
  <c r="K271" i="12"/>
  <c r="J271" i="12"/>
  <c r="I271" i="12"/>
  <c r="H271" i="12"/>
  <c r="G271" i="12"/>
  <c r="F271" i="12"/>
  <c r="M270" i="12"/>
  <c r="GY18" i="16" s="1"/>
  <c r="M269" i="12"/>
  <c r="GX18" i="16" s="1"/>
  <c r="M268" i="12"/>
  <c r="GW18" i="16" s="1"/>
  <c r="M267" i="12"/>
  <c r="GV18" i="16" s="1"/>
  <c r="K266" i="12"/>
  <c r="J266" i="12"/>
  <c r="I266" i="12"/>
  <c r="H266" i="12"/>
  <c r="G266" i="12"/>
  <c r="F266" i="12"/>
  <c r="M265" i="12"/>
  <c r="GU18" i="16" s="1"/>
  <c r="M264" i="12"/>
  <c r="GT18" i="16" s="1"/>
  <c r="M263" i="12"/>
  <c r="GS18" i="16" s="1"/>
  <c r="M262" i="12"/>
  <c r="GR18" i="16" s="1"/>
  <c r="K261" i="12"/>
  <c r="J261" i="12"/>
  <c r="I261" i="12"/>
  <c r="H261" i="12"/>
  <c r="G261" i="12"/>
  <c r="F261" i="12"/>
  <c r="M260" i="12"/>
  <c r="GQ18" i="16" s="1"/>
  <c r="M259" i="12"/>
  <c r="GP18" i="16" s="1"/>
  <c r="M258" i="12"/>
  <c r="GO18" i="16" s="1"/>
  <c r="M257" i="12"/>
  <c r="GN18" i="16" s="1"/>
  <c r="K256" i="12"/>
  <c r="J256" i="12"/>
  <c r="I256" i="12"/>
  <c r="H256" i="12"/>
  <c r="G256" i="12"/>
  <c r="F256" i="12"/>
  <c r="M255" i="12"/>
  <c r="GM18" i="16" s="1"/>
  <c r="M254" i="12"/>
  <c r="M253" i="12"/>
  <c r="GK18" i="16" s="1"/>
  <c r="M252" i="12"/>
  <c r="K251" i="12"/>
  <c r="J251" i="12"/>
  <c r="I251" i="12"/>
  <c r="H251" i="12"/>
  <c r="G251" i="12"/>
  <c r="F251" i="12"/>
  <c r="M250" i="12"/>
  <c r="GI18" i="16" s="1"/>
  <c r="M249" i="12"/>
  <c r="GH18" i="16" s="1"/>
  <c r="M248" i="12"/>
  <c r="GG18" i="16" s="1"/>
  <c r="M247" i="12"/>
  <c r="GF18" i="16" s="1"/>
  <c r="K246" i="12"/>
  <c r="J246" i="12"/>
  <c r="I246" i="12"/>
  <c r="H246" i="12"/>
  <c r="G246" i="12"/>
  <c r="F246" i="12"/>
  <c r="M245" i="12"/>
  <c r="GE18" i="16" s="1"/>
  <c r="M244" i="12"/>
  <c r="GD18" i="16" s="1"/>
  <c r="M243" i="12"/>
  <c r="GC18" i="16" s="1"/>
  <c r="M242" i="12"/>
  <c r="K241" i="12"/>
  <c r="J241" i="12"/>
  <c r="I241" i="12"/>
  <c r="H241" i="12"/>
  <c r="G241" i="12"/>
  <c r="F241" i="12"/>
  <c r="M240" i="12"/>
  <c r="GA18" i="16" s="1"/>
  <c r="M239" i="12"/>
  <c r="FZ18" i="16" s="1"/>
  <c r="M238" i="12"/>
  <c r="FY18" i="16" s="1"/>
  <c r="M237" i="12"/>
  <c r="FX18" i="16" s="1"/>
  <c r="K236" i="12"/>
  <c r="J236" i="12"/>
  <c r="I236" i="12"/>
  <c r="H236" i="12"/>
  <c r="G236" i="12"/>
  <c r="F236" i="12"/>
  <c r="M235" i="12"/>
  <c r="FW18" i="16" s="1"/>
  <c r="M234" i="12"/>
  <c r="FV18" i="16" s="1"/>
  <c r="M233" i="12"/>
  <c r="M232" i="12"/>
  <c r="FT18" i="16" s="1"/>
  <c r="K231" i="12"/>
  <c r="J231" i="12"/>
  <c r="I231" i="12"/>
  <c r="H231" i="12"/>
  <c r="G231" i="12"/>
  <c r="F231" i="12"/>
  <c r="M230" i="12"/>
  <c r="FS18" i="16" s="1"/>
  <c r="M229" i="12"/>
  <c r="FR18" i="16" s="1"/>
  <c r="M228" i="12"/>
  <c r="FQ18" i="16" s="1"/>
  <c r="M227" i="12"/>
  <c r="FP18" i="16" s="1"/>
  <c r="K226" i="12"/>
  <c r="J226" i="12"/>
  <c r="I226" i="12"/>
  <c r="H226" i="12"/>
  <c r="G226" i="12"/>
  <c r="F226" i="12"/>
  <c r="M225" i="12"/>
  <c r="FO18" i="16" s="1"/>
  <c r="M224" i="12"/>
  <c r="FN18" i="16" s="1"/>
  <c r="M223" i="12"/>
  <c r="FM18" i="16" s="1"/>
  <c r="M222" i="12"/>
  <c r="FL18" i="16" s="1"/>
  <c r="K221" i="12"/>
  <c r="J221" i="12"/>
  <c r="I221" i="12"/>
  <c r="H221" i="12"/>
  <c r="G221" i="12"/>
  <c r="F221" i="12"/>
  <c r="M220" i="12"/>
  <c r="FK18" i="16" s="1"/>
  <c r="M219" i="12"/>
  <c r="FJ18" i="16" s="1"/>
  <c r="M218" i="12"/>
  <c r="FI18" i="16" s="1"/>
  <c r="M217" i="12"/>
  <c r="FH18" i="16" s="1"/>
  <c r="K216" i="12"/>
  <c r="J216" i="12"/>
  <c r="I216" i="12"/>
  <c r="H216" i="12"/>
  <c r="G216" i="12"/>
  <c r="F216" i="12"/>
  <c r="M215" i="12"/>
  <c r="FG18" i="16" s="1"/>
  <c r="M214" i="12"/>
  <c r="FF18" i="16" s="1"/>
  <c r="M213" i="12"/>
  <c r="FE18" i="16" s="1"/>
  <c r="M212" i="12"/>
  <c r="FD18" i="16" s="1"/>
  <c r="K211" i="12"/>
  <c r="J211" i="12"/>
  <c r="I211" i="12"/>
  <c r="H211" i="12"/>
  <c r="G211" i="12"/>
  <c r="F211" i="12"/>
  <c r="M210" i="12"/>
  <c r="FC18" i="16" s="1"/>
  <c r="M209" i="12"/>
  <c r="FB18" i="16" s="1"/>
  <c r="M208" i="12"/>
  <c r="FA18" i="16" s="1"/>
  <c r="M207" i="12"/>
  <c r="EZ18" i="16" s="1"/>
  <c r="K206" i="12"/>
  <c r="J206" i="12"/>
  <c r="I206" i="12"/>
  <c r="H206" i="12"/>
  <c r="G206" i="12"/>
  <c r="F206" i="12"/>
  <c r="M205" i="12"/>
  <c r="EY18" i="16" s="1"/>
  <c r="M204" i="12"/>
  <c r="EX18" i="16" s="1"/>
  <c r="M203" i="12"/>
  <c r="EW18" i="16" s="1"/>
  <c r="M202" i="12"/>
  <c r="EV18" i="16" s="1"/>
  <c r="M201" i="12"/>
  <c r="EU18" i="16" s="1"/>
  <c r="M200" i="12"/>
  <c r="ET18" i="16" s="1"/>
  <c r="M199" i="12"/>
  <c r="ES18" i="16" s="1"/>
  <c r="M198" i="12"/>
  <c r="ER18" i="16" s="1"/>
  <c r="M197" i="12"/>
  <c r="EQ18" i="16" s="1"/>
  <c r="M196" i="12"/>
  <c r="EP18" i="16" s="1"/>
  <c r="M195" i="12"/>
  <c r="EO18" i="16" s="1"/>
  <c r="M194" i="12"/>
  <c r="EN18" i="16" s="1"/>
  <c r="K193" i="12"/>
  <c r="J193" i="12"/>
  <c r="I193" i="12"/>
  <c r="M192" i="12"/>
  <c r="EM18" i="16" s="1"/>
  <c r="M191" i="12"/>
  <c r="EL18" i="16" s="1"/>
  <c r="M190" i="12"/>
  <c r="EK18" i="16" s="1"/>
  <c r="M189" i="12"/>
  <c r="EJ18" i="16" s="1"/>
  <c r="M188" i="12"/>
  <c r="EI18" i="16" s="1"/>
  <c r="M187" i="12"/>
  <c r="EH18" i="16" s="1"/>
  <c r="M186" i="12"/>
  <c r="EG18" i="16" s="1"/>
  <c r="M185" i="12"/>
  <c r="EE18" i="16" s="1"/>
  <c r="M184" i="12"/>
  <c r="EF18" i="16" s="1"/>
  <c r="M183" i="12"/>
  <c r="EC18" i="16" s="1"/>
  <c r="M182" i="12"/>
  <c r="ED18" i="16" s="1"/>
  <c r="M181" i="12"/>
  <c r="EA18" i="16" s="1"/>
  <c r="M180" i="12"/>
  <c r="EB18" i="16" s="1"/>
  <c r="M179" i="12"/>
  <c r="DY18" i="16" s="1"/>
  <c r="K178" i="12"/>
  <c r="J178" i="12"/>
  <c r="I178" i="12"/>
  <c r="K177" i="12"/>
  <c r="J177" i="12"/>
  <c r="I177" i="12"/>
  <c r="M176" i="12"/>
  <c r="DV18" i="16" s="1"/>
  <c r="M175" i="12"/>
  <c r="DU18" i="16" s="1"/>
  <c r="M174" i="12"/>
  <c r="DT18" i="16" s="1"/>
  <c r="M173" i="12"/>
  <c r="DS18" i="16" s="1"/>
  <c r="M172" i="12"/>
  <c r="DR18" i="16" s="1"/>
  <c r="M171" i="12"/>
  <c r="DQ18" i="16" s="1"/>
  <c r="M170" i="12"/>
  <c r="DP18" i="16" s="1"/>
  <c r="M169" i="12"/>
  <c r="DO18" i="16" s="1"/>
  <c r="M168" i="12"/>
  <c r="DN18" i="16" s="1"/>
  <c r="M167" i="12"/>
  <c r="DM18" i="16" s="1"/>
  <c r="M166" i="12"/>
  <c r="DL18" i="16" s="1"/>
  <c r="M165" i="12"/>
  <c r="DK18" i="16" s="1"/>
  <c r="M164" i="12"/>
  <c r="DJ18" i="16" s="1"/>
  <c r="M163" i="12"/>
  <c r="DI18" i="16" s="1"/>
  <c r="M162" i="12"/>
  <c r="DH18" i="16" s="1"/>
  <c r="M161" i="12"/>
  <c r="DG18" i="16" s="1"/>
  <c r="K160" i="12"/>
  <c r="J160" i="12"/>
  <c r="I160" i="12"/>
  <c r="H160" i="12"/>
  <c r="G160" i="12"/>
  <c r="F160" i="12"/>
  <c r="K159" i="12"/>
  <c r="J159" i="12"/>
  <c r="I159" i="12"/>
  <c r="H159" i="12"/>
  <c r="G159" i="12"/>
  <c r="F159" i="12"/>
  <c r="M158" i="12"/>
  <c r="DD18" i="16" s="1"/>
  <c r="M157" i="12"/>
  <c r="DC18" i="16" s="1"/>
  <c r="M156" i="12"/>
  <c r="DB18" i="16" s="1"/>
  <c r="M155" i="12"/>
  <c r="DA18" i="16" s="1"/>
  <c r="M154" i="12"/>
  <c r="CZ18" i="16" s="1"/>
  <c r="M153" i="12"/>
  <c r="CY18" i="16" s="1"/>
  <c r="M152" i="12"/>
  <c r="CX18" i="16" s="1"/>
  <c r="M151" i="12"/>
  <c r="CW18" i="16" s="1"/>
  <c r="M150" i="12"/>
  <c r="CV18" i="16" s="1"/>
  <c r="M149" i="12"/>
  <c r="CU18" i="16" s="1"/>
  <c r="M148" i="12"/>
  <c r="CT18" i="16" s="1"/>
  <c r="M147" i="12"/>
  <c r="CS18" i="16" s="1"/>
  <c r="M146" i="12"/>
  <c r="CR18" i="16" s="1"/>
  <c r="M145" i="12"/>
  <c r="CQ18" i="16" s="1"/>
  <c r="M144" i="12"/>
  <c r="CP18" i="16" s="1"/>
  <c r="M143" i="12"/>
  <c r="CO18" i="16" s="1"/>
  <c r="M142" i="12"/>
  <c r="CN18" i="16" s="1"/>
  <c r="M141" i="12"/>
  <c r="CM18" i="16" s="1"/>
  <c r="M140" i="12"/>
  <c r="CL18" i="16" s="1"/>
  <c r="M139" i="12"/>
  <c r="CK18" i="16" s="1"/>
  <c r="M138" i="12"/>
  <c r="CJ18" i="16" s="1"/>
  <c r="M137" i="12"/>
  <c r="CI18" i="16" s="1"/>
  <c r="M136" i="12"/>
  <c r="CH18" i="16" s="1"/>
  <c r="M135" i="12"/>
  <c r="CG18" i="16" s="1"/>
  <c r="M134" i="12"/>
  <c r="CF18" i="16" s="1"/>
  <c r="M133" i="12"/>
  <c r="CE18" i="16" s="1"/>
  <c r="M132" i="12"/>
  <c r="CD18" i="16" s="1"/>
  <c r="M131" i="12"/>
  <c r="CC18" i="16" s="1"/>
  <c r="M130" i="12"/>
  <c r="CB18" i="16" s="1"/>
  <c r="M129" i="12"/>
  <c r="CA18" i="16" s="1"/>
  <c r="M128" i="12"/>
  <c r="BZ18" i="16" s="1"/>
  <c r="M127" i="12"/>
  <c r="BY18" i="16" s="1"/>
  <c r="K126" i="12"/>
  <c r="J126" i="12"/>
  <c r="I126" i="12"/>
  <c r="H126" i="12"/>
  <c r="G126" i="12"/>
  <c r="F126" i="12"/>
  <c r="K125" i="12"/>
  <c r="J125" i="12"/>
  <c r="I125" i="12"/>
  <c r="H125" i="12"/>
  <c r="G125" i="12"/>
  <c r="F125" i="12"/>
  <c r="M124" i="12"/>
  <c r="BV18" i="16" s="1"/>
  <c r="M123" i="12"/>
  <c r="BU18" i="16" s="1"/>
  <c r="M122" i="12"/>
  <c r="BT18" i="16" s="1"/>
  <c r="M121" i="12"/>
  <c r="BS18" i="16" s="1"/>
  <c r="M120" i="12"/>
  <c r="BR18" i="16" s="1"/>
  <c r="M119" i="12"/>
  <c r="BQ18" i="16" s="1"/>
  <c r="M118" i="12"/>
  <c r="BP18" i="16" s="1"/>
  <c r="M117" i="12"/>
  <c r="BO18" i="16" s="1"/>
  <c r="M116" i="12"/>
  <c r="BN18" i="16" s="1"/>
  <c r="M115" i="12"/>
  <c r="BM18" i="16" s="1"/>
  <c r="M114" i="12"/>
  <c r="BL18" i="16" s="1"/>
  <c r="M113" i="12"/>
  <c r="BK18" i="16" s="1"/>
  <c r="M112" i="12"/>
  <c r="BJ18" i="16" s="1"/>
  <c r="M111" i="12"/>
  <c r="BI18" i="16" s="1"/>
  <c r="M110" i="12"/>
  <c r="BH18" i="16" s="1"/>
  <c r="M109" i="12"/>
  <c r="BG18" i="16" s="1"/>
  <c r="M108" i="12"/>
  <c r="BF18" i="16" s="1"/>
  <c r="M107" i="12"/>
  <c r="BE18" i="16" s="1"/>
  <c r="M106" i="12"/>
  <c r="BD18" i="16" s="1"/>
  <c r="M105" i="12"/>
  <c r="BC18" i="16" s="1"/>
  <c r="M104" i="12"/>
  <c r="BB18" i="16" s="1"/>
  <c r="M103" i="12"/>
  <c r="BA18" i="16" s="1"/>
  <c r="M102" i="12"/>
  <c r="AZ18" i="16" s="1"/>
  <c r="M101" i="12"/>
  <c r="AY18" i="16" s="1"/>
  <c r="M100" i="12"/>
  <c r="AX18" i="16" s="1"/>
  <c r="M99" i="12"/>
  <c r="AW18" i="16" s="1"/>
  <c r="M98" i="12"/>
  <c r="AV18" i="16" s="1"/>
  <c r="M97" i="12"/>
  <c r="AU18" i="16" s="1"/>
  <c r="M96" i="12"/>
  <c r="AT18" i="16" s="1"/>
  <c r="M95" i="12"/>
  <c r="AS18" i="16" s="1"/>
  <c r="M94" i="12"/>
  <c r="AR18" i="16" s="1"/>
  <c r="M93" i="12"/>
  <c r="AQ18" i="16" s="1"/>
  <c r="K92" i="12"/>
  <c r="J92" i="12"/>
  <c r="I92" i="12"/>
  <c r="H92" i="12"/>
  <c r="G92" i="12"/>
  <c r="F92" i="12"/>
  <c r="K91" i="12"/>
  <c r="J91" i="12"/>
  <c r="I91" i="12"/>
  <c r="H91" i="12"/>
  <c r="G91" i="12"/>
  <c r="F91" i="12"/>
  <c r="M90" i="12"/>
  <c r="AN18" i="16" s="1"/>
  <c r="M89" i="12"/>
  <c r="AM18" i="16" s="1"/>
  <c r="M88" i="12"/>
  <c r="AL18" i="16" s="1"/>
  <c r="M87" i="12"/>
  <c r="AK18" i="16" s="1"/>
  <c r="M86" i="12"/>
  <c r="AJ18" i="16" s="1"/>
  <c r="M85" i="12"/>
  <c r="AI18" i="16" s="1"/>
  <c r="M84" i="12"/>
  <c r="AH18" i="16" s="1"/>
  <c r="M83" i="12"/>
  <c r="AG18" i="16" s="1"/>
  <c r="M82" i="12"/>
  <c r="AF18" i="16" s="1"/>
  <c r="M81" i="12"/>
  <c r="AE18" i="16" s="1"/>
  <c r="M80" i="12"/>
  <c r="AD18" i="16" s="1"/>
  <c r="M79" i="12"/>
  <c r="AC18" i="16" s="1"/>
  <c r="M78" i="12"/>
  <c r="AB18" i="16" s="1"/>
  <c r="M77" i="12"/>
  <c r="AA18" i="16" s="1"/>
  <c r="M76" i="12"/>
  <c r="Z18" i="16" s="1"/>
  <c r="M75" i="12"/>
  <c r="Y18" i="16" s="1"/>
  <c r="M74" i="12"/>
  <c r="X18" i="16" s="1"/>
  <c r="M73" i="12"/>
  <c r="W18" i="16" s="1"/>
  <c r="M72" i="12"/>
  <c r="V18" i="16" s="1"/>
  <c r="M71" i="12"/>
  <c r="U18" i="16" s="1"/>
  <c r="M70" i="12"/>
  <c r="T18" i="16" s="1"/>
  <c r="M69" i="12"/>
  <c r="S18" i="16" s="1"/>
  <c r="M68" i="12"/>
  <c r="R18" i="16" s="1"/>
  <c r="M67" i="12"/>
  <c r="Q18" i="16" s="1"/>
  <c r="M66" i="12"/>
  <c r="P18" i="16" s="1"/>
  <c r="M65" i="12"/>
  <c r="O18" i="16" s="1"/>
  <c r="M64" i="12"/>
  <c r="N18" i="16" s="1"/>
  <c r="M63" i="12"/>
  <c r="M18" i="16" s="1"/>
  <c r="M62" i="12"/>
  <c r="L18" i="16" s="1"/>
  <c r="M61" i="12"/>
  <c r="K18" i="16" s="1"/>
  <c r="M60" i="12"/>
  <c r="J18" i="16" s="1"/>
  <c r="M59" i="12"/>
  <c r="I18" i="16" s="1"/>
  <c r="K58" i="12"/>
  <c r="J58" i="12"/>
  <c r="I58" i="12"/>
  <c r="M57" i="12"/>
  <c r="BE18" i="15" s="1"/>
  <c r="M56" i="12"/>
  <c r="BD18" i="15" s="1"/>
  <c r="M55" i="12"/>
  <c r="BC18" i="15" s="1"/>
  <c r="M54" i="12"/>
  <c r="BB18" i="15" s="1"/>
  <c r="M53" i="12"/>
  <c r="M52" i="12"/>
  <c r="M51" i="12"/>
  <c r="M50" i="12"/>
  <c r="AX18" i="15" s="1"/>
  <c r="M49" i="12"/>
  <c r="AW18" i="15" s="1"/>
  <c r="M48" i="12"/>
  <c r="AV18" i="15" s="1"/>
  <c r="M47" i="12"/>
  <c r="AU18" i="15" s="1"/>
  <c r="M46" i="12"/>
  <c r="AT18" i="15" s="1"/>
  <c r="K45" i="12"/>
  <c r="J45" i="12"/>
  <c r="I45" i="12"/>
  <c r="H45" i="12"/>
  <c r="G45" i="12"/>
  <c r="F45" i="12"/>
  <c r="M44" i="12"/>
  <c r="AR18" i="15" s="1"/>
  <c r="M43" i="12"/>
  <c r="AQ18" i="15" s="1"/>
  <c r="M42" i="12"/>
  <c r="AP18" i="15" s="1"/>
  <c r="M41" i="12"/>
  <c r="AO18" i="15" s="1"/>
  <c r="K40" i="12"/>
  <c r="J40" i="12"/>
  <c r="I40" i="12"/>
  <c r="M39" i="12"/>
  <c r="AK18" i="15" s="1"/>
  <c r="M38" i="12"/>
  <c r="AJ18" i="15" s="1"/>
  <c r="M37" i="12"/>
  <c r="AI18" i="15" s="1"/>
  <c r="M36" i="12"/>
  <c r="AH18" i="15" s="1"/>
  <c r="M35" i="12"/>
  <c r="AG18" i="15" s="1"/>
  <c r="M34" i="12"/>
  <c r="AF18" i="15" s="1"/>
  <c r="M33" i="12"/>
  <c r="AE18" i="15" s="1"/>
  <c r="M32" i="12"/>
  <c r="AN18" i="15" s="1"/>
  <c r="M31" i="12"/>
  <c r="AM18" i="15" s="1"/>
  <c r="M30" i="12"/>
  <c r="AD18" i="15" s="1"/>
  <c r="M29" i="12"/>
  <c r="AC18" i="15" s="1"/>
  <c r="K28" i="12"/>
  <c r="J28" i="12"/>
  <c r="I28" i="12"/>
  <c r="M27" i="12"/>
  <c r="AA18" i="15" s="1"/>
  <c r="M26" i="12"/>
  <c r="Z18" i="15" s="1"/>
  <c r="M25" i="12"/>
  <c r="Y18" i="15" s="1"/>
  <c r="M24" i="12"/>
  <c r="X18" i="15" s="1"/>
  <c r="M23" i="12"/>
  <c r="W18" i="15" s="1"/>
  <c r="M22" i="12"/>
  <c r="V18" i="15" s="1"/>
  <c r="M21" i="12"/>
  <c r="U18" i="15" s="1"/>
  <c r="M20" i="12"/>
  <c r="K19" i="12"/>
  <c r="J19" i="12"/>
  <c r="I19" i="12"/>
  <c r="M18" i="12"/>
  <c r="S18" i="15" s="1"/>
  <c r="M17" i="12"/>
  <c r="R18" i="15" s="1"/>
  <c r="K16" i="12"/>
  <c r="J16" i="12"/>
  <c r="I16" i="12"/>
  <c r="M15" i="12"/>
  <c r="P18" i="15" s="1"/>
  <c r="M14" i="12"/>
  <c r="O18" i="15" s="1"/>
  <c r="M13" i="12"/>
  <c r="N18" i="15" s="1"/>
  <c r="M12" i="12"/>
  <c r="M18" i="15" s="1"/>
  <c r="M11" i="12"/>
  <c r="L18" i="15" s="1"/>
  <c r="M10" i="12"/>
  <c r="J18" i="15" s="1"/>
  <c r="K4" i="12"/>
  <c r="J4" i="12"/>
  <c r="I4" i="12"/>
  <c r="H4" i="12"/>
  <c r="G4" i="12"/>
  <c r="F4" i="12"/>
  <c r="K289" i="11"/>
  <c r="J289" i="11"/>
  <c r="I289" i="11"/>
  <c r="H289" i="11"/>
  <c r="G289" i="11"/>
  <c r="F289" i="11"/>
  <c r="M288" i="11"/>
  <c r="BW17" i="15" s="1"/>
  <c r="M287" i="11"/>
  <c r="BV17" i="15" s="1"/>
  <c r="M286" i="11"/>
  <c r="BU17" i="15" s="1"/>
  <c r="M285" i="11"/>
  <c r="BT17" i="15" s="1"/>
  <c r="M284" i="11"/>
  <c r="BS17" i="15" s="1"/>
  <c r="M283" i="11"/>
  <c r="BR17" i="15" s="1"/>
  <c r="M282" i="11"/>
  <c r="BQ17" i="15" s="1"/>
  <c r="K281" i="11"/>
  <c r="J281" i="11"/>
  <c r="I281" i="11"/>
  <c r="H281" i="11"/>
  <c r="G281" i="11"/>
  <c r="F281" i="11"/>
  <c r="M280" i="11"/>
  <c r="BO17" i="15" s="1"/>
  <c r="M279" i="11"/>
  <c r="BN17" i="15" s="1"/>
  <c r="M278" i="11"/>
  <c r="BM17" i="15" s="1"/>
  <c r="M277" i="11"/>
  <c r="BL17" i="15" s="1"/>
  <c r="M276" i="11"/>
  <c r="BK17" i="15" s="1"/>
  <c r="M275" i="11"/>
  <c r="BJ17" i="15" s="1"/>
  <c r="M274" i="11"/>
  <c r="BI17" i="15" s="1"/>
  <c r="M273" i="11"/>
  <c r="BH17" i="15" s="1"/>
  <c r="M272" i="11"/>
  <c r="BG17" i="15" s="1"/>
  <c r="K271" i="11"/>
  <c r="J271" i="11"/>
  <c r="I271" i="11"/>
  <c r="H271" i="11"/>
  <c r="G271" i="11"/>
  <c r="F271" i="11"/>
  <c r="M270" i="11"/>
  <c r="GY17" i="16" s="1"/>
  <c r="M269" i="11"/>
  <c r="GX17" i="16" s="1"/>
  <c r="M268" i="11"/>
  <c r="GW17" i="16" s="1"/>
  <c r="M267" i="11"/>
  <c r="GV17" i="16" s="1"/>
  <c r="K266" i="11"/>
  <c r="J266" i="11"/>
  <c r="I266" i="11"/>
  <c r="H266" i="11"/>
  <c r="G266" i="11"/>
  <c r="F266" i="11"/>
  <c r="M265" i="11"/>
  <c r="GU17" i="16" s="1"/>
  <c r="M264" i="11"/>
  <c r="GT17" i="16" s="1"/>
  <c r="M263" i="11"/>
  <c r="GS17" i="16" s="1"/>
  <c r="M262" i="11"/>
  <c r="K261" i="11"/>
  <c r="J261" i="11"/>
  <c r="I261" i="11"/>
  <c r="H261" i="11"/>
  <c r="G261" i="11"/>
  <c r="F261" i="11"/>
  <c r="M260" i="11"/>
  <c r="GQ17" i="16" s="1"/>
  <c r="M259" i="11"/>
  <c r="GP17" i="16" s="1"/>
  <c r="M258" i="11"/>
  <c r="GO17" i="16" s="1"/>
  <c r="M257" i="11"/>
  <c r="GN17" i="16" s="1"/>
  <c r="K256" i="11"/>
  <c r="J256" i="11"/>
  <c r="I256" i="11"/>
  <c r="H256" i="11"/>
  <c r="G256" i="11"/>
  <c r="F256" i="11"/>
  <c r="M255" i="11"/>
  <c r="GM17" i="16" s="1"/>
  <c r="M254" i="11"/>
  <c r="M253" i="11"/>
  <c r="GK17" i="16" s="1"/>
  <c r="M252" i="11"/>
  <c r="K251" i="11"/>
  <c r="J251" i="11"/>
  <c r="I251" i="11"/>
  <c r="H251" i="11"/>
  <c r="G251" i="11"/>
  <c r="F251" i="11"/>
  <c r="M250" i="11"/>
  <c r="GI17" i="16" s="1"/>
  <c r="M249" i="11"/>
  <c r="GH17" i="16" s="1"/>
  <c r="M248" i="11"/>
  <c r="GG17" i="16" s="1"/>
  <c r="M247" i="11"/>
  <c r="GF17" i="16" s="1"/>
  <c r="K246" i="11"/>
  <c r="J246" i="11"/>
  <c r="I246" i="11"/>
  <c r="H246" i="11"/>
  <c r="G246" i="11"/>
  <c r="F246" i="11"/>
  <c r="M245" i="11"/>
  <c r="GE17" i="16" s="1"/>
  <c r="M244" i="11"/>
  <c r="GD17" i="16" s="1"/>
  <c r="M243" i="11"/>
  <c r="GC17" i="16" s="1"/>
  <c r="M242" i="11"/>
  <c r="GB17" i="16" s="1"/>
  <c r="K241" i="11"/>
  <c r="J241" i="11"/>
  <c r="I241" i="11"/>
  <c r="H241" i="11"/>
  <c r="G241" i="11"/>
  <c r="F241" i="11"/>
  <c r="M240" i="11"/>
  <c r="GA17" i="16" s="1"/>
  <c r="M239" i="11"/>
  <c r="FZ17" i="16" s="1"/>
  <c r="M238" i="11"/>
  <c r="FY17" i="16" s="1"/>
  <c r="M237" i="11"/>
  <c r="FX17" i="16" s="1"/>
  <c r="K236" i="11"/>
  <c r="J236" i="11"/>
  <c r="I236" i="11"/>
  <c r="H236" i="11"/>
  <c r="G236" i="11"/>
  <c r="F236" i="11"/>
  <c r="M235" i="11"/>
  <c r="FW17" i="16" s="1"/>
  <c r="M234" i="11"/>
  <c r="FV17" i="16" s="1"/>
  <c r="M233" i="11"/>
  <c r="M232" i="11"/>
  <c r="FT17" i="16" s="1"/>
  <c r="K231" i="11"/>
  <c r="J231" i="11"/>
  <c r="I231" i="11"/>
  <c r="H231" i="11"/>
  <c r="G231" i="11"/>
  <c r="F231" i="11"/>
  <c r="M230" i="11"/>
  <c r="FS17" i="16" s="1"/>
  <c r="M229" i="11"/>
  <c r="FR17" i="16" s="1"/>
  <c r="M228" i="11"/>
  <c r="FQ17" i="16" s="1"/>
  <c r="M227" i="11"/>
  <c r="FP17" i="16" s="1"/>
  <c r="K226" i="11"/>
  <c r="J226" i="11"/>
  <c r="I226" i="11"/>
  <c r="H226" i="11"/>
  <c r="G226" i="11"/>
  <c r="F226" i="11"/>
  <c r="M225" i="11"/>
  <c r="FO17" i="16" s="1"/>
  <c r="M224" i="11"/>
  <c r="FN17" i="16" s="1"/>
  <c r="M223" i="11"/>
  <c r="FM17" i="16" s="1"/>
  <c r="M222" i="11"/>
  <c r="FL17" i="16" s="1"/>
  <c r="K221" i="11"/>
  <c r="J221" i="11"/>
  <c r="I221" i="11"/>
  <c r="H221" i="11"/>
  <c r="G221" i="11"/>
  <c r="F221" i="11"/>
  <c r="M220" i="11"/>
  <c r="FK17" i="16" s="1"/>
  <c r="M219" i="11"/>
  <c r="FJ17" i="16" s="1"/>
  <c r="M218" i="11"/>
  <c r="FI17" i="16" s="1"/>
  <c r="M217" i="11"/>
  <c r="FH17" i="16" s="1"/>
  <c r="K216" i="11"/>
  <c r="J216" i="11"/>
  <c r="I216" i="11"/>
  <c r="H216" i="11"/>
  <c r="G216" i="11"/>
  <c r="F216" i="11"/>
  <c r="M215" i="11"/>
  <c r="FG17" i="16" s="1"/>
  <c r="M214" i="11"/>
  <c r="FF17" i="16" s="1"/>
  <c r="M213" i="11"/>
  <c r="FE17" i="16" s="1"/>
  <c r="M212" i="11"/>
  <c r="FD17" i="16" s="1"/>
  <c r="K211" i="11"/>
  <c r="J211" i="11"/>
  <c r="I211" i="11"/>
  <c r="H211" i="11"/>
  <c r="G211" i="11"/>
  <c r="F211" i="11"/>
  <c r="M210" i="11"/>
  <c r="FC17" i="16" s="1"/>
  <c r="M209" i="11"/>
  <c r="FB17" i="16" s="1"/>
  <c r="M208" i="11"/>
  <c r="FA17" i="16" s="1"/>
  <c r="M207" i="11"/>
  <c r="EZ17" i="16" s="1"/>
  <c r="K206" i="11"/>
  <c r="J206" i="11"/>
  <c r="I206" i="11"/>
  <c r="H206" i="11"/>
  <c r="M205" i="11"/>
  <c r="EY17" i="16" s="1"/>
  <c r="M204" i="11"/>
  <c r="EX17" i="16" s="1"/>
  <c r="M203" i="11"/>
  <c r="EW17" i="16" s="1"/>
  <c r="M202" i="11"/>
  <c r="EV17" i="16" s="1"/>
  <c r="M201" i="11"/>
  <c r="EU17" i="16" s="1"/>
  <c r="M200" i="11"/>
  <c r="ET17" i="16" s="1"/>
  <c r="M199" i="11"/>
  <c r="ES17" i="16" s="1"/>
  <c r="M198" i="11"/>
  <c r="ER17" i="16" s="1"/>
  <c r="M197" i="11"/>
  <c r="EQ17" i="16" s="1"/>
  <c r="M196" i="11"/>
  <c r="EP17" i="16" s="1"/>
  <c r="M195" i="11"/>
  <c r="EO17" i="16" s="1"/>
  <c r="M194" i="11"/>
  <c r="EN17" i="16" s="1"/>
  <c r="K193" i="11"/>
  <c r="J193" i="11"/>
  <c r="I193" i="11"/>
  <c r="M192" i="11"/>
  <c r="EM17" i="16" s="1"/>
  <c r="M191" i="11"/>
  <c r="EL17" i="16" s="1"/>
  <c r="M190" i="11"/>
  <c r="EK17" i="16" s="1"/>
  <c r="M189" i="11"/>
  <c r="EJ17" i="16" s="1"/>
  <c r="M188" i="11"/>
  <c r="EI17" i="16" s="1"/>
  <c r="M187" i="11"/>
  <c r="EH17" i="16" s="1"/>
  <c r="M186" i="11"/>
  <c r="EG17" i="16" s="1"/>
  <c r="M185" i="11"/>
  <c r="EE17" i="16" s="1"/>
  <c r="M184" i="11"/>
  <c r="EF17" i="16" s="1"/>
  <c r="M183" i="11"/>
  <c r="EC17" i="16" s="1"/>
  <c r="M182" i="11"/>
  <c r="ED17" i="16" s="1"/>
  <c r="M181" i="11"/>
  <c r="EA17" i="16" s="1"/>
  <c r="M180" i="11"/>
  <c r="EB17" i="16" s="1"/>
  <c r="M179" i="11"/>
  <c r="DY17" i="16" s="1"/>
  <c r="K178" i="11"/>
  <c r="J178" i="11"/>
  <c r="I178" i="11"/>
  <c r="H178" i="11"/>
  <c r="G178" i="11"/>
  <c r="F178" i="11"/>
  <c r="K177" i="11"/>
  <c r="J177" i="11"/>
  <c r="I177" i="11"/>
  <c r="H177" i="11"/>
  <c r="G177" i="11"/>
  <c r="F177" i="11"/>
  <c r="M176" i="11"/>
  <c r="DV17" i="16" s="1"/>
  <c r="M175" i="11"/>
  <c r="DU17" i="16" s="1"/>
  <c r="M174" i="11"/>
  <c r="DT17" i="16" s="1"/>
  <c r="M173" i="11"/>
  <c r="DS17" i="16" s="1"/>
  <c r="M172" i="11"/>
  <c r="DR17" i="16" s="1"/>
  <c r="M171" i="11"/>
  <c r="DQ17" i="16" s="1"/>
  <c r="M170" i="11"/>
  <c r="DP17" i="16" s="1"/>
  <c r="M169" i="11"/>
  <c r="DO17" i="16" s="1"/>
  <c r="M168" i="11"/>
  <c r="DN17" i="16" s="1"/>
  <c r="M167" i="11"/>
  <c r="DM17" i="16" s="1"/>
  <c r="M166" i="11"/>
  <c r="DL17" i="16" s="1"/>
  <c r="M165" i="11"/>
  <c r="DK17" i="16" s="1"/>
  <c r="M164" i="11"/>
  <c r="DJ17" i="16" s="1"/>
  <c r="M163" i="11"/>
  <c r="DI17" i="16" s="1"/>
  <c r="M162" i="11"/>
  <c r="DH17" i="16" s="1"/>
  <c r="M161" i="11"/>
  <c r="DG17" i="16" s="1"/>
  <c r="K160" i="11"/>
  <c r="J160" i="11"/>
  <c r="I160" i="11"/>
  <c r="H160" i="11"/>
  <c r="G160" i="11"/>
  <c r="F160" i="11"/>
  <c r="K159" i="11"/>
  <c r="J159" i="11"/>
  <c r="I159" i="11"/>
  <c r="H159" i="11"/>
  <c r="G159" i="11"/>
  <c r="F159" i="11"/>
  <c r="M158" i="11"/>
  <c r="DD17" i="16" s="1"/>
  <c r="M157" i="11"/>
  <c r="DC17" i="16" s="1"/>
  <c r="M156" i="11"/>
  <c r="DB17" i="16" s="1"/>
  <c r="M155" i="11"/>
  <c r="DA17" i="16" s="1"/>
  <c r="M154" i="11"/>
  <c r="CZ17" i="16" s="1"/>
  <c r="M153" i="11"/>
  <c r="CY17" i="16" s="1"/>
  <c r="M152" i="11"/>
  <c r="CX17" i="16" s="1"/>
  <c r="M151" i="11"/>
  <c r="CW17" i="16" s="1"/>
  <c r="M150" i="11"/>
  <c r="CV17" i="16" s="1"/>
  <c r="M149" i="11"/>
  <c r="CU17" i="16" s="1"/>
  <c r="M148" i="11"/>
  <c r="CT17" i="16" s="1"/>
  <c r="M147" i="11"/>
  <c r="CS17" i="16" s="1"/>
  <c r="M146" i="11"/>
  <c r="CR17" i="16" s="1"/>
  <c r="M145" i="11"/>
  <c r="CQ17" i="16" s="1"/>
  <c r="M144" i="11"/>
  <c r="CP17" i="16" s="1"/>
  <c r="M143" i="11"/>
  <c r="CO17" i="16" s="1"/>
  <c r="M142" i="11"/>
  <c r="CN17" i="16" s="1"/>
  <c r="M141" i="11"/>
  <c r="CM17" i="16" s="1"/>
  <c r="M140" i="11"/>
  <c r="CL17" i="16" s="1"/>
  <c r="M139" i="11"/>
  <c r="CK17" i="16" s="1"/>
  <c r="M138" i="11"/>
  <c r="CJ17" i="16" s="1"/>
  <c r="M137" i="11"/>
  <c r="CI17" i="16" s="1"/>
  <c r="M136" i="11"/>
  <c r="CH17" i="16" s="1"/>
  <c r="M135" i="11"/>
  <c r="CG17" i="16" s="1"/>
  <c r="M134" i="11"/>
  <c r="CF17" i="16" s="1"/>
  <c r="M133" i="11"/>
  <c r="CE17" i="16" s="1"/>
  <c r="M132" i="11"/>
  <c r="CD17" i="16" s="1"/>
  <c r="M131" i="11"/>
  <c r="CC17" i="16" s="1"/>
  <c r="M130" i="11"/>
  <c r="CB17" i="16" s="1"/>
  <c r="M129" i="11"/>
  <c r="CA17" i="16" s="1"/>
  <c r="M128" i="11"/>
  <c r="BZ17" i="16" s="1"/>
  <c r="M127" i="11"/>
  <c r="BY17" i="16" s="1"/>
  <c r="K126" i="11"/>
  <c r="J126" i="11"/>
  <c r="I126" i="11"/>
  <c r="K125" i="11"/>
  <c r="J125" i="11"/>
  <c r="I125" i="11"/>
  <c r="M124" i="11"/>
  <c r="BV17" i="16" s="1"/>
  <c r="M123" i="11"/>
  <c r="BU17" i="16" s="1"/>
  <c r="M122" i="11"/>
  <c r="BT17" i="16" s="1"/>
  <c r="M121" i="11"/>
  <c r="BS17" i="16" s="1"/>
  <c r="M120" i="11"/>
  <c r="BR17" i="16" s="1"/>
  <c r="M119" i="11"/>
  <c r="BQ17" i="16" s="1"/>
  <c r="M118" i="11"/>
  <c r="BP17" i="16" s="1"/>
  <c r="M117" i="11"/>
  <c r="BO17" i="16" s="1"/>
  <c r="M116" i="11"/>
  <c r="BN17" i="16" s="1"/>
  <c r="M115" i="11"/>
  <c r="BM17" i="16" s="1"/>
  <c r="M114" i="11"/>
  <c r="BL17" i="16" s="1"/>
  <c r="M113" i="11"/>
  <c r="BK17" i="16" s="1"/>
  <c r="M112" i="11"/>
  <c r="BJ17" i="16" s="1"/>
  <c r="M111" i="11"/>
  <c r="BI17" i="16" s="1"/>
  <c r="M110" i="11"/>
  <c r="BH17" i="16" s="1"/>
  <c r="M109" i="11"/>
  <c r="BG17" i="16" s="1"/>
  <c r="M108" i="11"/>
  <c r="BF17" i="16" s="1"/>
  <c r="M107" i="11"/>
  <c r="BE17" i="16" s="1"/>
  <c r="M106" i="11"/>
  <c r="BD17" i="16" s="1"/>
  <c r="M105" i="11"/>
  <c r="BC17" i="16" s="1"/>
  <c r="M104" i="11"/>
  <c r="BB17" i="16" s="1"/>
  <c r="M103" i="11"/>
  <c r="BA17" i="16" s="1"/>
  <c r="M102" i="11"/>
  <c r="AZ17" i="16" s="1"/>
  <c r="M101" i="11"/>
  <c r="AY17" i="16" s="1"/>
  <c r="M100" i="11"/>
  <c r="AX17" i="16" s="1"/>
  <c r="M99" i="11"/>
  <c r="AW17" i="16" s="1"/>
  <c r="M98" i="11"/>
  <c r="AV17" i="16" s="1"/>
  <c r="M97" i="11"/>
  <c r="AU17" i="16" s="1"/>
  <c r="M96" i="11"/>
  <c r="AT17" i="16" s="1"/>
  <c r="M95" i="11"/>
  <c r="AS17" i="16" s="1"/>
  <c r="M94" i="11"/>
  <c r="AR17" i="16" s="1"/>
  <c r="M93" i="11"/>
  <c r="AQ17" i="16" s="1"/>
  <c r="K92" i="11"/>
  <c r="J92" i="11"/>
  <c r="I92" i="11"/>
  <c r="K91" i="11"/>
  <c r="J91" i="11"/>
  <c r="I91" i="11"/>
  <c r="M90" i="11"/>
  <c r="AN17" i="16" s="1"/>
  <c r="M89" i="11"/>
  <c r="AM17" i="16" s="1"/>
  <c r="M88" i="11"/>
  <c r="AL17" i="16" s="1"/>
  <c r="M87" i="11"/>
  <c r="AK17" i="16" s="1"/>
  <c r="M86" i="11"/>
  <c r="AJ17" i="16" s="1"/>
  <c r="M85" i="11"/>
  <c r="AI17" i="16" s="1"/>
  <c r="M84" i="11"/>
  <c r="AH17" i="16" s="1"/>
  <c r="M83" i="11"/>
  <c r="AG17" i="16" s="1"/>
  <c r="M82" i="11"/>
  <c r="AF17" i="16" s="1"/>
  <c r="M81" i="11"/>
  <c r="AE17" i="16" s="1"/>
  <c r="M80" i="11"/>
  <c r="AD17" i="16" s="1"/>
  <c r="M79" i="11"/>
  <c r="AC17" i="16" s="1"/>
  <c r="M78" i="11"/>
  <c r="AB17" i="16" s="1"/>
  <c r="M77" i="11"/>
  <c r="AA17" i="16" s="1"/>
  <c r="M76" i="11"/>
  <c r="Z17" i="16" s="1"/>
  <c r="M75" i="11"/>
  <c r="Y17" i="16" s="1"/>
  <c r="M74" i="11"/>
  <c r="X17" i="16" s="1"/>
  <c r="M73" i="11"/>
  <c r="W17" i="16" s="1"/>
  <c r="M72" i="11"/>
  <c r="V17" i="16" s="1"/>
  <c r="M71" i="11"/>
  <c r="U17" i="16" s="1"/>
  <c r="M70" i="11"/>
  <c r="T17" i="16" s="1"/>
  <c r="M69" i="11"/>
  <c r="S17" i="16" s="1"/>
  <c r="M68" i="11"/>
  <c r="R17" i="16" s="1"/>
  <c r="M67" i="11"/>
  <c r="Q17" i="16" s="1"/>
  <c r="M66" i="11"/>
  <c r="P17" i="16" s="1"/>
  <c r="M65" i="11"/>
  <c r="O17" i="16" s="1"/>
  <c r="M64" i="11"/>
  <c r="N17" i="16" s="1"/>
  <c r="M63" i="11"/>
  <c r="M17" i="16" s="1"/>
  <c r="M62" i="11"/>
  <c r="L17" i="16" s="1"/>
  <c r="M61" i="11"/>
  <c r="K17" i="16" s="1"/>
  <c r="M60" i="11"/>
  <c r="J17" i="16" s="1"/>
  <c r="M59" i="11"/>
  <c r="I17" i="16" s="1"/>
  <c r="K58" i="11"/>
  <c r="J58" i="11"/>
  <c r="I58" i="11"/>
  <c r="H58" i="11"/>
  <c r="G58" i="11"/>
  <c r="F58" i="11"/>
  <c r="M57" i="11"/>
  <c r="BE17" i="15" s="1"/>
  <c r="M56" i="11"/>
  <c r="BD17" i="15" s="1"/>
  <c r="M55" i="11"/>
  <c r="BC17" i="15" s="1"/>
  <c r="M54" i="11"/>
  <c r="BB17" i="15" s="1"/>
  <c r="M53" i="11"/>
  <c r="M52" i="11"/>
  <c r="M51" i="11"/>
  <c r="M50" i="11"/>
  <c r="AX17" i="15" s="1"/>
  <c r="M49" i="11"/>
  <c r="AW17" i="15" s="1"/>
  <c r="M48" i="11"/>
  <c r="AV17" i="15" s="1"/>
  <c r="M47" i="11"/>
  <c r="AU17" i="15" s="1"/>
  <c r="M46" i="11"/>
  <c r="AT17" i="15" s="1"/>
  <c r="K45" i="11"/>
  <c r="J45" i="11"/>
  <c r="I45" i="11"/>
  <c r="H45" i="11"/>
  <c r="G45" i="11"/>
  <c r="F45" i="11"/>
  <c r="M44" i="11"/>
  <c r="AR17" i="15" s="1"/>
  <c r="M43" i="11"/>
  <c r="AQ17" i="15" s="1"/>
  <c r="M42" i="11"/>
  <c r="AP17" i="15" s="1"/>
  <c r="M41" i="11"/>
  <c r="AO17" i="15" s="1"/>
  <c r="K40" i="11"/>
  <c r="J40" i="11"/>
  <c r="I40" i="11"/>
  <c r="H40" i="11"/>
  <c r="G40" i="11"/>
  <c r="F40" i="11"/>
  <c r="M39" i="11"/>
  <c r="AK17" i="15" s="1"/>
  <c r="M38" i="11"/>
  <c r="AJ17" i="15" s="1"/>
  <c r="M37" i="11"/>
  <c r="AI17" i="15" s="1"/>
  <c r="M36" i="11"/>
  <c r="AH17" i="15" s="1"/>
  <c r="M35" i="11"/>
  <c r="AG17" i="15" s="1"/>
  <c r="M34" i="11"/>
  <c r="AF17" i="15" s="1"/>
  <c r="M33" i="11"/>
  <c r="AE17" i="15" s="1"/>
  <c r="M32" i="11"/>
  <c r="AN17" i="15" s="1"/>
  <c r="M31" i="11"/>
  <c r="AM17" i="15" s="1"/>
  <c r="M30" i="11"/>
  <c r="AD17" i="15" s="1"/>
  <c r="M29" i="11"/>
  <c r="AC17" i="15" s="1"/>
  <c r="K28" i="11"/>
  <c r="J28" i="11"/>
  <c r="I28" i="11"/>
  <c r="H28" i="11"/>
  <c r="G28" i="11"/>
  <c r="F28" i="11"/>
  <c r="M27" i="11"/>
  <c r="AA17" i="15" s="1"/>
  <c r="M26" i="11"/>
  <c r="Z17" i="15" s="1"/>
  <c r="M25" i="11"/>
  <c r="Y17" i="15" s="1"/>
  <c r="M24" i="11"/>
  <c r="X17" i="15" s="1"/>
  <c r="M23" i="11"/>
  <c r="W17" i="15" s="1"/>
  <c r="M22" i="11"/>
  <c r="V17" i="15" s="1"/>
  <c r="M21" i="11"/>
  <c r="U17" i="15" s="1"/>
  <c r="M20" i="11"/>
  <c r="K19" i="11"/>
  <c r="J19" i="11"/>
  <c r="I19" i="11"/>
  <c r="H19" i="11"/>
  <c r="G19" i="11"/>
  <c r="F19" i="11"/>
  <c r="M18" i="11"/>
  <c r="S17" i="15" s="1"/>
  <c r="M17" i="11"/>
  <c r="R17" i="15" s="1"/>
  <c r="K16" i="11"/>
  <c r="J16" i="11"/>
  <c r="I16" i="11"/>
  <c r="H16" i="11"/>
  <c r="G16" i="11"/>
  <c r="F16" i="11"/>
  <c r="M15" i="11"/>
  <c r="P17" i="15" s="1"/>
  <c r="M14" i="11"/>
  <c r="O17" i="15" s="1"/>
  <c r="M13" i="11"/>
  <c r="N17" i="15" s="1"/>
  <c r="M12" i="11"/>
  <c r="M17" i="15" s="1"/>
  <c r="M11" i="11"/>
  <c r="L17" i="15" s="1"/>
  <c r="M10" i="11"/>
  <c r="J17" i="15" s="1"/>
  <c r="K4" i="11"/>
  <c r="J4" i="11"/>
  <c r="I4" i="11"/>
  <c r="H4" i="11"/>
  <c r="G4" i="11"/>
  <c r="F4" i="11"/>
  <c r="K289" i="10"/>
  <c r="J289" i="10"/>
  <c r="I289" i="10"/>
  <c r="M288" i="10"/>
  <c r="BW16" i="15" s="1"/>
  <c r="M287" i="10"/>
  <c r="BV16" i="15" s="1"/>
  <c r="M286" i="10"/>
  <c r="BU16" i="15" s="1"/>
  <c r="M285" i="10"/>
  <c r="BT16" i="15" s="1"/>
  <c r="M284" i="10"/>
  <c r="BS16" i="15" s="1"/>
  <c r="M283" i="10"/>
  <c r="BR16" i="15" s="1"/>
  <c r="M282" i="10"/>
  <c r="BQ16" i="15" s="1"/>
  <c r="K281" i="10"/>
  <c r="J281" i="10"/>
  <c r="I281" i="10"/>
  <c r="M280" i="10"/>
  <c r="BO16" i="15" s="1"/>
  <c r="M279" i="10"/>
  <c r="BN16" i="15" s="1"/>
  <c r="M278" i="10"/>
  <c r="BM16" i="15" s="1"/>
  <c r="M277" i="10"/>
  <c r="BL16" i="15" s="1"/>
  <c r="M276" i="10"/>
  <c r="BK16" i="15" s="1"/>
  <c r="M275" i="10"/>
  <c r="BJ16" i="15" s="1"/>
  <c r="M274" i="10"/>
  <c r="BI16" i="15" s="1"/>
  <c r="M273" i="10"/>
  <c r="BH16" i="15" s="1"/>
  <c r="M272" i="10"/>
  <c r="BG16" i="15" s="1"/>
  <c r="K271" i="10"/>
  <c r="J271" i="10"/>
  <c r="I271" i="10"/>
  <c r="H271" i="10"/>
  <c r="G271" i="10"/>
  <c r="F271" i="10"/>
  <c r="M270" i="10"/>
  <c r="GY16" i="16" s="1"/>
  <c r="M269" i="10"/>
  <c r="GX16" i="16" s="1"/>
  <c r="M268" i="10"/>
  <c r="GW16" i="16" s="1"/>
  <c r="M267" i="10"/>
  <c r="GV16" i="16" s="1"/>
  <c r="K266" i="10"/>
  <c r="J266" i="10"/>
  <c r="I266" i="10"/>
  <c r="H266" i="10"/>
  <c r="G266" i="10"/>
  <c r="F266" i="10"/>
  <c r="M265" i="10"/>
  <c r="GU16" i="16" s="1"/>
  <c r="M264" i="10"/>
  <c r="GT16" i="16" s="1"/>
  <c r="M263" i="10"/>
  <c r="GS16" i="16" s="1"/>
  <c r="M262" i="10"/>
  <c r="GR16" i="16" s="1"/>
  <c r="K261" i="10"/>
  <c r="J261" i="10"/>
  <c r="I261" i="10"/>
  <c r="H261" i="10"/>
  <c r="G261" i="10"/>
  <c r="F261" i="10"/>
  <c r="M260" i="10"/>
  <c r="GQ16" i="16" s="1"/>
  <c r="M259" i="10"/>
  <c r="GP16" i="16" s="1"/>
  <c r="M258" i="10"/>
  <c r="GO16" i="16" s="1"/>
  <c r="M257" i="10"/>
  <c r="GN16" i="16" s="1"/>
  <c r="K256" i="10"/>
  <c r="J256" i="10"/>
  <c r="I256" i="10"/>
  <c r="H256" i="10"/>
  <c r="G256" i="10"/>
  <c r="F256" i="10"/>
  <c r="M255" i="10"/>
  <c r="GM16" i="16" s="1"/>
  <c r="M254" i="10"/>
  <c r="M253" i="10"/>
  <c r="GK16" i="16" s="1"/>
  <c r="M252" i="10"/>
  <c r="GJ16" i="16" s="1"/>
  <c r="K251" i="10"/>
  <c r="J251" i="10"/>
  <c r="I251" i="10"/>
  <c r="H251" i="10"/>
  <c r="G251" i="10"/>
  <c r="F251" i="10"/>
  <c r="M250" i="10"/>
  <c r="GI16" i="16" s="1"/>
  <c r="M249" i="10"/>
  <c r="GH16" i="16" s="1"/>
  <c r="M248" i="10"/>
  <c r="GG16" i="16" s="1"/>
  <c r="M247" i="10"/>
  <c r="GF16" i="16" s="1"/>
  <c r="K246" i="10"/>
  <c r="J246" i="10"/>
  <c r="I246" i="10"/>
  <c r="H246" i="10"/>
  <c r="G246" i="10"/>
  <c r="F246" i="10"/>
  <c r="M245" i="10"/>
  <c r="GE16" i="16" s="1"/>
  <c r="M244" i="10"/>
  <c r="GD16" i="16" s="1"/>
  <c r="M243" i="10"/>
  <c r="GC16" i="16" s="1"/>
  <c r="M242" i="10"/>
  <c r="GB16" i="16" s="1"/>
  <c r="K241" i="10"/>
  <c r="J241" i="10"/>
  <c r="I241" i="10"/>
  <c r="H241" i="10"/>
  <c r="G241" i="10"/>
  <c r="F241" i="10"/>
  <c r="M240" i="10"/>
  <c r="GA16" i="16" s="1"/>
  <c r="M239" i="10"/>
  <c r="FZ16" i="16" s="1"/>
  <c r="M238" i="10"/>
  <c r="FY16" i="16" s="1"/>
  <c r="M237" i="10"/>
  <c r="FX16" i="16" s="1"/>
  <c r="K236" i="10"/>
  <c r="J236" i="10"/>
  <c r="I236" i="10"/>
  <c r="H236" i="10"/>
  <c r="G236" i="10"/>
  <c r="F236" i="10"/>
  <c r="M235" i="10"/>
  <c r="FW16" i="16" s="1"/>
  <c r="M234" i="10"/>
  <c r="FV16" i="16" s="1"/>
  <c r="M233" i="10"/>
  <c r="M232" i="10"/>
  <c r="FT16" i="16" s="1"/>
  <c r="K231" i="10"/>
  <c r="J231" i="10"/>
  <c r="I231" i="10"/>
  <c r="H231" i="10"/>
  <c r="G231" i="10"/>
  <c r="F231" i="10"/>
  <c r="M230" i="10"/>
  <c r="FS16" i="16" s="1"/>
  <c r="M229" i="10"/>
  <c r="FR16" i="16" s="1"/>
  <c r="M228" i="10"/>
  <c r="FQ16" i="16" s="1"/>
  <c r="M227" i="10"/>
  <c r="FP16" i="16" s="1"/>
  <c r="K226" i="10"/>
  <c r="J226" i="10"/>
  <c r="I226" i="10"/>
  <c r="H226" i="10"/>
  <c r="G226" i="10"/>
  <c r="F226" i="10"/>
  <c r="M225" i="10"/>
  <c r="FO16" i="16" s="1"/>
  <c r="M224" i="10"/>
  <c r="FN16" i="16" s="1"/>
  <c r="M223" i="10"/>
  <c r="FM16" i="16" s="1"/>
  <c r="M222" i="10"/>
  <c r="FL16" i="16" s="1"/>
  <c r="K221" i="10"/>
  <c r="J221" i="10"/>
  <c r="I221" i="10"/>
  <c r="H221" i="10"/>
  <c r="G221" i="10"/>
  <c r="F221" i="10"/>
  <c r="M220" i="10"/>
  <c r="FK16" i="16" s="1"/>
  <c r="M219" i="10"/>
  <c r="FJ16" i="16" s="1"/>
  <c r="M218" i="10"/>
  <c r="FI16" i="16" s="1"/>
  <c r="M217" i="10"/>
  <c r="FH16" i="16" s="1"/>
  <c r="K216" i="10"/>
  <c r="J216" i="10"/>
  <c r="I216" i="10"/>
  <c r="H216" i="10"/>
  <c r="G216" i="10"/>
  <c r="F216" i="10"/>
  <c r="M215" i="10"/>
  <c r="FG16" i="16" s="1"/>
  <c r="M214" i="10"/>
  <c r="FF16" i="16" s="1"/>
  <c r="M213" i="10"/>
  <c r="FE16" i="16" s="1"/>
  <c r="M212" i="10"/>
  <c r="FD16" i="16" s="1"/>
  <c r="K211" i="10"/>
  <c r="J211" i="10"/>
  <c r="I211" i="10"/>
  <c r="H211" i="10"/>
  <c r="G211" i="10"/>
  <c r="F211" i="10"/>
  <c r="M210" i="10"/>
  <c r="FC16" i="16" s="1"/>
  <c r="M209" i="10"/>
  <c r="FB16" i="16" s="1"/>
  <c r="M208" i="10"/>
  <c r="FA16" i="16" s="1"/>
  <c r="M207" i="10"/>
  <c r="EZ16" i="16" s="1"/>
  <c r="K206" i="10"/>
  <c r="J206" i="10"/>
  <c r="I206" i="10"/>
  <c r="H206" i="10"/>
  <c r="G206" i="10"/>
  <c r="F206" i="10"/>
  <c r="M205" i="10"/>
  <c r="EY16" i="16" s="1"/>
  <c r="M204" i="10"/>
  <c r="EX16" i="16" s="1"/>
  <c r="M203" i="10"/>
  <c r="EW16" i="16" s="1"/>
  <c r="M202" i="10"/>
  <c r="EV16" i="16" s="1"/>
  <c r="M201" i="10"/>
  <c r="EU16" i="16" s="1"/>
  <c r="M200" i="10"/>
  <c r="ET16" i="16" s="1"/>
  <c r="M199" i="10"/>
  <c r="ES16" i="16" s="1"/>
  <c r="M198" i="10"/>
  <c r="ER16" i="16" s="1"/>
  <c r="M197" i="10"/>
  <c r="EQ16" i="16" s="1"/>
  <c r="M196" i="10"/>
  <c r="EP16" i="16" s="1"/>
  <c r="M195" i="10"/>
  <c r="EO16" i="16" s="1"/>
  <c r="M194" i="10"/>
  <c r="EN16" i="16" s="1"/>
  <c r="K193" i="10"/>
  <c r="J193" i="10"/>
  <c r="I193" i="10"/>
  <c r="M192" i="10"/>
  <c r="EM16" i="16" s="1"/>
  <c r="M191" i="10"/>
  <c r="EL16" i="16" s="1"/>
  <c r="M190" i="10"/>
  <c r="EK16" i="16" s="1"/>
  <c r="M189" i="10"/>
  <c r="EJ16" i="16" s="1"/>
  <c r="M188" i="10"/>
  <c r="EI16" i="16" s="1"/>
  <c r="M187" i="10"/>
  <c r="EH16" i="16" s="1"/>
  <c r="M186" i="10"/>
  <c r="EG16" i="16" s="1"/>
  <c r="M185" i="10"/>
  <c r="EE16" i="16" s="1"/>
  <c r="M184" i="10"/>
  <c r="EF16" i="16" s="1"/>
  <c r="M183" i="10"/>
  <c r="EC16" i="16" s="1"/>
  <c r="M182" i="10"/>
  <c r="ED16" i="16" s="1"/>
  <c r="M181" i="10"/>
  <c r="EA16" i="16" s="1"/>
  <c r="M180" i="10"/>
  <c r="EB16" i="16" s="1"/>
  <c r="M179" i="10"/>
  <c r="DY16" i="16" s="1"/>
  <c r="K178" i="10"/>
  <c r="J178" i="10"/>
  <c r="I178" i="10"/>
  <c r="K177" i="10"/>
  <c r="J177" i="10"/>
  <c r="I177" i="10"/>
  <c r="M176" i="10"/>
  <c r="DV16" i="16" s="1"/>
  <c r="M175" i="10"/>
  <c r="DU16" i="16" s="1"/>
  <c r="M174" i="10"/>
  <c r="DT16" i="16" s="1"/>
  <c r="M173" i="10"/>
  <c r="DS16" i="16" s="1"/>
  <c r="M172" i="10"/>
  <c r="DR16" i="16" s="1"/>
  <c r="M171" i="10"/>
  <c r="DQ16" i="16" s="1"/>
  <c r="M170" i="10"/>
  <c r="DP16" i="16" s="1"/>
  <c r="M169" i="10"/>
  <c r="DO16" i="16" s="1"/>
  <c r="M168" i="10"/>
  <c r="DN16" i="16" s="1"/>
  <c r="M167" i="10"/>
  <c r="DM16" i="16" s="1"/>
  <c r="M166" i="10"/>
  <c r="DL16" i="16" s="1"/>
  <c r="M165" i="10"/>
  <c r="DK16" i="16" s="1"/>
  <c r="M164" i="10"/>
  <c r="DJ16" i="16" s="1"/>
  <c r="M163" i="10"/>
  <c r="DI16" i="16" s="1"/>
  <c r="M162" i="10"/>
  <c r="DH16" i="16" s="1"/>
  <c r="M161" i="10"/>
  <c r="DG16" i="16" s="1"/>
  <c r="K160" i="10"/>
  <c r="J160" i="10"/>
  <c r="I160" i="10"/>
  <c r="H160" i="10"/>
  <c r="G160" i="10"/>
  <c r="F160" i="10"/>
  <c r="K159" i="10"/>
  <c r="J159" i="10"/>
  <c r="I159" i="10"/>
  <c r="H159" i="10"/>
  <c r="G159" i="10"/>
  <c r="F159" i="10"/>
  <c r="M158" i="10"/>
  <c r="DD16" i="16" s="1"/>
  <c r="M157" i="10"/>
  <c r="DC16" i="16" s="1"/>
  <c r="M156" i="10"/>
  <c r="DB16" i="16" s="1"/>
  <c r="M155" i="10"/>
  <c r="DA16" i="16" s="1"/>
  <c r="M154" i="10"/>
  <c r="CZ16" i="16" s="1"/>
  <c r="M153" i="10"/>
  <c r="CY16" i="16" s="1"/>
  <c r="M152" i="10"/>
  <c r="CX16" i="16" s="1"/>
  <c r="M151" i="10"/>
  <c r="CW16" i="16" s="1"/>
  <c r="M150" i="10"/>
  <c r="CV16" i="16" s="1"/>
  <c r="M149" i="10"/>
  <c r="CU16" i="16" s="1"/>
  <c r="M148" i="10"/>
  <c r="CT16" i="16" s="1"/>
  <c r="M147" i="10"/>
  <c r="CS16" i="16" s="1"/>
  <c r="M146" i="10"/>
  <c r="CR16" i="16" s="1"/>
  <c r="M145" i="10"/>
  <c r="CQ16" i="16" s="1"/>
  <c r="M144" i="10"/>
  <c r="CP16" i="16" s="1"/>
  <c r="M143" i="10"/>
  <c r="CO16" i="16" s="1"/>
  <c r="M142" i="10"/>
  <c r="CN16" i="16" s="1"/>
  <c r="M141" i="10"/>
  <c r="CM16" i="16" s="1"/>
  <c r="M140" i="10"/>
  <c r="CL16" i="16" s="1"/>
  <c r="M139" i="10"/>
  <c r="CK16" i="16" s="1"/>
  <c r="M138" i="10"/>
  <c r="CJ16" i="16" s="1"/>
  <c r="M137" i="10"/>
  <c r="CI16" i="16" s="1"/>
  <c r="M136" i="10"/>
  <c r="CH16" i="16" s="1"/>
  <c r="M135" i="10"/>
  <c r="CG16" i="16" s="1"/>
  <c r="M134" i="10"/>
  <c r="CF16" i="16" s="1"/>
  <c r="M133" i="10"/>
  <c r="CE16" i="16" s="1"/>
  <c r="M132" i="10"/>
  <c r="CD16" i="16" s="1"/>
  <c r="M131" i="10"/>
  <c r="CC16" i="16" s="1"/>
  <c r="M130" i="10"/>
  <c r="CB16" i="16" s="1"/>
  <c r="M129" i="10"/>
  <c r="CA16" i="16" s="1"/>
  <c r="M128" i="10"/>
  <c r="BZ16" i="16" s="1"/>
  <c r="M127" i="10"/>
  <c r="BY16" i="16" s="1"/>
  <c r="K126" i="10"/>
  <c r="J126" i="10"/>
  <c r="I126" i="10"/>
  <c r="H126" i="10"/>
  <c r="G126" i="10"/>
  <c r="F126" i="10"/>
  <c r="K125" i="10"/>
  <c r="J125" i="10"/>
  <c r="I125" i="10"/>
  <c r="H125" i="10"/>
  <c r="G125" i="10"/>
  <c r="F125" i="10"/>
  <c r="M124" i="10"/>
  <c r="BV16" i="16" s="1"/>
  <c r="M123" i="10"/>
  <c r="BU16" i="16" s="1"/>
  <c r="M122" i="10"/>
  <c r="BT16" i="16" s="1"/>
  <c r="M121" i="10"/>
  <c r="BS16" i="16" s="1"/>
  <c r="M120" i="10"/>
  <c r="BR16" i="16" s="1"/>
  <c r="M119" i="10"/>
  <c r="BQ16" i="16" s="1"/>
  <c r="M118" i="10"/>
  <c r="BP16" i="16" s="1"/>
  <c r="M117" i="10"/>
  <c r="BO16" i="16" s="1"/>
  <c r="M116" i="10"/>
  <c r="BN16" i="16" s="1"/>
  <c r="M115" i="10"/>
  <c r="BM16" i="16" s="1"/>
  <c r="M114" i="10"/>
  <c r="BL16" i="16" s="1"/>
  <c r="M113" i="10"/>
  <c r="BK16" i="16" s="1"/>
  <c r="M112" i="10"/>
  <c r="BJ16" i="16" s="1"/>
  <c r="M111" i="10"/>
  <c r="BI16" i="16" s="1"/>
  <c r="M110" i="10"/>
  <c r="BH16" i="16" s="1"/>
  <c r="M109" i="10"/>
  <c r="BG16" i="16" s="1"/>
  <c r="M108" i="10"/>
  <c r="BF16" i="16" s="1"/>
  <c r="M107" i="10"/>
  <c r="BE16" i="16" s="1"/>
  <c r="M106" i="10"/>
  <c r="BD16" i="16" s="1"/>
  <c r="M105" i="10"/>
  <c r="BC16" i="16" s="1"/>
  <c r="M104" i="10"/>
  <c r="BB16" i="16" s="1"/>
  <c r="M103" i="10"/>
  <c r="BA16" i="16" s="1"/>
  <c r="M102" i="10"/>
  <c r="AZ16" i="16" s="1"/>
  <c r="M101" i="10"/>
  <c r="AY16" i="16" s="1"/>
  <c r="M100" i="10"/>
  <c r="AX16" i="16" s="1"/>
  <c r="M99" i="10"/>
  <c r="AW16" i="16" s="1"/>
  <c r="M98" i="10"/>
  <c r="AV16" i="16" s="1"/>
  <c r="M97" i="10"/>
  <c r="AU16" i="16" s="1"/>
  <c r="M96" i="10"/>
  <c r="AT16" i="16" s="1"/>
  <c r="M95" i="10"/>
  <c r="AS16" i="16" s="1"/>
  <c r="M94" i="10"/>
  <c r="AR16" i="16" s="1"/>
  <c r="M93" i="10"/>
  <c r="AQ16" i="16" s="1"/>
  <c r="K92" i="10"/>
  <c r="J92" i="10"/>
  <c r="I92" i="10"/>
  <c r="H92" i="10"/>
  <c r="G92" i="10"/>
  <c r="F92" i="10"/>
  <c r="K91" i="10"/>
  <c r="J91" i="10"/>
  <c r="I91" i="10"/>
  <c r="H91" i="10"/>
  <c r="G91" i="10"/>
  <c r="F91" i="10"/>
  <c r="M90" i="10"/>
  <c r="AN16" i="16" s="1"/>
  <c r="M89" i="10"/>
  <c r="AM16" i="16" s="1"/>
  <c r="M88" i="10"/>
  <c r="AL16" i="16" s="1"/>
  <c r="M87" i="10"/>
  <c r="AK16" i="16" s="1"/>
  <c r="M86" i="10"/>
  <c r="AJ16" i="16" s="1"/>
  <c r="M85" i="10"/>
  <c r="AI16" i="16" s="1"/>
  <c r="M84" i="10"/>
  <c r="AH16" i="16" s="1"/>
  <c r="M83" i="10"/>
  <c r="AG16" i="16" s="1"/>
  <c r="M82" i="10"/>
  <c r="AF16" i="16" s="1"/>
  <c r="M81" i="10"/>
  <c r="AE16" i="16" s="1"/>
  <c r="M80" i="10"/>
  <c r="AD16" i="16" s="1"/>
  <c r="M79" i="10"/>
  <c r="AC16" i="16" s="1"/>
  <c r="M78" i="10"/>
  <c r="AB16" i="16" s="1"/>
  <c r="M77" i="10"/>
  <c r="AA16" i="16" s="1"/>
  <c r="M76" i="10"/>
  <c r="Z16" i="16" s="1"/>
  <c r="M75" i="10"/>
  <c r="Y16" i="16" s="1"/>
  <c r="M74" i="10"/>
  <c r="X16" i="16" s="1"/>
  <c r="M73" i="10"/>
  <c r="W16" i="16" s="1"/>
  <c r="M72" i="10"/>
  <c r="V16" i="16" s="1"/>
  <c r="M71" i="10"/>
  <c r="U16" i="16" s="1"/>
  <c r="M70" i="10"/>
  <c r="T16" i="16" s="1"/>
  <c r="M69" i="10"/>
  <c r="S16" i="16" s="1"/>
  <c r="M68" i="10"/>
  <c r="R16" i="16" s="1"/>
  <c r="M67" i="10"/>
  <c r="Q16" i="16" s="1"/>
  <c r="M66" i="10"/>
  <c r="P16" i="16" s="1"/>
  <c r="M65" i="10"/>
  <c r="O16" i="16" s="1"/>
  <c r="M64" i="10"/>
  <c r="N16" i="16" s="1"/>
  <c r="M63" i="10"/>
  <c r="M16" i="16" s="1"/>
  <c r="M62" i="10"/>
  <c r="L16" i="16" s="1"/>
  <c r="M61" i="10"/>
  <c r="K16" i="16" s="1"/>
  <c r="M60" i="10"/>
  <c r="J16" i="16" s="1"/>
  <c r="M59" i="10"/>
  <c r="I16" i="16" s="1"/>
  <c r="K58" i="10"/>
  <c r="J58" i="10"/>
  <c r="I58" i="10"/>
  <c r="M57" i="10"/>
  <c r="BE16" i="15" s="1"/>
  <c r="M56" i="10"/>
  <c r="BD16" i="15" s="1"/>
  <c r="M55" i="10"/>
  <c r="BC16" i="15" s="1"/>
  <c r="M54" i="10"/>
  <c r="BB16" i="15" s="1"/>
  <c r="M53" i="10"/>
  <c r="M52" i="10"/>
  <c r="M51" i="10"/>
  <c r="M50" i="10"/>
  <c r="AX16" i="15" s="1"/>
  <c r="M49" i="10"/>
  <c r="AW16" i="15" s="1"/>
  <c r="M48" i="10"/>
  <c r="AV16" i="15" s="1"/>
  <c r="M47" i="10"/>
  <c r="AU16" i="15" s="1"/>
  <c r="M46" i="10"/>
  <c r="AT16" i="15" s="1"/>
  <c r="K45" i="10"/>
  <c r="J45" i="10"/>
  <c r="I45" i="10"/>
  <c r="M44" i="10"/>
  <c r="AR16" i="15" s="1"/>
  <c r="M43" i="10"/>
  <c r="AQ16" i="15" s="1"/>
  <c r="M42" i="10"/>
  <c r="AP16" i="15" s="1"/>
  <c r="M41" i="10"/>
  <c r="AO16" i="15" s="1"/>
  <c r="K40" i="10"/>
  <c r="J40" i="10"/>
  <c r="I40" i="10"/>
  <c r="M39" i="10"/>
  <c r="AK16" i="15" s="1"/>
  <c r="M38" i="10"/>
  <c r="AJ16" i="15" s="1"/>
  <c r="M37" i="10"/>
  <c r="AI16" i="15" s="1"/>
  <c r="M36" i="10"/>
  <c r="AH16" i="15" s="1"/>
  <c r="M35" i="10"/>
  <c r="AG16" i="15" s="1"/>
  <c r="M34" i="10"/>
  <c r="AF16" i="15" s="1"/>
  <c r="M33" i="10"/>
  <c r="AE16" i="15" s="1"/>
  <c r="M32" i="10"/>
  <c r="AN16" i="15" s="1"/>
  <c r="M31" i="10"/>
  <c r="AM16" i="15" s="1"/>
  <c r="M30" i="10"/>
  <c r="AD16" i="15" s="1"/>
  <c r="M29" i="10"/>
  <c r="AC16" i="15" s="1"/>
  <c r="K28" i="10"/>
  <c r="J28" i="10"/>
  <c r="I28" i="10"/>
  <c r="M27" i="10"/>
  <c r="AA16" i="15" s="1"/>
  <c r="M26" i="10"/>
  <c r="Z16" i="15" s="1"/>
  <c r="M25" i="10"/>
  <c r="Y16" i="15" s="1"/>
  <c r="M24" i="10"/>
  <c r="X16" i="15" s="1"/>
  <c r="M23" i="10"/>
  <c r="W16" i="15" s="1"/>
  <c r="M22" i="10"/>
  <c r="V16" i="15" s="1"/>
  <c r="M21" i="10"/>
  <c r="U16" i="15" s="1"/>
  <c r="M20" i="10"/>
  <c r="K19" i="10"/>
  <c r="J19" i="10"/>
  <c r="I19" i="10"/>
  <c r="M18" i="10"/>
  <c r="S16" i="15" s="1"/>
  <c r="M17" i="10"/>
  <c r="R16" i="15" s="1"/>
  <c r="K16" i="10"/>
  <c r="J16" i="10"/>
  <c r="I16" i="10"/>
  <c r="M15" i="10"/>
  <c r="P16" i="15" s="1"/>
  <c r="M14" i="10"/>
  <c r="O16" i="15" s="1"/>
  <c r="M13" i="10"/>
  <c r="N16" i="15" s="1"/>
  <c r="M12" i="10"/>
  <c r="M16" i="15" s="1"/>
  <c r="M11" i="10"/>
  <c r="L16" i="15" s="1"/>
  <c r="M10" i="10"/>
  <c r="J16" i="15" s="1"/>
  <c r="K4" i="10"/>
  <c r="J4" i="10"/>
  <c r="I4" i="10"/>
  <c r="H4" i="10"/>
  <c r="G4" i="10"/>
  <c r="F4" i="10"/>
  <c r="K289" i="9"/>
  <c r="J289" i="9"/>
  <c r="I289" i="9"/>
  <c r="H289" i="9"/>
  <c r="G289" i="9"/>
  <c r="F289" i="9"/>
  <c r="M288" i="9"/>
  <c r="BW15" i="15" s="1"/>
  <c r="M287" i="9"/>
  <c r="BV15" i="15" s="1"/>
  <c r="M286" i="9"/>
  <c r="BU15" i="15" s="1"/>
  <c r="M285" i="9"/>
  <c r="BT15" i="15" s="1"/>
  <c r="M284" i="9"/>
  <c r="BS15" i="15" s="1"/>
  <c r="M283" i="9"/>
  <c r="BR15" i="15" s="1"/>
  <c r="M282" i="9"/>
  <c r="BQ15" i="15" s="1"/>
  <c r="K281" i="9"/>
  <c r="J281" i="9"/>
  <c r="I281" i="9"/>
  <c r="H281" i="9"/>
  <c r="G281" i="9"/>
  <c r="F281" i="9"/>
  <c r="M280" i="9"/>
  <c r="BO15" i="15" s="1"/>
  <c r="M279" i="9"/>
  <c r="BN15" i="15" s="1"/>
  <c r="M278" i="9"/>
  <c r="BM15" i="15" s="1"/>
  <c r="M277" i="9"/>
  <c r="BL15" i="15" s="1"/>
  <c r="M276" i="9"/>
  <c r="BK15" i="15" s="1"/>
  <c r="M275" i="9"/>
  <c r="BJ15" i="15" s="1"/>
  <c r="M274" i="9"/>
  <c r="BI15" i="15" s="1"/>
  <c r="M273" i="9"/>
  <c r="BH15" i="15" s="1"/>
  <c r="M272" i="9"/>
  <c r="BG15" i="15" s="1"/>
  <c r="K271" i="9"/>
  <c r="J271" i="9"/>
  <c r="I271" i="9"/>
  <c r="H271" i="9"/>
  <c r="G271" i="9"/>
  <c r="F271" i="9"/>
  <c r="M270" i="9"/>
  <c r="GY15" i="16" s="1"/>
  <c r="M269" i="9"/>
  <c r="GX15" i="16" s="1"/>
  <c r="M268" i="9"/>
  <c r="GW15" i="16" s="1"/>
  <c r="M267" i="9"/>
  <c r="GV15" i="16" s="1"/>
  <c r="K266" i="9"/>
  <c r="J266" i="9"/>
  <c r="I266" i="9"/>
  <c r="H266" i="9"/>
  <c r="G266" i="9"/>
  <c r="F266" i="9"/>
  <c r="M265" i="9"/>
  <c r="GU15" i="16" s="1"/>
  <c r="M264" i="9"/>
  <c r="GT15" i="16" s="1"/>
  <c r="M263" i="9"/>
  <c r="GS15" i="16" s="1"/>
  <c r="M262" i="9"/>
  <c r="GR15" i="16" s="1"/>
  <c r="K261" i="9"/>
  <c r="J261" i="9"/>
  <c r="I261" i="9"/>
  <c r="H261" i="9"/>
  <c r="G261" i="9"/>
  <c r="F261" i="9"/>
  <c r="M260" i="9"/>
  <c r="GQ15" i="16" s="1"/>
  <c r="M259" i="9"/>
  <c r="GP15" i="16" s="1"/>
  <c r="M258" i="9"/>
  <c r="GO15" i="16" s="1"/>
  <c r="M257" i="9"/>
  <c r="GN15" i="16" s="1"/>
  <c r="K256" i="9"/>
  <c r="J256" i="9"/>
  <c r="I256" i="9"/>
  <c r="H256" i="9"/>
  <c r="G256" i="9"/>
  <c r="F256" i="9"/>
  <c r="M255" i="9"/>
  <c r="GM15" i="16" s="1"/>
  <c r="M254" i="9"/>
  <c r="M253" i="9"/>
  <c r="GK15" i="16" s="1"/>
  <c r="M252" i="9"/>
  <c r="K251" i="9"/>
  <c r="J251" i="9"/>
  <c r="I251" i="9"/>
  <c r="H251" i="9"/>
  <c r="G251" i="9"/>
  <c r="F251" i="9"/>
  <c r="M250" i="9"/>
  <c r="GI15" i="16" s="1"/>
  <c r="M249" i="9"/>
  <c r="GH15" i="16" s="1"/>
  <c r="M248" i="9"/>
  <c r="GG15" i="16" s="1"/>
  <c r="M247" i="9"/>
  <c r="GF15" i="16" s="1"/>
  <c r="K246" i="9"/>
  <c r="J246" i="9"/>
  <c r="I246" i="9"/>
  <c r="H246" i="9"/>
  <c r="G246" i="9"/>
  <c r="F246" i="9"/>
  <c r="M245" i="9"/>
  <c r="GE15" i="16" s="1"/>
  <c r="M244" i="9"/>
  <c r="GD15" i="16" s="1"/>
  <c r="M243" i="9"/>
  <c r="GC15" i="16" s="1"/>
  <c r="M242" i="9"/>
  <c r="GB15" i="16" s="1"/>
  <c r="K241" i="9"/>
  <c r="J241" i="9"/>
  <c r="I241" i="9"/>
  <c r="H241" i="9"/>
  <c r="G241" i="9"/>
  <c r="F241" i="9"/>
  <c r="M240" i="9"/>
  <c r="GA15" i="16" s="1"/>
  <c r="M239" i="9"/>
  <c r="FZ15" i="16" s="1"/>
  <c r="M238" i="9"/>
  <c r="FY15" i="16" s="1"/>
  <c r="M237" i="9"/>
  <c r="FX15" i="16" s="1"/>
  <c r="K236" i="9"/>
  <c r="J236" i="9"/>
  <c r="I236" i="9"/>
  <c r="H236" i="9"/>
  <c r="G236" i="9"/>
  <c r="F236" i="9"/>
  <c r="M235" i="9"/>
  <c r="FW15" i="16" s="1"/>
  <c r="M234" i="9"/>
  <c r="FV15" i="16" s="1"/>
  <c r="M233" i="9"/>
  <c r="M232" i="9"/>
  <c r="FT15" i="16" s="1"/>
  <c r="K231" i="9"/>
  <c r="J231" i="9"/>
  <c r="I231" i="9"/>
  <c r="H231" i="9"/>
  <c r="G231" i="9"/>
  <c r="F231" i="9"/>
  <c r="M230" i="9"/>
  <c r="FS15" i="16" s="1"/>
  <c r="M229" i="9"/>
  <c r="FR15" i="16" s="1"/>
  <c r="M228" i="9"/>
  <c r="FQ15" i="16" s="1"/>
  <c r="M227" i="9"/>
  <c r="FP15" i="16" s="1"/>
  <c r="K226" i="9"/>
  <c r="J226" i="9"/>
  <c r="I226" i="9"/>
  <c r="H226" i="9"/>
  <c r="G226" i="9"/>
  <c r="F226" i="9"/>
  <c r="M225" i="9"/>
  <c r="FO15" i="16" s="1"/>
  <c r="M224" i="9"/>
  <c r="FN15" i="16" s="1"/>
  <c r="M223" i="9"/>
  <c r="FM15" i="16" s="1"/>
  <c r="M222" i="9"/>
  <c r="FL15" i="16" s="1"/>
  <c r="K221" i="9"/>
  <c r="J221" i="9"/>
  <c r="I221" i="9"/>
  <c r="H221" i="9"/>
  <c r="G221" i="9"/>
  <c r="F221" i="9"/>
  <c r="M220" i="9"/>
  <c r="FK15" i="16" s="1"/>
  <c r="M219" i="9"/>
  <c r="FJ15" i="16" s="1"/>
  <c r="M218" i="9"/>
  <c r="FI15" i="16" s="1"/>
  <c r="M217" i="9"/>
  <c r="FH15" i="16" s="1"/>
  <c r="K216" i="9"/>
  <c r="J216" i="9"/>
  <c r="I216" i="9"/>
  <c r="H216" i="9"/>
  <c r="G216" i="9"/>
  <c r="F216" i="9"/>
  <c r="M215" i="9"/>
  <c r="FG15" i="16" s="1"/>
  <c r="M214" i="9"/>
  <c r="FF15" i="16" s="1"/>
  <c r="M213" i="9"/>
  <c r="FE15" i="16" s="1"/>
  <c r="M212" i="9"/>
  <c r="FD15" i="16" s="1"/>
  <c r="K211" i="9"/>
  <c r="J211" i="9"/>
  <c r="I211" i="9"/>
  <c r="H211" i="9"/>
  <c r="G211" i="9"/>
  <c r="F211" i="9"/>
  <c r="M210" i="9"/>
  <c r="FC15" i="16" s="1"/>
  <c r="M209" i="9"/>
  <c r="FB15" i="16" s="1"/>
  <c r="M208" i="9"/>
  <c r="FA15" i="16" s="1"/>
  <c r="M207" i="9"/>
  <c r="EZ15" i="16" s="1"/>
  <c r="K206" i="9"/>
  <c r="J206" i="9"/>
  <c r="I206" i="9"/>
  <c r="H206" i="9"/>
  <c r="G206" i="9"/>
  <c r="F206" i="9"/>
  <c r="M205" i="9"/>
  <c r="EY15" i="16" s="1"/>
  <c r="M204" i="9"/>
  <c r="EX15" i="16" s="1"/>
  <c r="M203" i="9"/>
  <c r="EW15" i="16" s="1"/>
  <c r="M202" i="9"/>
  <c r="EV15" i="16" s="1"/>
  <c r="M201" i="9"/>
  <c r="EU15" i="16" s="1"/>
  <c r="M200" i="9"/>
  <c r="ET15" i="16" s="1"/>
  <c r="M199" i="9"/>
  <c r="ES15" i="16" s="1"/>
  <c r="M198" i="9"/>
  <c r="ER15" i="16" s="1"/>
  <c r="M197" i="9"/>
  <c r="EQ15" i="16" s="1"/>
  <c r="M196" i="9"/>
  <c r="EP15" i="16" s="1"/>
  <c r="M195" i="9"/>
  <c r="EO15" i="16" s="1"/>
  <c r="M194" i="9"/>
  <c r="EN15" i="16" s="1"/>
  <c r="K193" i="9"/>
  <c r="J193" i="9"/>
  <c r="I193" i="9"/>
  <c r="M192" i="9"/>
  <c r="EM15" i="16" s="1"/>
  <c r="M191" i="9"/>
  <c r="EL15" i="16" s="1"/>
  <c r="M190" i="9"/>
  <c r="EK15" i="16" s="1"/>
  <c r="M189" i="9"/>
  <c r="EJ15" i="16" s="1"/>
  <c r="M188" i="9"/>
  <c r="EI15" i="16" s="1"/>
  <c r="M187" i="9"/>
  <c r="EH15" i="16" s="1"/>
  <c r="M186" i="9"/>
  <c r="EG15" i="16" s="1"/>
  <c r="M185" i="9"/>
  <c r="EE15" i="16" s="1"/>
  <c r="M184" i="9"/>
  <c r="EF15" i="16" s="1"/>
  <c r="M183" i="9"/>
  <c r="EC15" i="16" s="1"/>
  <c r="M182" i="9"/>
  <c r="ED15" i="16" s="1"/>
  <c r="M181" i="9"/>
  <c r="EA15" i="16" s="1"/>
  <c r="M180" i="9"/>
  <c r="EB15" i="16" s="1"/>
  <c r="M179" i="9"/>
  <c r="DY15" i="16" s="1"/>
  <c r="K178" i="9"/>
  <c r="J178" i="9"/>
  <c r="I178" i="9"/>
  <c r="H178" i="9"/>
  <c r="G178" i="9"/>
  <c r="F178" i="9"/>
  <c r="K177" i="9"/>
  <c r="J177" i="9"/>
  <c r="I177" i="9"/>
  <c r="H177" i="9"/>
  <c r="G177" i="9"/>
  <c r="F177" i="9"/>
  <c r="M176" i="9"/>
  <c r="DV15" i="16" s="1"/>
  <c r="M175" i="9"/>
  <c r="DU15" i="16" s="1"/>
  <c r="M174" i="9"/>
  <c r="DT15" i="16" s="1"/>
  <c r="M173" i="9"/>
  <c r="DS15" i="16" s="1"/>
  <c r="M172" i="9"/>
  <c r="DR15" i="16" s="1"/>
  <c r="M171" i="9"/>
  <c r="DQ15" i="16" s="1"/>
  <c r="M170" i="9"/>
  <c r="DP15" i="16" s="1"/>
  <c r="M169" i="9"/>
  <c r="DO15" i="16" s="1"/>
  <c r="M168" i="9"/>
  <c r="DN15" i="16" s="1"/>
  <c r="M167" i="9"/>
  <c r="DM15" i="16" s="1"/>
  <c r="M166" i="9"/>
  <c r="DL15" i="16" s="1"/>
  <c r="M165" i="9"/>
  <c r="DK15" i="16" s="1"/>
  <c r="M164" i="9"/>
  <c r="DJ15" i="16" s="1"/>
  <c r="M163" i="9"/>
  <c r="DI15" i="16" s="1"/>
  <c r="M162" i="9"/>
  <c r="DH15" i="16" s="1"/>
  <c r="M161" i="9"/>
  <c r="DG15" i="16" s="1"/>
  <c r="K160" i="9"/>
  <c r="J160" i="9"/>
  <c r="I160" i="9"/>
  <c r="H160" i="9"/>
  <c r="G160" i="9"/>
  <c r="F160" i="9"/>
  <c r="K159" i="9"/>
  <c r="J159" i="9"/>
  <c r="I159" i="9"/>
  <c r="H159" i="9"/>
  <c r="G159" i="9"/>
  <c r="F159" i="9"/>
  <c r="M158" i="9"/>
  <c r="DD15" i="16" s="1"/>
  <c r="M157" i="9"/>
  <c r="DC15" i="16" s="1"/>
  <c r="M156" i="9"/>
  <c r="DB15" i="16" s="1"/>
  <c r="M155" i="9"/>
  <c r="DA15" i="16" s="1"/>
  <c r="M154" i="9"/>
  <c r="CZ15" i="16" s="1"/>
  <c r="M153" i="9"/>
  <c r="CY15" i="16" s="1"/>
  <c r="M152" i="9"/>
  <c r="CX15" i="16" s="1"/>
  <c r="M151" i="9"/>
  <c r="CW15" i="16" s="1"/>
  <c r="M150" i="9"/>
  <c r="CV15" i="16" s="1"/>
  <c r="M149" i="9"/>
  <c r="CU15" i="16" s="1"/>
  <c r="M148" i="9"/>
  <c r="CT15" i="16" s="1"/>
  <c r="M147" i="9"/>
  <c r="CS15" i="16" s="1"/>
  <c r="M146" i="9"/>
  <c r="CR15" i="16" s="1"/>
  <c r="M145" i="9"/>
  <c r="CQ15" i="16" s="1"/>
  <c r="M144" i="9"/>
  <c r="CP15" i="16" s="1"/>
  <c r="M143" i="9"/>
  <c r="CO15" i="16" s="1"/>
  <c r="M142" i="9"/>
  <c r="CN15" i="16" s="1"/>
  <c r="M141" i="9"/>
  <c r="CM15" i="16" s="1"/>
  <c r="M140" i="9"/>
  <c r="CL15" i="16" s="1"/>
  <c r="M139" i="9"/>
  <c r="CK15" i="16" s="1"/>
  <c r="M138" i="9"/>
  <c r="CJ15" i="16" s="1"/>
  <c r="M137" i="9"/>
  <c r="CI15" i="16" s="1"/>
  <c r="M136" i="9"/>
  <c r="CH15" i="16" s="1"/>
  <c r="M135" i="9"/>
  <c r="CG15" i="16" s="1"/>
  <c r="M134" i="9"/>
  <c r="CF15" i="16" s="1"/>
  <c r="M133" i="9"/>
  <c r="CE15" i="16" s="1"/>
  <c r="M132" i="9"/>
  <c r="CD15" i="16" s="1"/>
  <c r="M131" i="9"/>
  <c r="CC15" i="16" s="1"/>
  <c r="M130" i="9"/>
  <c r="CB15" i="16" s="1"/>
  <c r="M129" i="9"/>
  <c r="CA15" i="16" s="1"/>
  <c r="M128" i="9"/>
  <c r="BZ15" i="16" s="1"/>
  <c r="M127" i="9"/>
  <c r="BY15" i="16" s="1"/>
  <c r="K126" i="9"/>
  <c r="J126" i="9"/>
  <c r="I126" i="9"/>
  <c r="H126" i="9"/>
  <c r="G126" i="9"/>
  <c r="F126" i="9"/>
  <c r="K125" i="9"/>
  <c r="J125" i="9"/>
  <c r="I125" i="9"/>
  <c r="H125" i="9"/>
  <c r="G125" i="9"/>
  <c r="F125" i="9"/>
  <c r="M124" i="9"/>
  <c r="BV15" i="16" s="1"/>
  <c r="M123" i="9"/>
  <c r="BU15" i="16" s="1"/>
  <c r="M122" i="9"/>
  <c r="BT15" i="16" s="1"/>
  <c r="M121" i="9"/>
  <c r="BS15" i="16" s="1"/>
  <c r="M120" i="9"/>
  <c r="BR15" i="16" s="1"/>
  <c r="M119" i="9"/>
  <c r="BQ15" i="16" s="1"/>
  <c r="M118" i="9"/>
  <c r="BP15" i="16" s="1"/>
  <c r="M117" i="9"/>
  <c r="BO15" i="16" s="1"/>
  <c r="M116" i="9"/>
  <c r="BN15" i="16" s="1"/>
  <c r="M115" i="9"/>
  <c r="BM15" i="16" s="1"/>
  <c r="M114" i="9"/>
  <c r="BL15" i="16" s="1"/>
  <c r="M113" i="9"/>
  <c r="BK15" i="16" s="1"/>
  <c r="M112" i="9"/>
  <c r="BJ15" i="16" s="1"/>
  <c r="M111" i="9"/>
  <c r="BI15" i="16" s="1"/>
  <c r="M110" i="9"/>
  <c r="BH15" i="16" s="1"/>
  <c r="M109" i="9"/>
  <c r="BG15" i="16" s="1"/>
  <c r="M108" i="9"/>
  <c r="BF15" i="16" s="1"/>
  <c r="M107" i="9"/>
  <c r="BE15" i="16" s="1"/>
  <c r="M106" i="9"/>
  <c r="BD15" i="16" s="1"/>
  <c r="M105" i="9"/>
  <c r="BC15" i="16" s="1"/>
  <c r="M104" i="9"/>
  <c r="BB15" i="16" s="1"/>
  <c r="M103" i="9"/>
  <c r="BA15" i="16" s="1"/>
  <c r="M102" i="9"/>
  <c r="AZ15" i="16" s="1"/>
  <c r="M101" i="9"/>
  <c r="AY15" i="16" s="1"/>
  <c r="M100" i="9"/>
  <c r="AX15" i="16" s="1"/>
  <c r="M99" i="9"/>
  <c r="AW15" i="16" s="1"/>
  <c r="M98" i="9"/>
  <c r="AV15" i="16" s="1"/>
  <c r="M97" i="9"/>
  <c r="AU15" i="16" s="1"/>
  <c r="M96" i="9"/>
  <c r="AT15" i="16" s="1"/>
  <c r="M95" i="9"/>
  <c r="AS15" i="16" s="1"/>
  <c r="M94" i="9"/>
  <c r="AR15" i="16" s="1"/>
  <c r="M93" i="9"/>
  <c r="AQ15" i="16" s="1"/>
  <c r="K92" i="9"/>
  <c r="J92" i="9"/>
  <c r="I92" i="9"/>
  <c r="H92" i="9"/>
  <c r="G92" i="9"/>
  <c r="F92" i="9"/>
  <c r="K91" i="9"/>
  <c r="J91" i="9"/>
  <c r="I91" i="9"/>
  <c r="H91" i="9"/>
  <c r="G91" i="9"/>
  <c r="F91" i="9"/>
  <c r="M90" i="9"/>
  <c r="AN15" i="16" s="1"/>
  <c r="M89" i="9"/>
  <c r="AM15" i="16" s="1"/>
  <c r="M88" i="9"/>
  <c r="AL15" i="16" s="1"/>
  <c r="M87" i="9"/>
  <c r="AK15" i="16" s="1"/>
  <c r="M86" i="9"/>
  <c r="AJ15" i="16" s="1"/>
  <c r="M85" i="9"/>
  <c r="AI15" i="16" s="1"/>
  <c r="M84" i="9"/>
  <c r="AH15" i="16" s="1"/>
  <c r="M83" i="9"/>
  <c r="AG15" i="16" s="1"/>
  <c r="M82" i="9"/>
  <c r="AF15" i="16" s="1"/>
  <c r="M81" i="9"/>
  <c r="AE15" i="16" s="1"/>
  <c r="M80" i="9"/>
  <c r="AD15" i="16" s="1"/>
  <c r="M79" i="9"/>
  <c r="AC15" i="16" s="1"/>
  <c r="M78" i="9"/>
  <c r="AB15" i="16" s="1"/>
  <c r="M77" i="9"/>
  <c r="AA15" i="16" s="1"/>
  <c r="M76" i="9"/>
  <c r="Z15" i="16" s="1"/>
  <c r="M75" i="9"/>
  <c r="Y15" i="16" s="1"/>
  <c r="M74" i="9"/>
  <c r="X15" i="16" s="1"/>
  <c r="M73" i="9"/>
  <c r="W15" i="16" s="1"/>
  <c r="M72" i="9"/>
  <c r="V15" i="16" s="1"/>
  <c r="M71" i="9"/>
  <c r="U15" i="16" s="1"/>
  <c r="M70" i="9"/>
  <c r="T15" i="16" s="1"/>
  <c r="M69" i="9"/>
  <c r="S15" i="16" s="1"/>
  <c r="M68" i="9"/>
  <c r="R15" i="16" s="1"/>
  <c r="M67" i="9"/>
  <c r="Q15" i="16" s="1"/>
  <c r="M66" i="9"/>
  <c r="P15" i="16" s="1"/>
  <c r="M65" i="9"/>
  <c r="O15" i="16" s="1"/>
  <c r="M64" i="9"/>
  <c r="N15" i="16" s="1"/>
  <c r="M63" i="9"/>
  <c r="M15" i="16" s="1"/>
  <c r="M62" i="9"/>
  <c r="L15" i="16" s="1"/>
  <c r="M61" i="9"/>
  <c r="K15" i="16" s="1"/>
  <c r="M60" i="9"/>
  <c r="J15" i="16" s="1"/>
  <c r="M59" i="9"/>
  <c r="I15" i="16" s="1"/>
  <c r="K58" i="9"/>
  <c r="J58" i="9"/>
  <c r="I58" i="9"/>
  <c r="H58" i="9"/>
  <c r="G58" i="9"/>
  <c r="F58" i="9"/>
  <c r="M57" i="9"/>
  <c r="BE15" i="15" s="1"/>
  <c r="M56" i="9"/>
  <c r="BD15" i="15" s="1"/>
  <c r="M55" i="9"/>
  <c r="BC15" i="15" s="1"/>
  <c r="M54" i="9"/>
  <c r="BB15" i="15" s="1"/>
  <c r="M53" i="9"/>
  <c r="M52" i="9"/>
  <c r="M51" i="9"/>
  <c r="M50" i="9"/>
  <c r="AX15" i="15" s="1"/>
  <c r="M49" i="9"/>
  <c r="AW15" i="15" s="1"/>
  <c r="M48" i="9"/>
  <c r="AV15" i="15" s="1"/>
  <c r="M47" i="9"/>
  <c r="AU15" i="15" s="1"/>
  <c r="M46" i="9"/>
  <c r="AT15" i="15" s="1"/>
  <c r="K45" i="9"/>
  <c r="J45" i="9"/>
  <c r="I45" i="9"/>
  <c r="H45" i="9"/>
  <c r="G45" i="9"/>
  <c r="F45" i="9"/>
  <c r="M44" i="9"/>
  <c r="AR15" i="15" s="1"/>
  <c r="M43" i="9"/>
  <c r="AQ15" i="15" s="1"/>
  <c r="M42" i="9"/>
  <c r="AP15" i="15" s="1"/>
  <c r="M41" i="9"/>
  <c r="AO15" i="15" s="1"/>
  <c r="K40" i="9"/>
  <c r="J40" i="9"/>
  <c r="I40" i="9"/>
  <c r="H40" i="9"/>
  <c r="G40" i="9"/>
  <c r="F40" i="9"/>
  <c r="M39" i="9"/>
  <c r="AK15" i="15" s="1"/>
  <c r="M38" i="9"/>
  <c r="AJ15" i="15" s="1"/>
  <c r="M37" i="9"/>
  <c r="AI15" i="15" s="1"/>
  <c r="M36" i="9"/>
  <c r="AH15" i="15" s="1"/>
  <c r="M35" i="9"/>
  <c r="AG15" i="15" s="1"/>
  <c r="M34" i="9"/>
  <c r="AF15" i="15" s="1"/>
  <c r="M33" i="9"/>
  <c r="AE15" i="15" s="1"/>
  <c r="M32" i="9"/>
  <c r="AN15" i="15" s="1"/>
  <c r="M31" i="9"/>
  <c r="AM15" i="15" s="1"/>
  <c r="M30" i="9"/>
  <c r="AD15" i="15" s="1"/>
  <c r="M29" i="9"/>
  <c r="AC15" i="15" s="1"/>
  <c r="K28" i="9"/>
  <c r="J28" i="9"/>
  <c r="I28" i="9"/>
  <c r="H28" i="9"/>
  <c r="G28" i="9"/>
  <c r="F28" i="9"/>
  <c r="M27" i="9"/>
  <c r="AA15" i="15" s="1"/>
  <c r="M26" i="9"/>
  <c r="Z15" i="15" s="1"/>
  <c r="M25" i="9"/>
  <c r="Y15" i="15" s="1"/>
  <c r="M24" i="9"/>
  <c r="X15" i="15" s="1"/>
  <c r="M23" i="9"/>
  <c r="W15" i="15" s="1"/>
  <c r="M22" i="9"/>
  <c r="V15" i="15" s="1"/>
  <c r="M21" i="9"/>
  <c r="U15" i="15" s="1"/>
  <c r="M20" i="9"/>
  <c r="K19" i="9"/>
  <c r="J19" i="9"/>
  <c r="I19" i="9"/>
  <c r="H19" i="9"/>
  <c r="G19" i="9"/>
  <c r="F19" i="9"/>
  <c r="M18" i="9"/>
  <c r="S15" i="15" s="1"/>
  <c r="M17" i="9"/>
  <c r="R15" i="15" s="1"/>
  <c r="K16" i="9"/>
  <c r="J16" i="9"/>
  <c r="I16" i="9"/>
  <c r="H16" i="9"/>
  <c r="G16" i="9"/>
  <c r="F16" i="9"/>
  <c r="M15" i="9"/>
  <c r="P15" i="15" s="1"/>
  <c r="M14" i="9"/>
  <c r="O15" i="15" s="1"/>
  <c r="M13" i="9"/>
  <c r="N15" i="15" s="1"/>
  <c r="M12" i="9"/>
  <c r="M15" i="15" s="1"/>
  <c r="M11" i="9"/>
  <c r="L15" i="15" s="1"/>
  <c r="M10" i="9"/>
  <c r="K4" i="9"/>
  <c r="J4" i="9"/>
  <c r="I4" i="9"/>
  <c r="H4" i="9"/>
  <c r="G4" i="9"/>
  <c r="F4" i="9"/>
  <c r="K289" i="8"/>
  <c r="J289" i="8"/>
  <c r="I289" i="8"/>
  <c r="H289" i="8"/>
  <c r="G289" i="8"/>
  <c r="F289" i="8"/>
  <c r="M288" i="8"/>
  <c r="BW14" i="15" s="1"/>
  <c r="M287" i="8"/>
  <c r="BV14" i="15" s="1"/>
  <c r="M286" i="8"/>
  <c r="BU14" i="15" s="1"/>
  <c r="M285" i="8"/>
  <c r="BT14" i="15" s="1"/>
  <c r="M284" i="8"/>
  <c r="BS14" i="15" s="1"/>
  <c r="M283" i="8"/>
  <c r="BR14" i="15" s="1"/>
  <c r="M282" i="8"/>
  <c r="BQ14" i="15" s="1"/>
  <c r="K281" i="8"/>
  <c r="J281" i="8"/>
  <c r="I281" i="8"/>
  <c r="H281" i="8"/>
  <c r="G281" i="8"/>
  <c r="F281" i="8"/>
  <c r="M280" i="8"/>
  <c r="BO14" i="15" s="1"/>
  <c r="M279" i="8"/>
  <c r="BN14" i="15" s="1"/>
  <c r="M278" i="8"/>
  <c r="BM14" i="15" s="1"/>
  <c r="M277" i="8"/>
  <c r="BL14" i="15" s="1"/>
  <c r="M276" i="8"/>
  <c r="BK14" i="15" s="1"/>
  <c r="M275" i="8"/>
  <c r="BJ14" i="15" s="1"/>
  <c r="M274" i="8"/>
  <c r="BI14" i="15" s="1"/>
  <c r="M273" i="8"/>
  <c r="BH14" i="15" s="1"/>
  <c r="M272" i="8"/>
  <c r="BG14" i="15" s="1"/>
  <c r="K271" i="8"/>
  <c r="J271" i="8"/>
  <c r="I271" i="8"/>
  <c r="H271" i="8"/>
  <c r="G271" i="8"/>
  <c r="F271" i="8"/>
  <c r="M270" i="8"/>
  <c r="GY14" i="16" s="1"/>
  <c r="M269" i="8"/>
  <c r="GX14" i="16" s="1"/>
  <c r="M268" i="8"/>
  <c r="GW14" i="16" s="1"/>
  <c r="M267" i="8"/>
  <c r="GV14" i="16" s="1"/>
  <c r="K266" i="8"/>
  <c r="J266" i="8"/>
  <c r="I266" i="8"/>
  <c r="H266" i="8"/>
  <c r="G266" i="8"/>
  <c r="F266" i="8"/>
  <c r="M265" i="8"/>
  <c r="GU14" i="16" s="1"/>
  <c r="M264" i="8"/>
  <c r="GT14" i="16" s="1"/>
  <c r="M263" i="8"/>
  <c r="GS14" i="16" s="1"/>
  <c r="M262" i="8"/>
  <c r="GR14" i="16" s="1"/>
  <c r="K261" i="8"/>
  <c r="J261" i="8"/>
  <c r="I261" i="8"/>
  <c r="H261" i="8"/>
  <c r="G261" i="8"/>
  <c r="F261" i="8"/>
  <c r="M260" i="8"/>
  <c r="GQ14" i="16" s="1"/>
  <c r="M259" i="8"/>
  <c r="GP14" i="16" s="1"/>
  <c r="M258" i="8"/>
  <c r="GO14" i="16" s="1"/>
  <c r="M257" i="8"/>
  <c r="GN14" i="16" s="1"/>
  <c r="K256" i="8"/>
  <c r="J256" i="8"/>
  <c r="I256" i="8"/>
  <c r="H256" i="8"/>
  <c r="G256" i="8"/>
  <c r="F256" i="8"/>
  <c r="M255" i="8"/>
  <c r="GM14" i="16" s="1"/>
  <c r="M254" i="8"/>
  <c r="M253" i="8"/>
  <c r="GK14" i="16" s="1"/>
  <c r="M252" i="8"/>
  <c r="GJ14" i="16" s="1"/>
  <c r="K251" i="8"/>
  <c r="J251" i="8"/>
  <c r="I251" i="8"/>
  <c r="H251" i="8"/>
  <c r="G251" i="8"/>
  <c r="F251" i="8"/>
  <c r="M250" i="8"/>
  <c r="GI14" i="16" s="1"/>
  <c r="M249" i="8"/>
  <c r="GH14" i="16" s="1"/>
  <c r="M248" i="8"/>
  <c r="GG14" i="16" s="1"/>
  <c r="M247" i="8"/>
  <c r="GF14" i="16" s="1"/>
  <c r="K246" i="8"/>
  <c r="J246" i="8"/>
  <c r="I246" i="8"/>
  <c r="H246" i="8"/>
  <c r="G246" i="8"/>
  <c r="F246" i="8"/>
  <c r="M245" i="8"/>
  <c r="GE14" i="16" s="1"/>
  <c r="M244" i="8"/>
  <c r="GD14" i="16" s="1"/>
  <c r="M243" i="8"/>
  <c r="GC14" i="16" s="1"/>
  <c r="M242" i="8"/>
  <c r="GB14" i="16" s="1"/>
  <c r="K241" i="8"/>
  <c r="J241" i="8"/>
  <c r="I241" i="8"/>
  <c r="H241" i="8"/>
  <c r="G241" i="8"/>
  <c r="F241" i="8"/>
  <c r="M240" i="8"/>
  <c r="GA14" i="16" s="1"/>
  <c r="M239" i="8"/>
  <c r="FZ14" i="16" s="1"/>
  <c r="M238" i="8"/>
  <c r="FY14" i="16" s="1"/>
  <c r="M237" i="8"/>
  <c r="FX14" i="16" s="1"/>
  <c r="K236" i="8"/>
  <c r="J236" i="8"/>
  <c r="I236" i="8"/>
  <c r="H236" i="8"/>
  <c r="G236" i="8"/>
  <c r="F236" i="8"/>
  <c r="M235" i="8"/>
  <c r="FW14" i="16" s="1"/>
  <c r="M234" i="8"/>
  <c r="FV14" i="16" s="1"/>
  <c r="M233" i="8"/>
  <c r="M232" i="8"/>
  <c r="FT14" i="16" s="1"/>
  <c r="K231" i="8"/>
  <c r="J231" i="8"/>
  <c r="I231" i="8"/>
  <c r="H231" i="8"/>
  <c r="G231" i="8"/>
  <c r="F231" i="8"/>
  <c r="M230" i="8"/>
  <c r="FS14" i="16" s="1"/>
  <c r="M229" i="8"/>
  <c r="FR14" i="16" s="1"/>
  <c r="M228" i="8"/>
  <c r="M227" i="8"/>
  <c r="FP14" i="16" s="1"/>
  <c r="K226" i="8"/>
  <c r="J226" i="8"/>
  <c r="I226" i="8"/>
  <c r="H226" i="8"/>
  <c r="G226" i="8"/>
  <c r="F226" i="8"/>
  <c r="M225" i="8"/>
  <c r="FO14" i="16" s="1"/>
  <c r="M224" i="8"/>
  <c r="M223" i="8"/>
  <c r="FM14" i="16" s="1"/>
  <c r="M222" i="8"/>
  <c r="FL14" i="16" s="1"/>
  <c r="K221" i="8"/>
  <c r="J221" i="8"/>
  <c r="I221" i="8"/>
  <c r="H221" i="8"/>
  <c r="G221" i="8"/>
  <c r="F221" i="8"/>
  <c r="M220" i="8"/>
  <c r="FK14" i="16" s="1"/>
  <c r="M219" i="8"/>
  <c r="FJ14" i="16" s="1"/>
  <c r="M218" i="8"/>
  <c r="FI14" i="16" s="1"/>
  <c r="M217" i="8"/>
  <c r="FH14" i="16" s="1"/>
  <c r="K216" i="8"/>
  <c r="J216" i="8"/>
  <c r="I216" i="8"/>
  <c r="H216" i="8"/>
  <c r="G216" i="8"/>
  <c r="F216" i="8"/>
  <c r="M215" i="8"/>
  <c r="FG14" i="16" s="1"/>
  <c r="M214" i="8"/>
  <c r="FF14" i="16" s="1"/>
  <c r="M213" i="8"/>
  <c r="FE14" i="16" s="1"/>
  <c r="M212" i="8"/>
  <c r="FD14" i="16" s="1"/>
  <c r="K211" i="8"/>
  <c r="J211" i="8"/>
  <c r="I211" i="8"/>
  <c r="M210" i="8"/>
  <c r="FC14" i="16" s="1"/>
  <c r="M209" i="8"/>
  <c r="FB14" i="16" s="1"/>
  <c r="M208" i="8"/>
  <c r="FA14" i="16" s="1"/>
  <c r="M207" i="8"/>
  <c r="K206" i="8"/>
  <c r="J206" i="8"/>
  <c r="I206" i="8"/>
  <c r="H206" i="8"/>
  <c r="G206" i="8"/>
  <c r="F206" i="8"/>
  <c r="M205" i="8"/>
  <c r="EY14" i="16" s="1"/>
  <c r="M204" i="8"/>
  <c r="EX14" i="16" s="1"/>
  <c r="M203" i="8"/>
  <c r="EW14" i="16" s="1"/>
  <c r="M202" i="8"/>
  <c r="EV14" i="16" s="1"/>
  <c r="M201" i="8"/>
  <c r="EU14" i="16" s="1"/>
  <c r="M200" i="8"/>
  <c r="ET14" i="16" s="1"/>
  <c r="M199" i="8"/>
  <c r="ES14" i="16" s="1"/>
  <c r="M198" i="8"/>
  <c r="ER14" i="16" s="1"/>
  <c r="M197" i="8"/>
  <c r="EQ14" i="16" s="1"/>
  <c r="M196" i="8"/>
  <c r="EP14" i="16" s="1"/>
  <c r="M195" i="8"/>
  <c r="EO14" i="16" s="1"/>
  <c r="M194" i="8"/>
  <c r="EN14" i="16" s="1"/>
  <c r="K193" i="8"/>
  <c r="J193" i="8"/>
  <c r="I193" i="8"/>
  <c r="M192" i="8"/>
  <c r="EM14" i="16" s="1"/>
  <c r="M191" i="8"/>
  <c r="EL14" i="16" s="1"/>
  <c r="M190" i="8"/>
  <c r="EK14" i="16" s="1"/>
  <c r="M189" i="8"/>
  <c r="EJ14" i="16" s="1"/>
  <c r="M188" i="8"/>
  <c r="EI14" i="16" s="1"/>
  <c r="M187" i="8"/>
  <c r="EH14" i="16" s="1"/>
  <c r="M186" i="8"/>
  <c r="EG14" i="16" s="1"/>
  <c r="M185" i="8"/>
  <c r="EE14" i="16" s="1"/>
  <c r="M184" i="8"/>
  <c r="EF14" i="16" s="1"/>
  <c r="M183" i="8"/>
  <c r="EC14" i="16" s="1"/>
  <c r="M182" i="8"/>
  <c r="ED14" i="16" s="1"/>
  <c r="M181" i="8"/>
  <c r="EA14" i="16" s="1"/>
  <c r="M180" i="8"/>
  <c r="EB14" i="16" s="1"/>
  <c r="M179" i="8"/>
  <c r="DY14" i="16" s="1"/>
  <c r="K178" i="8"/>
  <c r="J178" i="8"/>
  <c r="I178" i="8"/>
  <c r="H178" i="8"/>
  <c r="G178" i="8"/>
  <c r="F178" i="8"/>
  <c r="K177" i="8"/>
  <c r="J177" i="8"/>
  <c r="I177" i="8"/>
  <c r="H177" i="8"/>
  <c r="G177" i="8"/>
  <c r="F177" i="8"/>
  <c r="M176" i="8"/>
  <c r="DV14" i="16" s="1"/>
  <c r="M175" i="8"/>
  <c r="DU14" i="16" s="1"/>
  <c r="M174" i="8"/>
  <c r="DT14" i="16" s="1"/>
  <c r="M173" i="8"/>
  <c r="DS14" i="16" s="1"/>
  <c r="M172" i="8"/>
  <c r="DR14" i="16" s="1"/>
  <c r="M171" i="8"/>
  <c r="DQ14" i="16" s="1"/>
  <c r="M170" i="8"/>
  <c r="DP14" i="16" s="1"/>
  <c r="M169" i="8"/>
  <c r="DO14" i="16" s="1"/>
  <c r="M168" i="8"/>
  <c r="DN14" i="16" s="1"/>
  <c r="M167" i="8"/>
  <c r="DM14" i="16" s="1"/>
  <c r="M166" i="8"/>
  <c r="DL14" i="16" s="1"/>
  <c r="M165" i="8"/>
  <c r="DK14" i="16" s="1"/>
  <c r="M164" i="8"/>
  <c r="DJ14" i="16" s="1"/>
  <c r="M163" i="8"/>
  <c r="DI14" i="16" s="1"/>
  <c r="M162" i="8"/>
  <c r="DH14" i="16" s="1"/>
  <c r="M161" i="8"/>
  <c r="DG14" i="16" s="1"/>
  <c r="K160" i="8"/>
  <c r="J160" i="8"/>
  <c r="I160" i="8"/>
  <c r="G160" i="8"/>
  <c r="F160" i="8"/>
  <c r="K159" i="8"/>
  <c r="J159" i="8"/>
  <c r="I159" i="8"/>
  <c r="H159" i="8"/>
  <c r="G159" i="8"/>
  <c r="F159" i="8"/>
  <c r="M158" i="8"/>
  <c r="DD14" i="16" s="1"/>
  <c r="M157" i="8"/>
  <c r="DC14" i="16" s="1"/>
  <c r="M156" i="8"/>
  <c r="DB14" i="16" s="1"/>
  <c r="M155" i="8"/>
  <c r="DA14" i="16" s="1"/>
  <c r="M154" i="8"/>
  <c r="CZ14" i="16" s="1"/>
  <c r="M153" i="8"/>
  <c r="CY14" i="16" s="1"/>
  <c r="M151" i="8"/>
  <c r="CW14" i="16" s="1"/>
  <c r="M150" i="8"/>
  <c r="CV14" i="16" s="1"/>
  <c r="M149" i="8"/>
  <c r="CU14" i="16" s="1"/>
  <c r="M148" i="8"/>
  <c r="CT14" i="16" s="1"/>
  <c r="M147" i="8"/>
  <c r="CS14" i="16" s="1"/>
  <c r="M146" i="8"/>
  <c r="CR14" i="16" s="1"/>
  <c r="M145" i="8"/>
  <c r="CQ14" i="16" s="1"/>
  <c r="M144" i="8"/>
  <c r="CP14" i="16" s="1"/>
  <c r="M143" i="8"/>
  <c r="CO14" i="16" s="1"/>
  <c r="M142" i="8"/>
  <c r="CN14" i="16" s="1"/>
  <c r="M141" i="8"/>
  <c r="CM14" i="16" s="1"/>
  <c r="M140" i="8"/>
  <c r="CL14" i="16" s="1"/>
  <c r="M139" i="8"/>
  <c r="CK14" i="16" s="1"/>
  <c r="M138" i="8"/>
  <c r="CJ14" i="16" s="1"/>
  <c r="M137" i="8"/>
  <c r="CI14" i="16" s="1"/>
  <c r="M136" i="8"/>
  <c r="CH14" i="16" s="1"/>
  <c r="M135" i="8"/>
  <c r="CG14" i="16" s="1"/>
  <c r="M134" i="8"/>
  <c r="CF14" i="16" s="1"/>
  <c r="M133" i="8"/>
  <c r="CE14" i="16" s="1"/>
  <c r="M132" i="8"/>
  <c r="CD14" i="16" s="1"/>
  <c r="M131" i="8"/>
  <c r="CC14" i="16" s="1"/>
  <c r="M130" i="8"/>
  <c r="CB14" i="16" s="1"/>
  <c r="M129" i="8"/>
  <c r="CA14" i="16" s="1"/>
  <c r="M128" i="8"/>
  <c r="BZ14" i="16" s="1"/>
  <c r="M127" i="8"/>
  <c r="BY14" i="16" s="1"/>
  <c r="K126" i="8"/>
  <c r="J126" i="8"/>
  <c r="I126" i="8"/>
  <c r="H126" i="8"/>
  <c r="G126" i="8"/>
  <c r="F126" i="8"/>
  <c r="K125" i="8"/>
  <c r="J125" i="8"/>
  <c r="I125" i="8"/>
  <c r="H125" i="8"/>
  <c r="G125" i="8"/>
  <c r="F125" i="8"/>
  <c r="M124" i="8"/>
  <c r="BV14" i="16" s="1"/>
  <c r="M123" i="8"/>
  <c r="BU14" i="16" s="1"/>
  <c r="M122" i="8"/>
  <c r="BT14" i="16" s="1"/>
  <c r="M121" i="8"/>
  <c r="BS14" i="16" s="1"/>
  <c r="M120" i="8"/>
  <c r="BR14" i="16" s="1"/>
  <c r="M119" i="8"/>
  <c r="BQ14" i="16" s="1"/>
  <c r="M118" i="8"/>
  <c r="BP14" i="16" s="1"/>
  <c r="M117" i="8"/>
  <c r="BO14" i="16" s="1"/>
  <c r="M116" i="8"/>
  <c r="BN14" i="16" s="1"/>
  <c r="M115" i="8"/>
  <c r="BM14" i="16" s="1"/>
  <c r="M114" i="8"/>
  <c r="BL14" i="16" s="1"/>
  <c r="M113" i="8"/>
  <c r="BK14" i="16" s="1"/>
  <c r="M112" i="8"/>
  <c r="BJ14" i="16" s="1"/>
  <c r="M111" i="8"/>
  <c r="BI14" i="16" s="1"/>
  <c r="M110" i="8"/>
  <c r="BH14" i="16" s="1"/>
  <c r="M109" i="8"/>
  <c r="BG14" i="16" s="1"/>
  <c r="M108" i="8"/>
  <c r="BF14" i="16" s="1"/>
  <c r="M107" i="8"/>
  <c r="BE14" i="16" s="1"/>
  <c r="M106" i="8"/>
  <c r="BD14" i="16" s="1"/>
  <c r="M105" i="8"/>
  <c r="BC14" i="16" s="1"/>
  <c r="M104" i="8"/>
  <c r="BB14" i="16" s="1"/>
  <c r="M103" i="8"/>
  <c r="BA14" i="16" s="1"/>
  <c r="M102" i="8"/>
  <c r="AZ14" i="16" s="1"/>
  <c r="M101" i="8"/>
  <c r="AY14" i="16" s="1"/>
  <c r="M100" i="8"/>
  <c r="AX14" i="16" s="1"/>
  <c r="M99" i="8"/>
  <c r="AW14" i="16" s="1"/>
  <c r="M98" i="8"/>
  <c r="AV14" i="16" s="1"/>
  <c r="M97" i="8"/>
  <c r="AU14" i="16" s="1"/>
  <c r="M96" i="8"/>
  <c r="AT14" i="16" s="1"/>
  <c r="M95" i="8"/>
  <c r="AS14" i="16" s="1"/>
  <c r="M94" i="8"/>
  <c r="AR14" i="16" s="1"/>
  <c r="M93" i="8"/>
  <c r="AQ14" i="16" s="1"/>
  <c r="K92" i="8"/>
  <c r="J92" i="8"/>
  <c r="I92" i="8"/>
  <c r="H92" i="8"/>
  <c r="G92" i="8"/>
  <c r="F92" i="8"/>
  <c r="K91" i="8"/>
  <c r="J91" i="8"/>
  <c r="I91" i="8"/>
  <c r="H91" i="8"/>
  <c r="G91" i="8"/>
  <c r="F91" i="8"/>
  <c r="M90" i="8"/>
  <c r="AN14" i="16" s="1"/>
  <c r="M89" i="8"/>
  <c r="AM14" i="16" s="1"/>
  <c r="M88" i="8"/>
  <c r="AL14" i="16" s="1"/>
  <c r="M87" i="8"/>
  <c r="AK14" i="16" s="1"/>
  <c r="M86" i="8"/>
  <c r="AJ14" i="16" s="1"/>
  <c r="M85" i="8"/>
  <c r="AI14" i="16" s="1"/>
  <c r="M84" i="8"/>
  <c r="AH14" i="16" s="1"/>
  <c r="M83" i="8"/>
  <c r="AG14" i="16" s="1"/>
  <c r="M82" i="8"/>
  <c r="AF14" i="16" s="1"/>
  <c r="M81" i="8"/>
  <c r="AE14" i="16" s="1"/>
  <c r="M80" i="8"/>
  <c r="AD14" i="16" s="1"/>
  <c r="M79" i="8"/>
  <c r="AC14" i="16" s="1"/>
  <c r="M78" i="8"/>
  <c r="AB14" i="16" s="1"/>
  <c r="M77" i="8"/>
  <c r="AA14" i="16" s="1"/>
  <c r="M76" i="8"/>
  <c r="Z14" i="16" s="1"/>
  <c r="M75" i="8"/>
  <c r="Y14" i="16" s="1"/>
  <c r="M74" i="8"/>
  <c r="X14" i="16" s="1"/>
  <c r="M73" i="8"/>
  <c r="W14" i="16" s="1"/>
  <c r="M72" i="8"/>
  <c r="V14" i="16" s="1"/>
  <c r="M71" i="8"/>
  <c r="U14" i="16" s="1"/>
  <c r="M70" i="8"/>
  <c r="T14" i="16" s="1"/>
  <c r="M69" i="8"/>
  <c r="S14" i="16" s="1"/>
  <c r="M68" i="8"/>
  <c r="R14" i="16" s="1"/>
  <c r="M67" i="8"/>
  <c r="Q14" i="16" s="1"/>
  <c r="M66" i="8"/>
  <c r="P14" i="16" s="1"/>
  <c r="M65" i="8"/>
  <c r="O14" i="16" s="1"/>
  <c r="M64" i="8"/>
  <c r="N14" i="16" s="1"/>
  <c r="M63" i="8"/>
  <c r="M14" i="16" s="1"/>
  <c r="M62" i="8"/>
  <c r="L14" i="16" s="1"/>
  <c r="M61" i="8"/>
  <c r="K14" i="16" s="1"/>
  <c r="M60" i="8"/>
  <c r="J14" i="16" s="1"/>
  <c r="M59" i="8"/>
  <c r="I14" i="16" s="1"/>
  <c r="K58" i="8"/>
  <c r="J58" i="8"/>
  <c r="I58" i="8"/>
  <c r="H58" i="8"/>
  <c r="G58" i="8"/>
  <c r="F58" i="8"/>
  <c r="M57" i="8"/>
  <c r="BE14" i="15" s="1"/>
  <c r="M56" i="8"/>
  <c r="BD14" i="15" s="1"/>
  <c r="M55" i="8"/>
  <c r="BC14" i="15" s="1"/>
  <c r="M54" i="8"/>
  <c r="BB14" i="15" s="1"/>
  <c r="M53" i="8"/>
  <c r="M52" i="8"/>
  <c r="M51" i="8"/>
  <c r="M50" i="8"/>
  <c r="AX14" i="15" s="1"/>
  <c r="M49" i="8"/>
  <c r="AW14" i="15" s="1"/>
  <c r="M48" i="8"/>
  <c r="AV14" i="15" s="1"/>
  <c r="M47" i="8"/>
  <c r="AU14" i="15" s="1"/>
  <c r="M46" i="8"/>
  <c r="AT14" i="15" s="1"/>
  <c r="K45" i="8"/>
  <c r="J45" i="8"/>
  <c r="I45" i="8"/>
  <c r="H45" i="8"/>
  <c r="G45" i="8"/>
  <c r="F45" i="8"/>
  <c r="M44" i="8"/>
  <c r="AR14" i="15" s="1"/>
  <c r="M43" i="8"/>
  <c r="AQ14" i="15" s="1"/>
  <c r="M42" i="8"/>
  <c r="AP14" i="15" s="1"/>
  <c r="M41" i="8"/>
  <c r="AO14" i="15" s="1"/>
  <c r="K40" i="8"/>
  <c r="J40" i="8"/>
  <c r="I40" i="8"/>
  <c r="H40" i="8"/>
  <c r="G40" i="8"/>
  <c r="F40" i="8"/>
  <c r="M39" i="8"/>
  <c r="AK14" i="15" s="1"/>
  <c r="M38" i="8"/>
  <c r="AJ14" i="15" s="1"/>
  <c r="M37" i="8"/>
  <c r="AI14" i="15" s="1"/>
  <c r="M36" i="8"/>
  <c r="AH14" i="15" s="1"/>
  <c r="M35" i="8"/>
  <c r="AG14" i="15" s="1"/>
  <c r="M34" i="8"/>
  <c r="AF14" i="15" s="1"/>
  <c r="M33" i="8"/>
  <c r="AE14" i="15" s="1"/>
  <c r="M32" i="8"/>
  <c r="AN14" i="15" s="1"/>
  <c r="M31" i="8"/>
  <c r="AM14" i="15" s="1"/>
  <c r="M30" i="8"/>
  <c r="AD14" i="15" s="1"/>
  <c r="M29" i="8"/>
  <c r="AC14" i="15" s="1"/>
  <c r="K28" i="8"/>
  <c r="J28" i="8"/>
  <c r="I28" i="8"/>
  <c r="H28" i="8"/>
  <c r="G28" i="8"/>
  <c r="F28" i="8"/>
  <c r="M27" i="8"/>
  <c r="AA14" i="15" s="1"/>
  <c r="M26" i="8"/>
  <c r="Z14" i="15" s="1"/>
  <c r="M25" i="8"/>
  <c r="Y14" i="15" s="1"/>
  <c r="M24" i="8"/>
  <c r="X14" i="15" s="1"/>
  <c r="M23" i="8"/>
  <c r="W14" i="15" s="1"/>
  <c r="M22" i="8"/>
  <c r="V14" i="15" s="1"/>
  <c r="M21" i="8"/>
  <c r="U14" i="15" s="1"/>
  <c r="M20" i="8"/>
  <c r="K19" i="8"/>
  <c r="J19" i="8"/>
  <c r="I19" i="8"/>
  <c r="H19" i="8"/>
  <c r="G19" i="8"/>
  <c r="F19" i="8"/>
  <c r="M18" i="8"/>
  <c r="S14" i="15" s="1"/>
  <c r="M17" i="8"/>
  <c r="R14" i="15" s="1"/>
  <c r="K16" i="8"/>
  <c r="J16" i="8"/>
  <c r="I16" i="8"/>
  <c r="H16" i="8"/>
  <c r="G16" i="8"/>
  <c r="F16" i="8"/>
  <c r="M15" i="8"/>
  <c r="P14" i="15" s="1"/>
  <c r="M14" i="8"/>
  <c r="O14" i="15" s="1"/>
  <c r="M13" i="8"/>
  <c r="N14" i="15" s="1"/>
  <c r="M12" i="8"/>
  <c r="M14" i="15" s="1"/>
  <c r="M11" i="8"/>
  <c r="L14" i="15" s="1"/>
  <c r="M10" i="8"/>
  <c r="J15" i="15" s="1"/>
  <c r="K4" i="8"/>
  <c r="J4" i="8"/>
  <c r="I4" i="8"/>
  <c r="H4" i="8"/>
  <c r="G4" i="8"/>
  <c r="F4" i="8"/>
  <c r="K289" i="7"/>
  <c r="J289" i="7"/>
  <c r="I289" i="7"/>
  <c r="H289" i="7"/>
  <c r="G289" i="7"/>
  <c r="F289" i="7"/>
  <c r="M288" i="7"/>
  <c r="BW13" i="15" s="1"/>
  <c r="M287" i="7"/>
  <c r="BV13" i="15" s="1"/>
  <c r="M286" i="7"/>
  <c r="BU13" i="15" s="1"/>
  <c r="M285" i="7"/>
  <c r="BT13" i="15" s="1"/>
  <c r="M284" i="7"/>
  <c r="BS13" i="15" s="1"/>
  <c r="M283" i="7"/>
  <c r="BR13" i="15" s="1"/>
  <c r="M282" i="7"/>
  <c r="BQ13" i="15" s="1"/>
  <c r="K281" i="7"/>
  <c r="J281" i="7"/>
  <c r="I281" i="7"/>
  <c r="H281" i="7"/>
  <c r="G281" i="7"/>
  <c r="F281" i="7"/>
  <c r="M280" i="7"/>
  <c r="BO13" i="15" s="1"/>
  <c r="M279" i="7"/>
  <c r="BN13" i="15" s="1"/>
  <c r="M278" i="7"/>
  <c r="BM13" i="15" s="1"/>
  <c r="M277" i="7"/>
  <c r="BL13" i="15" s="1"/>
  <c r="M276" i="7"/>
  <c r="BK13" i="15" s="1"/>
  <c r="M275" i="7"/>
  <c r="BJ13" i="15" s="1"/>
  <c r="M274" i="7"/>
  <c r="BI13" i="15" s="1"/>
  <c r="M273" i="7"/>
  <c r="BH13" i="15" s="1"/>
  <c r="M272" i="7"/>
  <c r="BG13" i="15" s="1"/>
  <c r="K271" i="7"/>
  <c r="J271" i="7"/>
  <c r="I271" i="7"/>
  <c r="H271" i="7"/>
  <c r="G271" i="7"/>
  <c r="F271" i="7"/>
  <c r="M270" i="7"/>
  <c r="GY13" i="16" s="1"/>
  <c r="M269" i="7"/>
  <c r="GX13" i="16" s="1"/>
  <c r="M268" i="7"/>
  <c r="GW13" i="16" s="1"/>
  <c r="M267" i="7"/>
  <c r="GV13" i="16" s="1"/>
  <c r="K266" i="7"/>
  <c r="J266" i="7"/>
  <c r="I266" i="7"/>
  <c r="H266" i="7"/>
  <c r="G266" i="7"/>
  <c r="F266" i="7"/>
  <c r="M265" i="7"/>
  <c r="GU13" i="16" s="1"/>
  <c r="M264" i="7"/>
  <c r="GT13" i="16" s="1"/>
  <c r="M263" i="7"/>
  <c r="GS13" i="16" s="1"/>
  <c r="M262" i="7"/>
  <c r="GR13" i="16" s="1"/>
  <c r="K261" i="7"/>
  <c r="J261" i="7"/>
  <c r="I261" i="7"/>
  <c r="H261" i="7"/>
  <c r="G261" i="7"/>
  <c r="F261" i="7"/>
  <c r="M260" i="7"/>
  <c r="GQ13" i="16" s="1"/>
  <c r="M259" i="7"/>
  <c r="GP13" i="16" s="1"/>
  <c r="M258" i="7"/>
  <c r="GO13" i="16" s="1"/>
  <c r="M257" i="7"/>
  <c r="GN13" i="16" s="1"/>
  <c r="K256" i="7"/>
  <c r="J256" i="7"/>
  <c r="I256" i="7"/>
  <c r="H256" i="7"/>
  <c r="G256" i="7"/>
  <c r="F256" i="7"/>
  <c r="M255" i="7"/>
  <c r="GM13" i="16" s="1"/>
  <c r="M254" i="7"/>
  <c r="M253" i="7"/>
  <c r="GK13" i="16" s="1"/>
  <c r="M252" i="7"/>
  <c r="K251" i="7"/>
  <c r="J251" i="7"/>
  <c r="I251" i="7"/>
  <c r="H251" i="7"/>
  <c r="G251" i="7"/>
  <c r="F251" i="7"/>
  <c r="M250" i="7"/>
  <c r="GI13" i="16" s="1"/>
  <c r="M249" i="7"/>
  <c r="GH13" i="16" s="1"/>
  <c r="M248" i="7"/>
  <c r="GG13" i="16" s="1"/>
  <c r="M247" i="7"/>
  <c r="GF13" i="16" s="1"/>
  <c r="K246" i="7"/>
  <c r="J246" i="7"/>
  <c r="I246" i="7"/>
  <c r="M245" i="7"/>
  <c r="GE13" i="16" s="1"/>
  <c r="M244" i="7"/>
  <c r="GD13" i="16" s="1"/>
  <c r="M243" i="7"/>
  <c r="GC13" i="16" s="1"/>
  <c r="M242" i="7"/>
  <c r="GB13" i="16" s="1"/>
  <c r="K241" i="7"/>
  <c r="J241" i="7"/>
  <c r="I241" i="7"/>
  <c r="M240" i="7"/>
  <c r="GA13" i="16" s="1"/>
  <c r="M239" i="7"/>
  <c r="FZ13" i="16" s="1"/>
  <c r="M238" i="7"/>
  <c r="FY13" i="16" s="1"/>
  <c r="M237" i="7"/>
  <c r="FX13" i="16" s="1"/>
  <c r="K236" i="7"/>
  <c r="J236" i="7"/>
  <c r="I236" i="7"/>
  <c r="H236" i="7"/>
  <c r="G236" i="7"/>
  <c r="F236" i="7"/>
  <c r="M235" i="7"/>
  <c r="FW13" i="16" s="1"/>
  <c r="M234" i="7"/>
  <c r="FV13" i="16" s="1"/>
  <c r="M233" i="7"/>
  <c r="FU13" i="16" s="1"/>
  <c r="M232" i="7"/>
  <c r="FT13" i="16" s="1"/>
  <c r="K231" i="7"/>
  <c r="J231" i="7"/>
  <c r="I231" i="7"/>
  <c r="H231" i="7"/>
  <c r="G231" i="7"/>
  <c r="F231" i="7"/>
  <c r="M230" i="7"/>
  <c r="FS13" i="16" s="1"/>
  <c r="M229" i="7"/>
  <c r="FR13" i="16" s="1"/>
  <c r="M228" i="7"/>
  <c r="FQ13" i="16" s="1"/>
  <c r="M227" i="7"/>
  <c r="FP13" i="16" s="1"/>
  <c r="K226" i="7"/>
  <c r="J226" i="7"/>
  <c r="I226" i="7"/>
  <c r="H226" i="7"/>
  <c r="G226" i="7"/>
  <c r="F226" i="7"/>
  <c r="M225" i="7"/>
  <c r="FO13" i="16" s="1"/>
  <c r="M224" i="7"/>
  <c r="FN13" i="16" s="1"/>
  <c r="M223" i="7"/>
  <c r="FM13" i="16" s="1"/>
  <c r="M222" i="7"/>
  <c r="FL13" i="16" s="1"/>
  <c r="K221" i="7"/>
  <c r="J221" i="7"/>
  <c r="I221" i="7"/>
  <c r="H221" i="7"/>
  <c r="G221" i="7"/>
  <c r="F221" i="7"/>
  <c r="M220" i="7"/>
  <c r="FK13" i="16" s="1"/>
  <c r="M219" i="7"/>
  <c r="FJ13" i="16" s="1"/>
  <c r="M218" i="7"/>
  <c r="FI13" i="16" s="1"/>
  <c r="M217" i="7"/>
  <c r="FH13" i="16" s="1"/>
  <c r="K216" i="7"/>
  <c r="J216" i="7"/>
  <c r="I216" i="7"/>
  <c r="H216" i="7"/>
  <c r="G216" i="7"/>
  <c r="F216" i="7"/>
  <c r="M215" i="7"/>
  <c r="FG13" i="16" s="1"/>
  <c r="M214" i="7"/>
  <c r="FF13" i="16" s="1"/>
  <c r="M213" i="7"/>
  <c r="FE13" i="16" s="1"/>
  <c r="M212" i="7"/>
  <c r="FD13" i="16" s="1"/>
  <c r="K211" i="7"/>
  <c r="J211" i="7"/>
  <c r="I211" i="7"/>
  <c r="H211" i="7"/>
  <c r="G211" i="7"/>
  <c r="F211" i="7"/>
  <c r="M210" i="7"/>
  <c r="FC13" i="16" s="1"/>
  <c r="M209" i="7"/>
  <c r="FB13" i="16" s="1"/>
  <c r="M208" i="7"/>
  <c r="FA13" i="16" s="1"/>
  <c r="M207" i="7"/>
  <c r="EZ13" i="16" s="1"/>
  <c r="K206" i="7"/>
  <c r="J206" i="7"/>
  <c r="I206" i="7"/>
  <c r="H206" i="7"/>
  <c r="G206" i="7"/>
  <c r="F206" i="7"/>
  <c r="M205" i="7"/>
  <c r="EY13" i="16" s="1"/>
  <c r="M204" i="7"/>
  <c r="EX13" i="16" s="1"/>
  <c r="M203" i="7"/>
  <c r="EW13" i="16" s="1"/>
  <c r="M202" i="7"/>
  <c r="EV13" i="16" s="1"/>
  <c r="M201" i="7"/>
  <c r="EU13" i="16" s="1"/>
  <c r="M200" i="7"/>
  <c r="ET13" i="16" s="1"/>
  <c r="M199" i="7"/>
  <c r="ES13" i="16" s="1"/>
  <c r="M198" i="7"/>
  <c r="ER13" i="16" s="1"/>
  <c r="M197" i="7"/>
  <c r="EQ13" i="16" s="1"/>
  <c r="M196" i="7"/>
  <c r="EP13" i="16" s="1"/>
  <c r="M195" i="7"/>
  <c r="EO13" i="16" s="1"/>
  <c r="M194" i="7"/>
  <c r="EN13" i="16" s="1"/>
  <c r="K193" i="7"/>
  <c r="J193" i="7"/>
  <c r="I193" i="7"/>
  <c r="M192" i="7"/>
  <c r="EM13" i="16" s="1"/>
  <c r="M191" i="7"/>
  <c r="EL13" i="16" s="1"/>
  <c r="M190" i="7"/>
  <c r="EK13" i="16" s="1"/>
  <c r="M189" i="7"/>
  <c r="EJ13" i="16" s="1"/>
  <c r="M188" i="7"/>
  <c r="EI13" i="16" s="1"/>
  <c r="M187" i="7"/>
  <c r="EH13" i="16" s="1"/>
  <c r="M186" i="7"/>
  <c r="EG13" i="16" s="1"/>
  <c r="M185" i="7"/>
  <c r="EE13" i="16" s="1"/>
  <c r="M184" i="7"/>
  <c r="EF13" i="16" s="1"/>
  <c r="M183" i="7"/>
  <c r="EC13" i="16" s="1"/>
  <c r="M182" i="7"/>
  <c r="ED13" i="16" s="1"/>
  <c r="M181" i="7"/>
  <c r="EA13" i="16" s="1"/>
  <c r="M180" i="7"/>
  <c r="EB13" i="16" s="1"/>
  <c r="M179" i="7"/>
  <c r="DY13" i="16" s="1"/>
  <c r="K178" i="7"/>
  <c r="J178" i="7"/>
  <c r="I178" i="7"/>
  <c r="H178" i="7"/>
  <c r="G178" i="7"/>
  <c r="F178" i="7"/>
  <c r="K177" i="7"/>
  <c r="J177" i="7"/>
  <c r="I177" i="7"/>
  <c r="H177" i="7"/>
  <c r="G177" i="7"/>
  <c r="F177" i="7"/>
  <c r="M176" i="7"/>
  <c r="DV13" i="16" s="1"/>
  <c r="M175" i="7"/>
  <c r="DU13" i="16" s="1"/>
  <c r="M174" i="7"/>
  <c r="DT13" i="16" s="1"/>
  <c r="M173" i="7"/>
  <c r="DS13" i="16" s="1"/>
  <c r="M172" i="7"/>
  <c r="DR13" i="16" s="1"/>
  <c r="M171" i="7"/>
  <c r="DQ13" i="16" s="1"/>
  <c r="M170" i="7"/>
  <c r="DP13" i="16" s="1"/>
  <c r="M169" i="7"/>
  <c r="DO13" i="16" s="1"/>
  <c r="M168" i="7"/>
  <c r="DN13" i="16" s="1"/>
  <c r="M167" i="7"/>
  <c r="DM13" i="16" s="1"/>
  <c r="M166" i="7"/>
  <c r="DL13" i="16" s="1"/>
  <c r="M165" i="7"/>
  <c r="DK13" i="16" s="1"/>
  <c r="M164" i="7"/>
  <c r="DJ13" i="16" s="1"/>
  <c r="M163" i="7"/>
  <c r="DI13" i="16" s="1"/>
  <c r="M162" i="7"/>
  <c r="DH13" i="16" s="1"/>
  <c r="M161" i="7"/>
  <c r="DG13" i="16" s="1"/>
  <c r="K160" i="7"/>
  <c r="J160" i="7"/>
  <c r="I160" i="7"/>
  <c r="H160" i="7"/>
  <c r="G160" i="7"/>
  <c r="F160" i="7"/>
  <c r="K159" i="7"/>
  <c r="J159" i="7"/>
  <c r="I159" i="7"/>
  <c r="G159" i="7"/>
  <c r="F159" i="7"/>
  <c r="M158" i="7"/>
  <c r="DD13" i="16" s="1"/>
  <c r="M157" i="7"/>
  <c r="DC13" i="16" s="1"/>
  <c r="M156" i="7"/>
  <c r="DB13" i="16" s="1"/>
  <c r="M155" i="7"/>
  <c r="DA13" i="16" s="1"/>
  <c r="M154" i="7"/>
  <c r="CZ13" i="16" s="1"/>
  <c r="M153" i="7"/>
  <c r="CY13" i="16" s="1"/>
  <c r="M152" i="7"/>
  <c r="CX13" i="16" s="1"/>
  <c r="M151" i="7"/>
  <c r="CW13" i="16" s="1"/>
  <c r="M150" i="7"/>
  <c r="CV13" i="16" s="1"/>
  <c r="M149" i="7"/>
  <c r="CU13" i="16" s="1"/>
  <c r="M148" i="7"/>
  <c r="CT13" i="16" s="1"/>
  <c r="M147" i="7"/>
  <c r="CS13" i="16" s="1"/>
  <c r="M146" i="7"/>
  <c r="CR13" i="16" s="1"/>
  <c r="M145" i="7"/>
  <c r="CQ13" i="16" s="1"/>
  <c r="M144" i="7"/>
  <c r="CP13" i="16" s="1"/>
  <c r="M143" i="7"/>
  <c r="CO13" i="16" s="1"/>
  <c r="M142" i="7"/>
  <c r="CN13" i="16" s="1"/>
  <c r="M141" i="7"/>
  <c r="CM13" i="16" s="1"/>
  <c r="M140" i="7"/>
  <c r="CL13" i="16" s="1"/>
  <c r="M139" i="7"/>
  <c r="CK13" i="16" s="1"/>
  <c r="M138" i="7"/>
  <c r="CJ13" i="16" s="1"/>
  <c r="M137" i="7"/>
  <c r="CI13" i="16" s="1"/>
  <c r="M136" i="7"/>
  <c r="CH13" i="16" s="1"/>
  <c r="M135" i="7"/>
  <c r="CG13" i="16" s="1"/>
  <c r="M134" i="7"/>
  <c r="CF13" i="16" s="1"/>
  <c r="M133" i="7"/>
  <c r="CE13" i="16" s="1"/>
  <c r="M132" i="7"/>
  <c r="CD13" i="16" s="1"/>
  <c r="M131" i="7"/>
  <c r="CC13" i="16" s="1"/>
  <c r="M130" i="7"/>
  <c r="CB13" i="16" s="1"/>
  <c r="M129" i="7"/>
  <c r="CA13" i="16" s="1"/>
  <c r="M128" i="7"/>
  <c r="BZ13" i="16" s="1"/>
  <c r="M127" i="7"/>
  <c r="BY13" i="16" s="1"/>
  <c r="K126" i="7"/>
  <c r="J126" i="7"/>
  <c r="I126" i="7"/>
  <c r="H126" i="7"/>
  <c r="G126" i="7"/>
  <c r="F126" i="7"/>
  <c r="K125" i="7"/>
  <c r="J125" i="7"/>
  <c r="I125" i="7"/>
  <c r="H125" i="7"/>
  <c r="G125" i="7"/>
  <c r="F125" i="7"/>
  <c r="M124" i="7"/>
  <c r="BV13" i="16" s="1"/>
  <c r="M123" i="7"/>
  <c r="BU13" i="16" s="1"/>
  <c r="M122" i="7"/>
  <c r="BT13" i="16" s="1"/>
  <c r="M121" i="7"/>
  <c r="BS13" i="16" s="1"/>
  <c r="M120" i="7"/>
  <c r="BR13" i="16" s="1"/>
  <c r="M119" i="7"/>
  <c r="BQ13" i="16" s="1"/>
  <c r="M118" i="7"/>
  <c r="BP13" i="16" s="1"/>
  <c r="M117" i="7"/>
  <c r="BO13" i="16" s="1"/>
  <c r="M116" i="7"/>
  <c r="BN13" i="16" s="1"/>
  <c r="M115" i="7"/>
  <c r="BM13" i="16" s="1"/>
  <c r="M114" i="7"/>
  <c r="BL13" i="16" s="1"/>
  <c r="M113" i="7"/>
  <c r="BK13" i="16" s="1"/>
  <c r="M112" i="7"/>
  <c r="BJ13" i="16" s="1"/>
  <c r="M111" i="7"/>
  <c r="BI13" i="16" s="1"/>
  <c r="M110" i="7"/>
  <c r="BH13" i="16" s="1"/>
  <c r="M109" i="7"/>
  <c r="BG13" i="16" s="1"/>
  <c r="M108" i="7"/>
  <c r="BF13" i="16" s="1"/>
  <c r="M107" i="7"/>
  <c r="BE13" i="16" s="1"/>
  <c r="M106" i="7"/>
  <c r="BD13" i="16" s="1"/>
  <c r="M105" i="7"/>
  <c r="BC13" i="16" s="1"/>
  <c r="M104" i="7"/>
  <c r="BB13" i="16" s="1"/>
  <c r="M103" i="7"/>
  <c r="BA13" i="16" s="1"/>
  <c r="M102" i="7"/>
  <c r="AZ13" i="16" s="1"/>
  <c r="M101" i="7"/>
  <c r="AY13" i="16" s="1"/>
  <c r="M100" i="7"/>
  <c r="AX13" i="16" s="1"/>
  <c r="M99" i="7"/>
  <c r="AW13" i="16" s="1"/>
  <c r="M98" i="7"/>
  <c r="AV13" i="16" s="1"/>
  <c r="M97" i="7"/>
  <c r="AU13" i="16" s="1"/>
  <c r="M96" i="7"/>
  <c r="AT13" i="16" s="1"/>
  <c r="M95" i="7"/>
  <c r="AS13" i="16" s="1"/>
  <c r="M94" i="7"/>
  <c r="AR13" i="16" s="1"/>
  <c r="M93" i="7"/>
  <c r="AQ13" i="16" s="1"/>
  <c r="K92" i="7"/>
  <c r="J92" i="7"/>
  <c r="I92" i="7"/>
  <c r="H92" i="7"/>
  <c r="G92" i="7"/>
  <c r="F92" i="7"/>
  <c r="K91" i="7"/>
  <c r="J91" i="7"/>
  <c r="I91" i="7"/>
  <c r="H91" i="7"/>
  <c r="G91" i="7"/>
  <c r="F91" i="7"/>
  <c r="M90" i="7"/>
  <c r="AN13" i="16" s="1"/>
  <c r="M89" i="7"/>
  <c r="AM13" i="16" s="1"/>
  <c r="M88" i="7"/>
  <c r="AL13" i="16" s="1"/>
  <c r="M87" i="7"/>
  <c r="AK13" i="16" s="1"/>
  <c r="M86" i="7"/>
  <c r="AJ13" i="16" s="1"/>
  <c r="M85" i="7"/>
  <c r="AI13" i="16" s="1"/>
  <c r="M84" i="7"/>
  <c r="AH13" i="16" s="1"/>
  <c r="M83" i="7"/>
  <c r="AG13" i="16" s="1"/>
  <c r="M82" i="7"/>
  <c r="AF13" i="16" s="1"/>
  <c r="M81" i="7"/>
  <c r="AE13" i="16" s="1"/>
  <c r="M80" i="7"/>
  <c r="AD13" i="16" s="1"/>
  <c r="M79" i="7"/>
  <c r="AC13" i="16" s="1"/>
  <c r="M78" i="7"/>
  <c r="AB13" i="16" s="1"/>
  <c r="M77" i="7"/>
  <c r="AA13" i="16" s="1"/>
  <c r="M76" i="7"/>
  <c r="Z13" i="16" s="1"/>
  <c r="M75" i="7"/>
  <c r="Y13" i="16" s="1"/>
  <c r="M74" i="7"/>
  <c r="X13" i="16" s="1"/>
  <c r="M73" i="7"/>
  <c r="W13" i="16" s="1"/>
  <c r="M72" i="7"/>
  <c r="V13" i="16" s="1"/>
  <c r="M71" i="7"/>
  <c r="U13" i="16" s="1"/>
  <c r="M70" i="7"/>
  <c r="T13" i="16" s="1"/>
  <c r="M69" i="7"/>
  <c r="S13" i="16" s="1"/>
  <c r="M68" i="7"/>
  <c r="R13" i="16" s="1"/>
  <c r="M67" i="7"/>
  <c r="Q13" i="16" s="1"/>
  <c r="M66" i="7"/>
  <c r="P13" i="16" s="1"/>
  <c r="M65" i="7"/>
  <c r="O13" i="16" s="1"/>
  <c r="M64" i="7"/>
  <c r="N13" i="16" s="1"/>
  <c r="M63" i="7"/>
  <c r="M13" i="16" s="1"/>
  <c r="M62" i="7"/>
  <c r="L13" i="16" s="1"/>
  <c r="M61" i="7"/>
  <c r="K13" i="16" s="1"/>
  <c r="M60" i="7"/>
  <c r="J13" i="16" s="1"/>
  <c r="M59" i="7"/>
  <c r="I13" i="16" s="1"/>
  <c r="K58" i="7"/>
  <c r="J58" i="7"/>
  <c r="I58" i="7"/>
  <c r="H58" i="7"/>
  <c r="G58" i="7"/>
  <c r="F58" i="7"/>
  <c r="M57" i="7"/>
  <c r="BE13" i="15" s="1"/>
  <c r="M56" i="7"/>
  <c r="BD13" i="15" s="1"/>
  <c r="M55" i="7"/>
  <c r="BC13" i="15" s="1"/>
  <c r="M54" i="7"/>
  <c r="BB13" i="15" s="1"/>
  <c r="M53" i="7"/>
  <c r="M52" i="7"/>
  <c r="M51" i="7"/>
  <c r="M50" i="7"/>
  <c r="AX13" i="15" s="1"/>
  <c r="M49" i="7"/>
  <c r="AW13" i="15" s="1"/>
  <c r="M48" i="7"/>
  <c r="AV13" i="15" s="1"/>
  <c r="M47" i="7"/>
  <c r="AU13" i="15" s="1"/>
  <c r="M46" i="7"/>
  <c r="AT13" i="15" s="1"/>
  <c r="K45" i="7"/>
  <c r="J45" i="7"/>
  <c r="I45" i="7"/>
  <c r="H45" i="7"/>
  <c r="G45" i="7"/>
  <c r="F45" i="7"/>
  <c r="M44" i="7"/>
  <c r="AR13" i="15" s="1"/>
  <c r="M43" i="7"/>
  <c r="AQ13" i="15" s="1"/>
  <c r="M42" i="7"/>
  <c r="AP13" i="15" s="1"/>
  <c r="M41" i="7"/>
  <c r="AO13" i="15" s="1"/>
  <c r="K40" i="7"/>
  <c r="J40" i="7"/>
  <c r="I40" i="7"/>
  <c r="H40" i="7"/>
  <c r="G40" i="7"/>
  <c r="F40" i="7"/>
  <c r="M39" i="7"/>
  <c r="AK13" i="15" s="1"/>
  <c r="M38" i="7"/>
  <c r="AJ13" i="15" s="1"/>
  <c r="M37" i="7"/>
  <c r="AI13" i="15" s="1"/>
  <c r="M36" i="7"/>
  <c r="AH13" i="15" s="1"/>
  <c r="M35" i="7"/>
  <c r="AG13" i="15" s="1"/>
  <c r="M34" i="7"/>
  <c r="AF13" i="15" s="1"/>
  <c r="M33" i="7"/>
  <c r="AE13" i="15" s="1"/>
  <c r="M32" i="7"/>
  <c r="AN13" i="15" s="1"/>
  <c r="M31" i="7"/>
  <c r="AM13" i="15" s="1"/>
  <c r="M30" i="7"/>
  <c r="AD13" i="15" s="1"/>
  <c r="M29" i="7"/>
  <c r="AC13" i="15" s="1"/>
  <c r="K28" i="7"/>
  <c r="J28" i="7"/>
  <c r="I28" i="7"/>
  <c r="H28" i="7"/>
  <c r="G28" i="7"/>
  <c r="F28" i="7"/>
  <c r="M27" i="7"/>
  <c r="AA13" i="15" s="1"/>
  <c r="M26" i="7"/>
  <c r="Z13" i="15" s="1"/>
  <c r="M25" i="7"/>
  <c r="Y13" i="15" s="1"/>
  <c r="M24" i="7"/>
  <c r="X13" i="15" s="1"/>
  <c r="M23" i="7"/>
  <c r="W13" i="15" s="1"/>
  <c r="M22" i="7"/>
  <c r="V13" i="15" s="1"/>
  <c r="M21" i="7"/>
  <c r="U13" i="15" s="1"/>
  <c r="M20" i="7"/>
  <c r="K19" i="7"/>
  <c r="J19" i="7"/>
  <c r="I19" i="7"/>
  <c r="H19" i="7"/>
  <c r="G19" i="7"/>
  <c r="F19" i="7"/>
  <c r="M18" i="7"/>
  <c r="S13" i="15" s="1"/>
  <c r="M17" i="7"/>
  <c r="R13" i="15" s="1"/>
  <c r="K16" i="7"/>
  <c r="J16" i="7"/>
  <c r="I16" i="7"/>
  <c r="H16" i="7"/>
  <c r="G16" i="7"/>
  <c r="F16" i="7"/>
  <c r="M15" i="7"/>
  <c r="P13" i="15" s="1"/>
  <c r="M14" i="7"/>
  <c r="O13" i="15" s="1"/>
  <c r="M13" i="7"/>
  <c r="N13" i="15" s="1"/>
  <c r="M12" i="7"/>
  <c r="M13" i="15" s="1"/>
  <c r="M11" i="7"/>
  <c r="L13" i="15" s="1"/>
  <c r="M10" i="7"/>
  <c r="J13" i="15" s="1"/>
  <c r="K4" i="7"/>
  <c r="J4" i="7"/>
  <c r="I4" i="7"/>
  <c r="H4" i="7"/>
  <c r="G4" i="7"/>
  <c r="F4" i="7"/>
  <c r="K289" i="6"/>
  <c r="J289" i="6"/>
  <c r="I289" i="6"/>
  <c r="H289" i="6"/>
  <c r="G289" i="6"/>
  <c r="F289" i="6"/>
  <c r="M288" i="6"/>
  <c r="BW12" i="15" s="1"/>
  <c r="M287" i="6"/>
  <c r="BV12" i="15" s="1"/>
  <c r="M286" i="6"/>
  <c r="BU12" i="15" s="1"/>
  <c r="M285" i="6"/>
  <c r="BT12" i="15" s="1"/>
  <c r="M284" i="6"/>
  <c r="BS12" i="15" s="1"/>
  <c r="M283" i="6"/>
  <c r="BR12" i="15" s="1"/>
  <c r="M282" i="6"/>
  <c r="BQ12" i="15" s="1"/>
  <c r="K281" i="6"/>
  <c r="J281" i="6"/>
  <c r="I281" i="6"/>
  <c r="H281" i="6"/>
  <c r="G281" i="6"/>
  <c r="F281" i="6"/>
  <c r="M280" i="6"/>
  <c r="BO12" i="15" s="1"/>
  <c r="M279" i="6"/>
  <c r="BN12" i="15" s="1"/>
  <c r="M278" i="6"/>
  <c r="BM12" i="15" s="1"/>
  <c r="M277" i="6"/>
  <c r="BL12" i="15" s="1"/>
  <c r="M276" i="6"/>
  <c r="BK12" i="15" s="1"/>
  <c r="M275" i="6"/>
  <c r="BJ12" i="15" s="1"/>
  <c r="M274" i="6"/>
  <c r="BI12" i="15" s="1"/>
  <c r="M273" i="6"/>
  <c r="BH12" i="15" s="1"/>
  <c r="M272" i="6"/>
  <c r="BG12" i="15" s="1"/>
  <c r="K271" i="6"/>
  <c r="J271" i="6"/>
  <c r="I271" i="6"/>
  <c r="H271" i="6"/>
  <c r="G271" i="6"/>
  <c r="F271" i="6"/>
  <c r="M270" i="6"/>
  <c r="GY12" i="16" s="1"/>
  <c r="M269" i="6"/>
  <c r="GX12" i="16" s="1"/>
  <c r="M268" i="6"/>
  <c r="GW12" i="16" s="1"/>
  <c r="M267" i="6"/>
  <c r="GV12" i="16" s="1"/>
  <c r="K266" i="6"/>
  <c r="J266" i="6"/>
  <c r="I266" i="6"/>
  <c r="H266" i="6"/>
  <c r="G266" i="6"/>
  <c r="F266" i="6"/>
  <c r="M265" i="6"/>
  <c r="GU12" i="16" s="1"/>
  <c r="M264" i="6"/>
  <c r="GT12" i="16" s="1"/>
  <c r="M263" i="6"/>
  <c r="GS12" i="16" s="1"/>
  <c r="M262" i="6"/>
  <c r="GR12" i="16" s="1"/>
  <c r="K261" i="6"/>
  <c r="J261" i="6"/>
  <c r="I261" i="6"/>
  <c r="H261" i="6"/>
  <c r="G261" i="6"/>
  <c r="F261" i="6"/>
  <c r="M260" i="6"/>
  <c r="GQ12" i="16" s="1"/>
  <c r="M259" i="6"/>
  <c r="GP12" i="16" s="1"/>
  <c r="M258" i="6"/>
  <c r="GO12" i="16" s="1"/>
  <c r="M257" i="6"/>
  <c r="GN12" i="16" s="1"/>
  <c r="K256" i="6"/>
  <c r="J256" i="6"/>
  <c r="I256" i="6"/>
  <c r="H256" i="6"/>
  <c r="G256" i="6"/>
  <c r="F256" i="6"/>
  <c r="M255" i="6"/>
  <c r="GM12" i="16" s="1"/>
  <c r="M254" i="6"/>
  <c r="M253" i="6"/>
  <c r="M252" i="6"/>
  <c r="GJ12" i="16" s="1"/>
  <c r="K251" i="6"/>
  <c r="J251" i="6"/>
  <c r="I251" i="6"/>
  <c r="H251" i="6"/>
  <c r="G251" i="6"/>
  <c r="F251" i="6"/>
  <c r="M250" i="6"/>
  <c r="GI12" i="16" s="1"/>
  <c r="M249" i="6"/>
  <c r="GH12" i="16" s="1"/>
  <c r="M248" i="6"/>
  <c r="GG12" i="16" s="1"/>
  <c r="M247" i="6"/>
  <c r="GF12" i="16" s="1"/>
  <c r="K246" i="6"/>
  <c r="J246" i="6"/>
  <c r="I246" i="6"/>
  <c r="M245" i="6"/>
  <c r="GE12" i="16" s="1"/>
  <c r="M244" i="6"/>
  <c r="GD12" i="16" s="1"/>
  <c r="M243" i="6"/>
  <c r="GC12" i="16" s="1"/>
  <c r="M242" i="6"/>
  <c r="GB12" i="16" s="1"/>
  <c r="K241" i="6"/>
  <c r="J241" i="6"/>
  <c r="I241" i="6"/>
  <c r="M240" i="6"/>
  <c r="GA12" i="16" s="1"/>
  <c r="M239" i="6"/>
  <c r="FZ12" i="16" s="1"/>
  <c r="M238" i="6"/>
  <c r="FY12" i="16" s="1"/>
  <c r="M237" i="6"/>
  <c r="FX12" i="16" s="1"/>
  <c r="K236" i="6"/>
  <c r="J236" i="6"/>
  <c r="I236" i="6"/>
  <c r="H236" i="6"/>
  <c r="G236" i="6"/>
  <c r="F236" i="6"/>
  <c r="M235" i="6"/>
  <c r="FW12" i="16" s="1"/>
  <c r="M234" i="6"/>
  <c r="FV12" i="16" s="1"/>
  <c r="M233" i="6"/>
  <c r="M232" i="6"/>
  <c r="FT12" i="16" s="1"/>
  <c r="K231" i="6"/>
  <c r="J231" i="6"/>
  <c r="I231" i="6"/>
  <c r="H231" i="6"/>
  <c r="G231" i="6"/>
  <c r="F231" i="6"/>
  <c r="M230" i="6"/>
  <c r="FS12" i="16" s="1"/>
  <c r="M229" i="6"/>
  <c r="FR12" i="16" s="1"/>
  <c r="M228" i="6"/>
  <c r="FQ12" i="16" s="1"/>
  <c r="M227" i="6"/>
  <c r="FP12" i="16" s="1"/>
  <c r="K226" i="6"/>
  <c r="J226" i="6"/>
  <c r="I226" i="6"/>
  <c r="H226" i="6"/>
  <c r="G226" i="6"/>
  <c r="F226" i="6"/>
  <c r="M225" i="6"/>
  <c r="FO12" i="16" s="1"/>
  <c r="M224" i="6"/>
  <c r="M223" i="6"/>
  <c r="FM12" i="16" s="1"/>
  <c r="M222" i="6"/>
  <c r="FL12" i="16" s="1"/>
  <c r="K221" i="6"/>
  <c r="J221" i="6"/>
  <c r="I221" i="6"/>
  <c r="H221" i="6"/>
  <c r="G221" i="6"/>
  <c r="F221" i="6"/>
  <c r="M220" i="6"/>
  <c r="FK12" i="16" s="1"/>
  <c r="M219" i="6"/>
  <c r="FJ12" i="16" s="1"/>
  <c r="M218" i="6"/>
  <c r="FI12" i="16" s="1"/>
  <c r="M217" i="6"/>
  <c r="FH12" i="16" s="1"/>
  <c r="K216" i="6"/>
  <c r="J216" i="6"/>
  <c r="I216" i="6"/>
  <c r="H216" i="6"/>
  <c r="G216" i="6"/>
  <c r="F216" i="6"/>
  <c r="M215" i="6"/>
  <c r="FG12" i="16" s="1"/>
  <c r="M214" i="6"/>
  <c r="FF12" i="16" s="1"/>
  <c r="M213" i="6"/>
  <c r="FE12" i="16" s="1"/>
  <c r="M212" i="6"/>
  <c r="FD12" i="16" s="1"/>
  <c r="K211" i="6"/>
  <c r="J211" i="6"/>
  <c r="I211" i="6"/>
  <c r="H211" i="6"/>
  <c r="G211" i="6"/>
  <c r="F211" i="6"/>
  <c r="M210" i="6"/>
  <c r="FC12" i="16" s="1"/>
  <c r="M209" i="6"/>
  <c r="FB12" i="16" s="1"/>
  <c r="M208" i="6"/>
  <c r="FA12" i="16" s="1"/>
  <c r="M207" i="6"/>
  <c r="EZ12" i="16" s="1"/>
  <c r="K206" i="6"/>
  <c r="J206" i="6"/>
  <c r="I206" i="6"/>
  <c r="H206" i="6"/>
  <c r="G206" i="6"/>
  <c r="F206" i="6"/>
  <c r="M205" i="6"/>
  <c r="EY12" i="16" s="1"/>
  <c r="M204" i="6"/>
  <c r="EX12" i="16" s="1"/>
  <c r="M203" i="6"/>
  <c r="EW12" i="16" s="1"/>
  <c r="M202" i="6"/>
  <c r="EV12" i="16" s="1"/>
  <c r="M201" i="6"/>
  <c r="EU12" i="16" s="1"/>
  <c r="M200" i="6"/>
  <c r="ET12" i="16" s="1"/>
  <c r="M199" i="6"/>
  <c r="ES12" i="16" s="1"/>
  <c r="M198" i="6"/>
  <c r="ER12" i="16" s="1"/>
  <c r="M197" i="6"/>
  <c r="EQ12" i="16" s="1"/>
  <c r="M196" i="6"/>
  <c r="EP12" i="16" s="1"/>
  <c r="M195" i="6"/>
  <c r="EO12" i="16" s="1"/>
  <c r="M194" i="6"/>
  <c r="EN12" i="16" s="1"/>
  <c r="K193" i="6"/>
  <c r="J193" i="6"/>
  <c r="I193" i="6"/>
  <c r="M192" i="6"/>
  <c r="EM12" i="16" s="1"/>
  <c r="M191" i="6"/>
  <c r="EL12" i="16" s="1"/>
  <c r="M190" i="6"/>
  <c r="EK12" i="16" s="1"/>
  <c r="M189" i="6"/>
  <c r="EJ12" i="16" s="1"/>
  <c r="M188" i="6"/>
  <c r="EI12" i="16" s="1"/>
  <c r="M187" i="6"/>
  <c r="EH12" i="16" s="1"/>
  <c r="M186" i="6"/>
  <c r="EG12" i="16" s="1"/>
  <c r="M185" i="6"/>
  <c r="EE12" i="16" s="1"/>
  <c r="M184" i="6"/>
  <c r="EF12" i="16" s="1"/>
  <c r="M183" i="6"/>
  <c r="EC12" i="16" s="1"/>
  <c r="M182" i="6"/>
  <c r="ED12" i="16" s="1"/>
  <c r="M181" i="6"/>
  <c r="EA12" i="16" s="1"/>
  <c r="M180" i="6"/>
  <c r="EB12" i="16" s="1"/>
  <c r="M179" i="6"/>
  <c r="DY12" i="16" s="1"/>
  <c r="K178" i="6"/>
  <c r="J178" i="6"/>
  <c r="I178" i="6"/>
  <c r="H178" i="6"/>
  <c r="G178" i="6"/>
  <c r="F178" i="6"/>
  <c r="K177" i="6"/>
  <c r="J177" i="6"/>
  <c r="I177" i="6"/>
  <c r="H177" i="6"/>
  <c r="G177" i="6"/>
  <c r="F177" i="6"/>
  <c r="M176" i="6"/>
  <c r="DV12" i="16" s="1"/>
  <c r="M175" i="6"/>
  <c r="DU12" i="16" s="1"/>
  <c r="M174" i="6"/>
  <c r="DT12" i="16" s="1"/>
  <c r="M173" i="6"/>
  <c r="DS12" i="16" s="1"/>
  <c r="M172" i="6"/>
  <c r="DR12" i="16" s="1"/>
  <c r="M171" i="6"/>
  <c r="DQ12" i="16" s="1"/>
  <c r="M170" i="6"/>
  <c r="DP12" i="16" s="1"/>
  <c r="M169" i="6"/>
  <c r="DO12" i="16" s="1"/>
  <c r="M168" i="6"/>
  <c r="DN12" i="16" s="1"/>
  <c r="M167" i="6"/>
  <c r="DM12" i="16" s="1"/>
  <c r="M166" i="6"/>
  <c r="DL12" i="16" s="1"/>
  <c r="M165" i="6"/>
  <c r="DK12" i="16" s="1"/>
  <c r="M164" i="6"/>
  <c r="DJ12" i="16" s="1"/>
  <c r="M163" i="6"/>
  <c r="DI12" i="16" s="1"/>
  <c r="M162" i="6"/>
  <c r="DH12" i="16" s="1"/>
  <c r="M161" i="6"/>
  <c r="DG12" i="16" s="1"/>
  <c r="K160" i="6"/>
  <c r="J160" i="6"/>
  <c r="I160" i="6"/>
  <c r="H160" i="6"/>
  <c r="G160" i="6"/>
  <c r="F160" i="6"/>
  <c r="K159" i="6"/>
  <c r="J159" i="6"/>
  <c r="I159" i="6"/>
  <c r="H159" i="6"/>
  <c r="G159" i="6"/>
  <c r="F159" i="6"/>
  <c r="M158" i="6"/>
  <c r="DD12" i="16" s="1"/>
  <c r="M157" i="6"/>
  <c r="DC12" i="16" s="1"/>
  <c r="M156" i="6"/>
  <c r="DB12" i="16" s="1"/>
  <c r="M155" i="6"/>
  <c r="DA12" i="16" s="1"/>
  <c r="M154" i="6"/>
  <c r="CZ12" i="16" s="1"/>
  <c r="M153" i="6"/>
  <c r="CY12" i="16" s="1"/>
  <c r="M152" i="6"/>
  <c r="CX12" i="16" s="1"/>
  <c r="M151" i="6"/>
  <c r="CW12" i="16" s="1"/>
  <c r="M150" i="6"/>
  <c r="CV12" i="16" s="1"/>
  <c r="M149" i="6"/>
  <c r="CU12" i="16" s="1"/>
  <c r="M148" i="6"/>
  <c r="CT12" i="16" s="1"/>
  <c r="M147" i="6"/>
  <c r="CS12" i="16" s="1"/>
  <c r="M146" i="6"/>
  <c r="CR12" i="16" s="1"/>
  <c r="M145" i="6"/>
  <c r="CQ12" i="16" s="1"/>
  <c r="M144" i="6"/>
  <c r="CP12" i="16" s="1"/>
  <c r="M143" i="6"/>
  <c r="CO12" i="16" s="1"/>
  <c r="M142" i="6"/>
  <c r="CN12" i="16" s="1"/>
  <c r="M141" i="6"/>
  <c r="CM12" i="16" s="1"/>
  <c r="M140" i="6"/>
  <c r="CL12" i="16" s="1"/>
  <c r="M139" i="6"/>
  <c r="CK12" i="16" s="1"/>
  <c r="M138" i="6"/>
  <c r="CJ12" i="16" s="1"/>
  <c r="M137" i="6"/>
  <c r="CI12" i="16" s="1"/>
  <c r="M136" i="6"/>
  <c r="CH12" i="16" s="1"/>
  <c r="M135" i="6"/>
  <c r="CG12" i="16" s="1"/>
  <c r="M134" i="6"/>
  <c r="CF12" i="16" s="1"/>
  <c r="M133" i="6"/>
  <c r="CE12" i="16" s="1"/>
  <c r="M132" i="6"/>
  <c r="CD12" i="16" s="1"/>
  <c r="M131" i="6"/>
  <c r="CC12" i="16" s="1"/>
  <c r="M130" i="6"/>
  <c r="CB12" i="16" s="1"/>
  <c r="M129" i="6"/>
  <c r="CA12" i="16" s="1"/>
  <c r="M128" i="6"/>
  <c r="BZ12" i="16" s="1"/>
  <c r="M127" i="6"/>
  <c r="BY12" i="16" s="1"/>
  <c r="K126" i="6"/>
  <c r="J126" i="6"/>
  <c r="I126" i="6"/>
  <c r="H126" i="6"/>
  <c r="G126" i="6"/>
  <c r="F126" i="6"/>
  <c r="K125" i="6"/>
  <c r="J125" i="6"/>
  <c r="I125" i="6"/>
  <c r="H125" i="6"/>
  <c r="G125" i="6"/>
  <c r="F125" i="6"/>
  <c r="M124" i="6"/>
  <c r="BV12" i="16" s="1"/>
  <c r="M123" i="6"/>
  <c r="BU12" i="16" s="1"/>
  <c r="M122" i="6"/>
  <c r="BT12" i="16" s="1"/>
  <c r="M121" i="6"/>
  <c r="BS12" i="16" s="1"/>
  <c r="M120" i="6"/>
  <c r="BR12" i="16" s="1"/>
  <c r="M119" i="6"/>
  <c r="BQ12" i="16" s="1"/>
  <c r="M118" i="6"/>
  <c r="BP12" i="16" s="1"/>
  <c r="M117" i="6"/>
  <c r="BO12" i="16" s="1"/>
  <c r="M116" i="6"/>
  <c r="BN12" i="16" s="1"/>
  <c r="M115" i="6"/>
  <c r="BM12" i="16" s="1"/>
  <c r="M114" i="6"/>
  <c r="BL12" i="16" s="1"/>
  <c r="M113" i="6"/>
  <c r="BK12" i="16" s="1"/>
  <c r="M112" i="6"/>
  <c r="BJ12" i="16" s="1"/>
  <c r="M111" i="6"/>
  <c r="BI12" i="16" s="1"/>
  <c r="M110" i="6"/>
  <c r="BH12" i="16" s="1"/>
  <c r="M109" i="6"/>
  <c r="BG12" i="16" s="1"/>
  <c r="M108" i="6"/>
  <c r="BF12" i="16" s="1"/>
  <c r="M107" i="6"/>
  <c r="BE12" i="16" s="1"/>
  <c r="M106" i="6"/>
  <c r="BD12" i="16" s="1"/>
  <c r="M105" i="6"/>
  <c r="BC12" i="16" s="1"/>
  <c r="M104" i="6"/>
  <c r="BB12" i="16" s="1"/>
  <c r="M103" i="6"/>
  <c r="BA12" i="16" s="1"/>
  <c r="M102" i="6"/>
  <c r="AZ12" i="16" s="1"/>
  <c r="M101" i="6"/>
  <c r="AY12" i="16" s="1"/>
  <c r="M100" i="6"/>
  <c r="AX12" i="16" s="1"/>
  <c r="M99" i="6"/>
  <c r="AW12" i="16" s="1"/>
  <c r="M98" i="6"/>
  <c r="AV12" i="16" s="1"/>
  <c r="M97" i="6"/>
  <c r="AU12" i="16" s="1"/>
  <c r="M96" i="6"/>
  <c r="AT12" i="16" s="1"/>
  <c r="M95" i="6"/>
  <c r="AS12" i="16" s="1"/>
  <c r="M94" i="6"/>
  <c r="AR12" i="16" s="1"/>
  <c r="M93" i="6"/>
  <c r="AQ12" i="16" s="1"/>
  <c r="K92" i="6"/>
  <c r="J92" i="6"/>
  <c r="I92" i="6"/>
  <c r="H92" i="6"/>
  <c r="G92" i="6"/>
  <c r="F92" i="6"/>
  <c r="K91" i="6"/>
  <c r="J91" i="6"/>
  <c r="I91" i="6"/>
  <c r="H91" i="6"/>
  <c r="G91" i="6"/>
  <c r="F91" i="6"/>
  <c r="M90" i="6"/>
  <c r="AN12" i="16" s="1"/>
  <c r="M89" i="6"/>
  <c r="AM12" i="16" s="1"/>
  <c r="M88" i="6"/>
  <c r="AL12" i="16" s="1"/>
  <c r="M87" i="6"/>
  <c r="AK12" i="16" s="1"/>
  <c r="M86" i="6"/>
  <c r="AJ12" i="16" s="1"/>
  <c r="M85" i="6"/>
  <c r="AI12" i="16" s="1"/>
  <c r="M84" i="6"/>
  <c r="AH12" i="16" s="1"/>
  <c r="M83" i="6"/>
  <c r="AG12" i="16" s="1"/>
  <c r="M82" i="6"/>
  <c r="AF12" i="16" s="1"/>
  <c r="M81" i="6"/>
  <c r="AE12" i="16" s="1"/>
  <c r="M80" i="6"/>
  <c r="AD12" i="16" s="1"/>
  <c r="M79" i="6"/>
  <c r="AC12" i="16" s="1"/>
  <c r="M78" i="6"/>
  <c r="AB12" i="16" s="1"/>
  <c r="M77" i="6"/>
  <c r="AA12" i="16" s="1"/>
  <c r="M76" i="6"/>
  <c r="Z12" i="16" s="1"/>
  <c r="M75" i="6"/>
  <c r="Y12" i="16" s="1"/>
  <c r="M74" i="6"/>
  <c r="X12" i="16" s="1"/>
  <c r="M73" i="6"/>
  <c r="W12" i="16" s="1"/>
  <c r="M72" i="6"/>
  <c r="V12" i="16" s="1"/>
  <c r="M71" i="6"/>
  <c r="U12" i="16" s="1"/>
  <c r="M70" i="6"/>
  <c r="T12" i="16" s="1"/>
  <c r="M69" i="6"/>
  <c r="S12" i="16" s="1"/>
  <c r="M68" i="6"/>
  <c r="R12" i="16" s="1"/>
  <c r="M67" i="6"/>
  <c r="Q12" i="16" s="1"/>
  <c r="M66" i="6"/>
  <c r="P12" i="16" s="1"/>
  <c r="M65" i="6"/>
  <c r="O12" i="16" s="1"/>
  <c r="M64" i="6"/>
  <c r="N12" i="16" s="1"/>
  <c r="M63" i="6"/>
  <c r="M12" i="16" s="1"/>
  <c r="M62" i="6"/>
  <c r="L12" i="16" s="1"/>
  <c r="M61" i="6"/>
  <c r="K12" i="16" s="1"/>
  <c r="M60" i="6"/>
  <c r="J12" i="16" s="1"/>
  <c r="M59" i="6"/>
  <c r="I12" i="16" s="1"/>
  <c r="K58" i="6"/>
  <c r="J58" i="6"/>
  <c r="I58" i="6"/>
  <c r="H58" i="6"/>
  <c r="G58" i="6"/>
  <c r="F58" i="6"/>
  <c r="M57" i="6"/>
  <c r="BE12" i="15" s="1"/>
  <c r="M56" i="6"/>
  <c r="BD12" i="15" s="1"/>
  <c r="M55" i="6"/>
  <c r="BC12" i="15" s="1"/>
  <c r="M54" i="6"/>
  <c r="BB12" i="15" s="1"/>
  <c r="M53" i="6"/>
  <c r="M52" i="6"/>
  <c r="M51" i="6"/>
  <c r="M50" i="6"/>
  <c r="AX12" i="15" s="1"/>
  <c r="M49" i="6"/>
  <c r="AW12" i="15" s="1"/>
  <c r="M48" i="6"/>
  <c r="AV12" i="15" s="1"/>
  <c r="M47" i="6"/>
  <c r="AU12" i="15" s="1"/>
  <c r="M46" i="6"/>
  <c r="AT12" i="15" s="1"/>
  <c r="K45" i="6"/>
  <c r="J45" i="6"/>
  <c r="I45" i="6"/>
  <c r="H45" i="6"/>
  <c r="G45" i="6"/>
  <c r="F45" i="6"/>
  <c r="M44" i="6"/>
  <c r="AR12" i="15" s="1"/>
  <c r="M43" i="6"/>
  <c r="AQ12" i="15" s="1"/>
  <c r="M42" i="6"/>
  <c r="AP12" i="15" s="1"/>
  <c r="M41" i="6"/>
  <c r="AO12" i="15" s="1"/>
  <c r="K40" i="6"/>
  <c r="J40" i="6"/>
  <c r="I40" i="6"/>
  <c r="H40" i="6"/>
  <c r="G40" i="6"/>
  <c r="F40" i="6"/>
  <c r="M39" i="6"/>
  <c r="AK12" i="15" s="1"/>
  <c r="M38" i="6"/>
  <c r="AJ12" i="15" s="1"/>
  <c r="M37" i="6"/>
  <c r="AI12" i="15" s="1"/>
  <c r="M36" i="6"/>
  <c r="AH12" i="15" s="1"/>
  <c r="M35" i="6"/>
  <c r="AG12" i="15" s="1"/>
  <c r="M34" i="6"/>
  <c r="AF12" i="15" s="1"/>
  <c r="M33" i="6"/>
  <c r="AE12" i="15" s="1"/>
  <c r="M32" i="6"/>
  <c r="AN12" i="15" s="1"/>
  <c r="M31" i="6"/>
  <c r="AM12" i="15" s="1"/>
  <c r="M30" i="6"/>
  <c r="AD12" i="15" s="1"/>
  <c r="M29" i="6"/>
  <c r="AC12" i="15" s="1"/>
  <c r="K28" i="6"/>
  <c r="J28" i="6"/>
  <c r="I28" i="6"/>
  <c r="H28" i="6"/>
  <c r="G28" i="6"/>
  <c r="F28" i="6"/>
  <c r="M27" i="6"/>
  <c r="AA12" i="15" s="1"/>
  <c r="M26" i="6"/>
  <c r="Z12" i="15" s="1"/>
  <c r="M25" i="6"/>
  <c r="Y12" i="15" s="1"/>
  <c r="M24" i="6"/>
  <c r="X12" i="15" s="1"/>
  <c r="M23" i="6"/>
  <c r="W12" i="15" s="1"/>
  <c r="M22" i="6"/>
  <c r="V12" i="15" s="1"/>
  <c r="M21" i="6"/>
  <c r="U12" i="15" s="1"/>
  <c r="M20" i="6"/>
  <c r="K19" i="6"/>
  <c r="J19" i="6"/>
  <c r="I19" i="6"/>
  <c r="H19" i="6"/>
  <c r="G19" i="6"/>
  <c r="F19" i="6"/>
  <c r="M18" i="6"/>
  <c r="S12" i="15" s="1"/>
  <c r="M17" i="6"/>
  <c r="R12" i="15" s="1"/>
  <c r="K16" i="6"/>
  <c r="J16" i="6"/>
  <c r="I16" i="6"/>
  <c r="H16" i="6"/>
  <c r="G16" i="6"/>
  <c r="F16" i="6"/>
  <c r="M15" i="6"/>
  <c r="P12" i="15" s="1"/>
  <c r="M14" i="6"/>
  <c r="O12" i="15" s="1"/>
  <c r="M13" i="6"/>
  <c r="N12" i="15" s="1"/>
  <c r="M12" i="6"/>
  <c r="M12" i="15" s="1"/>
  <c r="M11" i="6"/>
  <c r="L12" i="15" s="1"/>
  <c r="M10" i="6"/>
  <c r="J12" i="15" s="1"/>
  <c r="K4" i="6"/>
  <c r="J4" i="6"/>
  <c r="I4" i="6"/>
  <c r="H4" i="6"/>
  <c r="G4" i="6"/>
  <c r="F4" i="6"/>
  <c r="K289" i="5"/>
  <c r="J289" i="5"/>
  <c r="I289" i="5"/>
  <c r="H289" i="5"/>
  <c r="G289" i="5"/>
  <c r="F289" i="5"/>
  <c r="M288" i="5"/>
  <c r="BW11" i="15" s="1"/>
  <c r="M287" i="5"/>
  <c r="BV11" i="15" s="1"/>
  <c r="M286" i="5"/>
  <c r="BU11" i="15" s="1"/>
  <c r="M285" i="5"/>
  <c r="BT11" i="15" s="1"/>
  <c r="M284" i="5"/>
  <c r="BS11" i="15" s="1"/>
  <c r="M283" i="5"/>
  <c r="BR11" i="15" s="1"/>
  <c r="M282" i="5"/>
  <c r="BQ11" i="15" s="1"/>
  <c r="K281" i="5"/>
  <c r="J281" i="5"/>
  <c r="I281" i="5"/>
  <c r="H281" i="5"/>
  <c r="G281" i="5"/>
  <c r="F281" i="5"/>
  <c r="M280" i="5"/>
  <c r="BO11" i="15" s="1"/>
  <c r="M279" i="5"/>
  <c r="BN11" i="15" s="1"/>
  <c r="M278" i="5"/>
  <c r="BM11" i="15" s="1"/>
  <c r="M277" i="5"/>
  <c r="BL11" i="15" s="1"/>
  <c r="M276" i="5"/>
  <c r="BK11" i="15" s="1"/>
  <c r="M275" i="5"/>
  <c r="BJ11" i="15" s="1"/>
  <c r="M274" i="5"/>
  <c r="BI11" i="15" s="1"/>
  <c r="M273" i="5"/>
  <c r="BH11" i="15" s="1"/>
  <c r="M272" i="5"/>
  <c r="BG11" i="15" s="1"/>
  <c r="K271" i="5"/>
  <c r="J271" i="5"/>
  <c r="I271" i="5"/>
  <c r="H271" i="5"/>
  <c r="G271" i="5"/>
  <c r="F271" i="5"/>
  <c r="M270" i="5"/>
  <c r="GY11" i="16" s="1"/>
  <c r="M269" i="5"/>
  <c r="GX11" i="16" s="1"/>
  <c r="M268" i="5"/>
  <c r="GW11" i="16" s="1"/>
  <c r="M267" i="5"/>
  <c r="GV11" i="16" s="1"/>
  <c r="K266" i="5"/>
  <c r="J266" i="5"/>
  <c r="I266" i="5"/>
  <c r="H266" i="5"/>
  <c r="G266" i="5"/>
  <c r="F266" i="5"/>
  <c r="M265" i="5"/>
  <c r="GU11" i="16" s="1"/>
  <c r="M264" i="5"/>
  <c r="GT11" i="16" s="1"/>
  <c r="M263" i="5"/>
  <c r="GS11" i="16" s="1"/>
  <c r="M262" i="5"/>
  <c r="GR11" i="16" s="1"/>
  <c r="K261" i="5"/>
  <c r="J261" i="5"/>
  <c r="I261" i="5"/>
  <c r="H261" i="5"/>
  <c r="G261" i="5"/>
  <c r="F261" i="5"/>
  <c r="M260" i="5"/>
  <c r="GQ11" i="16" s="1"/>
  <c r="M259" i="5"/>
  <c r="GP11" i="16" s="1"/>
  <c r="M258" i="5"/>
  <c r="GO11" i="16" s="1"/>
  <c r="M257" i="5"/>
  <c r="GN11" i="16" s="1"/>
  <c r="K256" i="5"/>
  <c r="J256" i="5"/>
  <c r="I256" i="5"/>
  <c r="H256" i="5"/>
  <c r="G256" i="5"/>
  <c r="F256" i="5"/>
  <c r="M255" i="5"/>
  <c r="GM11" i="16" s="1"/>
  <c r="M254" i="5"/>
  <c r="M253" i="5"/>
  <c r="M252" i="5"/>
  <c r="K251" i="5"/>
  <c r="J251" i="5"/>
  <c r="I251" i="5"/>
  <c r="H251" i="5"/>
  <c r="G251" i="5"/>
  <c r="F251" i="5"/>
  <c r="M250" i="5"/>
  <c r="GI11" i="16" s="1"/>
  <c r="M249" i="5"/>
  <c r="GH11" i="16" s="1"/>
  <c r="M248" i="5"/>
  <c r="GG11" i="16" s="1"/>
  <c r="M247" i="5"/>
  <c r="GF11" i="16" s="1"/>
  <c r="K246" i="5"/>
  <c r="J246" i="5"/>
  <c r="I246" i="5"/>
  <c r="H246" i="5"/>
  <c r="G246" i="5"/>
  <c r="F246" i="5"/>
  <c r="M245" i="5"/>
  <c r="GE11" i="16" s="1"/>
  <c r="M244" i="5"/>
  <c r="GD11" i="16" s="1"/>
  <c r="M243" i="5"/>
  <c r="GC11" i="16" s="1"/>
  <c r="M242" i="5"/>
  <c r="GB11" i="16" s="1"/>
  <c r="K241" i="5"/>
  <c r="J241" i="5"/>
  <c r="I241" i="5"/>
  <c r="H241" i="5"/>
  <c r="G241" i="5"/>
  <c r="F241" i="5"/>
  <c r="M240" i="5"/>
  <c r="GA11" i="16" s="1"/>
  <c r="M239" i="5"/>
  <c r="FZ11" i="16" s="1"/>
  <c r="M238" i="5"/>
  <c r="FY11" i="16" s="1"/>
  <c r="M237" i="5"/>
  <c r="FX11" i="16" s="1"/>
  <c r="K236" i="5"/>
  <c r="J236" i="5"/>
  <c r="I236" i="5"/>
  <c r="H236" i="5"/>
  <c r="G236" i="5"/>
  <c r="F236" i="5"/>
  <c r="M235" i="5"/>
  <c r="FW11" i="16" s="1"/>
  <c r="M234" i="5"/>
  <c r="FV11" i="16" s="1"/>
  <c r="M233" i="5"/>
  <c r="M232" i="5"/>
  <c r="FT11" i="16" s="1"/>
  <c r="K231" i="5"/>
  <c r="J231" i="5"/>
  <c r="I231" i="5"/>
  <c r="H231" i="5"/>
  <c r="G231" i="5"/>
  <c r="F231" i="5"/>
  <c r="M230" i="5"/>
  <c r="FS11" i="16" s="1"/>
  <c r="M229" i="5"/>
  <c r="FR11" i="16" s="1"/>
  <c r="M228" i="5"/>
  <c r="FQ11" i="16" s="1"/>
  <c r="M227" i="5"/>
  <c r="K226" i="5"/>
  <c r="J226" i="5"/>
  <c r="I226" i="5"/>
  <c r="H226" i="5"/>
  <c r="G226" i="5"/>
  <c r="F226" i="5"/>
  <c r="M225" i="5"/>
  <c r="FO11" i="16" s="1"/>
  <c r="M224" i="5"/>
  <c r="FN11" i="16" s="1"/>
  <c r="M223" i="5"/>
  <c r="M222" i="5"/>
  <c r="FL11" i="16" s="1"/>
  <c r="K221" i="5"/>
  <c r="J221" i="5"/>
  <c r="I221" i="5"/>
  <c r="H221" i="5"/>
  <c r="G221" i="5"/>
  <c r="F221" i="5"/>
  <c r="M220" i="5"/>
  <c r="FK11" i="16" s="1"/>
  <c r="M219" i="5"/>
  <c r="FJ11" i="16" s="1"/>
  <c r="M218" i="5"/>
  <c r="FI11" i="16" s="1"/>
  <c r="M217" i="5"/>
  <c r="FH11" i="16" s="1"/>
  <c r="K216" i="5"/>
  <c r="J216" i="5"/>
  <c r="I216" i="5"/>
  <c r="H216" i="5"/>
  <c r="G216" i="5"/>
  <c r="F216" i="5"/>
  <c r="M215" i="5"/>
  <c r="FG11" i="16" s="1"/>
  <c r="M214" i="5"/>
  <c r="FF11" i="16" s="1"/>
  <c r="M213" i="5"/>
  <c r="FE11" i="16" s="1"/>
  <c r="M212" i="5"/>
  <c r="FD11" i="16" s="1"/>
  <c r="K211" i="5"/>
  <c r="J211" i="5"/>
  <c r="I211" i="5"/>
  <c r="H211" i="5"/>
  <c r="G211" i="5"/>
  <c r="F211" i="5"/>
  <c r="M210" i="5"/>
  <c r="FC11" i="16" s="1"/>
  <c r="M209" i="5"/>
  <c r="FB11" i="16" s="1"/>
  <c r="M208" i="5"/>
  <c r="FA11" i="16" s="1"/>
  <c r="M207" i="5"/>
  <c r="EZ11" i="16" s="1"/>
  <c r="K206" i="5"/>
  <c r="J206" i="5"/>
  <c r="I206" i="5"/>
  <c r="H206" i="5"/>
  <c r="G206" i="5"/>
  <c r="F206" i="5"/>
  <c r="M205" i="5"/>
  <c r="EY11" i="16" s="1"/>
  <c r="M204" i="5"/>
  <c r="EX11" i="16" s="1"/>
  <c r="M203" i="5"/>
  <c r="EW11" i="16" s="1"/>
  <c r="M202" i="5"/>
  <c r="EV11" i="16" s="1"/>
  <c r="M201" i="5"/>
  <c r="EU11" i="16" s="1"/>
  <c r="M200" i="5"/>
  <c r="ET11" i="16" s="1"/>
  <c r="M199" i="5"/>
  <c r="ES11" i="16" s="1"/>
  <c r="M198" i="5"/>
  <c r="ER11" i="16" s="1"/>
  <c r="M197" i="5"/>
  <c r="EQ11" i="16" s="1"/>
  <c r="M196" i="5"/>
  <c r="EP11" i="16" s="1"/>
  <c r="H195" i="5"/>
  <c r="G195" i="5"/>
  <c r="M194" i="5"/>
  <c r="EN11" i="16" s="1"/>
  <c r="K193" i="5"/>
  <c r="J193" i="5"/>
  <c r="I193" i="5"/>
  <c r="M192" i="5"/>
  <c r="EM11" i="16" s="1"/>
  <c r="M191" i="5"/>
  <c r="EL11" i="16" s="1"/>
  <c r="M190" i="5"/>
  <c r="EK11" i="16" s="1"/>
  <c r="M189" i="5"/>
  <c r="EJ11" i="16" s="1"/>
  <c r="M188" i="5"/>
  <c r="EI11" i="16" s="1"/>
  <c r="M187" i="5"/>
  <c r="EH11" i="16" s="1"/>
  <c r="M186" i="5"/>
  <c r="EG11" i="16" s="1"/>
  <c r="M185" i="5"/>
  <c r="EE11" i="16" s="1"/>
  <c r="M184" i="5"/>
  <c r="EF11" i="16" s="1"/>
  <c r="M183" i="5"/>
  <c r="EC11" i="16" s="1"/>
  <c r="M182" i="5"/>
  <c r="ED11" i="16" s="1"/>
  <c r="M181" i="5"/>
  <c r="EA11" i="16" s="1"/>
  <c r="M180" i="5"/>
  <c r="EB11" i="16" s="1"/>
  <c r="M179" i="5"/>
  <c r="DY11" i="16" s="1"/>
  <c r="K178" i="5"/>
  <c r="J178" i="5"/>
  <c r="I178" i="5"/>
  <c r="H178" i="5"/>
  <c r="G178" i="5"/>
  <c r="F178" i="5"/>
  <c r="K177" i="5"/>
  <c r="J177" i="5"/>
  <c r="I177" i="5"/>
  <c r="H177" i="5"/>
  <c r="G177" i="5"/>
  <c r="F177" i="5"/>
  <c r="M176" i="5"/>
  <c r="DV11" i="16" s="1"/>
  <c r="M175" i="5"/>
  <c r="DU11" i="16" s="1"/>
  <c r="M174" i="5"/>
  <c r="DT11" i="16" s="1"/>
  <c r="M173" i="5"/>
  <c r="DS11" i="16" s="1"/>
  <c r="M172" i="5"/>
  <c r="DR11" i="16" s="1"/>
  <c r="M171" i="5"/>
  <c r="DQ11" i="16" s="1"/>
  <c r="M170" i="5"/>
  <c r="DP11" i="16" s="1"/>
  <c r="M169" i="5"/>
  <c r="DO11" i="16" s="1"/>
  <c r="M168" i="5"/>
  <c r="DN11" i="16" s="1"/>
  <c r="M167" i="5"/>
  <c r="DM11" i="16" s="1"/>
  <c r="M166" i="5"/>
  <c r="DL11" i="16" s="1"/>
  <c r="M165" i="5"/>
  <c r="DK11" i="16" s="1"/>
  <c r="M164" i="5"/>
  <c r="DJ11" i="16" s="1"/>
  <c r="M163" i="5"/>
  <c r="DI11" i="16" s="1"/>
  <c r="M162" i="5"/>
  <c r="DH11" i="16" s="1"/>
  <c r="M161" i="5"/>
  <c r="DG11" i="16" s="1"/>
  <c r="K160" i="5"/>
  <c r="J160" i="5"/>
  <c r="I160" i="5"/>
  <c r="H160" i="5"/>
  <c r="G160" i="5"/>
  <c r="F160" i="5"/>
  <c r="K159" i="5"/>
  <c r="J159" i="5"/>
  <c r="I159" i="5"/>
  <c r="H159" i="5"/>
  <c r="G159" i="5"/>
  <c r="F159" i="5"/>
  <c r="M158" i="5"/>
  <c r="DD11" i="16" s="1"/>
  <c r="M157" i="5"/>
  <c r="DC11" i="16" s="1"/>
  <c r="M156" i="5"/>
  <c r="DB11" i="16" s="1"/>
  <c r="M155" i="5"/>
  <c r="DA11" i="16" s="1"/>
  <c r="M154" i="5"/>
  <c r="CZ11" i="16" s="1"/>
  <c r="M153" i="5"/>
  <c r="CY11" i="16" s="1"/>
  <c r="M152" i="5"/>
  <c r="CX11" i="16" s="1"/>
  <c r="M151" i="5"/>
  <c r="CW11" i="16" s="1"/>
  <c r="M150" i="5"/>
  <c r="CV11" i="16" s="1"/>
  <c r="M149" i="5"/>
  <c r="CU11" i="16" s="1"/>
  <c r="M148" i="5"/>
  <c r="CT11" i="16" s="1"/>
  <c r="M147" i="5"/>
  <c r="CS11" i="16" s="1"/>
  <c r="M146" i="5"/>
  <c r="CR11" i="16" s="1"/>
  <c r="M145" i="5"/>
  <c r="CQ11" i="16" s="1"/>
  <c r="M144" i="5"/>
  <c r="CP11" i="16" s="1"/>
  <c r="M143" i="5"/>
  <c r="CO11" i="16" s="1"/>
  <c r="M142" i="5"/>
  <c r="CN11" i="16" s="1"/>
  <c r="M141" i="5"/>
  <c r="CM11" i="16" s="1"/>
  <c r="M140" i="5"/>
  <c r="CL11" i="16" s="1"/>
  <c r="M139" i="5"/>
  <c r="CK11" i="16" s="1"/>
  <c r="M138" i="5"/>
  <c r="CJ11" i="16" s="1"/>
  <c r="M137" i="5"/>
  <c r="CI11" i="16" s="1"/>
  <c r="M136" i="5"/>
  <c r="CH11" i="16" s="1"/>
  <c r="M135" i="5"/>
  <c r="CG11" i="16" s="1"/>
  <c r="M134" i="5"/>
  <c r="CF11" i="16" s="1"/>
  <c r="M133" i="5"/>
  <c r="CE11" i="16" s="1"/>
  <c r="M132" i="5"/>
  <c r="CD11" i="16" s="1"/>
  <c r="M131" i="5"/>
  <c r="CC11" i="16" s="1"/>
  <c r="M130" i="5"/>
  <c r="CB11" i="16" s="1"/>
  <c r="M129" i="5"/>
  <c r="CA11" i="16" s="1"/>
  <c r="M128" i="5"/>
  <c r="BZ11" i="16" s="1"/>
  <c r="M127" i="5"/>
  <c r="BY11" i="16" s="1"/>
  <c r="K126" i="5"/>
  <c r="J126" i="5"/>
  <c r="I126" i="5"/>
  <c r="H126" i="5"/>
  <c r="G126" i="5"/>
  <c r="F126" i="5"/>
  <c r="K125" i="5"/>
  <c r="J125" i="5"/>
  <c r="I125" i="5"/>
  <c r="H125" i="5"/>
  <c r="G125" i="5"/>
  <c r="F125" i="5"/>
  <c r="M124" i="5"/>
  <c r="BV11" i="16" s="1"/>
  <c r="M123" i="5"/>
  <c r="BU11" i="16" s="1"/>
  <c r="M122" i="5"/>
  <c r="BT11" i="16" s="1"/>
  <c r="M121" i="5"/>
  <c r="BS11" i="16" s="1"/>
  <c r="M120" i="5"/>
  <c r="BR11" i="16" s="1"/>
  <c r="M119" i="5"/>
  <c r="BQ11" i="16" s="1"/>
  <c r="M118" i="5"/>
  <c r="BP11" i="16" s="1"/>
  <c r="M117" i="5"/>
  <c r="BO11" i="16" s="1"/>
  <c r="M116" i="5"/>
  <c r="BN11" i="16" s="1"/>
  <c r="M115" i="5"/>
  <c r="BM11" i="16" s="1"/>
  <c r="M114" i="5"/>
  <c r="BL11" i="16" s="1"/>
  <c r="M113" i="5"/>
  <c r="BK11" i="16" s="1"/>
  <c r="M112" i="5"/>
  <c r="BJ11" i="16" s="1"/>
  <c r="M111" i="5"/>
  <c r="BI11" i="16" s="1"/>
  <c r="M110" i="5"/>
  <c r="BH11" i="16" s="1"/>
  <c r="M109" i="5"/>
  <c r="BG11" i="16" s="1"/>
  <c r="M108" i="5"/>
  <c r="BF11" i="16" s="1"/>
  <c r="M107" i="5"/>
  <c r="BE11" i="16" s="1"/>
  <c r="M106" i="5"/>
  <c r="BD11" i="16" s="1"/>
  <c r="M105" i="5"/>
  <c r="BC11" i="16" s="1"/>
  <c r="M104" i="5"/>
  <c r="BB11" i="16" s="1"/>
  <c r="M103" i="5"/>
  <c r="BA11" i="16" s="1"/>
  <c r="M102" i="5"/>
  <c r="AZ11" i="16" s="1"/>
  <c r="M101" i="5"/>
  <c r="AY11" i="16" s="1"/>
  <c r="M100" i="5"/>
  <c r="AX11" i="16" s="1"/>
  <c r="M99" i="5"/>
  <c r="AW11" i="16" s="1"/>
  <c r="M98" i="5"/>
  <c r="AV11" i="16" s="1"/>
  <c r="M97" i="5"/>
  <c r="AU11" i="16" s="1"/>
  <c r="M96" i="5"/>
  <c r="AT11" i="16" s="1"/>
  <c r="M95" i="5"/>
  <c r="AS11" i="16" s="1"/>
  <c r="M94" i="5"/>
  <c r="AR11" i="16" s="1"/>
  <c r="M93" i="5"/>
  <c r="AQ11" i="16" s="1"/>
  <c r="K92" i="5"/>
  <c r="J92" i="5"/>
  <c r="I92" i="5"/>
  <c r="H92" i="5"/>
  <c r="G92" i="5"/>
  <c r="F92" i="5"/>
  <c r="K91" i="5"/>
  <c r="J91" i="5"/>
  <c r="I91" i="5"/>
  <c r="H91" i="5"/>
  <c r="G91" i="5"/>
  <c r="F91" i="5"/>
  <c r="M90" i="5"/>
  <c r="AN11" i="16" s="1"/>
  <c r="M89" i="5"/>
  <c r="AM11" i="16" s="1"/>
  <c r="M88" i="5"/>
  <c r="AL11" i="16" s="1"/>
  <c r="M87" i="5"/>
  <c r="AK11" i="16" s="1"/>
  <c r="M86" i="5"/>
  <c r="AJ11" i="16" s="1"/>
  <c r="M85" i="5"/>
  <c r="AI11" i="16" s="1"/>
  <c r="M84" i="5"/>
  <c r="AH11" i="16" s="1"/>
  <c r="M83" i="5"/>
  <c r="AG11" i="16" s="1"/>
  <c r="M82" i="5"/>
  <c r="AF11" i="16" s="1"/>
  <c r="M81" i="5"/>
  <c r="AE11" i="16" s="1"/>
  <c r="M80" i="5"/>
  <c r="AD11" i="16" s="1"/>
  <c r="M79" i="5"/>
  <c r="AC11" i="16" s="1"/>
  <c r="M78" i="5"/>
  <c r="AB11" i="16" s="1"/>
  <c r="M77" i="5"/>
  <c r="AA11" i="16" s="1"/>
  <c r="M76" i="5"/>
  <c r="Z11" i="16" s="1"/>
  <c r="M75" i="5"/>
  <c r="Y11" i="16" s="1"/>
  <c r="M74" i="5"/>
  <c r="X11" i="16" s="1"/>
  <c r="M73" i="5"/>
  <c r="W11" i="16" s="1"/>
  <c r="M72" i="5"/>
  <c r="V11" i="16" s="1"/>
  <c r="M71" i="5"/>
  <c r="U11" i="16" s="1"/>
  <c r="M70" i="5"/>
  <c r="T11" i="16" s="1"/>
  <c r="M69" i="5"/>
  <c r="S11" i="16" s="1"/>
  <c r="M68" i="5"/>
  <c r="R11" i="16" s="1"/>
  <c r="M67" i="5"/>
  <c r="Q11" i="16" s="1"/>
  <c r="M66" i="5"/>
  <c r="P11" i="16" s="1"/>
  <c r="M65" i="5"/>
  <c r="O11" i="16" s="1"/>
  <c r="M64" i="5"/>
  <c r="N11" i="16" s="1"/>
  <c r="M63" i="5"/>
  <c r="M11" i="16" s="1"/>
  <c r="M62" i="5"/>
  <c r="L11" i="16" s="1"/>
  <c r="M61" i="5"/>
  <c r="K11" i="16" s="1"/>
  <c r="M60" i="5"/>
  <c r="J11" i="16" s="1"/>
  <c r="M59" i="5"/>
  <c r="I11" i="16" s="1"/>
  <c r="K58" i="5"/>
  <c r="J58" i="5"/>
  <c r="I58" i="5"/>
  <c r="H58" i="5"/>
  <c r="G58" i="5"/>
  <c r="F58" i="5"/>
  <c r="M57" i="5"/>
  <c r="BE11" i="15" s="1"/>
  <c r="M56" i="5"/>
  <c r="BD11" i="15" s="1"/>
  <c r="M55" i="5"/>
  <c r="BC11" i="15" s="1"/>
  <c r="M54" i="5"/>
  <c r="BB11" i="15" s="1"/>
  <c r="M53" i="5"/>
  <c r="M52" i="5"/>
  <c r="M51" i="5"/>
  <c r="M50" i="5"/>
  <c r="AX11" i="15" s="1"/>
  <c r="M49" i="5"/>
  <c r="AW11" i="15" s="1"/>
  <c r="M48" i="5"/>
  <c r="AV11" i="15" s="1"/>
  <c r="M47" i="5"/>
  <c r="AU11" i="15" s="1"/>
  <c r="M46" i="5"/>
  <c r="AT11" i="15" s="1"/>
  <c r="K45" i="5"/>
  <c r="J45" i="5"/>
  <c r="I45" i="5"/>
  <c r="H45" i="5"/>
  <c r="G45" i="5"/>
  <c r="F45" i="5"/>
  <c r="M44" i="5"/>
  <c r="AR11" i="15" s="1"/>
  <c r="M43" i="5"/>
  <c r="AQ11" i="15" s="1"/>
  <c r="M42" i="5"/>
  <c r="AP11" i="15" s="1"/>
  <c r="M41" i="5"/>
  <c r="AO11" i="15" s="1"/>
  <c r="K40" i="5"/>
  <c r="J40" i="5"/>
  <c r="I40" i="5"/>
  <c r="H40" i="5"/>
  <c r="G40" i="5"/>
  <c r="F40" i="5"/>
  <c r="M39" i="5"/>
  <c r="AK11" i="15" s="1"/>
  <c r="M38" i="5"/>
  <c r="AJ11" i="15" s="1"/>
  <c r="M37" i="5"/>
  <c r="AI11" i="15" s="1"/>
  <c r="M36" i="5"/>
  <c r="AH11" i="15" s="1"/>
  <c r="M35" i="5"/>
  <c r="AG11" i="15" s="1"/>
  <c r="M34" i="5"/>
  <c r="AF11" i="15" s="1"/>
  <c r="M33" i="5"/>
  <c r="AE11" i="15" s="1"/>
  <c r="M32" i="5"/>
  <c r="AN11" i="15" s="1"/>
  <c r="M31" i="5"/>
  <c r="AM11" i="15" s="1"/>
  <c r="M30" i="5"/>
  <c r="AD11" i="15" s="1"/>
  <c r="M29" i="5"/>
  <c r="AC11" i="15" s="1"/>
  <c r="K28" i="5"/>
  <c r="J28" i="5"/>
  <c r="I28" i="5"/>
  <c r="H28" i="5"/>
  <c r="G28" i="5"/>
  <c r="F28" i="5"/>
  <c r="M27" i="5"/>
  <c r="AA11" i="15" s="1"/>
  <c r="M26" i="5"/>
  <c r="Z11" i="15" s="1"/>
  <c r="M25" i="5"/>
  <c r="Y11" i="15" s="1"/>
  <c r="M24" i="5"/>
  <c r="X11" i="15" s="1"/>
  <c r="M23" i="5"/>
  <c r="W11" i="15" s="1"/>
  <c r="M22" i="5"/>
  <c r="V11" i="15" s="1"/>
  <c r="M21" i="5"/>
  <c r="U11" i="15" s="1"/>
  <c r="M20" i="5"/>
  <c r="K19" i="5"/>
  <c r="J19" i="5"/>
  <c r="I19" i="5"/>
  <c r="H19" i="5"/>
  <c r="G19" i="5"/>
  <c r="F19" i="5"/>
  <c r="M18" i="5"/>
  <c r="S11" i="15" s="1"/>
  <c r="M17" i="5"/>
  <c r="R11" i="15" s="1"/>
  <c r="K16" i="5"/>
  <c r="J16" i="5"/>
  <c r="I16" i="5"/>
  <c r="H16" i="5"/>
  <c r="G16" i="5"/>
  <c r="F16" i="5"/>
  <c r="M15" i="5"/>
  <c r="P11" i="15" s="1"/>
  <c r="M14" i="5"/>
  <c r="O11" i="15" s="1"/>
  <c r="M13" i="5"/>
  <c r="N11" i="15" s="1"/>
  <c r="M12" i="5"/>
  <c r="M11" i="15" s="1"/>
  <c r="M11" i="5"/>
  <c r="L11" i="15" s="1"/>
  <c r="M10" i="5"/>
  <c r="J11" i="15" s="1"/>
  <c r="K4" i="5"/>
  <c r="J4" i="5"/>
  <c r="I4" i="5"/>
  <c r="H4" i="5"/>
  <c r="G4" i="5"/>
  <c r="F4" i="5"/>
  <c r="K289" i="4"/>
  <c r="J289" i="4"/>
  <c r="I289" i="4"/>
  <c r="H289" i="4"/>
  <c r="G289" i="4"/>
  <c r="F289" i="4"/>
  <c r="M288" i="4"/>
  <c r="BW10" i="15" s="1"/>
  <c r="M287" i="4"/>
  <c r="BV10" i="15" s="1"/>
  <c r="M286" i="4"/>
  <c r="BU10" i="15" s="1"/>
  <c r="M285" i="4"/>
  <c r="BT10" i="15" s="1"/>
  <c r="M284" i="4"/>
  <c r="BS10" i="15" s="1"/>
  <c r="M283" i="4"/>
  <c r="BR10" i="15" s="1"/>
  <c r="M282" i="4"/>
  <c r="BQ10" i="15" s="1"/>
  <c r="K281" i="4"/>
  <c r="J281" i="4"/>
  <c r="I281" i="4"/>
  <c r="H281" i="4"/>
  <c r="G281" i="4"/>
  <c r="F281" i="4"/>
  <c r="M280" i="4"/>
  <c r="BO10" i="15" s="1"/>
  <c r="M279" i="4"/>
  <c r="BN10" i="15" s="1"/>
  <c r="M278" i="4"/>
  <c r="BM10" i="15" s="1"/>
  <c r="M277" i="4"/>
  <c r="BL10" i="15" s="1"/>
  <c r="M276" i="4"/>
  <c r="BK10" i="15" s="1"/>
  <c r="M275" i="4"/>
  <c r="BJ10" i="15" s="1"/>
  <c r="M274" i="4"/>
  <c r="BI10" i="15" s="1"/>
  <c r="M273" i="4"/>
  <c r="BH10" i="15" s="1"/>
  <c r="M272" i="4"/>
  <c r="BG10" i="15" s="1"/>
  <c r="K271" i="4"/>
  <c r="J271" i="4"/>
  <c r="I271" i="4"/>
  <c r="H271" i="4"/>
  <c r="G271" i="4"/>
  <c r="F271" i="4"/>
  <c r="M270" i="4"/>
  <c r="GY10" i="16" s="1"/>
  <c r="M269" i="4"/>
  <c r="GX10" i="16" s="1"/>
  <c r="M268" i="4"/>
  <c r="GW10" i="16" s="1"/>
  <c r="M267" i="4"/>
  <c r="GV10" i="16" s="1"/>
  <c r="K266" i="4"/>
  <c r="J266" i="4"/>
  <c r="I266" i="4"/>
  <c r="H266" i="4"/>
  <c r="G266" i="4"/>
  <c r="F266" i="4"/>
  <c r="M265" i="4"/>
  <c r="GU10" i="16" s="1"/>
  <c r="M264" i="4"/>
  <c r="GT10" i="16" s="1"/>
  <c r="M263" i="4"/>
  <c r="GS10" i="16" s="1"/>
  <c r="M262" i="4"/>
  <c r="GR10" i="16" s="1"/>
  <c r="K261" i="4"/>
  <c r="J261" i="4"/>
  <c r="I261" i="4"/>
  <c r="H261" i="4"/>
  <c r="G261" i="4"/>
  <c r="F261" i="4"/>
  <c r="M260" i="4"/>
  <c r="GQ10" i="16" s="1"/>
  <c r="M259" i="4"/>
  <c r="GP10" i="16" s="1"/>
  <c r="M258" i="4"/>
  <c r="GO10" i="16" s="1"/>
  <c r="M257" i="4"/>
  <c r="GN10" i="16" s="1"/>
  <c r="K256" i="4"/>
  <c r="J256" i="4"/>
  <c r="I256" i="4"/>
  <c r="H256" i="4"/>
  <c r="G256" i="4"/>
  <c r="F256" i="4"/>
  <c r="M255" i="4"/>
  <c r="GM10" i="16" s="1"/>
  <c r="M254" i="4"/>
  <c r="M253" i="4"/>
  <c r="M252" i="4"/>
  <c r="K251" i="4"/>
  <c r="J251" i="4"/>
  <c r="I251" i="4"/>
  <c r="H251" i="4"/>
  <c r="G251" i="4"/>
  <c r="F251" i="4"/>
  <c r="M250" i="4"/>
  <c r="GI10" i="16" s="1"/>
  <c r="M249" i="4"/>
  <c r="GH10" i="16" s="1"/>
  <c r="M248" i="4"/>
  <c r="GG10" i="16" s="1"/>
  <c r="M247" i="4"/>
  <c r="GF10" i="16" s="1"/>
  <c r="K246" i="4"/>
  <c r="J246" i="4"/>
  <c r="I246" i="4"/>
  <c r="H246" i="4"/>
  <c r="G246" i="4"/>
  <c r="F246" i="4"/>
  <c r="M245" i="4"/>
  <c r="GE10" i="16" s="1"/>
  <c r="M244" i="4"/>
  <c r="GD10" i="16" s="1"/>
  <c r="M243" i="4"/>
  <c r="GC10" i="16" s="1"/>
  <c r="M242" i="4"/>
  <c r="GB10" i="16" s="1"/>
  <c r="K241" i="4"/>
  <c r="J241" i="4"/>
  <c r="I241" i="4"/>
  <c r="H241" i="4"/>
  <c r="G241" i="4"/>
  <c r="F241" i="4"/>
  <c r="M240" i="4"/>
  <c r="GA10" i="16" s="1"/>
  <c r="M239" i="4"/>
  <c r="FZ10" i="16" s="1"/>
  <c r="M238" i="4"/>
  <c r="FY10" i="16" s="1"/>
  <c r="M237" i="4"/>
  <c r="FX10" i="16" s="1"/>
  <c r="K236" i="4"/>
  <c r="J236" i="4"/>
  <c r="I236" i="4"/>
  <c r="H236" i="4"/>
  <c r="G236" i="4"/>
  <c r="F236" i="4"/>
  <c r="M235" i="4"/>
  <c r="FW10" i="16" s="1"/>
  <c r="M234" i="4"/>
  <c r="FV10" i="16" s="1"/>
  <c r="M233" i="4"/>
  <c r="M232" i="4"/>
  <c r="FT10" i="16" s="1"/>
  <c r="K231" i="4"/>
  <c r="J231" i="4"/>
  <c r="I231" i="4"/>
  <c r="H231" i="4"/>
  <c r="G231" i="4"/>
  <c r="F231" i="4"/>
  <c r="M230" i="4"/>
  <c r="FS10" i="16" s="1"/>
  <c r="M229" i="4"/>
  <c r="FR10" i="16" s="1"/>
  <c r="M228" i="4"/>
  <c r="FQ10" i="16" s="1"/>
  <c r="M227" i="4"/>
  <c r="FP10" i="16" s="1"/>
  <c r="K226" i="4"/>
  <c r="J226" i="4"/>
  <c r="I226" i="4"/>
  <c r="H226" i="4"/>
  <c r="G226" i="4"/>
  <c r="F226" i="4"/>
  <c r="M225" i="4"/>
  <c r="FO10" i="16" s="1"/>
  <c r="M224" i="4"/>
  <c r="M223" i="4"/>
  <c r="FM10" i="16" s="1"/>
  <c r="M222" i="4"/>
  <c r="FL10" i="16" s="1"/>
  <c r="K221" i="4"/>
  <c r="J221" i="4"/>
  <c r="I221" i="4"/>
  <c r="H221" i="4"/>
  <c r="G221" i="4"/>
  <c r="F221" i="4"/>
  <c r="M220" i="4"/>
  <c r="FK10" i="16" s="1"/>
  <c r="M219" i="4"/>
  <c r="FJ10" i="16" s="1"/>
  <c r="M218" i="4"/>
  <c r="FI10" i="16" s="1"/>
  <c r="M217" i="4"/>
  <c r="FH10" i="16" s="1"/>
  <c r="K216" i="4"/>
  <c r="J216" i="4"/>
  <c r="I216" i="4"/>
  <c r="H216" i="4"/>
  <c r="G216" i="4"/>
  <c r="F216" i="4"/>
  <c r="M215" i="4"/>
  <c r="FG10" i="16" s="1"/>
  <c r="M214" i="4"/>
  <c r="FF10" i="16" s="1"/>
  <c r="M213" i="4"/>
  <c r="FE10" i="16" s="1"/>
  <c r="M212" i="4"/>
  <c r="FD10" i="16" s="1"/>
  <c r="K211" i="4"/>
  <c r="J211" i="4"/>
  <c r="I211" i="4"/>
  <c r="H211" i="4"/>
  <c r="G211" i="4"/>
  <c r="F211" i="4"/>
  <c r="M210" i="4"/>
  <c r="FC10" i="16" s="1"/>
  <c r="M209" i="4"/>
  <c r="FB10" i="16" s="1"/>
  <c r="M208" i="4"/>
  <c r="FA10" i="16" s="1"/>
  <c r="M207" i="4"/>
  <c r="EZ10" i="16" s="1"/>
  <c r="K206" i="4"/>
  <c r="J206" i="4"/>
  <c r="I206" i="4"/>
  <c r="H206" i="4"/>
  <c r="G206" i="4"/>
  <c r="F206" i="4"/>
  <c r="M205" i="4"/>
  <c r="EY10" i="16" s="1"/>
  <c r="M204" i="4"/>
  <c r="EX10" i="16" s="1"/>
  <c r="M203" i="4"/>
  <c r="EW10" i="16" s="1"/>
  <c r="M202" i="4"/>
  <c r="EV10" i="16" s="1"/>
  <c r="M201" i="4"/>
  <c r="EU10" i="16" s="1"/>
  <c r="M200" i="4"/>
  <c r="ET10" i="16" s="1"/>
  <c r="M199" i="4"/>
  <c r="ES10" i="16" s="1"/>
  <c r="M198" i="4"/>
  <c r="ER10" i="16" s="1"/>
  <c r="M197" i="4"/>
  <c r="EQ10" i="16" s="1"/>
  <c r="M196" i="4"/>
  <c r="EP10" i="16" s="1"/>
  <c r="M195" i="4"/>
  <c r="EO10" i="16" s="1"/>
  <c r="M194" i="4"/>
  <c r="EN10" i="16" s="1"/>
  <c r="K193" i="4"/>
  <c r="J193" i="4"/>
  <c r="I193" i="4"/>
  <c r="M192" i="4"/>
  <c r="EM10" i="16" s="1"/>
  <c r="M191" i="4"/>
  <c r="EL10" i="16" s="1"/>
  <c r="M190" i="4"/>
  <c r="EK10" i="16" s="1"/>
  <c r="M189" i="4"/>
  <c r="EJ10" i="16" s="1"/>
  <c r="F188" i="4"/>
  <c r="M188" i="4" s="1"/>
  <c r="EI10" i="16" s="1"/>
  <c r="M187" i="4"/>
  <c r="EH10" i="16" s="1"/>
  <c r="M186" i="4"/>
  <c r="EG10" i="16" s="1"/>
  <c r="H185" i="4"/>
  <c r="F185" i="4"/>
  <c r="M184" i="4"/>
  <c r="EF10" i="16" s="1"/>
  <c r="M183" i="4"/>
  <c r="EC10" i="16" s="1"/>
  <c r="M182" i="4"/>
  <c r="ED10" i="16" s="1"/>
  <c r="M181" i="4"/>
  <c r="EA10" i="16" s="1"/>
  <c r="M180" i="4"/>
  <c r="EB10" i="16" s="1"/>
  <c r="M179" i="4"/>
  <c r="DY10" i="16" s="1"/>
  <c r="K178" i="4"/>
  <c r="J178" i="4"/>
  <c r="I178" i="4"/>
  <c r="H178" i="4"/>
  <c r="G178" i="4"/>
  <c r="F178" i="4"/>
  <c r="K177" i="4"/>
  <c r="J177" i="4"/>
  <c r="I177" i="4"/>
  <c r="H177" i="4"/>
  <c r="G177" i="4"/>
  <c r="F177" i="4"/>
  <c r="M176" i="4"/>
  <c r="DV10" i="16" s="1"/>
  <c r="M175" i="4"/>
  <c r="DU10" i="16" s="1"/>
  <c r="M174" i="4"/>
  <c r="DT10" i="16" s="1"/>
  <c r="M173" i="4"/>
  <c r="DS10" i="16" s="1"/>
  <c r="M172" i="4"/>
  <c r="DR10" i="16" s="1"/>
  <c r="M171" i="4"/>
  <c r="DQ10" i="16" s="1"/>
  <c r="M170" i="4"/>
  <c r="DP10" i="16" s="1"/>
  <c r="M169" i="4"/>
  <c r="DO10" i="16" s="1"/>
  <c r="M168" i="4"/>
  <c r="DN10" i="16" s="1"/>
  <c r="M167" i="4"/>
  <c r="DM10" i="16" s="1"/>
  <c r="M166" i="4"/>
  <c r="DL10" i="16" s="1"/>
  <c r="M165" i="4"/>
  <c r="DK10" i="16" s="1"/>
  <c r="M164" i="4"/>
  <c r="DJ10" i="16" s="1"/>
  <c r="M163" i="4"/>
  <c r="DI10" i="16" s="1"/>
  <c r="M162" i="4"/>
  <c r="DH10" i="16" s="1"/>
  <c r="M161" i="4"/>
  <c r="DG10" i="16" s="1"/>
  <c r="K160" i="4"/>
  <c r="J160" i="4"/>
  <c r="I160" i="4"/>
  <c r="H160" i="4"/>
  <c r="G160" i="4"/>
  <c r="F160" i="4"/>
  <c r="K159" i="4"/>
  <c r="J159" i="4"/>
  <c r="I159" i="4"/>
  <c r="H159" i="4"/>
  <c r="G159" i="4"/>
  <c r="F159" i="4"/>
  <c r="M158" i="4"/>
  <c r="DD10" i="16" s="1"/>
  <c r="M157" i="4"/>
  <c r="DC10" i="16" s="1"/>
  <c r="M156" i="4"/>
  <c r="DB10" i="16" s="1"/>
  <c r="M155" i="4"/>
  <c r="DA10" i="16" s="1"/>
  <c r="M154" i="4"/>
  <c r="CZ10" i="16" s="1"/>
  <c r="M153" i="4"/>
  <c r="CY10" i="16" s="1"/>
  <c r="M152" i="4"/>
  <c r="CX10" i="16" s="1"/>
  <c r="M151" i="4"/>
  <c r="CW10" i="16" s="1"/>
  <c r="M150" i="4"/>
  <c r="CV10" i="16" s="1"/>
  <c r="M149" i="4"/>
  <c r="CU10" i="16" s="1"/>
  <c r="M148" i="4"/>
  <c r="CT10" i="16" s="1"/>
  <c r="M147" i="4"/>
  <c r="CS10" i="16" s="1"/>
  <c r="M146" i="4"/>
  <c r="CR10" i="16" s="1"/>
  <c r="M145" i="4"/>
  <c r="CQ10" i="16" s="1"/>
  <c r="M144" i="4"/>
  <c r="CP10" i="16" s="1"/>
  <c r="M143" i="4"/>
  <c r="CO10" i="16" s="1"/>
  <c r="M142" i="4"/>
  <c r="CN10" i="16" s="1"/>
  <c r="M141" i="4"/>
  <c r="CM10" i="16" s="1"/>
  <c r="M140" i="4"/>
  <c r="CL10" i="16" s="1"/>
  <c r="M139" i="4"/>
  <c r="CK10" i="16" s="1"/>
  <c r="M138" i="4"/>
  <c r="CJ10" i="16" s="1"/>
  <c r="M137" i="4"/>
  <c r="CI10" i="16" s="1"/>
  <c r="M136" i="4"/>
  <c r="CH10" i="16" s="1"/>
  <c r="M135" i="4"/>
  <c r="CG10" i="16" s="1"/>
  <c r="M134" i="4"/>
  <c r="CF10" i="16" s="1"/>
  <c r="M133" i="4"/>
  <c r="CE10" i="16" s="1"/>
  <c r="M132" i="4"/>
  <c r="CD10" i="16" s="1"/>
  <c r="M131" i="4"/>
  <c r="CC10" i="16" s="1"/>
  <c r="M130" i="4"/>
  <c r="CB10" i="16" s="1"/>
  <c r="M129" i="4"/>
  <c r="CA10" i="16" s="1"/>
  <c r="M128" i="4"/>
  <c r="BZ10" i="16" s="1"/>
  <c r="M127" i="4"/>
  <c r="BY10" i="16" s="1"/>
  <c r="K126" i="4"/>
  <c r="J126" i="4"/>
  <c r="I126" i="4"/>
  <c r="H126" i="4"/>
  <c r="G126" i="4"/>
  <c r="F126" i="4"/>
  <c r="K125" i="4"/>
  <c r="J125" i="4"/>
  <c r="I125" i="4"/>
  <c r="H125" i="4"/>
  <c r="G125" i="4"/>
  <c r="F125" i="4"/>
  <c r="M124" i="4"/>
  <c r="BV10" i="16" s="1"/>
  <c r="M123" i="4"/>
  <c r="BU10" i="16" s="1"/>
  <c r="M122" i="4"/>
  <c r="BT10" i="16" s="1"/>
  <c r="M121" i="4"/>
  <c r="BS10" i="16" s="1"/>
  <c r="M120" i="4"/>
  <c r="BR10" i="16" s="1"/>
  <c r="M119" i="4"/>
  <c r="BQ10" i="16" s="1"/>
  <c r="M118" i="4"/>
  <c r="BP10" i="16" s="1"/>
  <c r="M117" i="4"/>
  <c r="BO10" i="16" s="1"/>
  <c r="M116" i="4"/>
  <c r="BN10" i="16" s="1"/>
  <c r="M115" i="4"/>
  <c r="BM10" i="16" s="1"/>
  <c r="M114" i="4"/>
  <c r="BL10" i="16" s="1"/>
  <c r="M113" i="4"/>
  <c r="BK10" i="16" s="1"/>
  <c r="M112" i="4"/>
  <c r="BJ10" i="16" s="1"/>
  <c r="M111" i="4"/>
  <c r="BI10" i="16" s="1"/>
  <c r="M110" i="4"/>
  <c r="BH10" i="16" s="1"/>
  <c r="M109" i="4"/>
  <c r="BG10" i="16" s="1"/>
  <c r="M108" i="4"/>
  <c r="BF10" i="16" s="1"/>
  <c r="M107" i="4"/>
  <c r="BE10" i="16" s="1"/>
  <c r="M106" i="4"/>
  <c r="BD10" i="16" s="1"/>
  <c r="M105" i="4"/>
  <c r="BC10" i="16" s="1"/>
  <c r="M104" i="4"/>
  <c r="BB10" i="16" s="1"/>
  <c r="M103" i="4"/>
  <c r="BA10" i="16" s="1"/>
  <c r="M102" i="4"/>
  <c r="AZ10" i="16" s="1"/>
  <c r="M101" i="4"/>
  <c r="AY10" i="16" s="1"/>
  <c r="M100" i="4"/>
  <c r="AX10" i="16" s="1"/>
  <c r="M99" i="4"/>
  <c r="AW10" i="16" s="1"/>
  <c r="M98" i="4"/>
  <c r="AV10" i="16" s="1"/>
  <c r="M97" i="4"/>
  <c r="AU10" i="16" s="1"/>
  <c r="M96" i="4"/>
  <c r="AT10" i="16" s="1"/>
  <c r="M95" i="4"/>
  <c r="AS10" i="16" s="1"/>
  <c r="M94" i="4"/>
  <c r="AR10" i="16" s="1"/>
  <c r="M93" i="4"/>
  <c r="AQ10" i="16" s="1"/>
  <c r="K92" i="4"/>
  <c r="J92" i="4"/>
  <c r="I92" i="4"/>
  <c r="H92" i="4"/>
  <c r="G92" i="4"/>
  <c r="F92" i="4"/>
  <c r="K91" i="4"/>
  <c r="J91" i="4"/>
  <c r="I91" i="4"/>
  <c r="H91" i="4"/>
  <c r="G91" i="4"/>
  <c r="F91" i="4"/>
  <c r="M90" i="4"/>
  <c r="AN10" i="16" s="1"/>
  <c r="M89" i="4"/>
  <c r="AM10" i="16" s="1"/>
  <c r="M88" i="4"/>
  <c r="AL10" i="16" s="1"/>
  <c r="M87" i="4"/>
  <c r="AK10" i="16" s="1"/>
  <c r="M86" i="4"/>
  <c r="AJ10" i="16" s="1"/>
  <c r="M85" i="4"/>
  <c r="AI10" i="16" s="1"/>
  <c r="M84" i="4"/>
  <c r="AH10" i="16" s="1"/>
  <c r="M83" i="4"/>
  <c r="AG10" i="16" s="1"/>
  <c r="M82" i="4"/>
  <c r="AF10" i="16" s="1"/>
  <c r="M81" i="4"/>
  <c r="AE10" i="16" s="1"/>
  <c r="M80" i="4"/>
  <c r="AD10" i="16" s="1"/>
  <c r="M79" i="4"/>
  <c r="AC10" i="16" s="1"/>
  <c r="M78" i="4"/>
  <c r="AB10" i="16" s="1"/>
  <c r="M77" i="4"/>
  <c r="AA10" i="16" s="1"/>
  <c r="M76" i="4"/>
  <c r="Z10" i="16" s="1"/>
  <c r="M75" i="4"/>
  <c r="Y10" i="16" s="1"/>
  <c r="M74" i="4"/>
  <c r="X10" i="16" s="1"/>
  <c r="M73" i="4"/>
  <c r="W10" i="16" s="1"/>
  <c r="M72" i="4"/>
  <c r="V10" i="16" s="1"/>
  <c r="M71" i="4"/>
  <c r="U10" i="16" s="1"/>
  <c r="M70" i="4"/>
  <c r="T10" i="16" s="1"/>
  <c r="M69" i="4"/>
  <c r="S10" i="16" s="1"/>
  <c r="M68" i="4"/>
  <c r="R10" i="16" s="1"/>
  <c r="M67" i="4"/>
  <c r="Q10" i="16" s="1"/>
  <c r="M66" i="4"/>
  <c r="P10" i="16" s="1"/>
  <c r="M65" i="4"/>
  <c r="O10" i="16" s="1"/>
  <c r="M64" i="4"/>
  <c r="N10" i="16" s="1"/>
  <c r="M63" i="4"/>
  <c r="M10" i="16" s="1"/>
  <c r="M62" i="4"/>
  <c r="L10" i="16" s="1"/>
  <c r="M61" i="4"/>
  <c r="K10" i="16" s="1"/>
  <c r="M60" i="4"/>
  <c r="J10" i="16" s="1"/>
  <c r="M59" i="4"/>
  <c r="I10" i="16" s="1"/>
  <c r="K58" i="4"/>
  <c r="J58" i="4"/>
  <c r="I58" i="4"/>
  <c r="H58" i="4"/>
  <c r="G58" i="4"/>
  <c r="F58" i="4"/>
  <c r="M57" i="4"/>
  <c r="BE10" i="15" s="1"/>
  <c r="M56" i="4"/>
  <c r="BD10" i="15" s="1"/>
  <c r="M55" i="4"/>
  <c r="BC10" i="15" s="1"/>
  <c r="M54" i="4"/>
  <c r="BB10" i="15" s="1"/>
  <c r="M53" i="4"/>
  <c r="M52" i="4"/>
  <c r="M51" i="4"/>
  <c r="M50" i="4"/>
  <c r="AX10" i="15" s="1"/>
  <c r="M49" i="4"/>
  <c r="AW10" i="15" s="1"/>
  <c r="M48" i="4"/>
  <c r="AV10" i="15" s="1"/>
  <c r="M47" i="4"/>
  <c r="AU10" i="15" s="1"/>
  <c r="M46" i="4"/>
  <c r="AT10" i="15" s="1"/>
  <c r="K45" i="4"/>
  <c r="J45" i="4"/>
  <c r="I45" i="4"/>
  <c r="H45" i="4"/>
  <c r="G45" i="4"/>
  <c r="F45" i="4"/>
  <c r="M44" i="4"/>
  <c r="AR10" i="15" s="1"/>
  <c r="M43" i="4"/>
  <c r="AQ10" i="15" s="1"/>
  <c r="M42" i="4"/>
  <c r="AP10" i="15" s="1"/>
  <c r="M41" i="4"/>
  <c r="AO10" i="15" s="1"/>
  <c r="K40" i="4"/>
  <c r="J40" i="4"/>
  <c r="I40" i="4"/>
  <c r="H40" i="4"/>
  <c r="G40" i="4"/>
  <c r="F40" i="4"/>
  <c r="M39" i="4"/>
  <c r="AK10" i="15" s="1"/>
  <c r="M38" i="4"/>
  <c r="AJ10" i="15" s="1"/>
  <c r="M37" i="4"/>
  <c r="AI10" i="15" s="1"/>
  <c r="M36" i="4"/>
  <c r="AH10" i="15" s="1"/>
  <c r="M35" i="4"/>
  <c r="AG10" i="15" s="1"/>
  <c r="M34" i="4"/>
  <c r="AF10" i="15" s="1"/>
  <c r="M33" i="4"/>
  <c r="AE10" i="15" s="1"/>
  <c r="M32" i="4"/>
  <c r="AN10" i="15" s="1"/>
  <c r="M31" i="4"/>
  <c r="AM10" i="15" s="1"/>
  <c r="M30" i="4"/>
  <c r="AD10" i="15" s="1"/>
  <c r="M29" i="4"/>
  <c r="AC10" i="15" s="1"/>
  <c r="K28" i="4"/>
  <c r="J28" i="4"/>
  <c r="I28" i="4"/>
  <c r="H28" i="4"/>
  <c r="G28" i="4"/>
  <c r="F28" i="4"/>
  <c r="M27" i="4"/>
  <c r="AA10" i="15" s="1"/>
  <c r="M26" i="4"/>
  <c r="Z10" i="15" s="1"/>
  <c r="M25" i="4"/>
  <c r="Y10" i="15" s="1"/>
  <c r="M24" i="4"/>
  <c r="X10" i="15" s="1"/>
  <c r="M23" i="4"/>
  <c r="W10" i="15" s="1"/>
  <c r="M22" i="4"/>
  <c r="V10" i="15" s="1"/>
  <c r="M21" i="4"/>
  <c r="U10" i="15" s="1"/>
  <c r="M20" i="4"/>
  <c r="K19" i="4"/>
  <c r="J19" i="4"/>
  <c r="I19" i="4"/>
  <c r="H19" i="4"/>
  <c r="G19" i="4"/>
  <c r="F19" i="4"/>
  <c r="M18" i="4"/>
  <c r="S10" i="15" s="1"/>
  <c r="M17" i="4"/>
  <c r="R10" i="15" s="1"/>
  <c r="K16" i="4"/>
  <c r="J16" i="4"/>
  <c r="I16" i="4"/>
  <c r="H16" i="4"/>
  <c r="G16" i="4"/>
  <c r="F16" i="4"/>
  <c r="M15" i="4"/>
  <c r="P10" i="15" s="1"/>
  <c r="M14" i="4"/>
  <c r="O10" i="15" s="1"/>
  <c r="M13" i="4"/>
  <c r="N10" i="15" s="1"/>
  <c r="M12" i="4"/>
  <c r="M10" i="15" s="1"/>
  <c r="M11" i="4"/>
  <c r="L10" i="15" s="1"/>
  <c r="M10" i="4"/>
  <c r="J10" i="15" s="1"/>
  <c r="K4" i="4"/>
  <c r="J4" i="4"/>
  <c r="I4" i="4"/>
  <c r="H4" i="4"/>
  <c r="G4" i="4"/>
  <c r="F4" i="4"/>
  <c r="K289" i="3"/>
  <c r="J289" i="3"/>
  <c r="I289" i="3"/>
  <c r="H289" i="3"/>
  <c r="G289" i="3"/>
  <c r="F289" i="3"/>
  <c r="M288" i="3"/>
  <c r="BW9" i="15" s="1"/>
  <c r="M287" i="3"/>
  <c r="BV9" i="15" s="1"/>
  <c r="M286" i="3"/>
  <c r="BU9" i="15" s="1"/>
  <c r="M285" i="3"/>
  <c r="BT9" i="15" s="1"/>
  <c r="M284" i="3"/>
  <c r="BS9" i="15" s="1"/>
  <c r="M283" i="3"/>
  <c r="BR9" i="15" s="1"/>
  <c r="M282" i="3"/>
  <c r="BQ9" i="15" s="1"/>
  <c r="K281" i="3"/>
  <c r="J281" i="3"/>
  <c r="I281" i="3"/>
  <c r="H281" i="3"/>
  <c r="G281" i="3"/>
  <c r="F281" i="3"/>
  <c r="M280" i="3"/>
  <c r="BO9" i="15" s="1"/>
  <c r="M279" i="3"/>
  <c r="BN9" i="15" s="1"/>
  <c r="M278" i="3"/>
  <c r="BM9" i="15" s="1"/>
  <c r="M277" i="3"/>
  <c r="BL9" i="15" s="1"/>
  <c r="M276" i="3"/>
  <c r="BK9" i="15" s="1"/>
  <c r="M275" i="3"/>
  <c r="BJ9" i="15" s="1"/>
  <c r="M274" i="3"/>
  <c r="BI9" i="15" s="1"/>
  <c r="M273" i="3"/>
  <c r="BH9" i="15" s="1"/>
  <c r="M272" i="3"/>
  <c r="BG9" i="15" s="1"/>
  <c r="K271" i="3"/>
  <c r="J271" i="3"/>
  <c r="I271" i="3"/>
  <c r="H271" i="3"/>
  <c r="G271" i="3"/>
  <c r="F271" i="3"/>
  <c r="M270" i="3"/>
  <c r="GY9" i="16" s="1"/>
  <c r="M269" i="3"/>
  <c r="GX9" i="16" s="1"/>
  <c r="M268" i="3"/>
  <c r="GW9" i="16" s="1"/>
  <c r="M267" i="3"/>
  <c r="GV9" i="16" s="1"/>
  <c r="K266" i="3"/>
  <c r="J266" i="3"/>
  <c r="I266" i="3"/>
  <c r="H266" i="3"/>
  <c r="G266" i="3"/>
  <c r="F266" i="3"/>
  <c r="M265" i="3"/>
  <c r="GU9" i="16" s="1"/>
  <c r="M264" i="3"/>
  <c r="GT9" i="16" s="1"/>
  <c r="M263" i="3"/>
  <c r="GS9" i="16" s="1"/>
  <c r="M262" i="3"/>
  <c r="GR9" i="16" s="1"/>
  <c r="K261" i="3"/>
  <c r="J261" i="3"/>
  <c r="I261" i="3"/>
  <c r="H261" i="3"/>
  <c r="G261" i="3"/>
  <c r="F261" i="3"/>
  <c r="M260" i="3"/>
  <c r="GQ9" i="16" s="1"/>
  <c r="M259" i="3"/>
  <c r="GP9" i="16" s="1"/>
  <c r="M258" i="3"/>
  <c r="GO9" i="16" s="1"/>
  <c r="M257" i="3"/>
  <c r="GN9" i="16" s="1"/>
  <c r="K256" i="3"/>
  <c r="J256" i="3"/>
  <c r="I256" i="3"/>
  <c r="H256" i="3"/>
  <c r="G256" i="3"/>
  <c r="F256" i="3"/>
  <c r="M255" i="3"/>
  <c r="GM9" i="16" s="1"/>
  <c r="M254" i="3"/>
  <c r="GL9" i="16" s="1"/>
  <c r="M253" i="3"/>
  <c r="GK9" i="16" s="1"/>
  <c r="M252" i="3"/>
  <c r="GJ9" i="16" s="1"/>
  <c r="K251" i="3"/>
  <c r="J251" i="3"/>
  <c r="I251" i="3"/>
  <c r="H251" i="3"/>
  <c r="G251" i="3"/>
  <c r="F251" i="3"/>
  <c r="M250" i="3"/>
  <c r="GI9" i="16" s="1"/>
  <c r="M249" i="3"/>
  <c r="GH9" i="16" s="1"/>
  <c r="M248" i="3"/>
  <c r="GG9" i="16" s="1"/>
  <c r="M247" i="3"/>
  <c r="GF9" i="16" s="1"/>
  <c r="K246" i="3"/>
  <c r="J246" i="3"/>
  <c r="I246" i="3"/>
  <c r="H246" i="3"/>
  <c r="G246" i="3"/>
  <c r="F246" i="3"/>
  <c r="M245" i="3"/>
  <c r="GE9" i="16" s="1"/>
  <c r="M244" i="3"/>
  <c r="GD9" i="16" s="1"/>
  <c r="M243" i="3"/>
  <c r="GC9" i="16" s="1"/>
  <c r="M242" i="3"/>
  <c r="GB9" i="16" s="1"/>
  <c r="K241" i="3"/>
  <c r="J241" i="3"/>
  <c r="I241" i="3"/>
  <c r="H241" i="3"/>
  <c r="G241" i="3"/>
  <c r="F241" i="3"/>
  <c r="M240" i="3"/>
  <c r="GA9" i="16" s="1"/>
  <c r="M239" i="3"/>
  <c r="FZ9" i="16" s="1"/>
  <c r="M238" i="3"/>
  <c r="FY9" i="16" s="1"/>
  <c r="M237" i="3"/>
  <c r="FX9" i="16" s="1"/>
  <c r="K236" i="3"/>
  <c r="J236" i="3"/>
  <c r="I236" i="3"/>
  <c r="H236" i="3"/>
  <c r="G236" i="3"/>
  <c r="F236" i="3"/>
  <c r="M235" i="3"/>
  <c r="FW9" i="16" s="1"/>
  <c r="M234" i="3"/>
  <c r="FV9" i="16" s="1"/>
  <c r="M233" i="3"/>
  <c r="FU9" i="16" s="1"/>
  <c r="M232" i="3"/>
  <c r="FT9" i="16" s="1"/>
  <c r="K231" i="3"/>
  <c r="J231" i="3"/>
  <c r="I231" i="3"/>
  <c r="H231" i="3"/>
  <c r="G231" i="3"/>
  <c r="F231" i="3"/>
  <c r="M230" i="3"/>
  <c r="FS9" i="16" s="1"/>
  <c r="M229" i="3"/>
  <c r="FR9" i="16" s="1"/>
  <c r="M228" i="3"/>
  <c r="FQ9" i="16" s="1"/>
  <c r="M227" i="3"/>
  <c r="FP9" i="16" s="1"/>
  <c r="K226" i="3"/>
  <c r="J226" i="3"/>
  <c r="I226" i="3"/>
  <c r="H226" i="3"/>
  <c r="G226" i="3"/>
  <c r="F226" i="3"/>
  <c r="M225" i="3"/>
  <c r="FO9" i="16" s="1"/>
  <c r="M224" i="3"/>
  <c r="FN9" i="16" s="1"/>
  <c r="M223" i="3"/>
  <c r="FM9" i="16" s="1"/>
  <c r="M222" i="3"/>
  <c r="FL9" i="16" s="1"/>
  <c r="K221" i="3"/>
  <c r="J221" i="3"/>
  <c r="I221" i="3"/>
  <c r="H221" i="3"/>
  <c r="G221" i="3"/>
  <c r="F221" i="3"/>
  <c r="M220" i="3"/>
  <c r="FK9" i="16" s="1"/>
  <c r="M219" i="3"/>
  <c r="FJ9" i="16" s="1"/>
  <c r="M218" i="3"/>
  <c r="FI9" i="16" s="1"/>
  <c r="M217" i="3"/>
  <c r="FH9" i="16" s="1"/>
  <c r="K216" i="3"/>
  <c r="J216" i="3"/>
  <c r="I216" i="3"/>
  <c r="H216" i="3"/>
  <c r="G216" i="3"/>
  <c r="F216" i="3"/>
  <c r="M215" i="3"/>
  <c r="FG9" i="16" s="1"/>
  <c r="M214" i="3"/>
  <c r="FF9" i="16" s="1"/>
  <c r="M213" i="3"/>
  <c r="FE9" i="16" s="1"/>
  <c r="M212" i="3"/>
  <c r="FD9" i="16" s="1"/>
  <c r="K211" i="3"/>
  <c r="J211" i="3"/>
  <c r="I211" i="3"/>
  <c r="H211" i="3"/>
  <c r="G211" i="3"/>
  <c r="F211" i="3"/>
  <c r="M210" i="3"/>
  <c r="FC9" i="16" s="1"/>
  <c r="M209" i="3"/>
  <c r="FB9" i="16" s="1"/>
  <c r="M208" i="3"/>
  <c r="FA9" i="16" s="1"/>
  <c r="M207" i="3"/>
  <c r="EZ9" i="16" s="1"/>
  <c r="K206" i="3"/>
  <c r="J206" i="3"/>
  <c r="I206" i="3"/>
  <c r="H206" i="3"/>
  <c r="G206" i="3"/>
  <c r="F206" i="3"/>
  <c r="M205" i="3"/>
  <c r="EY9" i="16" s="1"/>
  <c r="M204" i="3"/>
  <c r="EX9" i="16" s="1"/>
  <c r="M203" i="3"/>
  <c r="EW9" i="16" s="1"/>
  <c r="M202" i="3"/>
  <c r="EV9" i="16" s="1"/>
  <c r="M201" i="3"/>
  <c r="EU9" i="16" s="1"/>
  <c r="M200" i="3"/>
  <c r="ET9" i="16" s="1"/>
  <c r="M199" i="3"/>
  <c r="ES9" i="16" s="1"/>
  <c r="M198" i="3"/>
  <c r="ER9" i="16" s="1"/>
  <c r="M197" i="3"/>
  <c r="EQ9" i="16" s="1"/>
  <c r="M196" i="3"/>
  <c r="EP9" i="16" s="1"/>
  <c r="M195" i="3"/>
  <c r="EO9" i="16" s="1"/>
  <c r="M194" i="3"/>
  <c r="EN9" i="16" s="1"/>
  <c r="K193" i="3"/>
  <c r="J193" i="3"/>
  <c r="I193" i="3"/>
  <c r="M192" i="3"/>
  <c r="EM9" i="16" s="1"/>
  <c r="M191" i="3"/>
  <c r="EL9" i="16" s="1"/>
  <c r="M190" i="3"/>
  <c r="EK9" i="16" s="1"/>
  <c r="M189" i="3"/>
  <c r="EJ9" i="16" s="1"/>
  <c r="M188" i="3"/>
  <c r="EI9" i="16" s="1"/>
  <c r="M187" i="3"/>
  <c r="EH9" i="16" s="1"/>
  <c r="M186" i="3"/>
  <c r="EG9" i="16" s="1"/>
  <c r="M185" i="3"/>
  <c r="EE9" i="16" s="1"/>
  <c r="M184" i="3"/>
  <c r="EF9" i="16" s="1"/>
  <c r="M183" i="3"/>
  <c r="EC9" i="16" s="1"/>
  <c r="M182" i="3"/>
  <c r="ED9" i="16" s="1"/>
  <c r="M181" i="3"/>
  <c r="EA9" i="16" s="1"/>
  <c r="M180" i="3"/>
  <c r="EB9" i="16" s="1"/>
  <c r="DY9" i="16"/>
  <c r="K178" i="3"/>
  <c r="J178" i="3"/>
  <c r="I178" i="3"/>
  <c r="H178" i="3"/>
  <c r="G178" i="3"/>
  <c r="F178" i="3"/>
  <c r="K177" i="3"/>
  <c r="J177" i="3"/>
  <c r="I177" i="3"/>
  <c r="H177" i="3"/>
  <c r="G177" i="3"/>
  <c r="F177" i="3"/>
  <c r="M176" i="3"/>
  <c r="DV9" i="16" s="1"/>
  <c r="M175" i="3"/>
  <c r="DU9" i="16" s="1"/>
  <c r="M174" i="3"/>
  <c r="DT9" i="16" s="1"/>
  <c r="M173" i="3"/>
  <c r="DS9" i="16" s="1"/>
  <c r="M172" i="3"/>
  <c r="DR9" i="16" s="1"/>
  <c r="M171" i="3"/>
  <c r="DQ9" i="16" s="1"/>
  <c r="M170" i="3"/>
  <c r="DP9" i="16" s="1"/>
  <c r="M169" i="3"/>
  <c r="DO9" i="16" s="1"/>
  <c r="M168" i="3"/>
  <c r="DN9" i="16" s="1"/>
  <c r="M167" i="3"/>
  <c r="DM9" i="16" s="1"/>
  <c r="M166" i="3"/>
  <c r="DL9" i="16" s="1"/>
  <c r="M165" i="3"/>
  <c r="DK9" i="16" s="1"/>
  <c r="M164" i="3"/>
  <c r="DJ9" i="16" s="1"/>
  <c r="M163" i="3"/>
  <c r="DI9" i="16" s="1"/>
  <c r="M162" i="3"/>
  <c r="DH9" i="16" s="1"/>
  <c r="M161" i="3"/>
  <c r="DG9" i="16" s="1"/>
  <c r="K160" i="3"/>
  <c r="J160" i="3"/>
  <c r="I160" i="3"/>
  <c r="H160" i="3"/>
  <c r="G160" i="3"/>
  <c r="F160" i="3"/>
  <c r="K159" i="3"/>
  <c r="J159" i="3"/>
  <c r="I159" i="3"/>
  <c r="H159" i="3"/>
  <c r="G159" i="3"/>
  <c r="F159" i="3"/>
  <c r="M158" i="3"/>
  <c r="DD9" i="16" s="1"/>
  <c r="M157" i="3"/>
  <c r="DC9" i="16" s="1"/>
  <c r="M156" i="3"/>
  <c r="DB9" i="16" s="1"/>
  <c r="M155" i="3"/>
  <c r="DA9" i="16" s="1"/>
  <c r="M154" i="3"/>
  <c r="CZ9" i="16" s="1"/>
  <c r="M153" i="3"/>
  <c r="CY9" i="16" s="1"/>
  <c r="M152" i="3"/>
  <c r="CX9" i="16" s="1"/>
  <c r="M151" i="3"/>
  <c r="CW9" i="16" s="1"/>
  <c r="M150" i="3"/>
  <c r="CV9" i="16" s="1"/>
  <c r="M149" i="3"/>
  <c r="CU9" i="16" s="1"/>
  <c r="M148" i="3"/>
  <c r="CT9" i="16" s="1"/>
  <c r="M147" i="3"/>
  <c r="CS9" i="16" s="1"/>
  <c r="M146" i="3"/>
  <c r="CR9" i="16" s="1"/>
  <c r="M145" i="3"/>
  <c r="CQ9" i="16" s="1"/>
  <c r="M144" i="3"/>
  <c r="CP9" i="16" s="1"/>
  <c r="M143" i="3"/>
  <c r="CO9" i="16" s="1"/>
  <c r="M142" i="3"/>
  <c r="CN9" i="16" s="1"/>
  <c r="M141" i="3"/>
  <c r="CM9" i="16" s="1"/>
  <c r="M140" i="3"/>
  <c r="CL9" i="16" s="1"/>
  <c r="M139" i="3"/>
  <c r="CK9" i="16" s="1"/>
  <c r="M138" i="3"/>
  <c r="CJ9" i="16" s="1"/>
  <c r="M137" i="3"/>
  <c r="CI9" i="16" s="1"/>
  <c r="M136" i="3"/>
  <c r="CH9" i="16" s="1"/>
  <c r="M135" i="3"/>
  <c r="CG9" i="16" s="1"/>
  <c r="M134" i="3"/>
  <c r="CF9" i="16" s="1"/>
  <c r="M133" i="3"/>
  <c r="CE9" i="16" s="1"/>
  <c r="M132" i="3"/>
  <c r="CD9" i="16" s="1"/>
  <c r="M131" i="3"/>
  <c r="CC9" i="16" s="1"/>
  <c r="M130" i="3"/>
  <c r="CB9" i="16" s="1"/>
  <c r="M129" i="3"/>
  <c r="CA9" i="16" s="1"/>
  <c r="M128" i="3"/>
  <c r="BZ9" i="16" s="1"/>
  <c r="M127" i="3"/>
  <c r="BY9" i="16" s="1"/>
  <c r="K126" i="3"/>
  <c r="J126" i="3"/>
  <c r="I126" i="3"/>
  <c r="H126" i="3"/>
  <c r="G126" i="3"/>
  <c r="F126" i="3"/>
  <c r="K125" i="3"/>
  <c r="J125" i="3"/>
  <c r="I125" i="3"/>
  <c r="H125" i="3"/>
  <c r="G125" i="3"/>
  <c r="F125" i="3"/>
  <c r="M124" i="3"/>
  <c r="BV9" i="16" s="1"/>
  <c r="M123" i="3"/>
  <c r="BU9" i="16" s="1"/>
  <c r="M122" i="3"/>
  <c r="BT9" i="16" s="1"/>
  <c r="M121" i="3"/>
  <c r="BS9" i="16" s="1"/>
  <c r="M120" i="3"/>
  <c r="BR9" i="16" s="1"/>
  <c r="M119" i="3"/>
  <c r="BQ9" i="16" s="1"/>
  <c r="M118" i="3"/>
  <c r="BP9" i="16" s="1"/>
  <c r="M117" i="3"/>
  <c r="BO9" i="16" s="1"/>
  <c r="M116" i="3"/>
  <c r="BN9" i="16" s="1"/>
  <c r="M115" i="3"/>
  <c r="BM9" i="16" s="1"/>
  <c r="M114" i="3"/>
  <c r="BL9" i="16" s="1"/>
  <c r="M113" i="3"/>
  <c r="BK9" i="16" s="1"/>
  <c r="M112" i="3"/>
  <c r="BJ9" i="16" s="1"/>
  <c r="M111" i="3"/>
  <c r="BI9" i="16" s="1"/>
  <c r="M110" i="3"/>
  <c r="BH9" i="16" s="1"/>
  <c r="M109" i="3"/>
  <c r="BG9" i="16" s="1"/>
  <c r="M108" i="3"/>
  <c r="BF9" i="16" s="1"/>
  <c r="M107" i="3"/>
  <c r="BE9" i="16" s="1"/>
  <c r="M106" i="3"/>
  <c r="BD9" i="16" s="1"/>
  <c r="M105" i="3"/>
  <c r="BC9" i="16" s="1"/>
  <c r="M104" i="3"/>
  <c r="BB9" i="16" s="1"/>
  <c r="M103" i="3"/>
  <c r="BA9" i="16" s="1"/>
  <c r="M102" i="3"/>
  <c r="AZ9" i="16" s="1"/>
  <c r="M101" i="3"/>
  <c r="AY9" i="16" s="1"/>
  <c r="M100" i="3"/>
  <c r="AX9" i="16" s="1"/>
  <c r="M99" i="3"/>
  <c r="AW9" i="16" s="1"/>
  <c r="M98" i="3"/>
  <c r="AV9" i="16" s="1"/>
  <c r="M97" i="3"/>
  <c r="AU9" i="16" s="1"/>
  <c r="M96" i="3"/>
  <c r="AT9" i="16" s="1"/>
  <c r="M95" i="3"/>
  <c r="AS9" i="16" s="1"/>
  <c r="M94" i="3"/>
  <c r="AR9" i="16" s="1"/>
  <c r="M93" i="3"/>
  <c r="AQ9" i="16" s="1"/>
  <c r="K92" i="3"/>
  <c r="J92" i="3"/>
  <c r="I92" i="3"/>
  <c r="H92" i="3"/>
  <c r="G92" i="3"/>
  <c r="F92" i="3"/>
  <c r="K91" i="3"/>
  <c r="J91" i="3"/>
  <c r="I91" i="3"/>
  <c r="H91" i="3"/>
  <c r="G91" i="3"/>
  <c r="F91" i="3"/>
  <c r="M90" i="3"/>
  <c r="AN9" i="16" s="1"/>
  <c r="M89" i="3"/>
  <c r="AM9" i="16" s="1"/>
  <c r="M88" i="3"/>
  <c r="AL9" i="16" s="1"/>
  <c r="M87" i="3"/>
  <c r="AK9" i="16" s="1"/>
  <c r="M86" i="3"/>
  <c r="AJ9" i="16" s="1"/>
  <c r="M85" i="3"/>
  <c r="AI9" i="16" s="1"/>
  <c r="M84" i="3"/>
  <c r="AH9" i="16" s="1"/>
  <c r="M83" i="3"/>
  <c r="AG9" i="16" s="1"/>
  <c r="M82" i="3"/>
  <c r="AF9" i="16" s="1"/>
  <c r="M81" i="3"/>
  <c r="AE9" i="16" s="1"/>
  <c r="M80" i="3"/>
  <c r="AD9" i="16" s="1"/>
  <c r="M79" i="3"/>
  <c r="AC9" i="16" s="1"/>
  <c r="M78" i="3"/>
  <c r="AB9" i="16" s="1"/>
  <c r="M77" i="3"/>
  <c r="AA9" i="16" s="1"/>
  <c r="M76" i="3"/>
  <c r="Z9" i="16" s="1"/>
  <c r="M75" i="3"/>
  <c r="Y9" i="16" s="1"/>
  <c r="M74" i="3"/>
  <c r="X9" i="16" s="1"/>
  <c r="M73" i="3"/>
  <c r="W9" i="16" s="1"/>
  <c r="M72" i="3"/>
  <c r="V9" i="16" s="1"/>
  <c r="M71" i="3"/>
  <c r="U9" i="16" s="1"/>
  <c r="M70" i="3"/>
  <c r="T9" i="16" s="1"/>
  <c r="M69" i="3"/>
  <c r="S9" i="16" s="1"/>
  <c r="M68" i="3"/>
  <c r="R9" i="16" s="1"/>
  <c r="M67" i="3"/>
  <c r="Q9" i="16" s="1"/>
  <c r="M66" i="3"/>
  <c r="P9" i="16" s="1"/>
  <c r="M65" i="3"/>
  <c r="O9" i="16" s="1"/>
  <c r="M64" i="3"/>
  <c r="N9" i="16" s="1"/>
  <c r="M63" i="3"/>
  <c r="M9" i="16" s="1"/>
  <c r="M62" i="3"/>
  <c r="L9" i="16" s="1"/>
  <c r="M61" i="3"/>
  <c r="K9" i="16" s="1"/>
  <c r="M60" i="3"/>
  <c r="J9" i="16" s="1"/>
  <c r="M59" i="3"/>
  <c r="I9" i="16" s="1"/>
  <c r="K58" i="3"/>
  <c r="J58" i="3"/>
  <c r="I58" i="3"/>
  <c r="H58" i="3"/>
  <c r="G58" i="3"/>
  <c r="F58" i="3"/>
  <c r="M57" i="3"/>
  <c r="BE9" i="15" s="1"/>
  <c r="M56" i="3"/>
  <c r="BD9" i="15" s="1"/>
  <c r="M55" i="3"/>
  <c r="BC9" i="15" s="1"/>
  <c r="M54" i="3"/>
  <c r="BB9" i="15" s="1"/>
  <c r="M53" i="3"/>
  <c r="BA9" i="15" s="1"/>
  <c r="M52" i="3"/>
  <c r="AZ9" i="15" s="1"/>
  <c r="M51" i="3"/>
  <c r="AY9" i="15" s="1"/>
  <c r="M50" i="3"/>
  <c r="AX9" i="15" s="1"/>
  <c r="M49" i="3"/>
  <c r="AW9" i="15" s="1"/>
  <c r="M48" i="3"/>
  <c r="AV9" i="15" s="1"/>
  <c r="M47" i="3"/>
  <c r="AU9" i="15" s="1"/>
  <c r="M46" i="3"/>
  <c r="AT9" i="15" s="1"/>
  <c r="K45" i="3"/>
  <c r="J45" i="3"/>
  <c r="I45" i="3"/>
  <c r="H45" i="3"/>
  <c r="G45" i="3"/>
  <c r="F45" i="3"/>
  <c r="M44" i="3"/>
  <c r="AR9" i="15" s="1"/>
  <c r="M43" i="3"/>
  <c r="AQ9" i="15" s="1"/>
  <c r="M42" i="3"/>
  <c r="AP9" i="15" s="1"/>
  <c r="M41" i="3"/>
  <c r="AO9" i="15" s="1"/>
  <c r="K40" i="3"/>
  <c r="J40" i="3"/>
  <c r="I40" i="3"/>
  <c r="H40" i="3"/>
  <c r="G40" i="3"/>
  <c r="F40" i="3"/>
  <c r="M39" i="3"/>
  <c r="AK9" i="15" s="1"/>
  <c r="M38" i="3"/>
  <c r="AJ9" i="15" s="1"/>
  <c r="M37" i="3"/>
  <c r="AI9" i="15" s="1"/>
  <c r="M36" i="3"/>
  <c r="AH9" i="15" s="1"/>
  <c r="M35" i="3"/>
  <c r="AG9" i="15" s="1"/>
  <c r="M34" i="3"/>
  <c r="AF9" i="15" s="1"/>
  <c r="M33" i="3"/>
  <c r="AE9" i="15" s="1"/>
  <c r="M32" i="3"/>
  <c r="AN9" i="15" s="1"/>
  <c r="M31" i="3"/>
  <c r="AM9" i="15" s="1"/>
  <c r="M30" i="3"/>
  <c r="AD9" i="15" s="1"/>
  <c r="M29" i="3"/>
  <c r="AC9" i="15" s="1"/>
  <c r="K28" i="3"/>
  <c r="J28" i="3"/>
  <c r="I28" i="3"/>
  <c r="H28" i="3"/>
  <c r="G28" i="3"/>
  <c r="F28" i="3"/>
  <c r="M27" i="3"/>
  <c r="AA9" i="15" s="1"/>
  <c r="M26" i="3"/>
  <c r="Z9" i="15" s="1"/>
  <c r="M25" i="3"/>
  <c r="Y9" i="15" s="1"/>
  <c r="M24" i="3"/>
  <c r="X9" i="15" s="1"/>
  <c r="M23" i="3"/>
  <c r="W9" i="15" s="1"/>
  <c r="M22" i="3"/>
  <c r="V9" i="15" s="1"/>
  <c r="M21" i="3"/>
  <c r="U9" i="15" s="1"/>
  <c r="M20" i="3"/>
  <c r="K19" i="3"/>
  <c r="J19" i="3"/>
  <c r="I19" i="3"/>
  <c r="H19" i="3"/>
  <c r="G19" i="3"/>
  <c r="F19" i="3"/>
  <c r="M18" i="3"/>
  <c r="S9" i="15" s="1"/>
  <c r="M17" i="3"/>
  <c r="R9" i="15" s="1"/>
  <c r="K16" i="3"/>
  <c r="J16" i="3"/>
  <c r="I16" i="3"/>
  <c r="H16" i="3"/>
  <c r="G16" i="3"/>
  <c r="F16" i="3"/>
  <c r="M15" i="3"/>
  <c r="P9" i="15" s="1"/>
  <c r="M14" i="3"/>
  <c r="O9" i="15" s="1"/>
  <c r="M13" i="3"/>
  <c r="M12" i="3"/>
  <c r="M9" i="15" s="1"/>
  <c r="M11" i="3"/>
  <c r="L9" i="15" s="1"/>
  <c r="M10" i="3"/>
  <c r="J9" i="15" s="1"/>
  <c r="K4" i="3"/>
  <c r="J4" i="3"/>
  <c r="I4" i="3"/>
  <c r="H4" i="3"/>
  <c r="G4" i="3"/>
  <c r="F4" i="3"/>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H19" i="2"/>
  <c r="AG19" i="2"/>
  <c r="AE19" i="2"/>
  <c r="AD19" i="2"/>
  <c r="AC19" i="2"/>
  <c r="AA19" i="2"/>
  <c r="Z19" i="2"/>
  <c r="X19" i="2"/>
  <c r="W19" i="2"/>
  <c r="V19" i="2"/>
  <c r="U19" i="2"/>
  <c r="T19" i="2"/>
  <c r="S19" i="2"/>
  <c r="R19" i="2"/>
  <c r="Q19" i="2"/>
  <c r="P19" i="2"/>
  <c r="N19" i="2"/>
  <c r="M19" i="2"/>
  <c r="L19" i="2"/>
  <c r="K19" i="2"/>
  <c r="G19" i="2"/>
  <c r="E19" i="2"/>
  <c r="K9" i="15" s="1"/>
  <c r="D19" i="2"/>
  <c r="AI18" i="2"/>
  <c r="AF18" i="2"/>
  <c r="AB18" i="2"/>
  <c r="Y18" i="2"/>
  <c r="O18" i="2"/>
  <c r="I18" i="2"/>
  <c r="AI17" i="2"/>
  <c r="AF17" i="2"/>
  <c r="AB17" i="2"/>
  <c r="Y17" i="2"/>
  <c r="O17" i="2"/>
  <c r="I17" i="2"/>
  <c r="AI16" i="2"/>
  <c r="AF16" i="2"/>
  <c r="AB16" i="2"/>
  <c r="Y16" i="2"/>
  <c r="O16" i="2"/>
  <c r="I16" i="2"/>
  <c r="AI15" i="2"/>
  <c r="AF15" i="2"/>
  <c r="AB15" i="2"/>
  <c r="Y15" i="2"/>
  <c r="O15" i="2"/>
  <c r="I15" i="2"/>
  <c r="AI14" i="2"/>
  <c r="AF14" i="2"/>
  <c r="AB14" i="2"/>
  <c r="Y14" i="2"/>
  <c r="O14" i="2"/>
  <c r="I14" i="2"/>
  <c r="AI13" i="2"/>
  <c r="AF13" i="2"/>
  <c r="AB13" i="2"/>
  <c r="Y13" i="2"/>
  <c r="O13" i="2"/>
  <c r="I13" i="2"/>
  <c r="AI12" i="2"/>
  <c r="AF12" i="2"/>
  <c r="AB12" i="2"/>
  <c r="Y12" i="2"/>
  <c r="O12" i="2"/>
  <c r="I12" i="2"/>
  <c r="AI11" i="2"/>
  <c r="AF11" i="2"/>
  <c r="AB11" i="2"/>
  <c r="Y11" i="2"/>
  <c r="O11" i="2"/>
  <c r="J11" i="2"/>
  <c r="H11" i="2"/>
  <c r="I11" i="2" s="1"/>
  <c r="X10" i="18" s="1"/>
  <c r="AI10" i="2"/>
  <c r="AF10" i="2"/>
  <c r="AB10" i="2"/>
  <c r="Y10" i="2"/>
  <c r="O10" i="2"/>
  <c r="H10" i="2"/>
  <c r="AI9" i="2"/>
  <c r="AF9" i="2"/>
  <c r="AB9" i="2"/>
  <c r="Y9" i="2"/>
  <c r="O9" i="2"/>
  <c r="H9" i="2"/>
  <c r="I9" i="2" s="1"/>
  <c r="J9" i="2" s="1"/>
  <c r="AI8" i="2"/>
  <c r="AF8" i="2"/>
  <c r="AB8" i="2"/>
  <c r="Y8" i="2"/>
  <c r="O8" i="2"/>
  <c r="H8" i="2"/>
  <c r="EY22" i="16" l="1"/>
  <c r="FB22" i="16"/>
  <c r="FD23" i="16"/>
  <c r="FJ23" i="16"/>
  <c r="FL23" i="16"/>
  <c r="FA22" i="16"/>
  <c r="FG23" i="16"/>
  <c r="FI23" i="16"/>
  <c r="AS14" i="17"/>
  <c r="AS15" i="17"/>
  <c r="AS16" i="17"/>
  <c r="AS17" i="17"/>
  <c r="FE23" i="16"/>
  <c r="FK23" i="16"/>
  <c r="AQ20" i="21"/>
  <c r="U166" i="21" s="1"/>
  <c r="AQ21" i="21"/>
  <c r="U167" i="21" s="1"/>
  <c r="AQ22" i="21"/>
  <c r="U168" i="21" s="1"/>
  <c r="AQ19" i="21"/>
  <c r="EX22" i="16"/>
  <c r="FF23" i="16"/>
  <c r="FH23" i="16"/>
  <c r="AS23" i="22"/>
  <c r="AS24" i="22"/>
  <c r="AS25" i="22"/>
  <c r="AS22" i="22"/>
  <c r="AS26" i="17"/>
  <c r="AS27" i="17"/>
  <c r="AS24" i="17"/>
  <c r="AS25" i="17"/>
  <c r="AS16" i="22"/>
  <c r="AS17" i="22"/>
  <c r="AS18" i="22"/>
  <c r="AS15" i="22"/>
  <c r="AS30" i="22"/>
  <c r="AS31" i="22"/>
  <c r="AS29" i="22"/>
  <c r="AS32" i="22"/>
  <c r="AS33" i="17"/>
  <c r="AS34" i="17"/>
  <c r="AS35" i="17"/>
  <c r="AS32" i="17"/>
  <c r="EW23" i="16"/>
  <c r="EW22" i="16"/>
  <c r="FC23" i="16"/>
  <c r="FC22" i="16"/>
  <c r="M241" i="7"/>
  <c r="GI22" i="16"/>
  <c r="AB19" i="2"/>
  <c r="AF19" i="2"/>
  <c r="M261" i="7"/>
  <c r="M289" i="7"/>
  <c r="BX13" i="15" s="1"/>
  <c r="I8" i="2"/>
  <c r="M261" i="14"/>
  <c r="M289" i="14"/>
  <c r="BX20" i="15" s="1"/>
  <c r="M241" i="6"/>
  <c r="FV23" i="16"/>
  <c r="GF23" i="16"/>
  <c r="FN22" i="16"/>
  <c r="AI19" i="2"/>
  <c r="M195" i="5"/>
  <c r="EO11" i="16" s="1"/>
  <c r="EO22" i="16" s="1"/>
  <c r="M246" i="8"/>
  <c r="M45" i="9"/>
  <c r="AS15" i="15" s="1"/>
  <c r="M236" i="9"/>
  <c r="M160" i="11"/>
  <c r="DF17" i="16" s="1"/>
  <c r="M152" i="8"/>
  <c r="CX14" i="16" s="1"/>
  <c r="M125" i="10"/>
  <c r="BW16" i="16" s="1"/>
  <c r="M177" i="10"/>
  <c r="DW16" i="16" s="1"/>
  <c r="M256" i="10"/>
  <c r="M246" i="12"/>
  <c r="M16" i="13"/>
  <c r="Q19" i="15" s="1"/>
  <c r="M159" i="13"/>
  <c r="DE19" i="16" s="1"/>
  <c r="M125" i="14"/>
  <c r="BW20" i="16" s="1"/>
  <c r="M256" i="14"/>
  <c r="GS23" i="16"/>
  <c r="U22" i="15"/>
  <c r="M45" i="3"/>
  <c r="AS9" i="15" s="1"/>
  <c r="CI22" i="16"/>
  <c r="M241" i="4"/>
  <c r="M246" i="4"/>
  <c r="M236" i="8"/>
  <c r="K22" i="16"/>
  <c r="AI22" i="16"/>
  <c r="AW22" i="16"/>
  <c r="DU22" i="16"/>
  <c r="N23" i="15"/>
  <c r="M160" i="6"/>
  <c r="DF12" i="16" s="1"/>
  <c r="M177" i="6"/>
  <c r="DW12" i="16" s="1"/>
  <c r="ET22" i="16"/>
  <c r="GD22" i="16"/>
  <c r="AG23" i="15"/>
  <c r="FW23" i="16"/>
  <c r="GO23" i="16"/>
  <c r="BN23" i="15"/>
  <c r="M40" i="5"/>
  <c r="AL11" i="15" s="1"/>
  <c r="M92" i="5"/>
  <c r="AP11" i="16" s="1"/>
  <c r="M256" i="5"/>
  <c r="M193" i="14"/>
  <c r="DZ20" i="16" s="1"/>
  <c r="M221" i="14"/>
  <c r="M58" i="7"/>
  <c r="BF13" i="15" s="1"/>
  <c r="CJ22" i="16"/>
  <c r="FF22" i="16"/>
  <c r="M221" i="3"/>
  <c r="BI22" i="15"/>
  <c r="O23" i="15"/>
  <c r="AR23" i="16"/>
  <c r="EL22" i="16"/>
  <c r="M185" i="4"/>
  <c r="EE10" i="16" s="1"/>
  <c r="EE23" i="16" s="1"/>
  <c r="EN23" i="16"/>
  <c r="M236" i="4"/>
  <c r="M91" i="6"/>
  <c r="AO12" i="16" s="1"/>
  <c r="M236" i="7"/>
  <c r="M251" i="7"/>
  <c r="AY13" i="15" s="1"/>
  <c r="M28" i="8"/>
  <c r="AB14" i="15" s="1"/>
  <c r="V24" i="23"/>
  <c r="M40" i="3"/>
  <c r="AL9" i="15" s="1"/>
  <c r="W22" i="16"/>
  <c r="M92" i="3"/>
  <c r="AP9" i="16" s="1"/>
  <c r="BI22" i="16"/>
  <c r="BU22" i="16"/>
  <c r="CU22" i="16"/>
  <c r="DI22" i="16"/>
  <c r="M58" i="4"/>
  <c r="BF10" i="15" s="1"/>
  <c r="GT23" i="16"/>
  <c r="M16" i="5"/>
  <c r="Q11" i="15" s="1"/>
  <c r="M125" i="6"/>
  <c r="BW12" i="16" s="1"/>
  <c r="X22" i="15"/>
  <c r="EV22" i="16"/>
  <c r="M216" i="3"/>
  <c r="GX22" i="16"/>
  <c r="M125" i="5"/>
  <c r="BW11" i="16" s="1"/>
  <c r="M177" i="5"/>
  <c r="DW11" i="16" s="1"/>
  <c r="M251" i="5"/>
  <c r="AY11" i="15" s="1"/>
  <c r="M236" i="6"/>
  <c r="M251" i="6"/>
  <c r="AY12" i="15" s="1"/>
  <c r="M28" i="7"/>
  <c r="AB13" i="15" s="1"/>
  <c r="M178" i="7"/>
  <c r="DX13" i="16" s="1"/>
  <c r="H19" i="2"/>
  <c r="M160" i="3"/>
  <c r="DF9" i="16" s="1"/>
  <c r="M45" i="4"/>
  <c r="AS10" i="15" s="1"/>
  <c r="M289" i="4"/>
  <c r="BX10" i="15" s="1"/>
  <c r="M160" i="5"/>
  <c r="DF11" i="16" s="1"/>
  <c r="M193" i="5"/>
  <c r="DZ11" i="16" s="1"/>
  <c r="M216" i="5"/>
  <c r="M16" i="7"/>
  <c r="Q13" i="15" s="1"/>
  <c r="M159" i="8"/>
  <c r="DE14" i="16" s="1"/>
  <c r="M91" i="9"/>
  <c r="AO15" i="16" s="1"/>
  <c r="M241" i="9"/>
  <c r="M246" i="9"/>
  <c r="M16" i="10"/>
  <c r="Q16" i="15" s="1"/>
  <c r="M256" i="11"/>
  <c r="M19" i="12"/>
  <c r="T18" i="15" s="1"/>
  <c r="M251" i="12"/>
  <c r="AY18" i="15" s="1"/>
  <c r="M241" i="13"/>
  <c r="M246" i="13"/>
  <c r="M16" i="14"/>
  <c r="Q20" i="15" s="1"/>
  <c r="M281" i="14"/>
  <c r="BP20" i="15" s="1"/>
  <c r="DY22" i="16"/>
  <c r="BV23" i="15"/>
  <c r="BK22" i="15"/>
  <c r="FT22" i="16"/>
  <c r="FR23" i="16"/>
  <c r="FK22" i="16"/>
  <c r="FD22" i="16"/>
  <c r="DK22" i="16"/>
  <c r="M178" i="8"/>
  <c r="DX14" i="16" s="1"/>
  <c r="DO23" i="16"/>
  <c r="BY22" i="16"/>
  <c r="CW22" i="16"/>
  <c r="CK22" i="16"/>
  <c r="AY22" i="16"/>
  <c r="BK22" i="16"/>
  <c r="M126" i="8"/>
  <c r="BX14" i="16" s="1"/>
  <c r="X22" i="16"/>
  <c r="AF23" i="16"/>
  <c r="AC22" i="15"/>
  <c r="R22" i="15"/>
  <c r="EM22" i="16"/>
  <c r="I10" i="2"/>
  <c r="J10" i="2" s="1"/>
  <c r="M22" i="16"/>
  <c r="FY22" i="16"/>
  <c r="AX23" i="15"/>
  <c r="M91" i="4"/>
  <c r="AO10" i="16" s="1"/>
  <c r="M271" i="4"/>
  <c r="AK22" i="15"/>
  <c r="BT22" i="16"/>
  <c r="M231" i="3"/>
  <c r="GH22" i="16"/>
  <c r="M256" i="3"/>
  <c r="BG22" i="15"/>
  <c r="Z23" i="15"/>
  <c r="AB23" i="16"/>
  <c r="AN23" i="16"/>
  <c r="ED23" i="16"/>
  <c r="GA23" i="16"/>
  <c r="M193" i="7"/>
  <c r="DZ13" i="16" s="1"/>
  <c r="M58" i="8"/>
  <c r="BF14" i="15" s="1"/>
  <c r="M125" i="8"/>
  <c r="BW14" i="16" s="1"/>
  <c r="M177" i="8"/>
  <c r="DW14" i="16" s="1"/>
  <c r="M221" i="8"/>
  <c r="M226" i="8"/>
  <c r="M126" i="10"/>
  <c r="BX16" i="16" s="1"/>
  <c r="M178" i="10"/>
  <c r="DX16" i="16" s="1"/>
  <c r="M236" i="10"/>
  <c r="M160" i="12"/>
  <c r="DF18" i="16" s="1"/>
  <c r="M193" i="12"/>
  <c r="DZ18" i="16" s="1"/>
  <c r="M221" i="12"/>
  <c r="GB18" i="16" s="1"/>
  <c r="GB23" i="16" s="1"/>
  <c r="M226" i="12"/>
  <c r="DP23" i="16"/>
  <c r="M193" i="6"/>
  <c r="DZ12" i="16" s="1"/>
  <c r="M261" i="6"/>
  <c r="M289" i="6"/>
  <c r="BX12" i="15" s="1"/>
  <c r="M91" i="8"/>
  <c r="AO14" i="16" s="1"/>
  <c r="M226" i="3"/>
  <c r="W22" i="15"/>
  <c r="AE23" i="16"/>
  <c r="CQ23" i="16"/>
  <c r="M226" i="11"/>
  <c r="M289" i="5"/>
  <c r="BX11" i="15" s="1"/>
  <c r="M211" i="7"/>
  <c r="M271" i="9"/>
  <c r="BE22" i="15"/>
  <c r="CM22" i="16"/>
  <c r="CY22" i="16"/>
  <c r="DM22" i="16"/>
  <c r="M177" i="3"/>
  <c r="DW9" i="16" s="1"/>
  <c r="EA22" i="16"/>
  <c r="AK22" i="16"/>
  <c r="CE23" i="16"/>
  <c r="M256" i="7"/>
  <c r="M19" i="8"/>
  <c r="T14" i="15" s="1"/>
  <c r="FS23" i="16"/>
  <c r="M159" i="5"/>
  <c r="DE11" i="16" s="1"/>
  <c r="M261" i="5"/>
  <c r="Y22" i="16"/>
  <c r="FG22" i="16"/>
  <c r="BQ22" i="15"/>
  <c r="AH23" i="15"/>
  <c r="S23" i="16"/>
  <c r="DC23" i="16"/>
  <c r="M58" i="6"/>
  <c r="BF12" i="15" s="1"/>
  <c r="FU14" i="16"/>
  <c r="GL14" i="16"/>
  <c r="M126" i="9"/>
  <c r="BX15" i="16" s="1"/>
  <c r="M211" i="9"/>
  <c r="M28" i="4"/>
  <c r="AB10" i="15" s="1"/>
  <c r="M19" i="7"/>
  <c r="T13" i="15" s="1"/>
  <c r="AM22" i="16"/>
  <c r="CA22" i="16"/>
  <c r="Y22" i="15"/>
  <c r="O22" i="16"/>
  <c r="BA22" i="16"/>
  <c r="M251" i="3"/>
  <c r="M19" i="6"/>
  <c r="T12" i="15" s="1"/>
  <c r="M211" i="6"/>
  <c r="AA22" i="16"/>
  <c r="M125" i="3"/>
  <c r="BW9" i="16" s="1"/>
  <c r="M178" i="9"/>
  <c r="DX15" i="16" s="1"/>
  <c r="M226" i="5"/>
  <c r="M256" i="6"/>
  <c r="AN22" i="15"/>
  <c r="BM22" i="16"/>
  <c r="O19" i="2"/>
  <c r="AR22" i="15"/>
  <c r="FY23" i="16"/>
  <c r="AJ22" i="15"/>
  <c r="I22" i="16"/>
  <c r="U22" i="16"/>
  <c r="AG22" i="16"/>
  <c r="AU22" i="16"/>
  <c r="BG22" i="16"/>
  <c r="BS22" i="16"/>
  <c r="M126" i="3"/>
  <c r="BX9" i="16" s="1"/>
  <c r="CG22" i="16"/>
  <c r="CS22" i="16"/>
  <c r="M159" i="3"/>
  <c r="DE9" i="16" s="1"/>
  <c r="DG22" i="16"/>
  <c r="DS22" i="16"/>
  <c r="M178" i="3"/>
  <c r="DX9" i="16" s="1"/>
  <c r="EH22" i="16"/>
  <c r="FI22" i="16"/>
  <c r="GM22" i="16"/>
  <c r="M281" i="3"/>
  <c r="BP9" i="15" s="1"/>
  <c r="AT23" i="15"/>
  <c r="O23" i="16"/>
  <c r="AA23" i="16"/>
  <c r="AM23" i="16"/>
  <c r="CA23" i="16"/>
  <c r="CM23" i="16"/>
  <c r="CY23" i="16"/>
  <c r="M160" i="4"/>
  <c r="DF10" i="16" s="1"/>
  <c r="FB23" i="16"/>
  <c r="M216" i="4"/>
  <c r="FT23" i="16"/>
  <c r="M251" i="4"/>
  <c r="AY10" i="15" s="1"/>
  <c r="GX23" i="16"/>
  <c r="BR23" i="15"/>
  <c r="M28" i="5"/>
  <c r="AB11" i="15" s="1"/>
  <c r="M281" i="5"/>
  <c r="BP11" i="15" s="1"/>
  <c r="M281" i="6"/>
  <c r="BP12" i="15" s="1"/>
  <c r="M40" i="7"/>
  <c r="AL13" i="15" s="1"/>
  <c r="M281" i="7"/>
  <c r="BP13" i="15" s="1"/>
  <c r="M40" i="8"/>
  <c r="AL14" i="15" s="1"/>
  <c r="M92" i="8"/>
  <c r="AP14" i="16" s="1"/>
  <c r="M231" i="8"/>
  <c r="M256" i="8"/>
  <c r="M246" i="10"/>
  <c r="M16" i="11"/>
  <c r="Q17" i="15" s="1"/>
  <c r="M159" i="11"/>
  <c r="DE17" i="16" s="1"/>
  <c r="M125" i="12"/>
  <c r="BW18" i="16" s="1"/>
  <c r="M177" i="12"/>
  <c r="DW18" i="16" s="1"/>
  <c r="M256" i="12"/>
  <c r="M246" i="14"/>
  <c r="M271" i="14"/>
  <c r="GY23" i="16"/>
  <c r="M45" i="5"/>
  <c r="AS11" i="15" s="1"/>
  <c r="M126" i="5"/>
  <c r="BX11" i="16" s="1"/>
  <c r="M178" i="5"/>
  <c r="DX11" i="16" s="1"/>
  <c r="M206" i="5"/>
  <c r="M231" i="5"/>
  <c r="M266" i="5"/>
  <c r="M216" i="6"/>
  <c r="M177" i="7"/>
  <c r="DW13" i="16" s="1"/>
  <c r="M216" i="7"/>
  <c r="M58" i="9"/>
  <c r="BF15" i="15" s="1"/>
  <c r="M216" i="9"/>
  <c r="M28" i="10"/>
  <c r="AB16" i="15" s="1"/>
  <c r="M40" i="11"/>
  <c r="AL17" i="15" s="1"/>
  <c r="M92" i="11"/>
  <c r="AP17" i="16" s="1"/>
  <c r="M206" i="11"/>
  <c r="M261" i="11"/>
  <c r="M266" i="11"/>
  <c r="M58" i="13"/>
  <c r="BF19" i="15" s="1"/>
  <c r="M216" i="13"/>
  <c r="M28" i="14"/>
  <c r="AB20" i="15" s="1"/>
  <c r="M241" i="14"/>
  <c r="M91" i="13"/>
  <c r="AO19" i="16" s="1"/>
  <c r="M126" i="14"/>
  <c r="BX20" i="16" s="1"/>
  <c r="M178" i="14"/>
  <c r="DX20" i="16" s="1"/>
  <c r="M236" i="14"/>
  <c r="M160" i="8"/>
  <c r="DF14" i="16" s="1"/>
  <c r="M193" i="8"/>
  <c r="DZ14" i="16" s="1"/>
  <c r="M251" i="8"/>
  <c r="M28" i="9"/>
  <c r="AB15" i="15" s="1"/>
  <c r="M40" i="10"/>
  <c r="AL16" i="15" s="1"/>
  <c r="M92" i="10"/>
  <c r="AP16" i="16" s="1"/>
  <c r="M206" i="10"/>
  <c r="M266" i="10"/>
  <c r="M281" i="10"/>
  <c r="BP16" i="15" s="1"/>
  <c r="M289" i="10"/>
  <c r="BX16" i="15" s="1"/>
  <c r="M58" i="12"/>
  <c r="BF18" i="15" s="1"/>
  <c r="M216" i="12"/>
  <c r="M28" i="13"/>
  <c r="AB19" i="15" s="1"/>
  <c r="M211" i="13"/>
  <c r="M271" i="13"/>
  <c r="M40" i="14"/>
  <c r="AL20" i="15" s="1"/>
  <c r="M92" i="14"/>
  <c r="AP20" i="16" s="1"/>
  <c r="M206" i="14"/>
  <c r="M231" i="14"/>
  <c r="M266" i="14"/>
  <c r="M45" i="13"/>
  <c r="AS19" i="15" s="1"/>
  <c r="M126" i="13"/>
  <c r="BX19" i="16" s="1"/>
  <c r="M178" i="13"/>
  <c r="DX19" i="16" s="1"/>
  <c r="M236" i="13"/>
  <c r="GY22" i="16"/>
  <c r="DG23" i="16"/>
  <c r="M206" i="4"/>
  <c r="M16" i="9"/>
  <c r="Q15" i="15" s="1"/>
  <c r="M231" i="10"/>
  <c r="GS22" i="16"/>
  <c r="CZ22" i="16"/>
  <c r="FV22" i="16"/>
  <c r="M246" i="3"/>
  <c r="GT22" i="16"/>
  <c r="BM22" i="15"/>
  <c r="M16" i="4"/>
  <c r="DH23" i="16"/>
  <c r="GM23" i="16"/>
  <c r="M206" i="6"/>
  <c r="M16" i="8"/>
  <c r="Q14" i="15" s="1"/>
  <c r="M40" i="9"/>
  <c r="AL15" i="15" s="1"/>
  <c r="M92" i="9"/>
  <c r="AP15" i="16" s="1"/>
  <c r="M159" i="9"/>
  <c r="DE15" i="16" s="1"/>
  <c r="M206" i="9"/>
  <c r="M261" i="9"/>
  <c r="M266" i="9"/>
  <c r="M58" i="11"/>
  <c r="BF17" i="15" s="1"/>
  <c r="M216" i="11"/>
  <c r="M28" i="12"/>
  <c r="AB18" i="15" s="1"/>
  <c r="M40" i="13"/>
  <c r="AL19" i="15" s="1"/>
  <c r="M92" i="13"/>
  <c r="AP19" i="16" s="1"/>
  <c r="M206" i="13"/>
  <c r="M261" i="13"/>
  <c r="M266" i="13"/>
  <c r="M177" i="14"/>
  <c r="DW20" i="16" s="1"/>
  <c r="M22" i="15"/>
  <c r="AN22" i="16"/>
  <c r="M28" i="6"/>
  <c r="AB12" i="15" s="1"/>
  <c r="AA22" i="15"/>
  <c r="M91" i="3"/>
  <c r="AO9" i="16" s="1"/>
  <c r="BO22" i="16"/>
  <c r="CC22" i="16"/>
  <c r="CO22" i="16"/>
  <c r="DO22" i="16"/>
  <c r="EC22" i="16"/>
  <c r="FW22" i="16"/>
  <c r="K23" i="16"/>
  <c r="CI23" i="16"/>
  <c r="GH23" i="16"/>
  <c r="M256" i="4"/>
  <c r="M19" i="5"/>
  <c r="T11" i="15" s="1"/>
  <c r="M126" i="6"/>
  <c r="BX12" i="16" s="1"/>
  <c r="M211" i="8"/>
  <c r="M160" i="10"/>
  <c r="DF16" i="16" s="1"/>
  <c r="M193" i="10"/>
  <c r="DZ16" i="16" s="1"/>
  <c r="M221" i="10"/>
  <c r="M226" i="10"/>
  <c r="M91" i="11"/>
  <c r="AO17" i="16" s="1"/>
  <c r="M126" i="12"/>
  <c r="BX18" i="16" s="1"/>
  <c r="M178" i="12"/>
  <c r="DX18" i="16" s="1"/>
  <c r="M236" i="12"/>
  <c r="M231" i="13"/>
  <c r="M160" i="14"/>
  <c r="DF20" i="16" s="1"/>
  <c r="M226" i="14"/>
  <c r="M251" i="14"/>
  <c r="AY20" i="15" s="1"/>
  <c r="GA22" i="16"/>
  <c r="M126" i="4"/>
  <c r="BX10" i="16" s="1"/>
  <c r="M193" i="3"/>
  <c r="DZ9" i="16" s="1"/>
  <c r="DT23" i="16"/>
  <c r="M281" i="4"/>
  <c r="BP10" i="15" s="1"/>
  <c r="M92" i="4"/>
  <c r="AP10" i="16" s="1"/>
  <c r="EI23" i="16"/>
  <c r="M159" i="6"/>
  <c r="DE12" i="16" s="1"/>
  <c r="M19" i="3"/>
  <c r="T9" i="15" s="1"/>
  <c r="AG22" i="15"/>
  <c r="AW22" i="15"/>
  <c r="BD22" i="16"/>
  <c r="EF22" i="16"/>
  <c r="FL22" i="16"/>
  <c r="FR22" i="16"/>
  <c r="M236" i="3"/>
  <c r="BO22" i="15"/>
  <c r="AC23" i="15"/>
  <c r="AJ23" i="16"/>
  <c r="GI23" i="16"/>
  <c r="M58" i="5"/>
  <c r="BF11" i="15" s="1"/>
  <c r="M211" i="5"/>
  <c r="M246" i="5"/>
  <c r="M271" i="5"/>
  <c r="M16" i="6"/>
  <c r="Q12" i="15" s="1"/>
  <c r="M231" i="6"/>
  <c r="M271" i="6"/>
  <c r="M231" i="7"/>
  <c r="M271" i="7"/>
  <c r="M206" i="8"/>
  <c r="M256" i="9"/>
  <c r="M19" i="10"/>
  <c r="T16" i="15" s="1"/>
  <c r="M251" i="10"/>
  <c r="AY16" i="15" s="1"/>
  <c r="M241" i="11"/>
  <c r="GR17" i="16" s="1"/>
  <c r="GR22" i="16" s="1"/>
  <c r="M246" i="11"/>
  <c r="M16" i="12"/>
  <c r="Q18" i="15" s="1"/>
  <c r="M256" i="13"/>
  <c r="M19" i="14"/>
  <c r="T20" i="15" s="1"/>
  <c r="AE19" i="15"/>
  <c r="AE22" i="15" s="1"/>
  <c r="M178" i="4"/>
  <c r="DX10" i="16" s="1"/>
  <c r="M221" i="5"/>
  <c r="Y19" i="2"/>
  <c r="AF22" i="15"/>
  <c r="AO22" i="15"/>
  <c r="Q22" i="16"/>
  <c r="AC22" i="16"/>
  <c r="AQ22" i="16"/>
  <c r="BC22" i="16"/>
  <c r="DA22" i="16"/>
  <c r="GO22" i="16"/>
  <c r="M40" i="4"/>
  <c r="AL10" i="15" s="1"/>
  <c r="BB23" i="15"/>
  <c r="W23" i="16"/>
  <c r="AI23" i="16"/>
  <c r="CU23" i="16"/>
  <c r="M159" i="4"/>
  <c r="DE10" i="16" s="1"/>
  <c r="M231" i="4"/>
  <c r="M178" i="6"/>
  <c r="DX12" i="16" s="1"/>
  <c r="P22" i="15"/>
  <c r="AQ22" i="15"/>
  <c r="S22" i="16"/>
  <c r="AE22" i="16"/>
  <c r="AS22" i="16"/>
  <c r="BE22" i="16"/>
  <c r="BQ22" i="16"/>
  <c r="CE22" i="16"/>
  <c r="CQ22" i="16"/>
  <c r="DC22" i="16"/>
  <c r="DQ22" i="16"/>
  <c r="FS22" i="16"/>
  <c r="BW22" i="15"/>
  <c r="AD23" i="15"/>
  <c r="BD23" i="15"/>
  <c r="M125" i="4"/>
  <c r="BW10" i="16" s="1"/>
  <c r="DK23" i="16"/>
  <c r="M221" i="4"/>
  <c r="M226" i="4"/>
  <c r="GD23" i="16"/>
  <c r="GV23" i="16"/>
  <c r="BI23" i="15"/>
  <c r="M40" i="6"/>
  <c r="AL12" i="15" s="1"/>
  <c r="M45" i="6"/>
  <c r="AS12" i="15" s="1"/>
  <c r="M92" i="6"/>
  <c r="AP12" i="16" s="1"/>
  <c r="M246" i="6"/>
  <c r="M45" i="7"/>
  <c r="AS13" i="15" s="1"/>
  <c r="M246" i="7"/>
  <c r="M45" i="8"/>
  <c r="AS14" i="15" s="1"/>
  <c r="M266" i="8"/>
  <c r="M289" i="8"/>
  <c r="BX14" i="15" s="1"/>
  <c r="M58" i="10"/>
  <c r="BF16" i="15" s="1"/>
  <c r="M216" i="10"/>
  <c r="M28" i="11"/>
  <c r="AB17" i="15" s="1"/>
  <c r="M211" i="11"/>
  <c r="M271" i="11"/>
  <c r="M40" i="12"/>
  <c r="AL18" i="15" s="1"/>
  <c r="M92" i="12"/>
  <c r="AP18" i="16" s="1"/>
  <c r="M206" i="12"/>
  <c r="M266" i="12"/>
  <c r="M281" i="12"/>
  <c r="BP18" i="15" s="1"/>
  <c r="M289" i="12"/>
  <c r="BX18" i="15" s="1"/>
  <c r="M58" i="14"/>
  <c r="BF20" i="15" s="1"/>
  <c r="M91" i="14"/>
  <c r="AO20" i="16" s="1"/>
  <c r="M216" i="14"/>
  <c r="BA17" i="15"/>
  <c r="DS23" i="16"/>
  <c r="M266" i="4"/>
  <c r="M28" i="3"/>
  <c r="AB9" i="15" s="1"/>
  <c r="AI22" i="15"/>
  <c r="EP22" i="16"/>
  <c r="M206" i="3"/>
  <c r="M266" i="3"/>
  <c r="M289" i="3"/>
  <c r="BX9" i="15" s="1"/>
  <c r="R23" i="15"/>
  <c r="DL23" i="16"/>
  <c r="EL23" i="16"/>
  <c r="FA23" i="16"/>
  <c r="BJ23" i="15"/>
  <c r="M91" i="5"/>
  <c r="AO11" i="16" s="1"/>
  <c r="M236" i="5"/>
  <c r="M241" i="5"/>
  <c r="M221" i="6"/>
  <c r="M226" i="6"/>
  <c r="M266" i="6"/>
  <c r="M221" i="7"/>
  <c r="M226" i="7"/>
  <c r="M266" i="7"/>
  <c r="M281" i="8"/>
  <c r="BP14" i="15" s="1"/>
  <c r="M160" i="9"/>
  <c r="DF15" i="16" s="1"/>
  <c r="M226" i="9"/>
  <c r="M45" i="11"/>
  <c r="AS17" i="15" s="1"/>
  <c r="M126" i="11"/>
  <c r="BX17" i="16" s="1"/>
  <c r="M178" i="11"/>
  <c r="DX17" i="16" s="1"/>
  <c r="M236" i="11"/>
  <c r="M231" i="12"/>
  <c r="M160" i="13"/>
  <c r="DF19" i="16" s="1"/>
  <c r="M226" i="13"/>
  <c r="V15" i="23"/>
  <c r="AU23" i="16"/>
  <c r="AY23" i="16"/>
  <c r="BC23" i="16"/>
  <c r="BG23" i="16"/>
  <c r="BK23" i="16"/>
  <c r="AV23" i="16"/>
  <c r="BL23" i="16"/>
  <c r="BT23" i="16"/>
  <c r="AQ23" i="16"/>
  <c r="AV23" i="15"/>
  <c r="BO23" i="16"/>
  <c r="BS23" i="16"/>
  <c r="M126" i="7"/>
  <c r="BX13" i="16" s="1"/>
  <c r="M125" i="7"/>
  <c r="BW13" i="16" s="1"/>
  <c r="T23" i="16"/>
  <c r="X23" i="16"/>
  <c r="M92" i="7"/>
  <c r="AP13" i="16" s="1"/>
  <c r="L23" i="16"/>
  <c r="P23" i="16"/>
  <c r="M91" i="7"/>
  <c r="AO13" i="16" s="1"/>
  <c r="CB23" i="16"/>
  <c r="CF23" i="16"/>
  <c r="CJ23" i="16"/>
  <c r="CN23" i="16"/>
  <c r="CR23" i="16"/>
  <c r="CV23" i="16"/>
  <c r="CZ23" i="16"/>
  <c r="DD23" i="16"/>
  <c r="M160" i="7"/>
  <c r="DF13" i="16" s="1"/>
  <c r="M159" i="7"/>
  <c r="DE13" i="16" s="1"/>
  <c r="ET23" i="16"/>
  <c r="EX23" i="16"/>
  <c r="ES23" i="16"/>
  <c r="ES22" i="16"/>
  <c r="EP23" i="16"/>
  <c r="M206" i="7"/>
  <c r="EA23" i="16"/>
  <c r="AY14" i="15"/>
  <c r="DP22" i="16"/>
  <c r="AZ10" i="15"/>
  <c r="GJ10" i="16"/>
  <c r="M16" i="3"/>
  <c r="M241" i="3"/>
  <c r="M271" i="3"/>
  <c r="AP23" i="15"/>
  <c r="BG23" i="15"/>
  <c r="BK23" i="15"/>
  <c r="BO23" i="15"/>
  <c r="I18" i="15"/>
  <c r="I14" i="15"/>
  <c r="I10" i="15"/>
  <c r="I19" i="15"/>
  <c r="I15" i="15"/>
  <c r="I11" i="15"/>
  <c r="I20" i="15"/>
  <c r="I16" i="15"/>
  <c r="I12" i="15"/>
  <c r="I13" i="15"/>
  <c r="I17" i="15"/>
  <c r="I9" i="15"/>
  <c r="M58" i="3"/>
  <c r="BF9" i="15" s="1"/>
  <c r="M211" i="3"/>
  <c r="M261" i="3"/>
  <c r="M19" i="4"/>
  <c r="T10" i="15" s="1"/>
  <c r="AN23" i="15"/>
  <c r="AZ23" i="16"/>
  <c r="BD23" i="16"/>
  <c r="BH23" i="16"/>
  <c r="BP23" i="16"/>
  <c r="M177" i="4"/>
  <c r="DW10" i="16" s="1"/>
  <c r="M193" i="4"/>
  <c r="DZ10" i="16" s="1"/>
  <c r="M211" i="4"/>
  <c r="M261" i="4"/>
  <c r="BQ23" i="15"/>
  <c r="FM11" i="16"/>
  <c r="FM23" i="16" s="1"/>
  <c r="FP11" i="16"/>
  <c r="FP23" i="16" s="1"/>
  <c r="GL11" i="16"/>
  <c r="FU11" i="16"/>
  <c r="GK11" i="16"/>
  <c r="BA11" i="15"/>
  <c r="G167" i="22"/>
  <c r="K20" i="15"/>
  <c r="K16" i="15"/>
  <c r="K12" i="15"/>
  <c r="K17" i="15"/>
  <c r="K13" i="15"/>
  <c r="K18" i="15"/>
  <c r="K14" i="15"/>
  <c r="K10" i="15"/>
  <c r="S22" i="15"/>
  <c r="AD22" i="15"/>
  <c r="AT22" i="15"/>
  <c r="AX22" i="15"/>
  <c r="BB22" i="15"/>
  <c r="J22" i="16"/>
  <c r="N22" i="16"/>
  <c r="R22" i="16"/>
  <c r="V22" i="16"/>
  <c r="Z22" i="16"/>
  <c r="AD22" i="16"/>
  <c r="AH22" i="16"/>
  <c r="AL22" i="16"/>
  <c r="AT22" i="16"/>
  <c r="AX22" i="16"/>
  <c r="BB22" i="16"/>
  <c r="BF22" i="16"/>
  <c r="BJ22" i="16"/>
  <c r="BN22" i="16"/>
  <c r="BR22" i="16"/>
  <c r="BV22" i="16"/>
  <c r="BZ22" i="16"/>
  <c r="CD22" i="16"/>
  <c r="CH22" i="16"/>
  <c r="CL22" i="16"/>
  <c r="CP22" i="16"/>
  <c r="CT22" i="16"/>
  <c r="CX22" i="16"/>
  <c r="DB22" i="16"/>
  <c r="DJ22" i="16"/>
  <c r="DN22" i="16"/>
  <c r="DR22" i="16"/>
  <c r="DV22" i="16"/>
  <c r="EB22" i="16"/>
  <c r="EI22" i="16"/>
  <c r="EQ22" i="16"/>
  <c r="EU22" i="16"/>
  <c r="FE22" i="16"/>
  <c r="FJ22" i="16"/>
  <c r="FO22" i="16"/>
  <c r="FZ22" i="16"/>
  <c r="GE22" i="16"/>
  <c r="GF22" i="16"/>
  <c r="GP22" i="16"/>
  <c r="GU22" i="16"/>
  <c r="GV22" i="16"/>
  <c r="BH22" i="15"/>
  <c r="BL22" i="15"/>
  <c r="BR22" i="15"/>
  <c r="BV22" i="15"/>
  <c r="P23" i="15"/>
  <c r="AA23" i="15"/>
  <c r="AI23" i="15"/>
  <c r="AQ23" i="15"/>
  <c r="AW23" i="15"/>
  <c r="BE23" i="15"/>
  <c r="I23" i="16"/>
  <c r="M23" i="16"/>
  <c r="Q23" i="16"/>
  <c r="U23" i="16"/>
  <c r="Y23" i="16"/>
  <c r="AC23" i="16"/>
  <c r="AG23" i="16"/>
  <c r="AK23" i="16"/>
  <c r="AS23" i="16"/>
  <c r="AW23" i="16"/>
  <c r="BA23" i="16"/>
  <c r="BE23" i="16"/>
  <c r="BI23" i="16"/>
  <c r="BM23" i="16"/>
  <c r="BQ23" i="16"/>
  <c r="BU23" i="16"/>
  <c r="BY23" i="16"/>
  <c r="CC23" i="16"/>
  <c r="CG23" i="16"/>
  <c r="CK23" i="16"/>
  <c r="CO23" i="16"/>
  <c r="CS23" i="16"/>
  <c r="CW23" i="16"/>
  <c r="DA23" i="16"/>
  <c r="DI23" i="16"/>
  <c r="DM23" i="16"/>
  <c r="DQ23" i="16"/>
  <c r="DU23" i="16"/>
  <c r="DY23" i="16"/>
  <c r="EC23" i="16"/>
  <c r="EM23" i="16"/>
  <c r="EQ23" i="16"/>
  <c r="EU23" i="16"/>
  <c r="EY23" i="16"/>
  <c r="FO23" i="16"/>
  <c r="GL10" i="16"/>
  <c r="FU10" i="16"/>
  <c r="FZ23" i="16"/>
  <c r="GE23" i="16"/>
  <c r="GK10" i="16"/>
  <c r="BA10" i="15"/>
  <c r="GP23" i="16"/>
  <c r="GU23" i="16"/>
  <c r="BH23" i="15"/>
  <c r="BL23" i="15"/>
  <c r="GL12" i="16"/>
  <c r="FU12" i="16"/>
  <c r="M271" i="10"/>
  <c r="M231" i="11"/>
  <c r="M91" i="12"/>
  <c r="AO18" i="16" s="1"/>
  <c r="GJ18" i="16"/>
  <c r="AZ18" i="15"/>
  <c r="M271" i="12"/>
  <c r="M159" i="14"/>
  <c r="DE20" i="16" s="1"/>
  <c r="M211" i="14"/>
  <c r="E22" i="15"/>
  <c r="AZ12" i="15"/>
  <c r="BA13" i="15"/>
  <c r="J14" i="15"/>
  <c r="J22" i="15" s="1"/>
  <c r="K15" i="15"/>
  <c r="AZ20" i="15"/>
  <c r="L22" i="15"/>
  <c r="N9" i="15"/>
  <c r="N22" i="15" s="1"/>
  <c r="AM22" i="15"/>
  <c r="AU22" i="15"/>
  <c r="BC22" i="15"/>
  <c r="EJ22" i="16"/>
  <c r="EN22" i="16"/>
  <c r="ER22" i="16"/>
  <c r="GG22" i="16"/>
  <c r="GQ22" i="16"/>
  <c r="GW22" i="16"/>
  <c r="BS22" i="15"/>
  <c r="M23" i="15"/>
  <c r="S23" i="15"/>
  <c r="X23" i="15"/>
  <c r="AF23" i="15"/>
  <c r="AJ23" i="15"/>
  <c r="AR23" i="15"/>
  <c r="J23" i="16"/>
  <c r="N23" i="16"/>
  <c r="R23" i="16"/>
  <c r="V23" i="16"/>
  <c r="Z23" i="16"/>
  <c r="AD23" i="16"/>
  <c r="AH23" i="16"/>
  <c r="AL23" i="16"/>
  <c r="AT23" i="16"/>
  <c r="AX23" i="16"/>
  <c r="BB23" i="16"/>
  <c r="BF23" i="16"/>
  <c r="BJ23" i="16"/>
  <c r="BN23" i="16"/>
  <c r="BR23" i="16"/>
  <c r="BV23" i="16"/>
  <c r="BZ23" i="16"/>
  <c r="CD23" i="16"/>
  <c r="CH23" i="16"/>
  <c r="CL23" i="16"/>
  <c r="CP23" i="16"/>
  <c r="CT23" i="16"/>
  <c r="CX23" i="16"/>
  <c r="DB23" i="16"/>
  <c r="DJ23" i="16"/>
  <c r="DN23" i="16"/>
  <c r="DR23" i="16"/>
  <c r="DV23" i="16"/>
  <c r="EB23" i="16"/>
  <c r="EF23" i="16"/>
  <c r="EG23" i="16"/>
  <c r="EJ23" i="16"/>
  <c r="ER23" i="16"/>
  <c r="EV23" i="16"/>
  <c r="GG23" i="16"/>
  <c r="GQ23" i="16"/>
  <c r="GR23" i="16"/>
  <c r="GW23" i="16"/>
  <c r="BM23" i="15"/>
  <c r="BS23" i="15"/>
  <c r="BW23" i="15"/>
  <c r="GJ13" i="16"/>
  <c r="AZ13" i="15"/>
  <c r="AZ14" i="15"/>
  <c r="M216" i="8"/>
  <c r="M241" i="8"/>
  <c r="M271" i="8"/>
  <c r="M125" i="9"/>
  <c r="BW15" i="16" s="1"/>
  <c r="M193" i="9"/>
  <c r="DZ15" i="16" s="1"/>
  <c r="M231" i="9"/>
  <c r="M289" i="9"/>
  <c r="BX15" i="15" s="1"/>
  <c r="M91" i="10"/>
  <c r="AO16" i="16" s="1"/>
  <c r="M241" i="10"/>
  <c r="M125" i="11"/>
  <c r="BW17" i="16" s="1"/>
  <c r="M193" i="11"/>
  <c r="DZ17" i="16" s="1"/>
  <c r="M251" i="11"/>
  <c r="AY17" i="15" s="1"/>
  <c r="M281" i="11"/>
  <c r="BP17" i="15" s="1"/>
  <c r="M289" i="11"/>
  <c r="BX17" i="15" s="1"/>
  <c r="M159" i="12"/>
  <c r="DE18" i="16" s="1"/>
  <c r="M211" i="12"/>
  <c r="M241" i="12"/>
  <c r="M125" i="13"/>
  <c r="BW19" i="16" s="1"/>
  <c r="M193" i="13"/>
  <c r="DZ19" i="16" s="1"/>
  <c r="M251" i="13"/>
  <c r="AY19" i="15" s="1"/>
  <c r="M281" i="13"/>
  <c r="BP19" i="15" s="1"/>
  <c r="M289" i="13"/>
  <c r="BX19" i="15" s="1"/>
  <c r="O22" i="15"/>
  <c r="V22" i="15"/>
  <c r="Z22" i="15"/>
  <c r="AH22" i="15"/>
  <c r="AP22" i="15"/>
  <c r="AV22" i="15"/>
  <c r="BD22" i="15"/>
  <c r="L22" i="16"/>
  <c r="P22" i="16"/>
  <c r="T22" i="16"/>
  <c r="AB22" i="16"/>
  <c r="AF22" i="16"/>
  <c r="AJ22" i="16"/>
  <c r="AR22" i="16"/>
  <c r="AV22" i="16"/>
  <c r="AZ22" i="16"/>
  <c r="BH22" i="16"/>
  <c r="BL22" i="16"/>
  <c r="BP22" i="16"/>
  <c r="CB22" i="16"/>
  <c r="CF22" i="16"/>
  <c r="CN22" i="16"/>
  <c r="CR22" i="16"/>
  <c r="CV22" i="16"/>
  <c r="DD22" i="16"/>
  <c r="DH22" i="16"/>
  <c r="DL22" i="16"/>
  <c r="DT22" i="16"/>
  <c r="ED22" i="16"/>
  <c r="EG22" i="16"/>
  <c r="EK22" i="16"/>
  <c r="FH22" i="16"/>
  <c r="FX22" i="16"/>
  <c r="GC22" i="16"/>
  <c r="GN22" i="16"/>
  <c r="BJ22" i="15"/>
  <c r="BN22" i="15"/>
  <c r="BT22" i="15"/>
  <c r="U23" i="15"/>
  <c r="Y23" i="15"/>
  <c r="AM23" i="15"/>
  <c r="AK23" i="15"/>
  <c r="AO23" i="15"/>
  <c r="AU23" i="15"/>
  <c r="BC23" i="15"/>
  <c r="EH23" i="16"/>
  <c r="EK23" i="16"/>
  <c r="FX23" i="16"/>
  <c r="GC23" i="16"/>
  <c r="GN23" i="16"/>
  <c r="BT23" i="15"/>
  <c r="GJ11" i="16"/>
  <c r="AZ11" i="15"/>
  <c r="GK12" i="16"/>
  <c r="BA12" i="15"/>
  <c r="M261" i="8"/>
  <c r="M19" i="9"/>
  <c r="T15" i="15" s="1"/>
  <c r="M177" i="9"/>
  <c r="DW15" i="16" s="1"/>
  <c r="M221" i="9"/>
  <c r="M251" i="9"/>
  <c r="AY15" i="15" s="1"/>
  <c r="GJ15" i="16"/>
  <c r="AZ15" i="15"/>
  <c r="M281" i="9"/>
  <c r="BP15" i="15" s="1"/>
  <c r="M45" i="10"/>
  <c r="AS16" i="15" s="1"/>
  <c r="M159" i="10"/>
  <c r="DE16" i="16" s="1"/>
  <c r="M211" i="10"/>
  <c r="M261" i="10"/>
  <c r="M19" i="11"/>
  <c r="T17" i="15" s="1"/>
  <c r="M177" i="11"/>
  <c r="DW17" i="16" s="1"/>
  <c r="M221" i="11"/>
  <c r="GJ17" i="16"/>
  <c r="AZ17" i="15"/>
  <c r="M45" i="12"/>
  <c r="AS18" i="15" s="1"/>
  <c r="M261" i="12"/>
  <c r="M19" i="13"/>
  <c r="T19" i="15" s="1"/>
  <c r="M177" i="13"/>
  <c r="DW19" i="16" s="1"/>
  <c r="M221" i="13"/>
  <c r="GJ19" i="16"/>
  <c r="AZ19" i="15"/>
  <c r="M45" i="14"/>
  <c r="AS20" i="15" s="1"/>
  <c r="K11" i="15"/>
  <c r="AZ16" i="15"/>
  <c r="K19" i="15"/>
  <c r="GL13" i="16"/>
  <c r="FQ14" i="16"/>
  <c r="FQ23" i="16" s="1"/>
  <c r="EZ14" i="16"/>
  <c r="EZ22" i="16" s="1"/>
  <c r="GL15" i="16"/>
  <c r="FU15" i="16"/>
  <c r="GL16" i="16"/>
  <c r="FU16" i="16"/>
  <c r="GL17" i="16"/>
  <c r="FU17" i="16"/>
  <c r="GL18" i="16"/>
  <c r="FU18" i="16"/>
  <c r="FU19" i="16"/>
  <c r="GL19" i="16"/>
  <c r="FU20" i="16"/>
  <c r="GL20" i="16"/>
  <c r="BA16" i="15"/>
  <c r="BA20" i="15"/>
  <c r="BU20" i="15"/>
  <c r="BA15" i="15"/>
  <c r="BA19" i="15"/>
  <c r="BA14" i="15"/>
  <c r="BA18" i="15"/>
  <c r="FN23" i="16"/>
  <c r="V23" i="23"/>
  <c r="V22" i="23"/>
  <c r="V25" i="23"/>
  <c r="V18" i="23"/>
  <c r="G166" i="22"/>
  <c r="G169" i="22"/>
  <c r="G168" i="22"/>
  <c r="V17" i="23"/>
  <c r="V16" i="23"/>
  <c r="AS18" i="17" l="1"/>
  <c r="EO23" i="16"/>
  <c r="AQ23" i="21"/>
  <c r="U165" i="21"/>
  <c r="S160" i="17"/>
  <c r="S161" i="17"/>
  <c r="AS28" i="17"/>
  <c r="S159" i="17"/>
  <c r="S158" i="17"/>
  <c r="AS36" i="17"/>
  <c r="BU19" i="15"/>
  <c r="EE22" i="16"/>
  <c r="GK22" i="16"/>
  <c r="I19" i="2"/>
  <c r="I23" i="2" s="1"/>
  <c r="J8" i="2"/>
  <c r="J19" i="2" s="1"/>
  <c r="AL23" i="15"/>
  <c r="GB22" i="16"/>
  <c r="BF23" i="15"/>
  <c r="AB22" i="15"/>
  <c r="DX22" i="16"/>
  <c r="L150" i="23"/>
  <c r="FM22" i="16"/>
  <c r="BX22" i="15"/>
  <c r="AS22" i="15"/>
  <c r="AS26" i="22"/>
  <c r="BP22" i="15"/>
  <c r="DF22" i="16"/>
  <c r="AP23" i="16"/>
  <c r="AL22" i="15"/>
  <c r="GL22" i="16"/>
  <c r="AY23" i="15"/>
  <c r="AE23" i="15"/>
  <c r="BX23" i="16"/>
  <c r="FP22" i="16"/>
  <c r="AB23" i="15"/>
  <c r="BU22" i="15"/>
  <c r="BA22" i="15"/>
  <c r="L149" i="23"/>
  <c r="FU22" i="16"/>
  <c r="AO22" i="16"/>
  <c r="BF22" i="15"/>
  <c r="AO23" i="16"/>
  <c r="DX23" i="16"/>
  <c r="AZ22" i="15"/>
  <c r="DE23" i="16"/>
  <c r="DF23" i="16"/>
  <c r="BW22" i="16"/>
  <c r="BX22" i="16"/>
  <c r="AP22" i="16"/>
  <c r="L151" i="23"/>
  <c r="FQ22" i="16"/>
  <c r="GK23" i="16"/>
  <c r="GL23" i="16"/>
  <c r="EZ23" i="16"/>
  <c r="DZ23" i="16"/>
  <c r="T23" i="15"/>
  <c r="BP23" i="15"/>
  <c r="BX23" i="15"/>
  <c r="DE22" i="16"/>
  <c r="T22" i="15"/>
  <c r="DW23" i="16"/>
  <c r="I22" i="15"/>
  <c r="BW23" i="16"/>
  <c r="GJ23" i="16"/>
  <c r="GJ22" i="16"/>
  <c r="AS19" i="22"/>
  <c r="V26" i="23"/>
  <c r="V19" i="23"/>
  <c r="AY22" i="15"/>
  <c r="BU23" i="15"/>
  <c r="Q10" i="15"/>
  <c r="Q23" i="15" s="1"/>
  <c r="Q9" i="15"/>
  <c r="AZ23" i="15"/>
  <c r="AS23" i="15"/>
  <c r="DW22" i="16"/>
  <c r="G170" i="22"/>
  <c r="AS33" i="22"/>
  <c r="L148" i="23"/>
  <c r="BA23" i="15"/>
  <c r="FU23" i="16"/>
  <c r="DZ22" i="16"/>
  <c r="S162" i="17" l="1"/>
  <c r="L152" i="23"/>
  <c r="Q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000-000021000000}">
      <text>
        <r>
          <rPr>
            <sz val="10"/>
            <color rgb="FF000000"/>
            <rFont val="Arial"/>
            <family val="2"/>
            <scheme val="minor"/>
          </rPr>
          <t>======
ID#AAAAyf8dMZA
Perhatian     (2023-06-04 19:41:21)
Sel ini jangan dirubah</t>
        </r>
      </text>
    </comment>
    <comment ref="F10" authorId="0" shapeId="0" xr:uid="{00000000-0006-0000-1000-000048000000}">
      <text>
        <r>
          <rPr>
            <sz val="10"/>
            <color rgb="FF000000"/>
            <rFont val="Arial"/>
            <family val="2"/>
            <scheme val="minor"/>
          </rPr>
          <t>======
ID#AAAAyf8dMVg
Perhatian     (2023-06-04 19:41:21)
Sel ini jangan dirubah</t>
        </r>
      </text>
    </comment>
    <comment ref="F11" authorId="0" shapeId="0" xr:uid="{00000000-0006-0000-1000-00003A000000}">
      <text>
        <r>
          <rPr>
            <sz val="10"/>
            <color rgb="FF000000"/>
            <rFont val="Arial"/>
            <family val="2"/>
            <scheme val="minor"/>
          </rPr>
          <t>======
ID#AAAAyf8dMW4
Perhatian     (2023-06-04 19:41:21)
Sel ini jangan dirubah</t>
        </r>
      </text>
    </comment>
    <comment ref="G155" authorId="0" shapeId="0" xr:uid="{00000000-0006-0000-1000-000053000000}">
      <text>
        <r>
          <rPr>
            <sz val="10"/>
            <color rgb="FF000000"/>
            <rFont val="Arial"/>
            <family val="2"/>
            <scheme val="minor"/>
          </rPr>
          <t>======
ID#AAAAyf8dKgA
Perhatian     (2023-06-04 19:41:21)
sel ini jangan dirubah</t>
        </r>
      </text>
    </comment>
    <comment ref="H155" authorId="0" shapeId="0" xr:uid="{00000000-0006-0000-1000-000032000000}">
      <text>
        <r>
          <rPr>
            <sz val="10"/>
            <color rgb="FF000000"/>
            <rFont val="Arial"/>
            <family val="2"/>
            <scheme val="minor"/>
          </rPr>
          <t>======
ID#AAAAyf8dMXY
Perhatian     (2023-06-04 19:41:21)
sel ini jangan dirubah</t>
        </r>
      </text>
    </comment>
    <comment ref="I155" authorId="0" shapeId="0" xr:uid="{00000000-0006-0000-1000-000017000000}">
      <text>
        <r>
          <rPr>
            <sz val="10"/>
            <color rgb="FF000000"/>
            <rFont val="Arial"/>
            <family val="2"/>
            <scheme val="minor"/>
          </rPr>
          <t>======
ID#AAAAyf8dMZ4
Perhatian     (2023-06-04 19:41:21)
sel ini jangan dirubah</t>
        </r>
      </text>
    </comment>
    <comment ref="J155" authorId="0" shapeId="0" xr:uid="{00000000-0006-0000-1000-00002E000000}">
      <text>
        <r>
          <rPr>
            <sz val="10"/>
            <color rgb="FF000000"/>
            <rFont val="Arial"/>
            <family val="2"/>
            <scheme val="minor"/>
          </rPr>
          <t>======
ID#AAAAyf8dMX4
Perhatian     (2023-06-04 19:41:21)
sel ini jangan dirubah</t>
        </r>
      </text>
    </comment>
    <comment ref="K155" authorId="0" shapeId="0" xr:uid="{00000000-0006-0000-1000-000003000000}">
      <text>
        <r>
          <rPr>
            <sz val="10"/>
            <color rgb="FF000000"/>
            <rFont val="Arial"/>
            <family val="2"/>
            <scheme val="minor"/>
          </rPr>
          <t>======
ID#AAAAyf8dMbo
Perhatian     (2023-06-04 19:41:21)
sel ini jangan dirubah</t>
        </r>
      </text>
    </comment>
    <comment ref="L155" authorId="0" shapeId="0" xr:uid="{00000000-0006-0000-1000-000049000000}">
      <text>
        <r>
          <rPr>
            <sz val="10"/>
            <color rgb="FF000000"/>
            <rFont val="Arial"/>
            <family val="2"/>
            <scheme val="minor"/>
          </rPr>
          <t>======
ID#AAAAyf8dMVY
Perhatian     (2023-06-04 19:41:21)
sel ini jangan dirubah</t>
        </r>
      </text>
    </comment>
    <comment ref="M155" authorId="0" shapeId="0" xr:uid="{00000000-0006-0000-1000-000002000000}">
      <text>
        <r>
          <rPr>
            <sz val="10"/>
            <color rgb="FF000000"/>
            <rFont val="Arial"/>
            <family val="2"/>
            <scheme val="minor"/>
          </rPr>
          <t>======
ID#AAAAyf8dMbs
Perhatian     (2023-06-04 19:41:21)
sel ini jangan dirubah</t>
        </r>
      </text>
    </comment>
    <comment ref="N155" authorId="0" shapeId="0" xr:uid="{00000000-0006-0000-1000-000009000000}">
      <text>
        <r>
          <rPr>
            <sz val="10"/>
            <color rgb="FF000000"/>
            <rFont val="Arial"/>
            <family val="2"/>
            <scheme val="minor"/>
          </rPr>
          <t>======
ID#AAAAyf8dMbM
Perhatian     (2023-06-04 19:41:21)
sel ini jangan dirubah</t>
        </r>
      </text>
    </comment>
    <comment ref="O155" authorId="0" shapeId="0" xr:uid="{00000000-0006-0000-1000-000037000000}">
      <text>
        <r>
          <rPr>
            <sz val="10"/>
            <color rgb="FF000000"/>
            <rFont val="Arial"/>
            <family val="2"/>
            <scheme val="minor"/>
          </rPr>
          <t>======
ID#AAAAyf8dMXM
Perhatian     (2023-06-04 19:41:21)
sel ini jangan dirubah</t>
        </r>
      </text>
    </comment>
    <comment ref="P155" authorId="0" shapeId="0" xr:uid="{00000000-0006-0000-1000-000010000000}">
      <text>
        <r>
          <rPr>
            <sz val="10"/>
            <color rgb="FF000000"/>
            <rFont val="Arial"/>
            <family val="2"/>
            <scheme val="minor"/>
          </rPr>
          <t>======
ID#AAAAyf8dMag
Perhatian     (2023-06-04 19:41:21)
sel ini jangan dirubah</t>
        </r>
      </text>
    </comment>
    <comment ref="Q155" authorId="0" shapeId="0" xr:uid="{00000000-0006-0000-1000-000023000000}">
      <text>
        <r>
          <rPr>
            <sz val="10"/>
            <color rgb="FF000000"/>
            <rFont val="Arial"/>
            <family val="2"/>
            <scheme val="minor"/>
          </rPr>
          <t>======
ID#AAAAyf8dMY0
Perhatian     (2023-06-04 19:41:21)
sel ini jangan dirubah</t>
        </r>
      </text>
    </comment>
    <comment ref="AM155" authorId="0" shapeId="0" xr:uid="{00000000-0006-0000-1000-00000F000000}">
      <text>
        <r>
          <rPr>
            <sz val="10"/>
            <color rgb="FF000000"/>
            <rFont val="Arial"/>
            <family val="2"/>
            <scheme val="minor"/>
          </rPr>
          <t>======
ID#AAAAyf8dMac
Perhatian     (2023-06-04 19:41:21)
sel ini jangan dirubah</t>
        </r>
      </text>
    </comment>
    <comment ref="G156" authorId="0" shapeId="0" xr:uid="{00000000-0006-0000-1000-00001E000000}">
      <text>
        <r>
          <rPr>
            <sz val="10"/>
            <color rgb="FF000000"/>
            <rFont val="Arial"/>
            <family val="2"/>
            <scheme val="minor"/>
          </rPr>
          <t>======
ID#AAAAyf8dMZQ
Perhatian     (2023-06-04 19:41:21)
sel ini jangan dirubah</t>
        </r>
      </text>
    </comment>
    <comment ref="H156" authorId="0" shapeId="0" xr:uid="{00000000-0006-0000-1000-00001A000000}">
      <text>
        <r>
          <rPr>
            <sz val="10"/>
            <color rgb="FF000000"/>
            <rFont val="Arial"/>
            <family val="2"/>
            <scheme val="minor"/>
          </rPr>
          <t>======
ID#AAAAyf8dMZc
Perhatian     (2023-06-04 19:41:21)
sel ini jangan dirubah</t>
        </r>
      </text>
    </comment>
    <comment ref="I156" authorId="0" shapeId="0" xr:uid="{00000000-0006-0000-1000-000046000000}">
      <text>
        <r>
          <rPr>
            <sz val="10"/>
            <color rgb="FF000000"/>
            <rFont val="Arial"/>
            <family val="2"/>
            <scheme val="minor"/>
          </rPr>
          <t>======
ID#AAAAyf8dMVo
Perhatian     (2023-06-04 19:41:21)
sel ini jangan dirubah</t>
        </r>
      </text>
    </comment>
    <comment ref="J156" authorId="0" shapeId="0" xr:uid="{00000000-0006-0000-1000-000038000000}">
      <text>
        <r>
          <rPr>
            <sz val="10"/>
            <color rgb="FF000000"/>
            <rFont val="Arial"/>
            <family val="2"/>
            <scheme val="minor"/>
          </rPr>
          <t>======
ID#AAAAyf8dMXE
Perhatian     (2023-06-04 19:41:21)
sel ini jangan dirubah</t>
        </r>
      </text>
    </comment>
    <comment ref="K156" authorId="0" shapeId="0" xr:uid="{00000000-0006-0000-1000-00004D000000}">
      <text>
        <r>
          <rPr>
            <sz val="10"/>
            <color rgb="FF000000"/>
            <rFont val="Arial"/>
            <family val="2"/>
            <scheme val="minor"/>
          </rPr>
          <t>======
ID#AAAAyf8dMUo
Perhatian     (2023-06-04 19:41:21)
sel ini jangan dirubah</t>
        </r>
      </text>
    </comment>
    <comment ref="L156" authorId="0" shapeId="0" xr:uid="{00000000-0006-0000-1000-000040000000}">
      <text>
        <r>
          <rPr>
            <sz val="10"/>
            <color rgb="FF000000"/>
            <rFont val="Arial"/>
            <family val="2"/>
            <scheme val="minor"/>
          </rPr>
          <t>======
ID#AAAAyf8dMWY
Perhatian     (2023-06-04 19:41:21)
sel ini jangan dirubah</t>
        </r>
      </text>
    </comment>
    <comment ref="M156" authorId="0" shapeId="0" xr:uid="{00000000-0006-0000-1000-000043000000}">
      <text>
        <r>
          <rPr>
            <sz val="10"/>
            <color rgb="FF000000"/>
            <rFont val="Arial"/>
            <family val="2"/>
            <scheme val="minor"/>
          </rPr>
          <t>======
ID#AAAAyf8dMWE
Perhatian     (2023-06-04 19:41:21)
sel ini jangan dirubah</t>
        </r>
      </text>
    </comment>
    <comment ref="N156" authorId="0" shapeId="0" xr:uid="{00000000-0006-0000-1000-00004F000000}">
      <text>
        <r>
          <rPr>
            <sz val="10"/>
            <color rgb="FF000000"/>
            <rFont val="Arial"/>
            <family val="2"/>
            <scheme val="minor"/>
          </rPr>
          <t>======
ID#AAAAyf8dMUs
Perhatian     (2023-06-04 19:41:21)
sel ini jangan dirubah</t>
        </r>
      </text>
    </comment>
    <comment ref="O156" authorId="0" shapeId="0" xr:uid="{00000000-0006-0000-1000-000055000000}">
      <text>
        <r>
          <rPr>
            <sz val="10"/>
            <color rgb="FF000000"/>
            <rFont val="Arial"/>
            <family val="2"/>
            <scheme val="minor"/>
          </rPr>
          <t>======
ID#AAAAyf8dKf4
Perhatian     (2023-06-04 19:41:21)
sel ini jangan dirubah</t>
        </r>
      </text>
    </comment>
    <comment ref="P156" authorId="0" shapeId="0" xr:uid="{00000000-0006-0000-1000-00004E000000}">
      <text>
        <r>
          <rPr>
            <sz val="10"/>
            <color rgb="FF000000"/>
            <rFont val="Arial"/>
            <family val="2"/>
            <scheme val="minor"/>
          </rPr>
          <t>======
ID#AAAAyf8dMUw
Perhatian     (2023-06-04 19:41:21)
sel ini jangan dirubah</t>
        </r>
      </text>
    </comment>
    <comment ref="Q156" authorId="0" shapeId="0" xr:uid="{00000000-0006-0000-1000-00003B000000}">
      <text>
        <r>
          <rPr>
            <sz val="10"/>
            <color rgb="FF000000"/>
            <rFont val="Arial"/>
            <family val="2"/>
            <scheme val="minor"/>
          </rPr>
          <t>======
ID#AAAAyf8dMWw
Perhatian     (2023-06-04 19:41:21)
sel ini jangan dirubah</t>
        </r>
      </text>
    </comment>
    <comment ref="R156" authorId="0" shapeId="0" xr:uid="{00000000-0006-0000-1000-00000E000000}">
      <text>
        <r>
          <rPr>
            <sz val="10"/>
            <color rgb="FF000000"/>
            <rFont val="Arial"/>
            <family val="2"/>
            <scheme val="minor"/>
          </rPr>
          <t>======
ID#AAAAyf8dMak
Perhatian     (2023-06-04 19:41:21)
sel ini jangan dirubah</t>
        </r>
      </text>
    </comment>
    <comment ref="S156" authorId="0" shapeId="0" xr:uid="{00000000-0006-0000-1000-00001D000000}">
      <text>
        <r>
          <rPr>
            <sz val="10"/>
            <color rgb="FF000000"/>
            <rFont val="Arial"/>
            <family val="2"/>
            <scheme val="minor"/>
          </rPr>
          <t>======
ID#AAAAyf8dMZM
Perhatian     (2023-06-04 19:41:21)
sel ini jangan dirubah</t>
        </r>
      </text>
    </comment>
    <comment ref="T156" authorId="0" shapeId="0" xr:uid="{00000000-0006-0000-1000-000044000000}">
      <text>
        <r>
          <rPr>
            <sz val="10"/>
            <color rgb="FF000000"/>
            <rFont val="Arial"/>
            <family val="2"/>
            <scheme val="minor"/>
          </rPr>
          <t>======
ID#AAAAyf8dMV4
Perhatian     (2023-06-04 19:41:21)
sel ini jangan dirubah</t>
        </r>
      </text>
    </comment>
    <comment ref="U156" authorId="0" shapeId="0" xr:uid="{00000000-0006-0000-1000-000030000000}">
      <text>
        <r>
          <rPr>
            <sz val="10"/>
            <color rgb="FF000000"/>
            <rFont val="Arial"/>
            <family val="2"/>
            <scheme val="minor"/>
          </rPr>
          <t>======
ID#AAAAyf8dMXk
Perhatian     (2023-06-04 19:41:21)
sel ini jangan dirubah</t>
        </r>
      </text>
    </comment>
    <comment ref="V156" authorId="0" shapeId="0" xr:uid="{00000000-0006-0000-1000-000005000000}">
      <text>
        <r>
          <rPr>
            <sz val="10"/>
            <color rgb="FF000000"/>
            <rFont val="Arial"/>
            <family val="2"/>
            <scheme val="minor"/>
          </rPr>
          <t>======
ID#AAAAyf8dMbg
Perhatian     (2023-06-04 19:41:21)
sel ini jangan dirubah</t>
        </r>
      </text>
    </comment>
    <comment ref="W156" authorId="0" shapeId="0" xr:uid="{00000000-0006-0000-1000-000014000000}">
      <text>
        <r>
          <rPr>
            <sz val="10"/>
            <color rgb="FF000000"/>
            <rFont val="Arial"/>
            <family val="2"/>
            <scheme val="minor"/>
          </rPr>
          <t>======
ID#AAAAyf8dMaI
Perhatian     (2023-06-04 19:41:21)
sel ini jangan dirubah</t>
        </r>
      </text>
    </comment>
    <comment ref="X156" authorId="0" shapeId="0" xr:uid="{00000000-0006-0000-1000-000031000000}">
      <text>
        <r>
          <rPr>
            <sz val="10"/>
            <color rgb="FF000000"/>
            <rFont val="Arial"/>
            <family val="2"/>
            <scheme val="minor"/>
          </rPr>
          <t>======
ID#AAAAyf8dMXo
Perhatian     (2023-06-04 19:41:21)
sel ini jangan dirubah</t>
        </r>
      </text>
    </comment>
    <comment ref="Y156" authorId="0" shapeId="0" xr:uid="{00000000-0006-0000-1000-000018000000}">
      <text>
        <r>
          <rPr>
            <sz val="10"/>
            <color rgb="FF000000"/>
            <rFont val="Arial"/>
            <family val="2"/>
            <scheme val="minor"/>
          </rPr>
          <t>======
ID#AAAAyf8dMZw
Perhatian     (2023-06-04 19:41:21)
sel ini jangan dirubah</t>
        </r>
      </text>
    </comment>
    <comment ref="Z156" authorId="0" shapeId="0" xr:uid="{00000000-0006-0000-1000-000029000000}">
      <text>
        <r>
          <rPr>
            <sz val="10"/>
            <color rgb="FF000000"/>
            <rFont val="Arial"/>
            <family val="2"/>
            <scheme val="minor"/>
          </rPr>
          <t>======
ID#AAAAyf8dMYY
Perhatian     (2023-06-04 19:41:21)
sel ini jangan dirubah</t>
        </r>
      </text>
    </comment>
    <comment ref="AA156" authorId="0" shapeId="0" xr:uid="{00000000-0006-0000-1000-00004B000000}">
      <text>
        <r>
          <rPr>
            <sz val="10"/>
            <color rgb="FF000000"/>
            <rFont val="Arial"/>
            <family val="2"/>
            <scheme val="minor"/>
          </rPr>
          <t>======
ID#AAAAyf8dMU0
Perhatian     (2023-06-04 19:41:21)
sel ini jangan dirubah</t>
        </r>
      </text>
    </comment>
    <comment ref="AB156" authorId="0" shapeId="0" xr:uid="{00000000-0006-0000-1000-000056000000}">
      <text>
        <r>
          <rPr>
            <sz val="10"/>
            <color rgb="FF000000"/>
            <rFont val="Arial"/>
            <family val="2"/>
            <scheme val="minor"/>
          </rPr>
          <t>======
ID#AAAAyf8dKf0
Perhatian     (2023-06-04 19:41:21)
sel ini jangan dirubah</t>
        </r>
      </text>
    </comment>
    <comment ref="AC156" authorId="0" shapeId="0" xr:uid="{00000000-0006-0000-1000-000020000000}">
      <text>
        <r>
          <rPr>
            <sz val="10"/>
            <color rgb="FF000000"/>
            <rFont val="Arial"/>
            <family val="2"/>
            <scheme val="minor"/>
          </rPr>
          <t>======
ID#AAAAyf8dMZE
Perhatian     (2023-06-04 19:41:21)
sel ini jangan dirubah</t>
        </r>
      </text>
    </comment>
    <comment ref="AD156" authorId="0" shapeId="0" xr:uid="{00000000-0006-0000-1000-00004C000000}">
      <text>
        <r>
          <rPr>
            <sz val="10"/>
            <color rgb="FF000000"/>
            <rFont val="Arial"/>
            <family val="2"/>
            <scheme val="minor"/>
          </rPr>
          <t>======
ID#AAAAyf8dMU4
Perhatian     (2023-06-04 19:41:21)
sel ini jangan dirubah</t>
        </r>
      </text>
    </comment>
    <comment ref="AE156" authorId="0" shapeId="0" xr:uid="{00000000-0006-0000-1000-000001000000}">
      <text>
        <r>
          <rPr>
            <sz val="10"/>
            <color rgb="FF000000"/>
            <rFont val="Arial"/>
            <family val="2"/>
            <scheme val="minor"/>
          </rPr>
          <t>======
ID#AAAAyf8dMb0
Perhatian     (2023-06-04 19:41:21)
sel ini jangan dirubah</t>
        </r>
      </text>
    </comment>
    <comment ref="AF156" authorId="0" shapeId="0" xr:uid="{00000000-0006-0000-1000-00000C000000}">
      <text>
        <r>
          <rPr>
            <sz val="10"/>
            <color rgb="FF000000"/>
            <rFont val="Arial"/>
            <family val="2"/>
            <scheme val="minor"/>
          </rPr>
          <t>======
ID#AAAAyf8dMa0
Perhatian     (2023-06-04 19:41:21)
sel ini jangan dirubah</t>
        </r>
      </text>
    </comment>
    <comment ref="AG156" authorId="0" shapeId="0" xr:uid="{00000000-0006-0000-1000-000004000000}">
      <text>
        <r>
          <rPr>
            <sz val="10"/>
            <color rgb="FF000000"/>
            <rFont val="Arial"/>
            <family val="2"/>
            <scheme val="minor"/>
          </rPr>
          <t>======
ID#AAAAyf8dMbk
Perhatian     (2023-06-04 19:41:21)
sel ini jangan dirubah</t>
        </r>
      </text>
    </comment>
    <comment ref="AH156" authorId="0" shapeId="0" xr:uid="{00000000-0006-0000-1000-000006000000}">
      <text>
        <r>
          <rPr>
            <sz val="10"/>
            <color rgb="FF000000"/>
            <rFont val="Arial"/>
            <family val="2"/>
            <scheme val="minor"/>
          </rPr>
          <t>======
ID#AAAAyf8dMbc
Perhatian     (2023-06-04 19:41:21)
sel ini jangan dirubah</t>
        </r>
      </text>
    </comment>
    <comment ref="AI156" authorId="0" shapeId="0" xr:uid="{00000000-0006-0000-1000-000026000000}">
      <text>
        <r>
          <rPr>
            <sz val="10"/>
            <color rgb="FF000000"/>
            <rFont val="Arial"/>
            <family val="2"/>
            <scheme val="minor"/>
          </rPr>
          <t>======
ID#AAAAyf8dMYk
Perhatian     (2023-06-04 19:41:21)
sel ini jangan dirubah</t>
        </r>
      </text>
    </comment>
    <comment ref="AJ156" authorId="0" shapeId="0" xr:uid="{00000000-0006-0000-1000-00003E000000}">
      <text>
        <r>
          <rPr>
            <sz val="10"/>
            <color rgb="FF000000"/>
            <rFont val="Arial"/>
            <family val="2"/>
            <scheme val="minor"/>
          </rPr>
          <t>======
ID#AAAAyf8dMWk
Perhatian     (2023-06-04 19:41:21)
sel ini jangan dirubah</t>
        </r>
      </text>
    </comment>
    <comment ref="AK156" authorId="0" shapeId="0" xr:uid="{00000000-0006-0000-1000-000051000000}">
      <text>
        <r>
          <rPr>
            <sz val="10"/>
            <color rgb="FF000000"/>
            <rFont val="Arial"/>
            <family val="2"/>
            <scheme val="minor"/>
          </rPr>
          <t>======
ID#AAAAyf8dKgY
Perhatian     (2023-06-04 19:41:21)
sel ini jangan dirubah</t>
        </r>
      </text>
    </comment>
    <comment ref="AL156" authorId="0" shapeId="0" xr:uid="{00000000-0006-0000-1000-000016000000}">
      <text>
        <r>
          <rPr>
            <sz val="10"/>
            <color rgb="FF000000"/>
            <rFont val="Arial"/>
            <family val="2"/>
            <scheme val="minor"/>
          </rPr>
          <t>======
ID#AAAAyf8dMaA
Perhatian     (2023-06-04 19:41:21)
sel ini jangan dirubah</t>
        </r>
      </text>
    </comment>
    <comment ref="AM156" authorId="0" shapeId="0" xr:uid="{00000000-0006-0000-1000-00000D000000}">
      <text>
        <r>
          <rPr>
            <sz val="10"/>
            <color rgb="FF000000"/>
            <rFont val="Arial"/>
            <family val="2"/>
            <scheme val="minor"/>
          </rPr>
          <t>======
ID#AAAAyf8dMao
Perhatian     (2023-06-04 19:41:21)
sel ini jangan dirubah</t>
        </r>
      </text>
    </comment>
    <comment ref="S162" authorId="0" shapeId="0" xr:uid="{00000000-0006-0000-1000-00001B000000}">
      <text>
        <r>
          <rPr>
            <sz val="10"/>
            <color rgb="FF000000"/>
            <rFont val="Arial"/>
            <family val="2"/>
            <scheme val="minor"/>
          </rPr>
          <t>======
ID#AAAAyf8dMZg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hhXaUchKR1vx1SASG6VWjlDYOBc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3" authorId="0" shapeId="0" xr:uid="{00000000-0006-0000-1400-000009000000}">
      <text>
        <r>
          <rPr>
            <sz val="10"/>
            <color rgb="FF000000"/>
            <rFont val="Arial"/>
            <family val="2"/>
            <scheme val="minor"/>
          </rPr>
          <t>======
ID#AAAAyf8dMYI
Perhatian     (2023-06-04 19:41:21)
Sel ini jangan dirubah</t>
        </r>
      </text>
    </comment>
    <comment ref="F14" authorId="0" shapeId="0" xr:uid="{00000000-0006-0000-1400-000014000000}">
      <text>
        <r>
          <rPr>
            <sz val="10"/>
            <color rgb="FF000000"/>
            <rFont val="Arial"/>
            <family val="2"/>
            <scheme val="minor"/>
          </rPr>
          <t>======
ID#AAAAyf8dMVQ
Perhatian     (2023-06-04 19:41:21)
Sel ini jangan dirubah</t>
        </r>
      </text>
    </comment>
    <comment ref="F15" authorId="0" shapeId="0" xr:uid="{00000000-0006-0000-1400-00000A000000}">
      <text>
        <r>
          <rPr>
            <sz val="10"/>
            <color rgb="FF000000"/>
            <rFont val="Arial"/>
            <family val="2"/>
            <scheme val="minor"/>
          </rPr>
          <t>======
ID#AAAAyf8dMXw
Perhatian     (2023-06-04 19:41:21)
Sel ini jangan dirubah</t>
        </r>
      </text>
    </comment>
    <comment ref="H162" authorId="0" shapeId="0" xr:uid="{00000000-0006-0000-1400-000019000000}">
      <text>
        <r>
          <rPr>
            <sz val="10"/>
            <color rgb="FF000000"/>
            <rFont val="Arial"/>
            <family val="2"/>
            <scheme val="minor"/>
          </rPr>
          <t>======
ID#AAAAyf8dKgE
Perhatian     (2023-06-04 19:41:21)
sel ini jangan dirubah</t>
        </r>
      </text>
    </comment>
    <comment ref="I162" authorId="0" shapeId="0" xr:uid="{00000000-0006-0000-1400-000004000000}">
      <text>
        <r>
          <rPr>
            <sz val="10"/>
            <color rgb="FF000000"/>
            <rFont val="Arial"/>
            <family val="2"/>
            <scheme val="minor"/>
          </rPr>
          <t>======
ID#AAAAyf8dMaM
Perhatian     (2023-06-04 19:41:21)
sel ini jangan dirubah</t>
        </r>
      </text>
    </comment>
    <comment ref="J162" authorId="0" shapeId="0" xr:uid="{00000000-0006-0000-1400-000005000000}">
      <text>
        <r>
          <rPr>
            <sz val="10"/>
            <color rgb="FF000000"/>
            <rFont val="Arial"/>
            <family val="2"/>
            <scheme val="minor"/>
          </rPr>
          <t>======
ID#AAAAyf8dMZ0
Perhatian     (2023-06-04 19:41:21)
sel ini jangan dirubah</t>
        </r>
      </text>
    </comment>
    <comment ref="K162" authorId="0" shapeId="0" xr:uid="{00000000-0006-0000-1400-000013000000}">
      <text>
        <r>
          <rPr>
            <sz val="10"/>
            <color rgb="FF000000"/>
            <rFont val="Arial"/>
            <family val="2"/>
            <scheme val="minor"/>
          </rPr>
          <t>======
ID#AAAAyf8dMVU
Perhatian     (2023-06-04 19:41:21)
sel ini jangan dirubah</t>
        </r>
      </text>
    </comment>
    <comment ref="L162" authorId="0" shapeId="0" xr:uid="{00000000-0006-0000-1400-000003000000}">
      <text>
        <r>
          <rPr>
            <sz val="10"/>
            <color rgb="FF000000"/>
            <rFont val="Arial"/>
            <family val="2"/>
            <scheme val="minor"/>
          </rPr>
          <t>======
ID#AAAAyf8dMbI
Perhatian     (2023-06-04 19:41:21)
sel ini jangan dirubah</t>
        </r>
      </text>
    </comment>
    <comment ref="M162" authorId="0" shapeId="0" xr:uid="{00000000-0006-0000-1400-00000E000000}">
      <text>
        <r>
          <rPr>
            <sz val="10"/>
            <color rgb="FF000000"/>
            <rFont val="Arial"/>
            <family val="2"/>
            <scheme val="minor"/>
          </rPr>
          <t>======
ID#AAAAyf8dMWU
Perhatian     (2023-06-04 19:41:21)
sel ini jangan dirubah</t>
        </r>
      </text>
    </comment>
    <comment ref="N162" authorId="0" shapeId="0" xr:uid="{00000000-0006-0000-1400-00000D000000}">
      <text>
        <r>
          <rPr>
            <sz val="10"/>
            <color rgb="FF000000"/>
            <rFont val="Arial"/>
            <family val="2"/>
            <scheme val="minor"/>
          </rPr>
          <t>======
ID#AAAAyf8dMWg
Perhatian     (2023-06-04 19:41:21)
sel ini jangan dirubah</t>
        </r>
      </text>
    </comment>
    <comment ref="Q162" authorId="0" shapeId="0" xr:uid="{00000000-0006-0000-1400-000007000000}">
      <text>
        <r>
          <rPr>
            <sz val="10"/>
            <color rgb="FF000000"/>
            <rFont val="Arial"/>
            <family val="2"/>
            <scheme val="minor"/>
          </rPr>
          <t>======
ID#AAAAyf8dMZY
Perhatian     (2023-06-04 19:41:21)
sel ini jangan dirubah</t>
        </r>
      </text>
    </comment>
    <comment ref="R162" authorId="0" shapeId="0" xr:uid="{00000000-0006-0000-1400-000001000000}">
      <text>
        <r>
          <rPr>
            <sz val="10"/>
            <color rgb="FF000000"/>
            <rFont val="Arial"/>
            <family val="2"/>
            <scheme val="minor"/>
          </rPr>
          <t>======
ID#AAAAyf8dMbw
Perhatian     (2023-06-04 19:41:21)
sel ini jangan dirubah</t>
        </r>
      </text>
    </comment>
    <comment ref="S162" authorId="0" shapeId="0" xr:uid="{00000000-0006-0000-1400-00000F000000}">
      <text>
        <r>
          <rPr>
            <sz val="10"/>
            <color rgb="FF000000"/>
            <rFont val="Arial"/>
            <family val="2"/>
            <scheme val="minor"/>
          </rPr>
          <t>======
ID#AAAAyf8dMWM
Perhatian     (2023-06-04 19:41:21)
sel ini jangan dirubah</t>
        </r>
      </text>
    </comment>
    <comment ref="AL162" authorId="0" shapeId="0" xr:uid="{00000000-0006-0000-1400-000016000000}">
      <text>
        <r>
          <rPr>
            <sz val="10"/>
            <color rgb="FF000000"/>
            <rFont val="Arial"/>
            <family val="2"/>
            <scheme val="minor"/>
          </rPr>
          <t>======
ID#AAAAyf8dMUg
Perhatian     (2023-06-04 19:41:21)
sel ini jangan dirubah</t>
        </r>
      </text>
    </comment>
    <comment ref="H163" authorId="0" shapeId="0" xr:uid="{00000000-0006-0000-1400-00000C000000}">
      <text>
        <r>
          <rPr>
            <sz val="10"/>
            <color rgb="FF000000"/>
            <rFont val="Arial"/>
            <family val="2"/>
            <scheme val="minor"/>
          </rPr>
          <t>======
ID#AAAAyf8dMWo
Perhatian     (2023-06-04 19:41:21)
sel ini jangan dirubah</t>
        </r>
      </text>
    </comment>
    <comment ref="I163" authorId="0" shapeId="0" xr:uid="{00000000-0006-0000-1400-000010000000}">
      <text>
        <r>
          <rPr>
            <sz val="10"/>
            <color rgb="FF000000"/>
            <rFont val="Arial"/>
            <family val="2"/>
            <scheme val="minor"/>
          </rPr>
          <t>======
ID#AAAAyf8dMWA
Perhatian     (2023-06-04 19:41:21)
sel ini jangan dirubah</t>
        </r>
      </text>
    </comment>
    <comment ref="J163" authorId="0" shapeId="0" xr:uid="{00000000-0006-0000-1400-000017000000}">
      <text>
        <r>
          <rPr>
            <sz val="10"/>
            <color rgb="FF000000"/>
            <rFont val="Arial"/>
            <family val="2"/>
            <scheme val="minor"/>
          </rPr>
          <t>======
ID#AAAAyf8dKgI
Perhatian     (2023-06-04 19:41:21)
sel ini jangan dirubah</t>
        </r>
      </text>
    </comment>
    <comment ref="K163" authorId="0" shapeId="0" xr:uid="{00000000-0006-0000-1400-000008000000}">
      <text>
        <r>
          <rPr>
            <sz val="10"/>
            <color rgb="FF000000"/>
            <rFont val="Arial"/>
            <family val="2"/>
            <scheme val="minor"/>
          </rPr>
          <t>======
ID#AAAAyf8dMY4
Perhatian     (2023-06-04 19:41:21)
sel ini jangan dirubah</t>
        </r>
      </text>
    </comment>
    <comment ref="L163" authorId="0" shapeId="0" xr:uid="{00000000-0006-0000-1400-000012000000}">
      <text>
        <r>
          <rPr>
            <sz val="10"/>
            <color rgb="FF000000"/>
            <rFont val="Arial"/>
            <family val="2"/>
            <scheme val="minor"/>
          </rPr>
          <t>======
ID#AAAAyf8dMVc
Perhatian     (2023-06-04 19:41:21)
sel ini jangan dirubah</t>
        </r>
      </text>
    </comment>
    <comment ref="M163" authorId="0" shapeId="0" xr:uid="{00000000-0006-0000-1400-000006000000}">
      <text>
        <r>
          <rPr>
            <sz val="10"/>
            <color rgb="FF000000"/>
            <rFont val="Arial"/>
            <family val="2"/>
            <scheme val="minor"/>
          </rPr>
          <t>======
ID#AAAAyf8dMZs
Perhatian     (2023-06-04 19:41:21)
sel ini jangan dirubah</t>
        </r>
      </text>
    </comment>
    <comment ref="N163" authorId="0" shapeId="0" xr:uid="{00000000-0006-0000-1400-000011000000}">
      <text>
        <r>
          <rPr>
            <sz val="10"/>
            <color rgb="FF000000"/>
            <rFont val="Arial"/>
            <family val="2"/>
            <scheme val="minor"/>
          </rPr>
          <t>======
ID#AAAAyf8dMV8
Perhatian     (2023-06-04 19:41:21)
sel ini jangan dirubah</t>
        </r>
      </text>
    </comment>
    <comment ref="Q163" authorId="0" shapeId="0" xr:uid="{00000000-0006-0000-1400-000002000000}">
      <text>
        <r>
          <rPr>
            <sz val="10"/>
            <color rgb="FF000000"/>
            <rFont val="Arial"/>
            <family val="2"/>
            <scheme val="minor"/>
          </rPr>
          <t>======
ID#AAAAyf8dMbQ
Perhatian     (2023-06-04 19:41:21)
sel ini jangan dirubah</t>
        </r>
      </text>
    </comment>
    <comment ref="R163" authorId="0" shapeId="0" xr:uid="{00000000-0006-0000-1400-00000B000000}">
      <text>
        <r>
          <rPr>
            <sz val="10"/>
            <color rgb="FF000000"/>
            <rFont val="Arial"/>
            <family val="2"/>
            <scheme val="minor"/>
          </rPr>
          <t>======
ID#AAAAyf8dMW8
Perhatian     (2023-06-04 19:41:21)
sel ini jangan dirubah</t>
        </r>
      </text>
    </comment>
    <comment ref="S163" authorId="0" shapeId="0" xr:uid="{00000000-0006-0000-1400-000018000000}">
      <text>
        <r>
          <rPr>
            <sz val="10"/>
            <color rgb="FF000000"/>
            <rFont val="Arial"/>
            <family val="2"/>
            <scheme val="minor"/>
          </rPr>
          <t>======
ID#AAAAyf8dKgQ
Perhatian     (2023-06-04 19:41:21)
sel ini jangan dirubah</t>
        </r>
      </text>
    </comment>
    <comment ref="AL163" authorId="0" shapeId="0" xr:uid="{00000000-0006-0000-1400-000015000000}">
      <text>
        <r>
          <rPr>
            <sz val="10"/>
            <color rgb="FF000000"/>
            <rFont val="Arial"/>
            <family val="2"/>
            <scheme val="minor"/>
          </rPr>
          <t>======
ID#AAAAyf8dMVE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jDg9b1Z4ImyUq+WnJ00gBFfQ/Gx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N155" authorId="0" shapeId="0" xr:uid="{00000000-0006-0000-1500-000002000000}">
      <text>
        <r>
          <rPr>
            <sz val="10"/>
            <color rgb="FF000000"/>
            <rFont val="Arial"/>
            <family val="2"/>
            <scheme val="minor"/>
          </rPr>
          <t>======
ID#AAAAyf8dMYU
Perhatian     (2023-06-04 19:41:21)
sel ini jangan dirubah</t>
        </r>
      </text>
    </comment>
    <comment ref="AN156" authorId="0" shapeId="0" xr:uid="{00000000-0006-0000-1500-000001000000}">
      <text>
        <r>
          <rPr>
            <sz val="10"/>
            <color rgb="FF000000"/>
            <rFont val="Arial"/>
            <family val="2"/>
            <scheme val="minor"/>
          </rPr>
          <t>======
ID#AAAAyf8dMbA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j92gmb/xDkK9zOj5tP674a+yWAU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600-00000C000000}">
      <text>
        <r>
          <rPr>
            <sz val="10"/>
            <color rgb="FF000000"/>
            <rFont val="Arial"/>
            <family val="2"/>
            <scheme val="minor"/>
          </rPr>
          <t>======
ID#AAAAyf8dMVI
Perhatian     (2023-06-04 19:41:21)
Sel ini jangan dirubah</t>
        </r>
      </text>
    </comment>
    <comment ref="F10" authorId="0" shapeId="0" xr:uid="{00000000-0006-0000-1600-000001000000}">
      <text>
        <r>
          <rPr>
            <sz val="10"/>
            <color rgb="FF000000"/>
            <rFont val="Arial"/>
            <family val="2"/>
            <scheme val="minor"/>
          </rPr>
          <t>======
ID#AAAAyf8dMbE
Perhatian     (2023-06-04 19:41:21)
Sel ini jangan dirubah</t>
        </r>
      </text>
    </comment>
    <comment ref="G145" authorId="0" shapeId="0" xr:uid="{00000000-0006-0000-1600-00000D000000}">
      <text>
        <r>
          <rPr>
            <sz val="10"/>
            <color rgb="FF000000"/>
            <rFont val="Arial"/>
            <family val="2"/>
            <scheme val="minor"/>
          </rPr>
          <t>======
ID#AAAAyf8dMVA
Perhatian     (2023-06-04 19:41:21)
sel ini jangan dirubah</t>
        </r>
      </text>
    </comment>
    <comment ref="H145" authorId="0" shapeId="0" xr:uid="{00000000-0006-0000-1600-000008000000}">
      <text>
        <r>
          <rPr>
            <sz val="10"/>
            <color rgb="FF000000"/>
            <rFont val="Arial"/>
            <family val="2"/>
            <scheme val="minor"/>
          </rPr>
          <t>======
ID#AAAAyf8dMX0
Perhatian     (2023-06-04 19:41:21)
sel ini jangan dirubah</t>
        </r>
      </text>
    </comment>
    <comment ref="I145" authorId="0" shapeId="0" xr:uid="{00000000-0006-0000-1600-000012000000}">
      <text>
        <r>
          <rPr>
            <sz val="10"/>
            <color rgb="FF000000"/>
            <rFont val="Arial"/>
            <family val="2"/>
            <scheme val="minor"/>
          </rPr>
          <t>======
ID#AAAAyf8dKfs
Perhatian     (2023-06-04 19:41:21)
sel ini jangan dirubah</t>
        </r>
      </text>
    </comment>
    <comment ref="J145" authorId="0" shapeId="0" xr:uid="{00000000-0006-0000-1600-00000F000000}">
      <text>
        <r>
          <rPr>
            <sz val="10"/>
            <color rgb="FF000000"/>
            <rFont val="Arial"/>
            <family val="2"/>
            <scheme val="minor"/>
          </rPr>
          <t>======
ID#AAAAyf8dMUc
Perhatian     (2023-06-04 19:41:21)
sel ini jangan dirubah</t>
        </r>
      </text>
    </comment>
    <comment ref="K145" authorId="0" shapeId="0" xr:uid="{00000000-0006-0000-1600-000010000000}">
      <text>
        <r>
          <rPr>
            <sz val="10"/>
            <color rgb="FF000000"/>
            <rFont val="Arial"/>
            <family val="2"/>
            <scheme val="minor"/>
          </rPr>
          <t>======
ID#AAAAyf8dKgU
Perhatian     (2023-06-04 19:41:21)
sel ini jangan dirubah</t>
        </r>
      </text>
    </comment>
    <comment ref="L145" authorId="0" shapeId="0" xr:uid="{00000000-0006-0000-1600-000007000000}">
      <text>
        <r>
          <rPr>
            <sz val="10"/>
            <color rgb="FF000000"/>
            <rFont val="Arial"/>
            <family val="2"/>
            <scheme val="minor"/>
          </rPr>
          <t>======
ID#AAAAyf8dMYQ
Perhatian     (2023-06-04 19:41:21)
sel ini jangan dirubah</t>
        </r>
      </text>
    </comment>
    <comment ref="M145" authorId="0" shapeId="0" xr:uid="{00000000-0006-0000-1600-000002000000}">
      <text>
        <r>
          <rPr>
            <sz val="10"/>
            <color rgb="FF000000"/>
            <rFont val="Arial"/>
            <family val="2"/>
            <scheme val="minor"/>
          </rPr>
          <t>======
ID#AAAAyf8dMaw
Perhatian     (2023-06-04 19:41:21)
sel ini jangan dirubah</t>
        </r>
      </text>
    </comment>
    <comment ref="Q145" authorId="0" shapeId="0" xr:uid="{00000000-0006-0000-1600-00000B000000}">
      <text>
        <r>
          <rPr>
            <sz val="10"/>
            <color rgb="FF000000"/>
            <rFont val="Arial"/>
            <family val="2"/>
            <scheme val="minor"/>
          </rPr>
          <t>======
ID#AAAAyf8dMVk
Perhatian     (2023-06-04 19:41:21)
sel ini jangan dirubah</t>
        </r>
      </text>
    </comment>
    <comment ref="G146" authorId="0" shapeId="0" xr:uid="{00000000-0006-0000-1600-000004000000}">
      <text>
        <r>
          <rPr>
            <sz val="10"/>
            <color rgb="FF000000"/>
            <rFont val="Arial"/>
            <family val="2"/>
            <scheme val="minor"/>
          </rPr>
          <t>======
ID#AAAAyf8dMZ8
Perhatian     (2023-06-04 19:41:21)
sel ini jangan dirubah</t>
        </r>
      </text>
    </comment>
    <comment ref="H146" authorId="0" shapeId="0" xr:uid="{00000000-0006-0000-1600-000009000000}">
      <text>
        <r>
          <rPr>
            <sz val="10"/>
            <color rgb="FF000000"/>
            <rFont val="Arial"/>
            <family val="2"/>
            <scheme val="minor"/>
          </rPr>
          <t>======
ID#AAAAyf8dMXg
Perhatian     (2023-06-04 19:41:21)
sel ini jangan dirubah</t>
        </r>
      </text>
    </comment>
    <comment ref="I146" authorId="0" shapeId="0" xr:uid="{00000000-0006-0000-1600-000011000000}">
      <text>
        <r>
          <rPr>
            <sz val="10"/>
            <color rgb="FF000000"/>
            <rFont val="Arial"/>
            <family val="2"/>
            <scheme val="minor"/>
          </rPr>
          <t>======
ID#AAAAyf8dKfw
Perhatian     (2023-06-04 19:41:21)
sel ini jangan dirubah</t>
        </r>
      </text>
    </comment>
    <comment ref="J146" authorId="0" shapeId="0" xr:uid="{00000000-0006-0000-1600-000005000000}">
      <text>
        <r>
          <rPr>
            <sz val="10"/>
            <color rgb="FF000000"/>
            <rFont val="Arial"/>
            <family val="2"/>
            <scheme val="minor"/>
          </rPr>
          <t>======
ID#AAAAyf8dMZo
Perhatian     (2023-06-04 19:41:21)
sel ini jangan dirubah</t>
        </r>
      </text>
    </comment>
    <comment ref="K146" authorId="0" shapeId="0" xr:uid="{00000000-0006-0000-1600-000003000000}">
      <text>
        <r>
          <rPr>
            <sz val="10"/>
            <color rgb="FF000000"/>
            <rFont val="Arial"/>
            <family val="2"/>
            <scheme val="minor"/>
          </rPr>
          <t>======
ID#AAAAyf8dMas
Perhatian     (2023-06-04 19:41:21)
sel ini jangan dirubah</t>
        </r>
      </text>
    </comment>
    <comment ref="L146" authorId="0" shapeId="0" xr:uid="{00000000-0006-0000-1600-000013000000}">
      <text>
        <r>
          <rPr>
            <sz val="10"/>
            <color rgb="FF000000"/>
            <rFont val="Arial"/>
            <family val="2"/>
            <scheme val="minor"/>
          </rPr>
          <t>======
ID#AAAAyf8dKfk
Perhatian     (2023-06-04 19:41:21)
sel ini jangan dirubah</t>
        </r>
      </text>
    </comment>
    <comment ref="M146" authorId="0" shapeId="0" xr:uid="{00000000-0006-0000-1600-00000E000000}">
      <text>
        <r>
          <rPr>
            <sz val="10"/>
            <color rgb="FF000000"/>
            <rFont val="Arial"/>
            <family val="2"/>
            <scheme val="minor"/>
          </rPr>
          <t>======
ID#AAAAyf8dMU8
Perhatian     (2023-06-04 19:41:21)
sel ini jangan dirubah</t>
        </r>
      </text>
    </comment>
    <comment ref="Q146" authorId="0" shapeId="0" xr:uid="{00000000-0006-0000-1600-000006000000}">
      <text>
        <r>
          <rPr>
            <sz val="10"/>
            <color rgb="FF000000"/>
            <rFont val="Arial"/>
            <family val="2"/>
            <scheme val="minor"/>
          </rPr>
          <t>======
ID#AAAAyf8dMYg
Perhatian     (2023-06-04 19:41:21)
sel ini jangan dirubah</t>
        </r>
      </text>
    </comment>
    <comment ref="L152" authorId="0" shapeId="0" xr:uid="{00000000-0006-0000-1600-00000A000000}">
      <text>
        <r>
          <rPr>
            <sz val="10"/>
            <color rgb="FF000000"/>
            <rFont val="Arial"/>
            <family val="2"/>
            <scheme val="minor"/>
          </rPr>
          <t>======
ID#AAAAyf8dMV0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gHl0sI+91NPyVOPKXeLhp9fLen0Q=="/>
    </ext>
  </extLst>
</comments>
</file>

<file path=xl/sharedStrings.xml><?xml version="1.0" encoding="utf-8"?>
<sst xmlns="http://schemas.openxmlformats.org/spreadsheetml/2006/main" count="12349" uniqueCount="2377">
  <si>
    <t>JADWAL KEGIATAN PROMOSI DAN PEMBERDAYAAN MASYARAKAT KOTA MALANG TAHUN 2023</t>
  </si>
  <si>
    <t>NO</t>
  </si>
  <si>
    <t>KEGIATAN</t>
  </si>
  <si>
    <t>BULAN 2022</t>
  </si>
  <si>
    <t>Januari</t>
  </si>
  <si>
    <t>Februari</t>
  </si>
  <si>
    <t>Maret</t>
  </si>
  <si>
    <t>April</t>
  </si>
  <si>
    <t>Mei</t>
  </si>
  <si>
    <t>Juni</t>
  </si>
  <si>
    <t>Juli</t>
  </si>
  <si>
    <t>Agustus</t>
  </si>
  <si>
    <t>September</t>
  </si>
  <si>
    <t>Oktober</t>
  </si>
  <si>
    <t>November</t>
  </si>
  <si>
    <t>Desember</t>
  </si>
  <si>
    <t>Pengumpulan Laporan</t>
  </si>
  <si>
    <t>Survei PHBS masyarakat</t>
  </si>
  <si>
    <t>Survei PHBS sekolah</t>
  </si>
  <si>
    <t>Telaah Kelsi</t>
  </si>
  <si>
    <t>Telaah Poskeskel</t>
  </si>
  <si>
    <t>Telaah Taman Posyandu</t>
  </si>
  <si>
    <t>Telaah Posyandu Lansia</t>
  </si>
  <si>
    <t>Telaah Posyandu Balita</t>
  </si>
  <si>
    <t>Telaah Posbindu</t>
  </si>
  <si>
    <t>Telaah Pos UKK</t>
  </si>
  <si>
    <t>Telaah Poskestren</t>
  </si>
  <si>
    <t>Validasi Data</t>
  </si>
  <si>
    <t>Pembuatan Media Online</t>
  </si>
  <si>
    <t>Pengiriman Data Ke Provinsi</t>
  </si>
  <si>
    <t>CATATAN</t>
  </si>
  <si>
    <t>*</t>
  </si>
  <si>
    <t>Pengumpulan laporan dari posyandu tanggal maks. 25 tiap bulannya, tanggal 26 s.d 30 pengumpulan ke dinas via email</t>
  </si>
  <si>
    <t>Validasi data dilakukan pada minggu I bulan Juli 2023 dan minggu I bulan Januari 2024</t>
  </si>
  <si>
    <r>
      <rPr>
        <sz val="11"/>
        <color theme="1"/>
        <rFont val="Arial Narrow"/>
        <family val="2"/>
      </rPr>
      <t xml:space="preserve">Laporan dikirimkan dengan nama file : contoh : </t>
    </r>
    <r>
      <rPr>
        <b/>
        <sz val="11"/>
        <color rgb="FF000000"/>
        <rFont val="Arial Narrow"/>
        <family val="2"/>
      </rPr>
      <t>Gribig.Jan (sesuai bulan)</t>
    </r>
    <r>
      <rPr>
        <sz val="11"/>
        <color rgb="FF000000"/>
        <rFont val="Arial Narrow"/>
        <family val="2"/>
      </rPr>
      <t xml:space="preserve">---&gt; jika ada update/revisi data maka --&gt; </t>
    </r>
    <r>
      <rPr>
        <b/>
        <sz val="11"/>
        <color rgb="FF000000"/>
        <rFont val="Arial Narrow"/>
        <family val="2"/>
      </rPr>
      <t>Gribig.Jan-1 dst</t>
    </r>
  </si>
  <si>
    <t>DATA SASARAN PROGRAM PROMOSI DAN PEMBERDAYAAN MASYARAKAT TAHUN 2022</t>
  </si>
  <si>
    <t>DATA PROYEKSI</t>
  </si>
  <si>
    <t>Puskesmas : Polowijen</t>
  </si>
  <si>
    <t>No</t>
  </si>
  <si>
    <t>NAMA KELURAHAN</t>
  </si>
  <si>
    <t>Jumlah</t>
  </si>
  <si>
    <t>JUMLAH PENDUDUK PROYEKSI</t>
  </si>
  <si>
    <t>JUMLAH KK</t>
  </si>
  <si>
    <t>RUMAH TANGGA</t>
  </si>
  <si>
    <t>JUMLAH POSYANDU</t>
  </si>
  <si>
    <t>SARANA PROMOSI</t>
  </si>
  <si>
    <t>NAMA</t>
  </si>
  <si>
    <t>NO HP</t>
  </si>
  <si>
    <t>ALAMAT</t>
  </si>
  <si>
    <t>Posy</t>
  </si>
  <si>
    <t>Kader</t>
  </si>
  <si>
    <t>MANDIRI</t>
  </si>
  <si>
    <t>PURNAMA</t>
  </si>
  <si>
    <t xml:space="preserve">MADYA </t>
  </si>
  <si>
    <t>PRATAMA</t>
  </si>
  <si>
    <t>TOTAL</t>
  </si>
  <si>
    <t>INST. PENDIDIKAN</t>
  </si>
  <si>
    <t>INST. KESEHATAN</t>
  </si>
  <si>
    <t>TEMPAT2 KERJA (kecamatan dan kelurahan)</t>
  </si>
  <si>
    <t>TTU</t>
  </si>
  <si>
    <t>PON. PES</t>
  </si>
  <si>
    <t>MEDIA</t>
  </si>
  <si>
    <t>Leaflet</t>
  </si>
  <si>
    <t>Flryer</t>
  </si>
  <si>
    <t>Umbul2</t>
  </si>
  <si>
    <t>Poster</t>
  </si>
  <si>
    <t>Stiker</t>
  </si>
  <si>
    <t>Booklet</t>
  </si>
  <si>
    <t>Buku Pedoman</t>
  </si>
  <si>
    <t>Lembar Balik</t>
  </si>
  <si>
    <t>CD</t>
  </si>
  <si>
    <t>Baliho</t>
  </si>
  <si>
    <t>Exbanner</t>
  </si>
  <si>
    <t>Banner</t>
  </si>
  <si>
    <t>Papan Flipchart</t>
  </si>
  <si>
    <t>PETUGAS PROPEMAS</t>
  </si>
  <si>
    <t>PETUGAS/BIDAN DI KELSI</t>
  </si>
  <si>
    <t>Yg ada</t>
  </si>
  <si>
    <t>Yg Ada</t>
  </si>
  <si>
    <t>L</t>
  </si>
  <si>
    <t>P</t>
  </si>
  <si>
    <t>SD</t>
  </si>
  <si>
    <t>MI</t>
  </si>
  <si>
    <t>SDLb</t>
  </si>
  <si>
    <t>SMP</t>
  </si>
  <si>
    <t>MTs</t>
  </si>
  <si>
    <t>SMPlb</t>
  </si>
  <si>
    <t>SMA</t>
  </si>
  <si>
    <t>MA</t>
  </si>
  <si>
    <t>SMALb</t>
  </si>
  <si>
    <t>PMRTH</t>
  </si>
  <si>
    <t>SWASTA</t>
  </si>
  <si>
    <t>Kantor pemerintah</t>
  </si>
  <si>
    <t>Kantor Swasta</t>
  </si>
  <si>
    <t>Pabrik</t>
  </si>
  <si>
    <t>Tempat Ibadah</t>
  </si>
  <si>
    <t>Pasar</t>
  </si>
  <si>
    <t>INTERNET</t>
  </si>
  <si>
    <t>B</t>
  </si>
  <si>
    <t>R</t>
  </si>
  <si>
    <t>jumlah</t>
  </si>
  <si>
    <t>D3</t>
  </si>
  <si>
    <t>SI</t>
  </si>
  <si>
    <t>JABFUNG</t>
  </si>
  <si>
    <t>PURWODADI</t>
  </si>
  <si>
    <t>ONE PUTRI DISTALIA,A.Md.Keb.</t>
  </si>
  <si>
    <t>081334449898</t>
  </si>
  <si>
    <t>POLOWIJEN</t>
  </si>
  <si>
    <t>NANNI KHOIRUL H.A Md Keb.</t>
  </si>
  <si>
    <t>081233305089</t>
  </si>
  <si>
    <t>BALEARJOSARI</t>
  </si>
  <si>
    <t>WILLIS WAHYUNINGTIYAS,A.Md.Keb.</t>
  </si>
  <si>
    <t>081945308283</t>
  </si>
  <si>
    <t>JUMLAH</t>
  </si>
  <si>
    <t>Ket</t>
  </si>
  <si>
    <t>1. data diisikan sesuai dengan kelurahan masing-masing</t>
  </si>
  <si>
    <t>Media internet:</t>
  </si>
  <si>
    <t>2. data sarana diisi setiap 3 bulan sekali</t>
  </si>
  <si>
    <t>1. Website</t>
  </si>
  <si>
    <t>2. Instagram</t>
  </si>
  <si>
    <t>3. Youtube</t>
  </si>
  <si>
    <t>4. Tik Tok</t>
  </si>
  <si>
    <t>5. Twitter</t>
  </si>
  <si>
    <t>6. Facebook</t>
  </si>
  <si>
    <t>7. Whatsapp grup</t>
  </si>
  <si>
    <t xml:space="preserve"> </t>
  </si>
  <si>
    <t>LAPORAN BULANAN PROMOSI DAN PEMBERDAYAAN MASYARAKAT TINGKAT PUSKESMAS</t>
  </si>
  <si>
    <t>BLN :  JANUARI</t>
  </si>
  <si>
    <t>KODE</t>
  </si>
  <si>
    <t xml:space="preserve"> NAMA  VARIABEL</t>
  </si>
  <si>
    <t>KODE - VARIABEL</t>
  </si>
  <si>
    <t>DO PROVINSI</t>
  </si>
  <si>
    <t>VAR</t>
  </si>
  <si>
    <t>Warna Hijau : Diisi setiap bulan</t>
  </si>
  <si>
    <t>Warna Kuning : Diisi di bulan yang dilakukan (bulan sesuai jadwal)</t>
  </si>
  <si>
    <t>BLN</t>
  </si>
  <si>
    <t xml:space="preserve"> Bulan</t>
  </si>
  <si>
    <t>POS. B</t>
  </si>
  <si>
    <t xml:space="preserve"> Posyandu Balita yang lapor</t>
  </si>
  <si>
    <t>POSB</t>
  </si>
  <si>
    <t>Jumlah posyandu balita yang buka di bulan berjalan dan melaporkan kegiatannya</t>
  </si>
  <si>
    <t>KDRA</t>
  </si>
  <si>
    <t xml:space="preserve"> Kader Posyandu Balita Aktif</t>
  </si>
  <si>
    <t>Jumlah kader posyandu balita yang aktif di bulan berjalan</t>
  </si>
  <si>
    <t>3a</t>
  </si>
  <si>
    <t>POSY Balita</t>
  </si>
  <si>
    <t>Jumlah Posyandu Balita yang buka Mandiri</t>
  </si>
  <si>
    <t>P-M</t>
  </si>
  <si>
    <t>Jumlah posyandu dengan strata Mandiri, purnama, Madya dan Pratama yang buka pada bulan berjalan</t>
  </si>
  <si>
    <t>3b</t>
  </si>
  <si>
    <t>Jumlah Posyandu Balita yang buka Purnama</t>
  </si>
  <si>
    <t>P-P</t>
  </si>
  <si>
    <t>3c</t>
  </si>
  <si>
    <t>Jumlah Posyandu Balita yang buka Madya</t>
  </si>
  <si>
    <t>P-My</t>
  </si>
  <si>
    <t>3d</t>
  </si>
  <si>
    <t>Jumlah Posyandu Balita yang buka Pratama</t>
  </si>
  <si>
    <t>P-Pm</t>
  </si>
  <si>
    <t xml:space="preserve"> Jumlah Posyandu yang buka (M+P+My+Pm)</t>
  </si>
  <si>
    <t>P-B</t>
  </si>
  <si>
    <t>3e</t>
  </si>
  <si>
    <t>TAMAN POSYANDU</t>
  </si>
  <si>
    <t>Jumlah Taman Posyandu yang optimal</t>
  </si>
  <si>
    <t>Tapos-op</t>
  </si>
  <si>
    <t>Jumlah taman posyandu yang berstatus optimal dan belum optimal di bulan berjalan</t>
  </si>
  <si>
    <t>3f</t>
  </si>
  <si>
    <t>Jumlah Taman Posyandu yang belum optimal</t>
  </si>
  <si>
    <t>Tapos-b.op</t>
  </si>
  <si>
    <t>Jumlah Taman Posyandu</t>
  </si>
  <si>
    <t>Tapos</t>
  </si>
  <si>
    <t>3g</t>
  </si>
  <si>
    <t>POS. L</t>
  </si>
  <si>
    <t>Posyandu Lansia yang lapor</t>
  </si>
  <si>
    <t>POSL</t>
  </si>
  <si>
    <t>Jumlah posyandu lansia yang lapor di bulan berjalan</t>
  </si>
  <si>
    <t>3h</t>
  </si>
  <si>
    <t>Kader Posyandu Lansia yang ada</t>
  </si>
  <si>
    <t>Jumlah kader posyandu lansia yang ada, yang aktif, dan terlatih pada bulan berjalan</t>
  </si>
  <si>
    <t>Kader Posyandu Lansia Aktif</t>
  </si>
  <si>
    <t>Kader Posyandu Lansia terlatih</t>
  </si>
  <si>
    <t>3j</t>
  </si>
  <si>
    <t>POSY Lansia</t>
  </si>
  <si>
    <t>Jumlah Posyandu Lansia yang buka Mandiri</t>
  </si>
  <si>
    <t>PL-M</t>
  </si>
  <si>
    <t>3k</t>
  </si>
  <si>
    <t>Jumlah Posyandu Lansia yang buka Purnama</t>
  </si>
  <si>
    <t>PL-P</t>
  </si>
  <si>
    <t>3l</t>
  </si>
  <si>
    <t>Jumlah Posyandu Lansia yang buka Madya</t>
  </si>
  <si>
    <t>PL-My</t>
  </si>
  <si>
    <t>3m</t>
  </si>
  <si>
    <t>Jumlah Posyandu Lansia yang buka Pratama</t>
  </si>
  <si>
    <t>PL-PM</t>
  </si>
  <si>
    <t>Jumlah Posyandu Lansia yang buka (M+P+My+Pm)</t>
  </si>
  <si>
    <t>P-L</t>
  </si>
  <si>
    <t>3n</t>
  </si>
  <si>
    <t>KELSI &amp; POSKESKEL</t>
  </si>
  <si>
    <t>Jumlah Kelurahan Siaga yang dibina</t>
  </si>
  <si>
    <t>Kelsi-bina</t>
  </si>
  <si>
    <t>Jumlah kelsi dan poskeskel yang dibina, jumlah frekuensi pembinaan, jumlah kader poskeskel yang ada, jumlah kader poskeskel yang terlatih, jumlah bidang kelurahan  yang ada, jumlah bidan kelurahan yang terlatih dan belum terlatih pada bulan berjalan</t>
  </si>
  <si>
    <t>3o</t>
  </si>
  <si>
    <t>Jumlah pembinaan yang dilakukan</t>
  </si>
  <si>
    <t>Bina-ttl</t>
  </si>
  <si>
    <t>3p</t>
  </si>
  <si>
    <t>Jumlah kader poskeskel</t>
  </si>
  <si>
    <t>Kdr-Poskel</t>
  </si>
  <si>
    <t>3q</t>
  </si>
  <si>
    <t>kader poskeskel terlatih</t>
  </si>
  <si>
    <t>Kdr-latih</t>
  </si>
  <si>
    <t>3r</t>
  </si>
  <si>
    <t xml:space="preserve">Jumlah Bidan di Kelurahan </t>
  </si>
  <si>
    <t>Bikel</t>
  </si>
  <si>
    <t>3s</t>
  </si>
  <si>
    <t>Jumlah bidan terlatih</t>
  </si>
  <si>
    <t>Bikel-latih</t>
  </si>
  <si>
    <t>3t</t>
  </si>
  <si>
    <t>Jumlah bidan belum terlatih</t>
  </si>
  <si>
    <t>blm-latih</t>
  </si>
  <si>
    <t>3u</t>
  </si>
  <si>
    <t>TELAAH Kelsi</t>
  </si>
  <si>
    <t>Jumlah Kelurahan Siaga yang Mandiri</t>
  </si>
  <si>
    <t>Kelsi-M</t>
  </si>
  <si>
    <t>jumlah kelurahan siaga strata pratama, madya, purnama dan mandiri yang ada pada tahun berjalan</t>
  </si>
  <si>
    <t>3v</t>
  </si>
  <si>
    <t>Jumlah Kelurahan Siaga yang Purnama</t>
  </si>
  <si>
    <t>Kelsi-P</t>
  </si>
  <si>
    <t>3w</t>
  </si>
  <si>
    <t>Jumlah Kelurahan Siaga yang Madya</t>
  </si>
  <si>
    <t>Kelsi-My</t>
  </si>
  <si>
    <t>3x</t>
  </si>
  <si>
    <t>Jumlah Kelurahan Siaga yang Pratama</t>
  </si>
  <si>
    <t>Kelsi-Pm</t>
  </si>
  <si>
    <t>Jumlah Kelurahan Siaga</t>
  </si>
  <si>
    <t>Kelsi</t>
  </si>
  <si>
    <t>3y</t>
  </si>
  <si>
    <t>TELAAH Poskeskel</t>
  </si>
  <si>
    <t>Jumlah Pos Kesehatan Kelurahan yang Mandiri</t>
  </si>
  <si>
    <t>Poskeskel-M</t>
  </si>
  <si>
    <t>Jumlah poskeskel strata pratama, madya, purnama dan mandiri yang ada pada tahun berjalan</t>
  </si>
  <si>
    <t>Jumlah Pos Kesehatan Kelurahan  yang Purnama</t>
  </si>
  <si>
    <t>Poskeskel-P</t>
  </si>
  <si>
    <t>3z</t>
  </si>
  <si>
    <t>Jumlah Pos Kesehatan Kelurahan yang Madya</t>
  </si>
  <si>
    <t>Poskeskel -My</t>
  </si>
  <si>
    <t>Jumlah Pos Kesehatan Kelurahan yang Pratama</t>
  </si>
  <si>
    <t>Poskeskel-Pm</t>
  </si>
  <si>
    <t>Jumlah Pos Kesehatan Kelurahan</t>
  </si>
  <si>
    <t>Poskeskel</t>
  </si>
  <si>
    <t>KADER POSYANDU</t>
  </si>
  <si>
    <t>Frek pembinaan kader oleh Nakes</t>
  </si>
  <si>
    <t>Nks</t>
  </si>
  <si>
    <t>jumlah pembinaan, pelatihan kader, dan jumlah kadewr yang dilatih tentang posyandu yang dilakukan di bulan berjalan</t>
  </si>
  <si>
    <t>Frek pelatihan kader</t>
  </si>
  <si>
    <t>plt-kdr</t>
  </si>
  <si>
    <t>Jumlah kader yang dilatih tentang Posyandu</t>
  </si>
  <si>
    <t>Kdr-l</t>
  </si>
  <si>
    <t>5a</t>
  </si>
  <si>
    <t>Poskestren</t>
  </si>
  <si>
    <t>Jumlah pondok pesantren</t>
  </si>
  <si>
    <t>P-tren</t>
  </si>
  <si>
    <t>Jumlah pondok pesantren, pembinaan pondok pesantren, pembinaan poskestren, jumlah kader poskestren, dan jumlah kader poskestren yang dilatih pada bulan berjalan</t>
  </si>
  <si>
    <t>Jumlah Pondok pesantren yang dibina</t>
  </si>
  <si>
    <t>p-tren bin</t>
  </si>
  <si>
    <t>Jumlah pembinaan Poskestren yang dilakukan</t>
  </si>
  <si>
    <t>Bina-postren</t>
  </si>
  <si>
    <t>Jumlah kader Poskestren</t>
  </si>
  <si>
    <t>Kdr-tren</t>
  </si>
  <si>
    <t>Jumlah Kader Poskestren terlatih</t>
  </si>
  <si>
    <t>santri</t>
  </si>
  <si>
    <t>5b</t>
  </si>
  <si>
    <t>TELAAH Poskestren</t>
  </si>
  <si>
    <t>Jumlah Pos Kesehatan Pondok Pesantren yang Mandiri</t>
  </si>
  <si>
    <t>P.Tren-M</t>
  </si>
  <si>
    <t>Jumlah poskestren dengan strata pratama, madya, purnama  dan mandiri yang ada pada tahun berjalan</t>
  </si>
  <si>
    <t>Jumlah Pos Kesehatan Pondok Pesantren  yang Purnama</t>
  </si>
  <si>
    <t>P.Tren-P</t>
  </si>
  <si>
    <t>Jumlah Pos Kesehatan Pondok Pesantren yang Madya</t>
  </si>
  <si>
    <t>P.Tren-My</t>
  </si>
  <si>
    <t>Jumlah Pos Kesehatan Pondok Pesantren yang Pratama</t>
  </si>
  <si>
    <t>P.Tren-Pm</t>
  </si>
  <si>
    <t>Jumlah Pondok Pesantren</t>
  </si>
  <si>
    <t>Pontren</t>
  </si>
  <si>
    <t>6a</t>
  </si>
  <si>
    <t>penyuluhan Dlm gedung</t>
  </si>
  <si>
    <t>Jumlah frekwensi penyuluhan KIA, KB</t>
  </si>
  <si>
    <t>F-1</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</si>
  <si>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</si>
  <si>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t>Jumlah peserta yang diberi penyuluhan KIA, KB</t>
  </si>
  <si>
    <t>Pdp-1</t>
  </si>
  <si>
    <t>Jumlah frekwensi penyuluhan  Gizi</t>
  </si>
  <si>
    <t>F-2</t>
  </si>
  <si>
    <t>Jumlah peserta yang diberi penyuluhan Gizi</t>
  </si>
  <si>
    <t>Pdp-2</t>
  </si>
  <si>
    <t>6b</t>
  </si>
  <si>
    <t>Jumlah frekwensi penyuluhan Penyakit Menular dan tidak menular</t>
  </si>
  <si>
    <t>F-3</t>
  </si>
  <si>
    <t>Jumlah peserta yang diberi penyuluhan Penyakit Menular dan tidak menular</t>
  </si>
  <si>
    <t>Pdp-3</t>
  </si>
  <si>
    <t>6c</t>
  </si>
  <si>
    <t>Jumlah frekwensi penyuluhan kesehatan lingkungan</t>
  </si>
  <si>
    <t>F-4</t>
  </si>
  <si>
    <t>Jumlah peserta yang diberi penyuluhan kesehatan lingkungan</t>
  </si>
  <si>
    <t>Pdg-4</t>
  </si>
  <si>
    <t>6d</t>
  </si>
  <si>
    <t>Jumlah frekwensi penyuluhan HIVAIDS</t>
  </si>
  <si>
    <t>F-5</t>
  </si>
  <si>
    <t>Jumlah peserta yang diberi penyuluhan HIVAIDS</t>
  </si>
  <si>
    <t>Pdg-5</t>
  </si>
  <si>
    <t>6e</t>
  </si>
  <si>
    <t>Jumlah frekwensi penyuluhan Imunisasi</t>
  </si>
  <si>
    <t>F-6</t>
  </si>
  <si>
    <t>Jumlah peserta yang diberi penyuluhan Imunisasi</t>
  </si>
  <si>
    <t>Pdg-6</t>
  </si>
  <si>
    <t>6f</t>
  </si>
  <si>
    <t>Jumlah frekwensi penyuluhan kesehatan reproduksi remaja</t>
  </si>
  <si>
    <t>F-7</t>
  </si>
  <si>
    <t>Jumlah peserta yang diberi penyuluhan kesehatan reproduksi remaja</t>
  </si>
  <si>
    <t>Pdg-7</t>
  </si>
  <si>
    <t>6g</t>
  </si>
  <si>
    <t>Jumlah frekwensi penyuluhan kesehatan Usila</t>
  </si>
  <si>
    <t>Jumlah peserta yang diberi penyuluhan kesehatan Usila</t>
  </si>
  <si>
    <t>6h</t>
  </si>
  <si>
    <t>Jumlah frekwensi penyuluhan NAPZA dan Rokok</t>
  </si>
  <si>
    <t>F-8</t>
  </si>
  <si>
    <t>Jumlah peserta yang diberi penyuluhan NAPZA dan Rokok</t>
  </si>
  <si>
    <t>Pdg-8</t>
  </si>
  <si>
    <t>6i</t>
  </si>
  <si>
    <t>Jumlah frekwensi penyuluhan kesehatan gigi dan mulut</t>
  </si>
  <si>
    <t>F-9</t>
  </si>
  <si>
    <t>Jumlah peserta yang diberi penyuluhan kesehatan gigi dan mulut</t>
  </si>
  <si>
    <t>Pdg-9</t>
  </si>
  <si>
    <t>6j</t>
  </si>
  <si>
    <t>Jumlah frekwensi penyuluhan Kesehatan jiwa</t>
  </si>
  <si>
    <t>F-10</t>
  </si>
  <si>
    <t>Jumlah peserta yang diberi penyuluhan Kesehatan jiwa</t>
  </si>
  <si>
    <t>Pdg-10</t>
  </si>
  <si>
    <t>6k</t>
  </si>
  <si>
    <t>Jumlah frekwensi penyuluhan Pengobatan Tradisonal</t>
  </si>
  <si>
    <t>F-11</t>
  </si>
  <si>
    <t>Jumlah peserta yang diberi penyuluhan Pengobatan Tradisonal</t>
  </si>
  <si>
    <t>Pdg-11</t>
  </si>
  <si>
    <t>6l</t>
  </si>
  <si>
    <t xml:space="preserve">Jumlah frekwensi penyuluhan PHBS </t>
  </si>
  <si>
    <t>F-12</t>
  </si>
  <si>
    <t xml:space="preserve">Jumlah peserta yang diberi penyuluhan PHBS </t>
  </si>
  <si>
    <t>Pdg-12</t>
  </si>
  <si>
    <t>6m</t>
  </si>
  <si>
    <t>Jumlah frekwensi penyuluhan Kelurahan Siaga/UKBM</t>
  </si>
  <si>
    <t>F-13</t>
  </si>
  <si>
    <t>Jumlah peserta yang diberi Kelurahan Siaga/UKBM</t>
  </si>
  <si>
    <t>Pdg-13</t>
  </si>
  <si>
    <t>6n</t>
  </si>
  <si>
    <t>Jumlah frekwensi Penyuluhan Kesehatan Kerja/Olah Raga</t>
  </si>
  <si>
    <t>F-14</t>
  </si>
  <si>
    <t>Jumlah peserta yang diberi PenyuluhanKesehatan Kerja/Olah Raga</t>
  </si>
  <si>
    <t>Pdg-14</t>
  </si>
  <si>
    <t>6o</t>
  </si>
  <si>
    <t>Jumlah frekwensi Penyuluhan Lain-lain</t>
  </si>
  <si>
    <t>F-15</t>
  </si>
  <si>
    <t>Jumlah peserta yang diberi Penyuluhan Lain-lain</t>
  </si>
  <si>
    <t>Pdg-15</t>
  </si>
  <si>
    <t>Jumlah frekwensi penyuluhan</t>
  </si>
  <si>
    <t>F-t</t>
  </si>
  <si>
    <t>Jumlah peserta yang diberi penyuluhan</t>
  </si>
  <si>
    <t>PDG</t>
  </si>
  <si>
    <t>7a</t>
  </si>
  <si>
    <t>Penyuluhan Luar gedung (Posy)</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</si>
  <si>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</si>
  <si>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t>7b</t>
  </si>
  <si>
    <t>7c</t>
  </si>
  <si>
    <t>7d</t>
  </si>
  <si>
    <t>7e</t>
  </si>
  <si>
    <t>7f</t>
  </si>
  <si>
    <t>7g</t>
  </si>
  <si>
    <t>7h</t>
  </si>
  <si>
    <t>7i</t>
  </si>
  <si>
    <t>7j</t>
  </si>
  <si>
    <t>7k</t>
  </si>
  <si>
    <t>7l</t>
  </si>
  <si>
    <t>7m</t>
  </si>
  <si>
    <t>7n</t>
  </si>
  <si>
    <t>7o</t>
  </si>
  <si>
    <t>8a</t>
  </si>
  <si>
    <t>Penyuluhan Luar gedung (klp potensial)</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</si>
  <si>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</si>
  <si>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t>8b</t>
  </si>
  <si>
    <t>8c</t>
  </si>
  <si>
    <t>8d</t>
  </si>
  <si>
    <t>8e</t>
  </si>
  <si>
    <t>8f</t>
  </si>
  <si>
    <t>8g</t>
  </si>
  <si>
    <t>8h</t>
  </si>
  <si>
    <t>8i</t>
  </si>
  <si>
    <t>8j</t>
  </si>
  <si>
    <t>8k</t>
  </si>
  <si>
    <t>8l</t>
  </si>
  <si>
    <t>8m</t>
  </si>
  <si>
    <t>8n</t>
  </si>
  <si>
    <t>8o</t>
  </si>
  <si>
    <t>9a</t>
  </si>
  <si>
    <t>Penyuluhan mll media</t>
  </si>
  <si>
    <t>Jumlah frekwensi penyuluhan melalui siaran televisi</t>
  </si>
  <si>
    <t>F-tv</t>
  </si>
  <si>
    <t>Jumlah peserta yang diberi penyuluhan melalui siaran televisi</t>
  </si>
  <si>
    <t>TV</t>
  </si>
  <si>
    <t>9b</t>
  </si>
  <si>
    <t>Jumlah frekwensi penyuluhan melalui siaran keliling</t>
  </si>
  <si>
    <t>F-RL</t>
  </si>
  <si>
    <t>Jumlah peserta yang diberi penyuluhan melalui siaran keliling</t>
  </si>
  <si>
    <t>ran-ling</t>
  </si>
  <si>
    <t>9c</t>
  </si>
  <si>
    <t>Jumlah frekwensi penyuluhan melalui spanduk/Banner</t>
  </si>
  <si>
    <t>F-S</t>
  </si>
  <si>
    <t>Jumlah peserta yang diberi penyuluhan melalui spanduk/Banner</t>
  </si>
  <si>
    <t>spdk</t>
  </si>
  <si>
    <t>9d</t>
  </si>
  <si>
    <t>Jumlah frekwensi penyuluhan melalui siaran radio</t>
  </si>
  <si>
    <t>F-R</t>
  </si>
  <si>
    <t>Jumlah peserta yang diberi penyuluhan melalui siaran radio</t>
  </si>
  <si>
    <t>radio</t>
  </si>
  <si>
    <t>9e</t>
  </si>
  <si>
    <t>Jumlah frekwensi penyuluhan melalui Booklet</t>
  </si>
  <si>
    <t>F-B</t>
  </si>
  <si>
    <t>Jumlah peserta yang diberi penyuluhan melalui Booklet</t>
  </si>
  <si>
    <t>Bokl</t>
  </si>
  <si>
    <t>9f</t>
  </si>
  <si>
    <t>Jumlah frekwensi penyuluhan melalui leaflet, Fryer, Poster</t>
  </si>
  <si>
    <t>F-L</t>
  </si>
  <si>
    <t>Jumlah peserta yang diberi penyuluhan melalui leaflet, Fryer, Poster</t>
  </si>
  <si>
    <t>leaflet</t>
  </si>
  <si>
    <t>9g</t>
  </si>
  <si>
    <t>Jumlah frekwensi penyuluhan melalui umbul-umbul</t>
  </si>
  <si>
    <t>F-U</t>
  </si>
  <si>
    <t>Jumlah peserta yang diberi penyuluhan melalui umbul-umbul</t>
  </si>
  <si>
    <t>umbul</t>
  </si>
  <si>
    <t>9h</t>
  </si>
  <si>
    <t>Jumlah frekwensi penyuluhan melalui exbanner/Roll Banner</t>
  </si>
  <si>
    <t>F-Ex</t>
  </si>
  <si>
    <t>Jumlah peserta yang diberi penyuluhan melalui exbanner/Roll Banner</t>
  </si>
  <si>
    <t>exbnr</t>
  </si>
  <si>
    <t>F-Med</t>
  </si>
  <si>
    <t>media</t>
  </si>
  <si>
    <t>10a</t>
  </si>
  <si>
    <t>RT-PHBS</t>
  </si>
  <si>
    <t>Jumlah total rumah tangga yang dikaji</t>
  </si>
  <si>
    <t>RT</t>
  </si>
  <si>
    <t>Pencapaian PHBS Rumah Tangga. Harap diperhatian DO masing-masing indikator terutama indikator 1 - 3 (linakes, asi ekslusif, menimbang)</t>
  </si>
  <si>
    <t>10b</t>
  </si>
  <si>
    <t>Rumah tangga dengan persalinan ditolong oleh NAKES</t>
  </si>
  <si>
    <t>Linakes</t>
  </si>
  <si>
    <t>Jumlah total Rumah Tangga yang disurvei Linakes</t>
  </si>
  <si>
    <t>Linakes-1</t>
  </si>
  <si>
    <t>10c</t>
  </si>
  <si>
    <t>Rumah tangga ASI Eksklusif</t>
  </si>
  <si>
    <t>ASI-Eks</t>
  </si>
  <si>
    <t>Jumlah total Rumah Tangga yang disurvei ASI Eksklusif</t>
  </si>
  <si>
    <t>ASI-Eks-1</t>
  </si>
  <si>
    <t>10d</t>
  </si>
  <si>
    <t>Rumah tangga menimbang BB Balita teratur</t>
  </si>
  <si>
    <t>D</t>
  </si>
  <si>
    <t>Jumlah total Rumah Tangga menimbang BB Balita teratur</t>
  </si>
  <si>
    <t>D-1</t>
  </si>
  <si>
    <t>10e</t>
  </si>
  <si>
    <t>Rumah tangga cuci tanggan pakai sabun</t>
  </si>
  <si>
    <t>CTPS</t>
  </si>
  <si>
    <t>10f</t>
  </si>
  <si>
    <t>Rumah tangga menggunakan air bersih</t>
  </si>
  <si>
    <t>air-bes</t>
  </si>
  <si>
    <t>10g</t>
  </si>
  <si>
    <t>Rumah tangga menggunakan jamban sehat</t>
  </si>
  <si>
    <t>Jam-she</t>
  </si>
  <si>
    <t>10h</t>
  </si>
  <si>
    <t>Rumah tangga dengan pemberantasan jentik</t>
  </si>
  <si>
    <t>Jentik</t>
  </si>
  <si>
    <t>10i</t>
  </si>
  <si>
    <t>Rumah tangga mengkonsumsi sayur dan buah</t>
  </si>
  <si>
    <t>Kons</t>
  </si>
  <si>
    <t>10j</t>
  </si>
  <si>
    <t>Rumah tangga melakukan aktifitas fisik</t>
  </si>
  <si>
    <t>akt-fis</t>
  </si>
  <si>
    <t>10k</t>
  </si>
  <si>
    <t>Rumah tangga tidak merokok dalam rumah</t>
  </si>
  <si>
    <t>rokok</t>
  </si>
  <si>
    <t>Jumlah Rumah tangga Sehat 10 Indikator</t>
  </si>
  <si>
    <t>RT-S</t>
  </si>
  <si>
    <t>11a</t>
  </si>
  <si>
    <t>Interv &amp; Penyuluhan</t>
  </si>
  <si>
    <t>Jumlah intervensi dan penyuluhan pada Kelompok Rumah Tangga</t>
  </si>
  <si>
    <t>Klpk-RT</t>
  </si>
  <si>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</si>
  <si>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t>Jumlah peserta yang diberi intervensi dan penyuluhan pada kelompok Rumah Tangga</t>
  </si>
  <si>
    <t>Pst-1</t>
  </si>
  <si>
    <t>11b</t>
  </si>
  <si>
    <t>Jumlah intervensi dan penyuluhan pada Institusi Pendidikan (Sekolah)</t>
  </si>
  <si>
    <t>Pend</t>
  </si>
  <si>
    <t>Jumlah peserta yang diberi intervensi dan penyuluhan pada nstitusi Pendidikan (Sekolah)</t>
  </si>
  <si>
    <t>Pst-2</t>
  </si>
  <si>
    <t>11c</t>
  </si>
  <si>
    <t>Jumlah intervensi dan penyuluhan pada Institusi Kesehatan</t>
  </si>
  <si>
    <t>I.Kes</t>
  </si>
  <si>
    <t>Jumlah peserta yang diberi intervensi dan penyuluhan pada institusi Kesehatan</t>
  </si>
  <si>
    <t>Pst-3</t>
  </si>
  <si>
    <t>11d</t>
  </si>
  <si>
    <t>Jumlah intervensi dan penyuluhan pada Institusi TTU</t>
  </si>
  <si>
    <t>Jumlah peserta yang diberi intervensi dan penyuluhan pada Institusi TTU</t>
  </si>
  <si>
    <t>Pst-4</t>
  </si>
  <si>
    <t>11e</t>
  </si>
  <si>
    <t>Jumlah intervensi dan penyuluhan pada Institusi tempat kerja</t>
  </si>
  <si>
    <t>Tmp-krj</t>
  </si>
  <si>
    <t>Jumlah peserta yang diberi intervensi dan penyuluhan pada tempat kerja</t>
  </si>
  <si>
    <t>Pst-5</t>
  </si>
  <si>
    <t>11f</t>
  </si>
  <si>
    <t>Jumlah intervensi dan penyuluhan pada Pondok Pesantren</t>
  </si>
  <si>
    <t>Pon-Pes</t>
  </si>
  <si>
    <t>Jumlah peserta yang diberi intervensi dan penyuluhan pada Pondok Pesantren</t>
  </si>
  <si>
    <t>Pst-6</t>
  </si>
  <si>
    <t>Jumlah intervensi dan penyuluhan PHBS</t>
  </si>
  <si>
    <t>PHBS</t>
  </si>
  <si>
    <t>12a</t>
  </si>
  <si>
    <t>KLAS PHBS SD/MI</t>
  </si>
  <si>
    <t>SD/MI dengan kalsifikasi PHBS I</t>
  </si>
  <si>
    <t>SD/MI-K1</t>
  </si>
  <si>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</si>
  <si>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t>12b</t>
  </si>
  <si>
    <t>SD/MI dengan kalsifikasi PHBS II</t>
  </si>
  <si>
    <t>SD/MI-K2</t>
  </si>
  <si>
    <t>12c</t>
  </si>
  <si>
    <t>SD/MI dengan kalsifikasi PHBS III</t>
  </si>
  <si>
    <t>SD/MI-K3</t>
  </si>
  <si>
    <t>12d</t>
  </si>
  <si>
    <t>SD/MI dengan kalsifikasi PHBS IV</t>
  </si>
  <si>
    <t>SD/MI-K4</t>
  </si>
  <si>
    <t>Jumlah SD/MI yang dilakukan klasifikasi PHBS</t>
  </si>
  <si>
    <t>SD/MI</t>
  </si>
  <si>
    <t>13a</t>
  </si>
  <si>
    <t>KLAS PHBS SMP/MTS</t>
  </si>
  <si>
    <t>SMP/MTs dengan Klasifikasi PHBS I</t>
  </si>
  <si>
    <t>SMP/MTs-K1</t>
  </si>
  <si>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</si>
  <si>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t>13b</t>
  </si>
  <si>
    <t>SMP/MTs dengan Klasifikasi PHBS II</t>
  </si>
  <si>
    <t>SMP/MTs-K2</t>
  </si>
  <si>
    <t>13c</t>
  </si>
  <si>
    <t>SMP/MTs dengan Klasifikasi PHBS III</t>
  </si>
  <si>
    <t>SMP/MTs-K3</t>
  </si>
  <si>
    <t>13d</t>
  </si>
  <si>
    <t>SMP/MTs dengan Klasifikasi PHBS IV</t>
  </si>
  <si>
    <t>SMP/MTs-K4</t>
  </si>
  <si>
    <t>Jumlah SMP/MTs yang dilakukan klasifikasi PHBS</t>
  </si>
  <si>
    <t>SMP/MTs</t>
  </si>
  <si>
    <t>14a</t>
  </si>
  <si>
    <t>Klasf. SMA/MA</t>
  </si>
  <si>
    <t>SMA/MA dengan Klasifikasi PHBS I</t>
  </si>
  <si>
    <t>SMA/MA-K1</t>
  </si>
  <si>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</si>
  <si>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t>14b</t>
  </si>
  <si>
    <t>SMA/MA dengan Klasifikasi PHBS II</t>
  </si>
  <si>
    <t>SMA/MA-K2</t>
  </si>
  <si>
    <t>14c</t>
  </si>
  <si>
    <t>SMA/MA dengan Klasifikasi PHBS III</t>
  </si>
  <si>
    <t>SMA/MA-K3</t>
  </si>
  <si>
    <t>14d</t>
  </si>
  <si>
    <t>SMA/MA dengan Klasifikasi PHBS IV</t>
  </si>
  <si>
    <t>SMA/MA-K4</t>
  </si>
  <si>
    <t>Jumlah SMA/MA yang dilakukan klasifikasi PHBS</t>
  </si>
  <si>
    <t>SMA/MA</t>
  </si>
  <si>
    <t>15a</t>
  </si>
  <si>
    <t>KLAS PHBS SARANA KESEHATAN</t>
  </si>
  <si>
    <t>Institusi Pemerintah dengan Klasifikasi PHBS I</t>
  </si>
  <si>
    <t>Pmrt-K1</t>
  </si>
  <si>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</si>
  <si>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t>15b</t>
  </si>
  <si>
    <t>Institusi Pemerintah dengan Klasifikasi PHBS II</t>
  </si>
  <si>
    <t>Pmrt-K2</t>
  </si>
  <si>
    <t>15c</t>
  </si>
  <si>
    <t>Institusi Pemerintah dengan Klasifikasi PHBS III</t>
  </si>
  <si>
    <t>Pmrt-K3</t>
  </si>
  <si>
    <t>15d</t>
  </si>
  <si>
    <t>Institusi Pemerintah dengan Klasifikasi PHBS IV</t>
  </si>
  <si>
    <t>Pmrt-K4</t>
  </si>
  <si>
    <t>15e</t>
  </si>
  <si>
    <t xml:space="preserve">Jumlah Institusi Pemerintah yang dilakukan kalsifikasi PHBS </t>
  </si>
  <si>
    <t>Pmrt</t>
  </si>
  <si>
    <t>15f</t>
  </si>
  <si>
    <t>Institusi Swasta dengan Klasifikasi PHBS I</t>
  </si>
  <si>
    <t>swasta-K1</t>
  </si>
  <si>
    <t>15g</t>
  </si>
  <si>
    <t>Institusi Swasta dengan Klasifikasi PHBS II</t>
  </si>
  <si>
    <t>swasta-K2</t>
  </si>
  <si>
    <t>15h</t>
  </si>
  <si>
    <t>Institusi Swasta dengan Klasifikasi PHBS III</t>
  </si>
  <si>
    <t>swasta-K3</t>
  </si>
  <si>
    <t>15i</t>
  </si>
  <si>
    <t>Institusi Swasta dengan Klasifikasi PHBS IV</t>
  </si>
  <si>
    <t>swasta-K4</t>
  </si>
  <si>
    <t>Jumlah Institusi swasra yang dilakukan klasifikasi PHBS</t>
  </si>
  <si>
    <t>swasta</t>
  </si>
  <si>
    <t>16a</t>
  </si>
  <si>
    <t>KLAS PHBS INSTITUSI TEMPAT KERJA</t>
  </si>
  <si>
    <t>Kantor Pemerintah dengan klasifikasi PHBS I</t>
  </si>
  <si>
    <t>KP- K1</t>
  </si>
  <si>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</si>
  <si>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t>16b</t>
  </si>
  <si>
    <t>Kantor Pemerintah dengan klasifikasi PHBS II</t>
  </si>
  <si>
    <t>KP- K2</t>
  </si>
  <si>
    <t>16c</t>
  </si>
  <si>
    <t>Kantor Pemerintah dengan klasifikasi PHBS III</t>
  </si>
  <si>
    <t>KP- K3</t>
  </si>
  <si>
    <t>16d</t>
  </si>
  <si>
    <t>Kantor Pemerintah dengan klasifikasi PHBS IV</t>
  </si>
  <si>
    <t>KP- K4</t>
  </si>
  <si>
    <t>16-1</t>
  </si>
  <si>
    <t>Jumlah Kantor Pemerintah yang dilakukan klasifikasi PHBS</t>
  </si>
  <si>
    <t>KP</t>
  </si>
  <si>
    <t>16e</t>
  </si>
  <si>
    <t>Kantor Swasta dengan klasifikasi PHBS I</t>
  </si>
  <si>
    <t>KS-K1</t>
  </si>
  <si>
    <t>16f</t>
  </si>
  <si>
    <t>Kantor Swasta dengan klasifikasi PHBS II</t>
  </si>
  <si>
    <t>KS-K2</t>
  </si>
  <si>
    <t>16g</t>
  </si>
  <si>
    <t>Kantor Swasta dengan klasifikasi PHBS III</t>
  </si>
  <si>
    <t>KS-K3</t>
  </si>
  <si>
    <t>16h</t>
  </si>
  <si>
    <t>Kantor Swasta dengan klasifikasi PHBS IV</t>
  </si>
  <si>
    <t>KS-K4</t>
  </si>
  <si>
    <t>16-2</t>
  </si>
  <si>
    <t>KS</t>
  </si>
  <si>
    <t>16i</t>
  </si>
  <si>
    <t>Pabrik dengan klasifikasi PHBS I</t>
  </si>
  <si>
    <t>Pb-K1</t>
  </si>
  <si>
    <t>16j</t>
  </si>
  <si>
    <t>Pabrik dengan klasifikasi PHBS II</t>
  </si>
  <si>
    <t>Pb-K2</t>
  </si>
  <si>
    <t>16k</t>
  </si>
  <si>
    <t>Pabrik dengan klasifikasi PHBS III</t>
  </si>
  <si>
    <t>Pb-K3</t>
  </si>
  <si>
    <t>16l</t>
  </si>
  <si>
    <t>Pabrik dengan klasifikasi PHBS IV</t>
  </si>
  <si>
    <t>Pb-K4</t>
  </si>
  <si>
    <t>16-3</t>
  </si>
  <si>
    <t xml:space="preserve"> Jumlah Pabrik yang dilakukan kalsifikasi PHBS</t>
  </si>
  <si>
    <t>PB</t>
  </si>
  <si>
    <t>17a</t>
  </si>
  <si>
    <t>KLAS PHBS TEMAPT TEMPAT UMUM</t>
  </si>
  <si>
    <t>Tempat Ibadah dengan klasifikasi PHBS I</t>
  </si>
  <si>
    <t>TI-K1</t>
  </si>
  <si>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</si>
  <si>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t>17b</t>
  </si>
  <si>
    <t>Tempat Ibadah dengan klasifikasi PHBS II</t>
  </si>
  <si>
    <t>TI-K2</t>
  </si>
  <si>
    <t>17c</t>
  </si>
  <si>
    <t>Tempat Ibadah dengan klasifikasi PHBS III</t>
  </si>
  <si>
    <t>TI-K3</t>
  </si>
  <si>
    <t>17d</t>
  </si>
  <si>
    <t>Tempat Ibadah dengan klasifikasi PHBS IV</t>
  </si>
  <si>
    <t>TI-K4</t>
  </si>
  <si>
    <t>17-1</t>
  </si>
  <si>
    <t>Jumlah tempat ibadah yang dilakukan klasifikasi PHBS</t>
  </si>
  <si>
    <t>TI</t>
  </si>
  <si>
    <t>17e</t>
  </si>
  <si>
    <t>Warung makan dengan klasifikasi PHBS I</t>
  </si>
  <si>
    <t>WM-K1</t>
  </si>
  <si>
    <t>17f</t>
  </si>
  <si>
    <t>Warung makan dengan klasifikasi PHBS II</t>
  </si>
  <si>
    <t>WM-K2</t>
  </si>
  <si>
    <t>17g</t>
  </si>
  <si>
    <t>Warung makan dengan klasifikasi PHBS III</t>
  </si>
  <si>
    <t>WM-K3</t>
  </si>
  <si>
    <t>17h</t>
  </si>
  <si>
    <t>Warung makan dengan klasifikasi PHBS IV</t>
  </si>
  <si>
    <t>WM-K4</t>
  </si>
  <si>
    <t>17-2</t>
  </si>
  <si>
    <t>Jumlah warung makan yang dilakukan klasifikasi PHBS</t>
  </si>
  <si>
    <t>WM</t>
  </si>
  <si>
    <t>17i</t>
  </si>
  <si>
    <t>Pasar dengan klasifikasi PHBS I</t>
  </si>
  <si>
    <t>Psr-K1</t>
  </si>
  <si>
    <t>17j</t>
  </si>
  <si>
    <t>Pasar dengan klasifikasi PHBS II</t>
  </si>
  <si>
    <t>Psr-K2</t>
  </si>
  <si>
    <t>17k</t>
  </si>
  <si>
    <t>Pasar dengan klasifikasi PHBS III</t>
  </si>
  <si>
    <t>Psr-K3</t>
  </si>
  <si>
    <t>17l</t>
  </si>
  <si>
    <t>Pasar dengan klasifikasi PHBS IV</t>
  </si>
  <si>
    <t>Psr-K4</t>
  </si>
  <si>
    <t>17-3</t>
  </si>
  <si>
    <t>Jumlah pasar yang dilakukan klasifikasi PHBS</t>
  </si>
  <si>
    <t>Psr</t>
  </si>
  <si>
    <t>17m</t>
  </si>
  <si>
    <t>Terminal dengan klasifikasi PHBS I</t>
  </si>
  <si>
    <t>TM-K1</t>
  </si>
  <si>
    <t>17n</t>
  </si>
  <si>
    <t>Terminal dengan klasifikasi PHBS II</t>
  </si>
  <si>
    <t>TM-K2</t>
  </si>
  <si>
    <t>17o</t>
  </si>
  <si>
    <t>Terminal dengan klasifikasi PHBS III</t>
  </si>
  <si>
    <t>TM-K3</t>
  </si>
  <si>
    <t>17p</t>
  </si>
  <si>
    <t>Terminal dengan klasifikasi PHBS IV</t>
  </si>
  <si>
    <t>TM-K4</t>
  </si>
  <si>
    <t>17-4</t>
  </si>
  <si>
    <t>Jumlah terminal yang dilakukan klasifikasi PHBS</t>
  </si>
  <si>
    <t>TM</t>
  </si>
  <si>
    <t>18a</t>
  </si>
  <si>
    <t>KLAS PHBS PONDOK PESANTREN</t>
  </si>
  <si>
    <t>Pondok Pesantren dengan klasifikasi PHBS I</t>
  </si>
  <si>
    <t>PP-K1</t>
  </si>
  <si>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</si>
  <si>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18b</t>
  </si>
  <si>
    <t>Pondok Pesantren dengan klasifikasi PHBS II</t>
  </si>
  <si>
    <t>PP-K2</t>
  </si>
  <si>
    <t>18c</t>
  </si>
  <si>
    <t>Pondok Pesantren dengan klasifikasi PHBS III</t>
  </si>
  <si>
    <t>PP-K3</t>
  </si>
  <si>
    <t>18d</t>
  </si>
  <si>
    <t>Pondok Pesantren dengan klasifikasi PHBS IV</t>
  </si>
  <si>
    <t>PP-K4</t>
  </si>
  <si>
    <t>Jumlah pondok pesantren yang dilakukan klasifikasi PHBS</t>
  </si>
  <si>
    <t>PP</t>
  </si>
  <si>
    <t>19a</t>
  </si>
  <si>
    <t>UKK</t>
  </si>
  <si>
    <t>Jumlah Pos Usaha Kesehatan Kerja (UKK) yang dibina</t>
  </si>
  <si>
    <t>UKK-b</t>
  </si>
  <si>
    <t>Jumlah pos UKK yang dibina, jumlah pekerja seluruhnya, jumlah pekerja yang dibina, jumlah kader pos UKK, jumlah pembinaan yang dilakukan dan jumlah pos UKK yang buka pratama, madya, purnama dan mandiri yang ada pada bulan berjalan</t>
  </si>
  <si>
    <t>19b</t>
  </si>
  <si>
    <t>Jumlah Pekerja seluruhnya</t>
  </si>
  <si>
    <t>P-s</t>
  </si>
  <si>
    <t>19c</t>
  </si>
  <si>
    <t>Jumlah pekerja yang dibina</t>
  </si>
  <si>
    <t>P-b</t>
  </si>
  <si>
    <t>19d</t>
  </si>
  <si>
    <t>Jumlah Kader Pos Usaha Kesehatan Kerja (UKK)</t>
  </si>
  <si>
    <t>K-U</t>
  </si>
  <si>
    <t>19e</t>
  </si>
  <si>
    <t>P-t</t>
  </si>
  <si>
    <t>19f</t>
  </si>
  <si>
    <t>Pos Usaha Kerja (UKK) yang buka Mandiri</t>
  </si>
  <si>
    <t>UKK-m</t>
  </si>
  <si>
    <t>19g</t>
  </si>
  <si>
    <t>Pos Usaha Kerja (UKK) yang buka Purnama</t>
  </si>
  <si>
    <t>UKK-p</t>
  </si>
  <si>
    <t>19h</t>
  </si>
  <si>
    <t>Pos Usaha Kerja (UKK) yang buka Madya</t>
  </si>
  <si>
    <t>UKK-my</t>
  </si>
  <si>
    <t>19i</t>
  </si>
  <si>
    <t>Pos Usaha Kerja (UKK) yang buka Pratama</t>
  </si>
  <si>
    <t>UKK-pm</t>
  </si>
  <si>
    <t>Jumlah Pos Usaha Kesehatan Kerja (UKK)(M+P+My+Pm)</t>
  </si>
  <si>
    <t>UKK-tot</t>
  </si>
  <si>
    <t>20a</t>
  </si>
  <si>
    <t>POSBINDU</t>
  </si>
  <si>
    <t>Jumlah Kader Posbindu PTM</t>
  </si>
  <si>
    <t>PTM-k</t>
  </si>
  <si>
    <t>Jumlah kader posbindu PTM, jumlah kader aktif, jumlah kader terlatih, dan jumlah posbindu yang buka pratama, madya, purnama dan mandiri yang buka pada bulan berjalan</t>
  </si>
  <si>
    <t>20b</t>
  </si>
  <si>
    <t>Jumlah kader aktif Posbindu PTM</t>
  </si>
  <si>
    <t>PTM-katif</t>
  </si>
  <si>
    <t>20c</t>
  </si>
  <si>
    <t>Jumlah Kader terlatih Posbindu PTM</t>
  </si>
  <si>
    <t>PTM-latih</t>
  </si>
  <si>
    <t>20d</t>
  </si>
  <si>
    <t>Posbindu PTM yang buka Mandiri</t>
  </si>
  <si>
    <t>PTM-M</t>
  </si>
  <si>
    <t>20e</t>
  </si>
  <si>
    <t>Posbindu PTM yang buka Purnama</t>
  </si>
  <si>
    <t>PTM-P</t>
  </si>
  <si>
    <t>20f</t>
  </si>
  <si>
    <t>Posbindu PTM yang buka Madya</t>
  </si>
  <si>
    <t>PTM-My</t>
  </si>
  <si>
    <t>20g</t>
  </si>
  <si>
    <t>Posbindu PTM yang buka Pratama</t>
  </si>
  <si>
    <t>PTM-Pm</t>
  </si>
  <si>
    <t>Jumlah Posbindu PTM yang buka (M+P+My+Pm)</t>
  </si>
  <si>
    <t>PTM-tot</t>
  </si>
  <si>
    <t>BLN :  PEBRUARI</t>
  </si>
  <si>
    <t>Taman Posyandu</t>
  </si>
  <si>
    <t>Ptgs</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</si>
  <si>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</si>
  <si>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</si>
  <si>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</si>
  <si>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</si>
  <si>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</si>
  <si>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</si>
  <si>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</si>
  <si>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t xml:space="preserve">        </t>
  </si>
  <si>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</si>
  <si>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</si>
  <si>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</si>
  <si>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</si>
  <si>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MARET</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</si>
  <si>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</si>
  <si>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</si>
  <si>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</si>
  <si>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</si>
  <si>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</si>
  <si>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</si>
  <si>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</si>
  <si>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</si>
  <si>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</si>
  <si>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</si>
  <si>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</si>
  <si>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APRIL</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</si>
  <si>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</si>
  <si>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</si>
  <si>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</si>
  <si>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</si>
  <si>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</si>
  <si>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</si>
  <si>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</si>
  <si>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</si>
  <si>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</si>
  <si>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</si>
  <si>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</si>
  <si>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MEI</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</si>
  <si>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</si>
  <si>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</si>
  <si>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</si>
  <si>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</si>
  <si>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</si>
  <si>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</si>
  <si>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</si>
  <si>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</si>
  <si>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</si>
  <si>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</si>
  <si>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</si>
  <si>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JUNI</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</si>
  <si>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</si>
  <si>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</si>
  <si>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</si>
  <si>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</si>
  <si>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</si>
  <si>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</si>
  <si>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</si>
  <si>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</si>
  <si>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</si>
  <si>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</si>
  <si>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</si>
  <si>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JULI</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</si>
  <si>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</si>
  <si>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</si>
  <si>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</si>
  <si>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</si>
  <si>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</si>
  <si>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</si>
  <si>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</si>
  <si>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</si>
  <si>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</si>
  <si>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</si>
  <si>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</si>
  <si>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AGUSTUS</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</si>
  <si>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</si>
  <si>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</si>
  <si>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</si>
  <si>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</si>
  <si>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</si>
  <si>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</si>
  <si>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</si>
  <si>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</si>
  <si>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</si>
  <si>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</si>
  <si>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</si>
  <si>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SEPTEMBER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</si>
  <si>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</si>
  <si>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</si>
  <si>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</si>
  <si>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</si>
  <si>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</si>
  <si>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</si>
  <si>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</si>
  <si>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</si>
  <si>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</si>
  <si>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</si>
  <si>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</si>
  <si>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OKTOBER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</si>
  <si>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</si>
  <si>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</si>
  <si>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</si>
  <si>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</si>
  <si>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</si>
  <si>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</si>
  <si>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</si>
  <si>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</si>
  <si>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</si>
  <si>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</si>
  <si>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</si>
  <si>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NOVEMBER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</si>
  <si>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</si>
  <si>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</si>
  <si>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</si>
  <si>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</si>
  <si>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</si>
  <si>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</si>
  <si>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</si>
  <si>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</si>
  <si>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</si>
  <si>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</si>
  <si>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</si>
  <si>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DESEMBER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</si>
  <si>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</si>
  <si>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</si>
  <si>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</si>
  <si>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</si>
  <si>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</si>
  <si>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</si>
  <si>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</si>
  <si>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</si>
  <si>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</si>
  <si>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</si>
  <si>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</si>
  <si>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LAPORAN BULANAN PEMBERDAYAAN MASYARAKAT TINGKAT PUSKESMAS</t>
  </si>
  <si>
    <t>NAMA PUSKESMAS</t>
  </si>
  <si>
    <t>PKM</t>
  </si>
  <si>
    <t>KELRHN</t>
  </si>
  <si>
    <t>POSY</t>
  </si>
  <si>
    <t>Kader ada</t>
  </si>
  <si>
    <t>Kader Aktif</t>
  </si>
  <si>
    <t>JUMLAH POSY BUKA</t>
  </si>
  <si>
    <t>POSYANDU LANSIA BUKA</t>
  </si>
  <si>
    <t>KELURAHAN SIAGA</t>
  </si>
  <si>
    <t>POSKESKEL</t>
  </si>
  <si>
    <t>Frek Pemb. Kader oleh Nakes</t>
  </si>
  <si>
    <t>Frek. Pelatihan kader</t>
  </si>
  <si>
    <t>Jmlh kader yg di latih</t>
  </si>
  <si>
    <t>POSKESTREN</t>
  </si>
  <si>
    <t>Ada</t>
  </si>
  <si>
    <t>Lapor</t>
  </si>
  <si>
    <t>Mandiri</t>
  </si>
  <si>
    <t>Purnama</t>
  </si>
  <si>
    <t>Madya</t>
  </si>
  <si>
    <t>Pratama</t>
  </si>
  <si>
    <t>JML</t>
  </si>
  <si>
    <t>Optimal</t>
  </si>
  <si>
    <t>Belum Optimal</t>
  </si>
  <si>
    <t>Kader Lansia yang ada</t>
  </si>
  <si>
    <t>Kader Lansia Aktif</t>
  </si>
  <si>
    <t>Kader Lansia Terlatih</t>
  </si>
  <si>
    <t>Yg Dibina</t>
  </si>
  <si>
    <t>Jmlh Pembinaan</t>
  </si>
  <si>
    <t>Jmlh bidan d kelurahan</t>
  </si>
  <si>
    <t>Jmlh Bidan Terlatih</t>
  </si>
  <si>
    <t>Jmlh Bidan blm Terlatih</t>
  </si>
  <si>
    <t>Jmlh Kader</t>
  </si>
  <si>
    <t>Kader Terlatih</t>
  </si>
  <si>
    <t>Jmlh Pon Pes</t>
  </si>
  <si>
    <t>Jmlh pembinaan</t>
  </si>
  <si>
    <t>Kader Poskestren</t>
  </si>
  <si>
    <t>Santri yg di latih</t>
  </si>
  <si>
    <t>Jmlh pekerja</t>
  </si>
  <si>
    <t>Jmlh Pekerja yg Dibina</t>
  </si>
  <si>
    <t>Alamat Poskestren</t>
  </si>
  <si>
    <t>Puskesmas total</t>
  </si>
  <si>
    <t>Puskesmas rata-rata</t>
  </si>
  <si>
    <t>LAPORAN BULANAN PROMOSI TINGKAT PUSKESMAS</t>
  </si>
  <si>
    <t>\</t>
  </si>
  <si>
    <t>KODE PUSK</t>
  </si>
  <si>
    <t>Puskesmas</t>
  </si>
  <si>
    <t>PENYULUHAN DALAM GEDUNG</t>
  </si>
  <si>
    <t>PENYULUHAN LUAR GEDUNG</t>
  </si>
  <si>
    <t>PENYULUHAN KELOMPOK POTENSIAL</t>
  </si>
  <si>
    <t>PENYULUHAN MELALUI MEDIA</t>
  </si>
  <si>
    <t>PENGK PHBS</t>
  </si>
  <si>
    <t>PENCAPAIAN INDIKATOR</t>
  </si>
  <si>
    <t>INTERVENSI &amp; PENYULUHAN PADA</t>
  </si>
  <si>
    <t>UPAYA KESEHATAN PENGEMBANGAN PHBS</t>
  </si>
  <si>
    <t>FREKWENSI DAN JUMLAH PESERTA YG DIBERI PENYULUHAN</t>
  </si>
  <si>
    <t>FREK WENSI DAN JUMLAH PESERTA PENYULUHAN</t>
  </si>
  <si>
    <t>Rumah Tangga yang di survei</t>
  </si>
  <si>
    <t>ASI Eks</t>
  </si>
  <si>
    <t>Air Brsh</t>
  </si>
  <si>
    <t>Jamban sht</t>
  </si>
  <si>
    <t>Pembrts nyamuk</t>
  </si>
  <si>
    <t>mkn syr buah</t>
  </si>
  <si>
    <t>Aktf. Fsk</t>
  </si>
  <si>
    <t>Tdk Mrokok dlm rmh</t>
  </si>
  <si>
    <t>Klmp. RT</t>
  </si>
  <si>
    <t>INST. PDDKN</t>
  </si>
  <si>
    <t>INST. KESHT</t>
  </si>
  <si>
    <t>INST. TTU</t>
  </si>
  <si>
    <t>INST. Tmpt Kerja</t>
  </si>
  <si>
    <t>Pon Pes</t>
  </si>
  <si>
    <t>INST.PENDIDIKAN</t>
  </si>
  <si>
    <t>SARANA KESEHATAN</t>
  </si>
  <si>
    <t>TEMPAT KERJA</t>
  </si>
  <si>
    <t>TEMPAT-TEMPAT UMUM</t>
  </si>
  <si>
    <t>PONDOK PESANTREN</t>
  </si>
  <si>
    <t>frek</t>
  </si>
  <si>
    <t>Kia, KB</t>
  </si>
  <si>
    <t>Gizi</t>
  </si>
  <si>
    <t>PM &amp; PTM</t>
  </si>
  <si>
    <t>Kes.Ling</t>
  </si>
  <si>
    <t>HIVAIDS</t>
  </si>
  <si>
    <t>Imunisasi</t>
  </si>
  <si>
    <t>KesPro</t>
  </si>
  <si>
    <t>Usila</t>
  </si>
  <si>
    <t>Napza &amp; Rokok</t>
  </si>
  <si>
    <t>Gilut</t>
  </si>
  <si>
    <t>Kesh. Jiwa</t>
  </si>
  <si>
    <t>Pengobatan Tradisonal</t>
  </si>
  <si>
    <t>Kelsi/UKBM</t>
  </si>
  <si>
    <t>Kesker/Olah Raga</t>
  </si>
  <si>
    <t>Lain-lain</t>
  </si>
  <si>
    <t>Jumlah Frek</t>
  </si>
  <si>
    <t>Jml Peserta</t>
  </si>
  <si>
    <t>Siar ling</t>
  </si>
  <si>
    <t>Spanduk/Banner</t>
  </si>
  <si>
    <t>Radio</t>
  </si>
  <si>
    <t>Leaflet/Fryer/Poster</t>
  </si>
  <si>
    <t>Exbanner/Roll Banner</t>
  </si>
  <si>
    <t>Yg dikaji</t>
  </si>
  <si>
    <t>10 Indikator</t>
  </si>
  <si>
    <t>Frek</t>
  </si>
  <si>
    <t>Jml Ssrn</t>
  </si>
  <si>
    <t>SMP/MTS</t>
  </si>
  <si>
    <t>PEMERINTAH</t>
  </si>
  <si>
    <t>KANTOR PEMERINTAH</t>
  </si>
  <si>
    <t>KANTOR SWASTA</t>
  </si>
  <si>
    <t>PABRIK</t>
  </si>
  <si>
    <t>TEMPAT IBADAH</t>
  </si>
  <si>
    <t>WARUNG MAKAN</t>
  </si>
  <si>
    <t>PASAR</t>
  </si>
  <si>
    <t>TERMINAL</t>
  </si>
  <si>
    <t>KLS. I</t>
  </si>
  <si>
    <t>KLS. II</t>
  </si>
  <si>
    <t>KLS. III</t>
  </si>
  <si>
    <t>KLS. IV</t>
  </si>
  <si>
    <t>Puskesmas rata</t>
  </si>
  <si>
    <t>HASIL TELAAH KEMANDIRIAN POSYANDU BALITA</t>
  </si>
  <si>
    <t>TAHUN 2023</t>
  </si>
  <si>
    <t>POSYANDU</t>
  </si>
  <si>
    <t>JUMLAH KADER</t>
  </si>
  <si>
    <t>PUSKESMAS</t>
  </si>
  <si>
    <t>A</t>
  </si>
  <si>
    <t>KECAMATAN</t>
  </si>
  <si>
    <t>KELURAHAN</t>
  </si>
  <si>
    <t>C</t>
  </si>
  <si>
    <t>JUMLAH KADER SELURUHNYA</t>
  </si>
  <si>
    <t>TOTAL KADER</t>
  </si>
  <si>
    <t>JUMLAH KADER TERLATIH</t>
  </si>
  <si>
    <t>KADER TERLATIH</t>
  </si>
  <si>
    <t>JUMLAH KADER AKTIF</t>
  </si>
  <si>
    <t>KADER AKTIF</t>
  </si>
  <si>
    <t>VARIABEL</t>
  </si>
  <si>
    <t>STANDART PENGUKURAN</t>
  </si>
  <si>
    <t>NILAI STAN DARD</t>
  </si>
  <si>
    <t>NILAI YANG DIPEROLEH TIAP POSYANDU</t>
  </si>
  <si>
    <t>I.</t>
  </si>
  <si>
    <t>PELEMBAGAAN POSYANDU</t>
  </si>
  <si>
    <t>Pengorganisasian</t>
  </si>
  <si>
    <t>Jml.Posyandu Strata</t>
  </si>
  <si>
    <t>I</t>
  </si>
  <si>
    <t>SK Organisasi Posyandu</t>
  </si>
  <si>
    <t>II</t>
  </si>
  <si>
    <r>
      <rPr>
        <sz val="10"/>
        <color rgb="FF000000"/>
        <rFont val="Arial"/>
        <family val="2"/>
      </rPr>
      <t xml:space="preserve">SK pendirian/kelembagaan posyandu </t>
    </r>
    <r>
      <rPr>
        <sz val="10"/>
        <color rgb="FFFF0000"/>
        <rFont val="Arial"/>
        <family val="2"/>
      </rPr>
      <t>LKD/LKK</t>
    </r>
  </si>
  <si>
    <t>tidak ada</t>
  </si>
  <si>
    <t>III</t>
  </si>
  <si>
    <t>Struktur Organisasi Posyandu</t>
  </si>
  <si>
    <t>ada</t>
  </si>
  <si>
    <t>IV</t>
  </si>
  <si>
    <t>Jumlah Posyandu</t>
  </si>
  <si>
    <t>PENGELOLAAN POSYANDU</t>
  </si>
  <si>
    <t>INPUT</t>
  </si>
  <si>
    <t>Rekomendasi dari Satgas Covid-19 Desa/Kelurahan dalam penentuan buka posyandu</t>
  </si>
  <si>
    <t>Rencana Kerja tertulis</t>
  </si>
  <si>
    <t>a. Rencana kerja rutin</t>
  </si>
  <si>
    <t>b. Jadwal kegiatan</t>
  </si>
  <si>
    <t>c. Pembagian tugas kader</t>
  </si>
  <si>
    <t>d. Rencana menu PMT</t>
  </si>
  <si>
    <t>Sarana dan Prasarana</t>
  </si>
  <si>
    <t>a. Sarana perlengkapan</t>
  </si>
  <si>
    <t>≥3 macam</t>
  </si>
  <si>
    <t>- meja dan kursi</t>
  </si>
  <si>
    <t>1-2 macam</t>
  </si>
  <si>
    <t>- dacin dan perlengkapannya</t>
  </si>
  <si>
    <t>- timbangan injak digital</t>
  </si>
  <si>
    <t>- alat ukur panjang badan bayi</t>
  </si>
  <si>
    <t>- alat ukur tinggi badan</t>
  </si>
  <si>
    <t>- timbangan bayi / baby scale</t>
  </si>
  <si>
    <t>- alat pemantauan perkembangan (Buku KIA)</t>
  </si>
  <si>
    <t>b. PPG (Paket Pertolongan Gizi)</t>
  </si>
  <si>
    <t>≥2 macam</t>
  </si>
  <si>
    <t>- vit A</t>
  </si>
  <si>
    <t>1 macam</t>
  </si>
  <si>
    <t>- tablet fe</t>
  </si>
  <si>
    <t>- oralit</t>
  </si>
  <si>
    <t>- zink</t>
  </si>
  <si>
    <t>c. Sarana / Kelengkapan administrasi</t>
  </si>
  <si>
    <t>- Buku KIA</t>
  </si>
  <si>
    <t>- Absensi kader</t>
  </si>
  <si>
    <t>- buku kegiatan posyandu</t>
  </si>
  <si>
    <t>- notulen hasil rapat</t>
  </si>
  <si>
    <t>d. Ketersediaan sarana penyuluhan</t>
  </si>
  <si>
    <t>≥5 macam</t>
  </si>
  <si>
    <t>- poster</t>
  </si>
  <si>
    <t>3-4 macam</t>
  </si>
  <si>
    <t>- lembar balik</t>
  </si>
  <si>
    <t>- buku pegangan kader</t>
  </si>
  <si>
    <t>- paket penyuluhan KB</t>
  </si>
  <si>
    <t>- food model/bahan asli</t>
  </si>
  <si>
    <t>- paket SDIDTK</t>
  </si>
  <si>
    <t>- media KIE Covid-19</t>
  </si>
  <si>
    <t>e. Sarana Adaptasi Kebiasaan Baru</t>
  </si>
  <si>
    <t>- sarana Cuci Tangan Pakai Sabun dan Air mengalir</t>
  </si>
  <si>
    <t>- masker</t>
  </si>
  <si>
    <t>- hand sanitizer</t>
  </si>
  <si>
    <t>- face shield</t>
  </si>
  <si>
    <t>- handscoon</t>
  </si>
  <si>
    <t>- desinfektan</t>
  </si>
  <si>
    <t>- thermogun</t>
  </si>
  <si>
    <t>- apron/gown</t>
  </si>
  <si>
    <t>Dukungan dana dari masyarakat</t>
  </si>
  <si>
    <t>ADD / Bantuan Pemerintah+2 sumber lain</t>
  </si>
  <si>
    <t>a. ADD / Bantuan Pemerintah</t>
  </si>
  <si>
    <t>ADD / Bantuan Pemerintah+1 sumber lain</t>
  </si>
  <si>
    <t>b. Swadaya Masyarakat</t>
  </si>
  <si>
    <t>Swadaya Masyarakat/Swasta</t>
  </si>
  <si>
    <t>c. Swasta</t>
  </si>
  <si>
    <t>Tenaga</t>
  </si>
  <si>
    <t>a. Jumlah kader seluruhnya</t>
  </si>
  <si>
    <t>≥5 orang</t>
  </si>
  <si>
    <t>3-4 orang</t>
  </si>
  <si>
    <t>b. Jumlah kader aktif yang sudah divaksinasi</t>
  </si>
  <si>
    <t>PROSES</t>
  </si>
  <si>
    <t>Frekuensi Posyandu buka Zona hijau/tahun</t>
  </si>
  <si>
    <t>Pencatatan Bumil Risti/Bumil KEK</t>
  </si>
  <si>
    <t>Kegiatan penyuluhan</t>
  </si>
  <si>
    <t>1). Perorangan ( meja IV)</t>
  </si>
  <si>
    <t>2). Penyuluhan kelompok secara langsung atau tidak langsung (daring, medsos, dll)</t>
  </si>
  <si>
    <t>3). Kunjungan Rumah</t>
  </si>
  <si>
    <t>Melakukan SDIDTK</t>
  </si>
  <si>
    <t>Merujuk balita sakit</t>
  </si>
  <si>
    <t>ada kasus dirujuk</t>
  </si>
  <si>
    <t>(balita dengan T2, Gizi kurang, Gizi buruk, BGM, Diare, panas, batuk, pilek)</t>
  </si>
  <si>
    <t>ada kasus tidak dirujuk</t>
  </si>
  <si>
    <t>tidak ada kasus balita sakit</t>
  </si>
  <si>
    <t>Pertemuan setelah pelayanan</t>
  </si>
  <si>
    <t>Pencatatan kegiatan SIP di posyandu</t>
  </si>
  <si>
    <t>lengkap</t>
  </si>
  <si>
    <t>tidak lengkap</t>
  </si>
  <si>
    <t>Proses posyandu baik sebelum, selama dan setelah pelayanan posyandu mengikuti pedoman AKB</t>
  </si>
  <si>
    <t>sesuai</t>
  </si>
  <si>
    <t>tidak sesuai</t>
  </si>
  <si>
    <t>OUTPUT</t>
  </si>
  <si>
    <t>Data SKDN</t>
  </si>
  <si>
    <t>ada, ditampilkan setiap bulan</t>
  </si>
  <si>
    <t>ada, ditampilkan tidak setiap bulan</t>
  </si>
  <si>
    <t>ada, tidak rutin</t>
  </si>
  <si>
    <t>Nomor 2 dan 3 pilih salah 1</t>
  </si>
  <si>
    <t>Rata-rata balita datang ke posyandu (D/S) di zona hijau</t>
  </si>
  <si>
    <t>≥ 70%</t>
  </si>
  <si>
    <t>61 - 69%</t>
  </si>
  <si>
    <t>&lt; 60%</t>
  </si>
  <si>
    <t>Rata-rata balita yang dilayani dengan janji temu atau mandiri (zona merah-zona kuning)</t>
  </si>
  <si>
    <t>Rata-rata balita Naik berat badannya ( N/D )</t>
  </si>
  <si>
    <t>Rata-rata balita dilakukan SDIDTK</t>
  </si>
  <si>
    <t>≥ 80%</t>
  </si>
  <si>
    <t>Bayi dengan imunisasi lengkap</t>
  </si>
  <si>
    <t>≥ 93%</t>
  </si>
  <si>
    <t>81 - 92%</t>
  </si>
  <si>
    <t>&lt; 80%</t>
  </si>
  <si>
    <t>Bumil yang terdaftar di Posyandu</t>
  </si>
  <si>
    <t>≥ 90 - 100%</t>
  </si>
  <si>
    <t>61 - 89%</t>
  </si>
  <si>
    <t>Bumil dengan resiko tinggi yang ditangani/dirujuk</t>
  </si>
  <si>
    <t>Semua persalinan di fasyankes</t>
  </si>
  <si>
    <t>ya</t>
  </si>
  <si>
    <t>tidak</t>
  </si>
  <si>
    <t>PUS dengan peserta KB aktif</t>
  </si>
  <si>
    <t>65 - 69%</t>
  </si>
  <si>
    <t>&lt; 65 %</t>
  </si>
  <si>
    <t>Nomor 11 pilih salah 1</t>
  </si>
  <si>
    <t>a. Kasus Diare yang dapat ditangani di posyandu</t>
  </si>
  <si>
    <t>b. Tidak ada kasus diare</t>
  </si>
  <si>
    <t>Sistem Informasi Posyandu</t>
  </si>
  <si>
    <t>Program/ kegiatan tambahan</t>
  </si>
  <si>
    <t>&gt; 3 macam</t>
  </si>
  <si>
    <t>- BKB</t>
  </si>
  <si>
    <t>2 macam</t>
  </si>
  <si>
    <t>- PAUD</t>
  </si>
  <si>
    <t>- kelas ibu hamil &amp; balita</t>
  </si>
  <si>
    <t>- UKGMD</t>
  </si>
  <si>
    <t>- Pengadaan air bersih dan penyehatan lingkungan</t>
  </si>
  <si>
    <t>- kegiatan ekonomi produktif</t>
  </si>
  <si>
    <t>- tabulin/dasolin</t>
  </si>
  <si>
    <t>Kegiatan Inovatif</t>
  </si>
  <si>
    <t>TOTAL NILAI</t>
  </si>
  <si>
    <t>STRATA</t>
  </si>
  <si>
    <t>Strata :</t>
  </si>
  <si>
    <t>I. Nilai = 95 - 100</t>
  </si>
  <si>
    <t>I. MANDIRI</t>
  </si>
  <si>
    <t>II. Nilai = 75 - 94</t>
  </si>
  <si>
    <t>II. PURNAMA</t>
  </si>
  <si>
    <t>III.  Nilai = 60 - 74</t>
  </si>
  <si>
    <t>III. MADYA</t>
  </si>
  <si>
    <t>IV. Nilai = &lt; 60</t>
  </si>
  <si>
    <t>IV. PRATAMA</t>
  </si>
  <si>
    <t>ket; dilakukan telaah setiap 1 tahun sekali maksimal pada bulan oktober</t>
  </si>
  <si>
    <t>laporan masuk pada bulan berikutnya maksimal tgl 10</t>
  </si>
  <si>
    <t>BALITA, LANSIA, POSBINDU, POSKESTREN, POS UKK, POSKESKEL, POSYANDU REMAJA, KELSI</t>
  </si>
  <si>
    <t>TINGKAT  DESA</t>
  </si>
  <si>
    <t>FORMAT PENGUKURAN TAHAPAN PENGEMBANGAN DESA /  KELURAHAN SIAGA AKTIF (KRITERIA PUSAT)</t>
  </si>
  <si>
    <t>KEPMENKES   NO 1529  TAHUN  2010</t>
  </si>
  <si>
    <t>DI KOTA MALANG  TAHUN 2023</t>
  </si>
  <si>
    <t>KRITERIA</t>
  </si>
  <si>
    <t xml:space="preserve">DESA/ KEL SIAGA BELUM AKTIF         </t>
  </si>
  <si>
    <t>TAHAPAN DESI/KELSI  AKTIF</t>
  </si>
  <si>
    <t>Ptma</t>
  </si>
  <si>
    <t>Prnm</t>
  </si>
  <si>
    <t>Mdr</t>
  </si>
  <si>
    <t>(1)</t>
  </si>
  <si>
    <t>(2)</t>
  </si>
  <si>
    <t>(3)</t>
  </si>
  <si>
    <t>(4)</t>
  </si>
  <si>
    <t>(5)</t>
  </si>
  <si>
    <t>(6)</t>
  </si>
  <si>
    <t>(7)</t>
  </si>
  <si>
    <t>ADA BUKTI, DIISI DENGAN TANDA V (CENTANG) PADA KOLOM A, B, C, ATAU D</t>
  </si>
  <si>
    <t>Forum Masyarakat  Desa/Kelurahan</t>
  </si>
  <si>
    <r>
      <rPr>
        <sz val="11"/>
        <color theme="1"/>
        <rFont val="Arial"/>
        <family val="2"/>
      </rPr>
      <t xml:space="preserve">Adalah wadah perkumpulan perwakilan masyarakat yang berfungsi sebagai forum rembug  desa, melaksanakan  pertemuan secara rutin, membahas segala permasalahan desa. Tidak perlu membentuk baru, dapat menggunakan forum  yang sudah ada. </t>
    </r>
    <r>
      <rPr>
        <b/>
        <sz val="11"/>
        <color theme="1"/>
        <rFont val="Arial"/>
        <family val="2"/>
      </rPr>
      <t>BUKTI : STRUKTUR ORGANISASI, RENCANA KEGIATAN, NOTULEN, DLL</t>
    </r>
  </si>
  <si>
    <t>V</t>
  </si>
  <si>
    <t>BELUM ADA</t>
  </si>
  <si>
    <t>A.</t>
  </si>
  <si>
    <t>Ada, tetapi belum jalan</t>
  </si>
  <si>
    <t>- Ada Struktur Organisasi &amp;  SK</t>
  </si>
  <si>
    <t>B.</t>
  </si>
  <si>
    <t>Berjalan, tetapi belum rutin setiap  tribulan</t>
  </si>
  <si>
    <t xml:space="preserve">- Ada Struktur Organisasi, SK, Tupoksi / Uraian Tugas </t>
  </si>
  <si>
    <t>- Ada Rencana Kegiatan Tahunan</t>
  </si>
  <si>
    <r>
      <rPr>
        <sz val="11"/>
        <color rgb="FF000000"/>
        <rFont val="Arial"/>
        <family val="2"/>
      </rPr>
      <t xml:space="preserve">- Ada Pertemuan Forum yang membahas permasalahan kesehatan desa </t>
    </r>
    <r>
      <rPr>
        <u/>
        <sz val="11"/>
        <color rgb="FF000000"/>
        <rFont val="Arial"/>
        <family val="2"/>
      </rPr>
      <t>&lt;</t>
    </r>
    <r>
      <rPr>
        <sz val="11"/>
        <color rgb="FF000000"/>
        <rFont val="Arial"/>
        <family val="2"/>
      </rPr>
      <t xml:space="preserve">  2 kl setahun  ( Buku Notulen Rapat , daftar hadir )</t>
    </r>
  </si>
  <si>
    <t>C.</t>
  </si>
  <si>
    <t>Berjalan, setiap  tribulan</t>
  </si>
  <si>
    <t>- Ada Pertemuan Forum yang membahas permasalahan kesehatan desa  tiap triwulan  ( Buku Notulen Rapat , daftar hadir )</t>
  </si>
  <si>
    <t>D.</t>
  </si>
  <si>
    <t>Berjalan, setiap bulan</t>
  </si>
  <si>
    <t>- Ada Pertemuan Forum yang membahas permasalahan kesehatan desa  tiap bulan ( Buku Notulen Rapat , daftar hadir )</t>
  </si>
  <si>
    <t xml:space="preserve">Kader Pemberdayaan Masyarakat/Kader  Kesehatan </t>
  </si>
  <si>
    <t>Adalah anggota masyarakat desa atau  kelurahan yang mendapatkan pelatihan / sosialisasi tentang Desa Siaga , memiliki pengetahuan, kemauan dan kemampuan untuk menggerakkan  masyarakat, berpartisipasi dalam pemberdayaan masyarakat dan pembangunan partisipatif di desa dan kelurahan Siaga.</t>
  </si>
  <si>
    <t>0.</t>
  </si>
  <si>
    <t>Ada, minimal 2 orang</t>
  </si>
  <si>
    <t>Ada, 3 - 5 orang</t>
  </si>
  <si>
    <t>Ada, 6 - 8 orang</t>
  </si>
  <si>
    <t>Ada, 9 orang atau lebih</t>
  </si>
  <si>
    <t xml:space="preserve">Kemudahan Akses Pelayanan Kesehatan Dasar </t>
  </si>
  <si>
    <t xml:space="preserve">Adalah penduduknya mudah mendapatkan pelayanan kesehatan dasar yang memberikan pelayanan setiap hari bisa melalui Poskesdes atau sarana kesehatan yang ada di desa/kelurahan tersebut seperti Polindes, Ponkesdes, Pustu, Puskesmas  atau sarana kesehatan lainnya (swasta  : Dokter Praktek Swasta, Bidan Praktek Swasta, BP Swasta, Rumah Sakit, dll) </t>
  </si>
  <si>
    <t xml:space="preserve">TIDAK MUDAH </t>
  </si>
  <si>
    <t xml:space="preserve">Ya  </t>
  </si>
  <si>
    <t>- Ada sarana Yankesdas pemerintah atau swasta di desa/kelurahan : 1 unit</t>
  </si>
  <si>
    <t>- Ada sarana Yankesdas pemerintah dan atau  swasta di desa / kel   : 2  unit</t>
  </si>
  <si>
    <t xml:space="preserve">- Ada sarana Yankesdas Pem. dan atau  swasta di desa / kel :  3  unit </t>
  </si>
  <si>
    <t xml:space="preserve">- Ada sarana Yankesdas Pem. dan atau  swasta di desa / kel : 4 unit atau lebih </t>
  </si>
  <si>
    <t xml:space="preserve">Posyandu &amp; UKBM lainnya  Aktif </t>
  </si>
  <si>
    <t>Adalah keberadaan UKBM (Poskesdes)  yang dapat mengembangkan Posyandu &amp; UKBM lainnya aktif serta dapat  melaksanakan keg pemberdayaan masyarakat spt  :   a) surveilans berbasis masyarakat ( meliputi  pengamatan dan pemantuan keadaan kesehatan ibu dan anak  ( P4K) , penyakit ( SBM ), pertumbuhan anak / gizi ( Kadarzi ) , lingkungan,  dan perilaku ( PHBS ) ) b) penanggulangan bencana &amp; kegawatdaruratan kesehatan serta penyehatan lingkungan (STBM)  . UKBM lainnya : Posyandu Lansia, Posyandu Remaja, Polindes, Poskestren, Pos UKK, Posbindu PTM, TOGA,UKGMD, Dana Sehat, posmaldes( Pos Malaria Desa ), KPD ( Kelomp Perawatan Diri  kusta )  dll. Kelompok  pemberdayaan masyarakat lainnya : Kelompok Ambulan Desa, Kel. Donor Darah, Dasolin, Tabulin, Pokmair( Kelompok Pemakai Air )/ HIPAM, Kelompok Jumantik  dll</t>
  </si>
  <si>
    <t>0.   POSYANDU BELUM AKTIF</t>
  </si>
  <si>
    <t>Posyandu ya aktif ,  UKBM lainnya ada tapi tidak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</si>
  <si>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t>
    </r>
    <r>
      <rPr>
        <u/>
        <sz val="11"/>
        <color rgb="FF000000"/>
        <rFont val="Arial"/>
        <family val="2"/>
      </rPr>
      <t xml:space="preserve"> (  contoh  :  Jml Posy balita 4 : Pratm 1, Mdy  2, Purn 1  )</t>
    </r>
  </si>
  <si>
    <r>
      <rPr>
        <sz val="11"/>
        <color rgb="FF000000"/>
        <rFont val="Arial"/>
        <family val="2"/>
      </rPr>
      <t>- Ada  2 Kegiatan pemberdayaan Masyarakat , sebutkan :  ………</t>
    </r>
    <r>
      <rPr>
        <u/>
        <sz val="11"/>
        <color rgb="FF000000"/>
        <rFont val="Arial"/>
        <family val="2"/>
      </rPr>
      <t xml:space="preserve">( Mis : Surveilans  , Kesiapsiagaan kedaruratan terkait diare ) </t>
    </r>
  </si>
  <si>
    <t>Posyandu aktif  &amp;  2 UKBM lainnya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</si>
  <si>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 </t>
    </r>
  </si>
  <si>
    <t>- 2  UKBM lainnya aktif, berstrata Madya , sebutkan :  ……………</t>
  </si>
  <si>
    <t>- Ada  3 Kegiatan pemberdayaan Masyarakat , sebutkan :  …….</t>
  </si>
  <si>
    <t>Posyandu aktif  &amp;  3 UKBM lainnya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</si>
  <si>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 </t>
    </r>
  </si>
  <si>
    <t>- 3 UKBM lainnya aktif, berstrata Madya , sebutkan : …………….</t>
  </si>
  <si>
    <t>- Ada  4  Kegiatan pemberdayaan Masyarakat , sebutkan : …….</t>
  </si>
  <si>
    <t>Posyandu aktif  &amp;  4 UKBM lainnya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</si>
  <si>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 </t>
    </r>
  </si>
  <si>
    <t>- 4  UKBM lainnya aktif, berstrata Madya, sebutkan  : …………..</t>
  </si>
  <si>
    <r>
      <rPr>
        <sz val="11"/>
        <color rgb="FF000000"/>
        <rFont val="Arial"/>
        <family val="2"/>
      </rPr>
      <t xml:space="preserve">- Ada  </t>
    </r>
    <r>
      <rPr>
        <u/>
        <sz val="11"/>
        <color rgb="FF000000"/>
        <rFont val="Arial"/>
        <family val="2"/>
      </rPr>
      <t>&gt;</t>
    </r>
    <r>
      <rPr>
        <sz val="11"/>
        <color rgb="FF000000"/>
        <rFont val="Arial"/>
        <family val="2"/>
      </rPr>
      <t xml:space="preserve"> 5  Kegiatan pemberdayaan Masyarakat , sebutkan : …….</t>
    </r>
  </si>
  <si>
    <t>Dukungan dana untuk kegiatan kesehatan di Desa dan Kelurahan :</t>
  </si>
  <si>
    <t>Adalah Terakomodasinya pendanaan untuk pengembangan Desa/Kelurahan Siaga Aktif dalam Anggaran Pembangunan Desa/Kelurahan yang berasal dari ADD (Alokasi dana desa ) atau APBDesa serta  dari  masyarakat &amp; dunia usaha yang peruntukannya bisa untuk Operasional Kegiatan di Posyandu balita, Posyandu lansia, Poskesdes atau  UKBM lainnya yang berada di wilayah Desa/Kelurahan tersebut.</t>
  </si>
  <si>
    <t xml:space="preserve">0.   BELUM ADA DARI PEMERINTAH DESA/KELURAHAN </t>
  </si>
  <si>
    <t>Sudah ada dari Pemerintah Desa / Kelurahan, belum ada dari sumber lain</t>
  </si>
  <si>
    <t>Sudah ada dana untuk  1 kegiatan UKBM  setiap tahunnya  (mis. Posyandu balita)</t>
  </si>
  <si>
    <t>Sudah ada dari Pem.Desa/Kel dan dari satu sumber dana lain ( masy.  / dunia usaha)</t>
  </si>
  <si>
    <t xml:space="preserve">Sudah ada dana untuk  1 kegiatan UKBM setiap tahunnya </t>
  </si>
  <si>
    <t>Sudah ada dari Pem. Desa/Kel dan dari dua sumber dana lain (masy.  &amp; dunia usaha)</t>
  </si>
  <si>
    <t>Sudah ada dari Pem.Desa/Kel dan dari dua sumber dana lain (masy.  &amp; dunia usaha)</t>
  </si>
  <si>
    <t xml:space="preserve">Sudah ada dana untuk  2 kegiatan UKBM atau lebih setiap tahunnya </t>
  </si>
  <si>
    <t xml:space="preserve">Peran Serta Masyarakat dan Organisasi Kemasyarakatan </t>
  </si>
  <si>
    <t>Adalah adanya peran aktif baik masyarakat maupun pihak ketiga ( dunia usaha, LSM, Ormas ( PKK, Fatayat, Muslimat , Aisyah dll) dalam dukungan kegiatan, mobilisasi massa/ penggerakan masyarakat, pendanaan Desa/Kelurahan Siaga Aktif.</t>
  </si>
  <si>
    <t>0.  BELUM ADA PERAN AKTIF DARI MASYARAKAT</t>
  </si>
  <si>
    <t xml:space="preserve">Ada peran aktif masyarakat namun tidak ada peran aktif ormas </t>
  </si>
  <si>
    <t>- Peran aktif masyarakat dlm melaksanakan kegiatan  pemberdayaan Desa Siaga aktif : ……..</t>
  </si>
  <si>
    <t xml:space="preserve">Ada peran aktif masyarakat yang didukung peran aktif satu ormas </t>
  </si>
  <si>
    <t>- Satu  Ormas, sebutkan …………………  kegiatannya :  sebutkan …………………</t>
  </si>
  <si>
    <t xml:space="preserve">Ada peran aktif masyarakat yang didukung peran aktif dua ormas </t>
  </si>
  <si>
    <t>-Peran aktif masyarakat dlm melaksanakan kegiatan  pemberdayaan Desa Siaga aktif : ……..</t>
  </si>
  <si>
    <t>- Dua   Ormas, sebutkan …………………  kegiatannya :  sebutkan ………………</t>
  </si>
  <si>
    <t xml:space="preserve">Ada peran aktif masyarakat yang didukung peran aktif oleh lebih dari dua ormas </t>
  </si>
  <si>
    <t>- Tiga  Ormas, sebutkan …………………  kegiatannya :  sebutkan …………………</t>
  </si>
  <si>
    <t xml:space="preserve">Peraturan Kepala Desa atau peraturan Bupati/Walikota </t>
  </si>
  <si>
    <t>Adalah adanya peraturan di tingkat Desa/Kelurahan, atau peraturan Bupati/Walikota yang melandasi dan mengatur tentang pengembangan Desa/Kelurahan Siaga Aktif .</t>
  </si>
  <si>
    <t>Belum ada</t>
  </si>
  <si>
    <t>Ada, belum direalisasikan</t>
  </si>
  <si>
    <t xml:space="preserve">- Ada Peraturan Tk Desa/Kel atau Peraturan Tk Bupati/Walikota dalam pengembangan Desa  Siaga Aktif </t>
  </si>
  <si>
    <t xml:space="preserve">- Belum direalisasikan </t>
  </si>
  <si>
    <t>Ada, sudah direalisasikan</t>
  </si>
  <si>
    <t xml:space="preserve">-   Ada Peraturan Tk Desa/Kel atau Peraturan Tk Bupati/Walikota dalam pengembangan Desa Si Siaga Aktif </t>
  </si>
  <si>
    <t>-  Sudah direalisasikan</t>
  </si>
  <si>
    <t xml:space="preserve">-  Ada Peraturan Tk Desa/Kel atau Peraturan Tk Bupati/Walikota dalam pengembangan Desa  Siaga Aktif  </t>
  </si>
  <si>
    <t xml:space="preserve">Pembinaan PHBS Rumah Tangga </t>
  </si>
  <si>
    <t>Adalah upaya pembinaan/ penyuluhan  PHBS tatanan rumah tangga yang dilakukan oleh petugas, kader, Tokoh Masyarakat, LSM, Ormas ( TP PKK, Muslimat, Fatayat ), dll  baik saat survey PHBS, penyuluhan di Posyandu  atau penyuluhan di Sarana kesehatan ( Puskesmas , dll )  kepada masyarakat ( rumah tangga, kader, anggota LSM, anggota Ormas, dll )  selama 1 tahun berjalan.</t>
  </si>
  <si>
    <t>0.  TIDAK  ADA  PEMBINAAN  PHBS</t>
  </si>
  <si>
    <t>Pembinaan PHBS &lt; 20 % Rumah Tangga yang ada</t>
  </si>
  <si>
    <t xml:space="preserve">- Ada keg. pendataan &amp;penyuluhan  PHBS Tatanan rumah tangga &lt; 20 % rumah tangga yg ada </t>
  </si>
  <si>
    <t>Pembinaan PHBS 20 % - 39 % rumah tangga yang ada</t>
  </si>
  <si>
    <t xml:space="preserve">- Ada keg. pendataan &amp; penyulhn  PHBS tatanan rumah tangga  20-39 % rumah tangga yg ada </t>
  </si>
  <si>
    <t>Pembinaan PHBS 40 % - 69 %  rumah tangga yang ada</t>
  </si>
  <si>
    <t xml:space="preserve">- Ada keg. pendataan &amp; penyulhn  PHBS tatanan rumah tangga  40 - 69 % rumah tangga yg ada </t>
  </si>
  <si>
    <t>Pembinaan PHBS minimal 70 % rumah tangga yang ada</t>
  </si>
  <si>
    <r>
      <rPr>
        <sz val="11"/>
        <color rgb="FF000000"/>
        <rFont val="Arial"/>
        <family val="2"/>
      </rPr>
      <t xml:space="preserve">- Ada keg. pendataan &amp; penyulhn  PHBS tatanan rumah tangga </t>
    </r>
    <r>
      <rPr>
        <u/>
        <sz val="11"/>
        <color rgb="FF000000"/>
        <rFont val="Arial"/>
        <family val="2"/>
      </rPr>
      <t>&gt;</t>
    </r>
    <r>
      <rPr>
        <sz val="11"/>
        <color rgb="FF000000"/>
        <rFont val="Arial"/>
        <family val="2"/>
      </rPr>
      <t xml:space="preserve"> 70 % rumah tangga yg ada </t>
    </r>
  </si>
  <si>
    <t xml:space="preserve">KONDISI DESA/KEL  SIAGA </t>
  </si>
  <si>
    <t>AKTIF PRATAMA</t>
  </si>
  <si>
    <t>Pembina Desa / Kelurahan Siaga</t>
  </si>
  <si>
    <t>(…………………………………………….)</t>
  </si>
  <si>
    <t>:</t>
  </si>
  <si>
    <r>
      <rPr>
        <sz val="10"/>
        <color theme="1"/>
        <rFont val="Arial"/>
        <family val="2"/>
      </rPr>
      <t xml:space="preserve">Isikan tanda ( V ) pada kolom sesuai kondisi Desa/Kelurahan Siaga, jika jawaban </t>
    </r>
    <r>
      <rPr>
        <sz val="10"/>
        <color rgb="FF000000"/>
        <rFont val="Arial"/>
        <family val="2"/>
      </rPr>
      <t>"A" maka diberi tanda (V) pada kolom jawaban "A", dst</t>
    </r>
  </si>
  <si>
    <r>
      <rPr>
        <sz val="10"/>
        <color theme="1"/>
        <rFont val="Arial"/>
        <family val="2"/>
      </rPr>
      <t xml:space="preserve">Jika masih ada tanda ( V ) pada kolom (3 )  maka kondisi Desa/Kel  adalah </t>
    </r>
    <r>
      <rPr>
        <sz val="10"/>
        <color rgb="FF000000"/>
        <rFont val="Arial"/>
        <family val="2"/>
      </rPr>
      <t>BELUM AKTIF</t>
    </r>
  </si>
  <si>
    <r>
      <rPr>
        <sz val="10"/>
        <color theme="1"/>
        <rFont val="Arial"/>
        <family val="2"/>
      </rPr>
      <t xml:space="preserve">Jika masih ada tanda ( V ) pada kolom (4 )  maka kondisi Desa/Kel  adalah </t>
    </r>
    <r>
      <rPr>
        <sz val="10"/>
        <color rgb="FF000000"/>
        <rFont val="Arial"/>
        <family val="2"/>
      </rPr>
      <t xml:space="preserve"> AKTIF PRATAMA</t>
    </r>
  </si>
  <si>
    <t>meskipun indikator lainnya sudah di Madya  s/d  Mandiri</t>
  </si>
  <si>
    <r>
      <rPr>
        <sz val="10"/>
        <color theme="1"/>
        <rFont val="Arial"/>
        <family val="2"/>
      </rPr>
      <t xml:space="preserve">Jika masih ada tanda ( V ) pada kolom (5 )  maka kondisi Desa/Kel  adalah </t>
    </r>
    <r>
      <rPr>
        <sz val="10"/>
        <color rgb="FF000000"/>
        <rFont val="Arial"/>
        <family val="2"/>
      </rPr>
      <t xml:space="preserve"> AKTIF MADYA</t>
    </r>
  </si>
  <si>
    <t>meskipun indikator lainnya sudah di  Purnama  s/d  Mandiri</t>
  </si>
  <si>
    <r>
      <rPr>
        <sz val="10"/>
        <color theme="1"/>
        <rFont val="Arial"/>
        <family val="2"/>
      </rPr>
      <t xml:space="preserve">Jika masih ada tanda ( V ) pada kolom (6 )  maka kondisi Desa/Kel  adalah </t>
    </r>
    <r>
      <rPr>
        <sz val="10"/>
        <color rgb="FF000000"/>
        <rFont val="Arial"/>
        <family val="2"/>
      </rPr>
      <t xml:space="preserve"> AKTIF PURNAMA</t>
    </r>
  </si>
  <si>
    <t>meskipun indikator lainnya sudah di   Mandiri</t>
  </si>
  <si>
    <r>
      <rPr>
        <sz val="10"/>
        <color theme="1"/>
        <rFont val="Arial"/>
        <family val="2"/>
      </rPr>
      <t xml:space="preserve">Jika </t>
    </r>
    <r>
      <rPr>
        <sz val="10"/>
        <color rgb="FF000000"/>
        <rFont val="Arial"/>
        <family val="2"/>
      </rPr>
      <t>semua tanda ( V ) pada kolom (7 )  maka kondisi Desa/Kel  adalah  AKTIF MANDIRI</t>
    </r>
  </si>
  <si>
    <t>FORMAT PENGUKURAN</t>
  </si>
  <si>
    <t>TINGKAT PERKEMBANGAN POSKESKEL TAHUN 2023</t>
  </si>
  <si>
    <t>POSKESDESKEL</t>
  </si>
  <si>
    <t>STANDAR</t>
  </si>
  <si>
    <t xml:space="preserve"> NILAI </t>
  </si>
  <si>
    <t>NILAI YANG DIPEROLEH</t>
  </si>
  <si>
    <t>PENGUKURAN</t>
  </si>
  <si>
    <t>A. INPUT</t>
  </si>
  <si>
    <t>KELEMBAGAAN</t>
  </si>
  <si>
    <t>a. SK Pendirian/ Kelembagaan  Poskesdes</t>
  </si>
  <si>
    <t xml:space="preserve">- Ada </t>
  </si>
  <si>
    <t>- Tidak ada</t>
  </si>
  <si>
    <t>b. Struktur Organisasi Poskesdes</t>
  </si>
  <si>
    <t>- Ada</t>
  </si>
  <si>
    <t>SARANA PRASARANA, TENAGA, DANA</t>
  </si>
  <si>
    <t>1. Sarana / pra sarana</t>
  </si>
  <si>
    <t xml:space="preserve">     a. Gedung Poskesdes</t>
  </si>
  <si>
    <t>- Ada bangunan khusus Poskesdes</t>
  </si>
  <si>
    <t>- Ada, bergabung dg  gedung lain</t>
  </si>
  <si>
    <t xml:space="preserve">- Tidak ada </t>
  </si>
  <si>
    <t xml:space="preserve">     b. Pembagian ruangan </t>
  </si>
  <si>
    <t xml:space="preserve">         (ruang rapat dan pelayanan)</t>
  </si>
  <si>
    <t xml:space="preserve">     c. Meubelair &amp; Sarana penunjang</t>
  </si>
  <si>
    <r>
      <rPr>
        <sz val="10"/>
        <color theme="1"/>
        <rFont val="Arial"/>
        <family val="2"/>
      </rPr>
      <t xml:space="preserve">- Ada, </t>
    </r>
    <r>
      <rPr>
        <u/>
        <sz val="10"/>
        <color theme="1"/>
        <rFont val="Arial"/>
        <family val="2"/>
      </rPr>
      <t xml:space="preserve"> &gt;</t>
    </r>
    <r>
      <rPr>
        <sz val="10"/>
        <color theme="1"/>
        <rFont val="Arial"/>
        <family val="2"/>
      </rPr>
      <t>4 macam</t>
    </r>
  </si>
  <si>
    <t xml:space="preserve">         - Meja, Kursi</t>
  </si>
  <si>
    <t>- Ada 1- 3 macam</t>
  </si>
  <si>
    <t xml:space="preserve">         - Tempat Tidur untuk Periksa</t>
  </si>
  <si>
    <t xml:space="preserve">         - Papan Data</t>
  </si>
  <si>
    <t xml:space="preserve">         - Lemari Obat / P3K</t>
  </si>
  <si>
    <t xml:space="preserve">    d. Sarana Penyuluhan</t>
  </si>
  <si>
    <t xml:space="preserve">        ( lembar balik, leaflets, dsb)</t>
  </si>
  <si>
    <t xml:space="preserve">   e. Obat &amp; perbekalan kesehatan untuk</t>
  </si>
  <si>
    <t>- bila ada keduanya</t>
  </si>
  <si>
    <t xml:space="preserve">       pertolongan pertama</t>
  </si>
  <si>
    <t>- bila salah satu ada</t>
  </si>
  <si>
    <t>- tidak ada</t>
  </si>
  <si>
    <t>2. Ketenagaan</t>
  </si>
  <si>
    <t xml:space="preserve">   a.  Jumlah Kader Poskesdes </t>
  </si>
  <si>
    <r>
      <rPr>
        <sz val="10"/>
        <color theme="1"/>
        <rFont val="Arial"/>
        <family val="2"/>
      </rPr>
      <t xml:space="preserve">-   </t>
    </r>
    <r>
      <rPr>
        <u/>
        <sz val="10"/>
        <color theme="1"/>
        <rFont val="Arial"/>
        <family val="2"/>
      </rPr>
      <t>&gt;</t>
    </r>
    <r>
      <rPr>
        <sz val="10"/>
        <color theme="1"/>
        <rFont val="Arial"/>
        <family val="2"/>
      </rPr>
      <t xml:space="preserve">  9 orang </t>
    </r>
  </si>
  <si>
    <t>-   6 - 8 orang</t>
  </si>
  <si>
    <t>-   2 - 5 orang</t>
  </si>
  <si>
    <t xml:space="preserve"> - tidak ada atau hanya 1</t>
  </si>
  <si>
    <t xml:space="preserve">   b.  Nakes pendamping</t>
  </si>
  <si>
    <t xml:space="preserve"> - ada</t>
  </si>
  <si>
    <t xml:space="preserve"> - tidak ada</t>
  </si>
  <si>
    <t>3. Pendanaan Operasional Poskesdes</t>
  </si>
  <si>
    <r>
      <rPr>
        <sz val="10"/>
        <color theme="1"/>
        <rFont val="Arial"/>
        <family val="2"/>
      </rPr>
      <t xml:space="preserve">-  </t>
    </r>
    <r>
      <rPr>
        <u/>
        <sz val="10"/>
        <color theme="1"/>
        <rFont val="Arial"/>
        <family val="2"/>
      </rPr>
      <t>&gt;</t>
    </r>
    <r>
      <rPr>
        <sz val="10"/>
        <color theme="1"/>
        <rFont val="Arial"/>
        <family val="2"/>
      </rPr>
      <t xml:space="preserve"> 3 sumber dana</t>
    </r>
  </si>
  <si>
    <t xml:space="preserve">    Swadaya Masyarakat</t>
  </si>
  <si>
    <t>-  2  sumber dana</t>
  </si>
  <si>
    <t xml:space="preserve">    -   Dana Desa, ADD ,Swasta (kemitraan)</t>
  </si>
  <si>
    <t>- 1  sumber dana</t>
  </si>
  <si>
    <t xml:space="preserve">    -   Bantuan Pemerintah  (APBN/APBD)</t>
  </si>
  <si>
    <t xml:space="preserve">- Tidak ada   </t>
  </si>
  <si>
    <t>B. PROSES</t>
  </si>
  <si>
    <t xml:space="preserve">1. Hari Buka Poskesdes </t>
  </si>
  <si>
    <t xml:space="preserve"> -   2 - 6 hari / minggu</t>
  </si>
  <si>
    <t>(terjadwal)</t>
  </si>
  <si>
    <t xml:space="preserve"> -   1 x /  minggu</t>
  </si>
  <si>
    <t xml:space="preserve"> -   2 x / bulan </t>
  </si>
  <si>
    <t>2</t>
  </si>
  <si>
    <t xml:space="preserve"> -   1 x / bulan</t>
  </si>
  <si>
    <t>1</t>
  </si>
  <si>
    <t>-    &lt; 1 x  / bulan</t>
  </si>
  <si>
    <t xml:space="preserve">2. Pertemuan rutin  Poskesdes </t>
  </si>
  <si>
    <t>- 7 - 12 x / tahun</t>
  </si>
  <si>
    <t xml:space="preserve">    ( Forum Masyarakat Desa )</t>
  </si>
  <si>
    <t>- 4 -   6 x / tahun</t>
  </si>
  <si>
    <t>- 1 -   3 x / tahun</t>
  </si>
  <si>
    <t>3. Survey Mawas Diri  ( SMD )</t>
  </si>
  <si>
    <t>- Ada, direkap &amp; dianalisa datanya</t>
  </si>
  <si>
    <t>- Ada, tapi belum direkap &amp; dianalisa datanya</t>
  </si>
  <si>
    <t>4. Musyawarah Masyaraka Desa (MMD)</t>
  </si>
  <si>
    <t xml:space="preserve"> -   &gt; 4 kl  dalam setahun</t>
  </si>
  <si>
    <t xml:space="preserve"> -  3  kali setahun</t>
  </si>
  <si>
    <t xml:space="preserve"> - 1 - 2 kali setahun</t>
  </si>
  <si>
    <t xml:space="preserve"> - Tidak ada</t>
  </si>
  <si>
    <t>5. Rencana Kegiatan sesuai hasil MMD</t>
  </si>
  <si>
    <t>- Ada &amp; sesuai</t>
  </si>
  <si>
    <t xml:space="preserve">- Ada , tidak sesuai </t>
  </si>
  <si>
    <t>6. Intervensi Permasalahan kesehatan di desa oleh masyarakat</t>
  </si>
  <si>
    <t>- ada sesuai rencana</t>
  </si>
  <si>
    <t>- ada tidak sesuai rencana</t>
  </si>
  <si>
    <t>7.  Melaksanakan Penyuluhan :</t>
  </si>
  <si>
    <r>
      <rPr>
        <sz val="10"/>
        <color theme="1"/>
        <rFont val="Arial"/>
        <family val="2"/>
      </rPr>
      <t xml:space="preserve">- Ada, </t>
    </r>
    <r>
      <rPr>
        <u/>
        <sz val="10"/>
        <color theme="1"/>
        <rFont val="Arial"/>
        <family val="2"/>
      </rPr>
      <t>&gt;</t>
    </r>
    <r>
      <rPr>
        <sz val="10"/>
        <color theme="1"/>
        <rFont val="Arial"/>
        <family val="2"/>
      </rPr>
      <t xml:space="preserve">  7  topik</t>
    </r>
  </si>
  <si>
    <t xml:space="preserve">     1) Kadarzi </t>
  </si>
  <si>
    <t>- Ada, 5 - 6  topik</t>
  </si>
  <si>
    <t xml:space="preserve">     2) Kesehatan Ibu &amp; Anak</t>
  </si>
  <si>
    <t>- Ada, 3 - 4  topik</t>
  </si>
  <si>
    <t xml:space="preserve">     3) Kesiapsiagaan rawan bencana</t>
  </si>
  <si>
    <t>- Ada, 1 - 2  topik</t>
  </si>
  <si>
    <t xml:space="preserve">     4) Penyehatan lingkungan </t>
  </si>
  <si>
    <t xml:space="preserve">     5 ) PHBS</t>
  </si>
  <si>
    <t xml:space="preserve">     6)  Pengamatan Faktor risiko masalah kesehatan </t>
  </si>
  <si>
    <t xml:space="preserve">          ( SBM = surveilans berbasis masyarakat )</t>
  </si>
  <si>
    <t xml:space="preserve">     7) Dagusibu</t>
  </si>
  <si>
    <t xml:space="preserve">     8)  Keamanan makanan</t>
  </si>
  <si>
    <t>8. Melaksanakan Kegiatan Pemberdayaan masyarakat  :</t>
  </si>
  <si>
    <r>
      <rPr>
        <sz val="10"/>
        <color theme="1"/>
        <rFont val="Arial"/>
        <family val="2"/>
      </rPr>
      <t xml:space="preserve">- Ada, </t>
    </r>
    <r>
      <rPr>
        <u/>
        <sz val="10"/>
        <color theme="1"/>
        <rFont val="Arial"/>
        <family val="2"/>
      </rPr>
      <t>&gt;</t>
    </r>
    <r>
      <rPr>
        <sz val="10"/>
        <color theme="1"/>
        <rFont val="Arial"/>
        <family val="2"/>
      </rPr>
      <t xml:space="preserve">  7  kegiatan</t>
    </r>
  </si>
  <si>
    <t xml:space="preserve">     1)  Survey &amp; pemetaan Kadarzi</t>
  </si>
  <si>
    <t xml:space="preserve">- Ada, 5 - 6  kegiatan </t>
  </si>
  <si>
    <t xml:space="preserve">     2)  P4K ( Program Perencanaan Persalinan &amp; </t>
  </si>
  <si>
    <t>- Ada, 3 - 4  kegiatan</t>
  </si>
  <si>
    <t xml:space="preserve">          Pencegahan Komplikasi )</t>
  </si>
  <si>
    <t>- Ada, 1 - 2  kegiatan</t>
  </si>
  <si>
    <t xml:space="preserve">     5) Survey &amp; pembinaan PHBS</t>
  </si>
  <si>
    <t xml:space="preserve">     6) Pengamatan Faktor risiko masalah kesehatan </t>
  </si>
  <si>
    <t xml:space="preserve">    7) Menumbuhkembangkan UKBM </t>
  </si>
  <si>
    <t xml:space="preserve">        ( Upaya Kesehatan Bersumberdaya Masyarakat )</t>
  </si>
  <si>
    <t>9. Melaksanakan pencatatan kegiatan  :</t>
  </si>
  <si>
    <t>- Ada,3</t>
  </si>
  <si>
    <t xml:space="preserve">      - Pertemuan FMD</t>
  </si>
  <si>
    <t>- Ada, 2</t>
  </si>
  <si>
    <t xml:space="preserve">      - SMD</t>
  </si>
  <si>
    <t>- Ada, 1</t>
  </si>
  <si>
    <t xml:space="preserve">      - MMD</t>
  </si>
  <si>
    <t xml:space="preserve">10. Pembinaan oleh Nakes &amp; Lintas Sektor </t>
  </si>
  <si>
    <t xml:space="preserve"> -  &gt; 4x / tahun</t>
  </si>
  <si>
    <t xml:space="preserve"> - 3  kali setahun</t>
  </si>
  <si>
    <t>C. OUTPUT</t>
  </si>
  <si>
    <t xml:space="preserve">1. Persentase  masalah kesehatan yang </t>
  </si>
  <si>
    <t>- &gt; 75%</t>
  </si>
  <si>
    <t xml:space="preserve">     diintervensi / ditindaklanjuti sesuai dengan </t>
  </si>
  <si>
    <t>- 50% - 75%</t>
  </si>
  <si>
    <t xml:space="preserve">     hasil MMD</t>
  </si>
  <si>
    <t>- &lt; 50%</t>
  </si>
  <si>
    <t>- Tidak ada intervensi</t>
  </si>
  <si>
    <t>2. Persentase  UKBM yang dikoordinir oleh</t>
  </si>
  <si>
    <t xml:space="preserve">    Poskesdes</t>
  </si>
  <si>
    <t>- Tidak ada yg dikoordinir</t>
  </si>
  <si>
    <t xml:space="preserve">3. Visualisasi Data di Poskesdes : </t>
  </si>
  <si>
    <r>
      <rPr>
        <sz val="10"/>
        <color theme="1"/>
        <rFont val="Arial"/>
        <family val="2"/>
      </rPr>
      <t xml:space="preserve">- Ada, </t>
    </r>
    <r>
      <rPr>
        <u/>
        <sz val="10"/>
        <color theme="1"/>
        <rFont val="Arial"/>
        <family val="2"/>
      </rPr>
      <t>&gt;</t>
    </r>
    <r>
      <rPr>
        <sz val="10"/>
        <color theme="1"/>
        <rFont val="Arial"/>
        <family val="2"/>
      </rPr>
      <t xml:space="preserve">  9  macam data</t>
    </r>
  </si>
  <si>
    <t xml:space="preserve">    1)  Peta  Kadarzi</t>
  </si>
  <si>
    <t xml:space="preserve">- Ada, 7 - 8  macam data </t>
  </si>
  <si>
    <t xml:space="preserve">   2)   Peta  KIA</t>
  </si>
  <si>
    <t>- Ada, 4 - 6  macam data</t>
  </si>
  <si>
    <t xml:space="preserve">    3)  Data Kegiatan P4K</t>
  </si>
  <si>
    <t>- Ada, 1 - 3 macam data</t>
  </si>
  <si>
    <t xml:space="preserve">    4)  Data / Peta Daerah Rawan Bencana</t>
  </si>
  <si>
    <t xml:space="preserve">    5)  Data Penyehatan lingkungan </t>
  </si>
  <si>
    <t xml:space="preserve">    6)  Data PHBS</t>
  </si>
  <si>
    <t xml:space="preserve">   7)  Data Kegiatan SBM </t>
  </si>
  <si>
    <t xml:space="preserve">    8)  Data Keluarga yg disosialisasi Gema Cermat</t>
  </si>
  <si>
    <t xml:space="preserve">    9)  Data Keluarga yg disosialisasi Keamanan makanan</t>
  </si>
  <si>
    <t xml:space="preserve">   10)  Data  Perkembangan UKBM </t>
  </si>
  <si>
    <t>4. Pelaksanaan P4K  :</t>
  </si>
  <si>
    <t>-  Seluruh 4 pokja</t>
  </si>
  <si>
    <t xml:space="preserve">    -  Pokja Pendataan &amp; penandaan </t>
  </si>
  <si>
    <t>- 3 pokja ( termasuk a )</t>
  </si>
  <si>
    <t xml:space="preserve">    -  Pokja Transportasi</t>
  </si>
  <si>
    <t>- 2 pokja ( termasuk a)</t>
  </si>
  <si>
    <t xml:space="preserve">    -  Pokja pembiayaan ( dasolin , tabulin)</t>
  </si>
  <si>
    <t>- 1 Pokja ( a )</t>
  </si>
  <si>
    <t xml:space="preserve">    -  Pokja donor darah</t>
  </si>
  <si>
    <t>- Tidak jalan</t>
  </si>
  <si>
    <t xml:space="preserve"> 5. Persentase  Pembinaan PHBS </t>
  </si>
  <si>
    <r>
      <rPr>
        <sz val="10"/>
        <color theme="1"/>
        <rFont val="Arial"/>
        <family val="2"/>
      </rPr>
      <t xml:space="preserve">- </t>
    </r>
    <r>
      <rPr>
        <u/>
        <sz val="10"/>
        <color theme="1"/>
        <rFont val="Arial"/>
        <family val="2"/>
      </rPr>
      <t>&gt;</t>
    </r>
    <r>
      <rPr>
        <sz val="10"/>
        <color theme="1"/>
        <rFont val="Arial"/>
        <family val="2"/>
      </rPr>
      <t xml:space="preserve"> 70%           Rumah Tangga</t>
    </r>
  </si>
  <si>
    <t>- 40% - 69 %  Rumah Tangga</t>
  </si>
  <si>
    <t>- 20% - 39 %  Rumah Tangga</t>
  </si>
  <si>
    <t>- 10% - 20%   Rumah Tangga</t>
  </si>
  <si>
    <t>- &lt; 10%           Rumah Tangga</t>
  </si>
  <si>
    <t>6. % Rumah Tangga memiliki akses 
    terhadap sanitasi dasar/ jamban sehat</t>
  </si>
  <si>
    <t>-   ≥ 72%</t>
  </si>
  <si>
    <t>-  66 -  71%</t>
  </si>
  <si>
    <t>-  60 -   65 %</t>
  </si>
  <si>
    <t>-   &lt;  60 %</t>
  </si>
  <si>
    <t xml:space="preserve">7. % Rumah Tangga memiliki akses terhadap 
     sarana air minum layak/ terlindung; </t>
  </si>
  <si>
    <t>-  ≥ 75%</t>
  </si>
  <si>
    <t>-  66 -  74%</t>
  </si>
  <si>
    <t>8. % rumah tangga yang sudah mengelola ( memilah)
    sampah Rumah Tangga dengan benar</t>
  </si>
  <si>
    <t>-  &lt;  65 %</t>
  </si>
  <si>
    <t>9. % rumah tangga yang sudah mengalirkan limbah cairnya  ke saluran pembuangan dengan benar</t>
  </si>
  <si>
    <t>10.  % Rumah yang memenuhi Syarat 
       Kesehatan</t>
  </si>
  <si>
    <t>11. % KK yang disurvey kadarzi  :</t>
  </si>
  <si>
    <t>-  KK yg di survey 70% - 100%</t>
  </si>
  <si>
    <t>-  KK yg di survey 40 - 69%</t>
  </si>
  <si>
    <t>-  KK yg di survey 10  - 39%</t>
  </si>
  <si>
    <t>-  KK yg di survey &lt; 10 %</t>
  </si>
  <si>
    <t>12. % KK yang melaksanakan 5 indikator kadarzi</t>
  </si>
  <si>
    <t>-  ≥   40 %</t>
  </si>
  <si>
    <t>-  26 %  -  39 %</t>
  </si>
  <si>
    <t>- 10 %  -  25 %</t>
  </si>
  <si>
    <t>-  &lt;  10 %</t>
  </si>
  <si>
    <t>13. Persentase  Angka Bebas Jentik ( ABJ )</t>
  </si>
  <si>
    <r>
      <rPr>
        <sz val="10"/>
        <color theme="1"/>
        <rFont val="Arial"/>
        <family val="2"/>
      </rPr>
      <t xml:space="preserve">-  </t>
    </r>
    <r>
      <rPr>
        <u/>
        <sz val="10"/>
        <color theme="1"/>
        <rFont val="Arial"/>
        <family val="2"/>
      </rPr>
      <t>&gt;</t>
    </r>
    <r>
      <rPr>
        <sz val="10"/>
        <color theme="1"/>
        <rFont val="Arial"/>
        <family val="2"/>
      </rPr>
      <t xml:space="preserve"> 95 %</t>
    </r>
  </si>
  <si>
    <t>-  80 %  -  95 %</t>
  </si>
  <si>
    <t>- &lt; 80 %</t>
  </si>
  <si>
    <t>- Tidak ada kegiatan PJB</t>
  </si>
  <si>
    <t xml:space="preserve">   ( Pemerksaan Jentik Berkala )</t>
  </si>
  <si>
    <t xml:space="preserve"> TOTAL </t>
  </si>
  <si>
    <t xml:space="preserve">  100 </t>
  </si>
  <si>
    <t>Total Capaian Kelurahan</t>
  </si>
  <si>
    <t>Prosentase Kelurahan</t>
  </si>
  <si>
    <t>Strata               :</t>
  </si>
  <si>
    <r>
      <rPr>
        <b/>
        <sz val="12"/>
        <color theme="1"/>
        <rFont val="Arial"/>
        <family val="2"/>
      </rPr>
      <t xml:space="preserve">I. </t>
    </r>
    <r>
      <rPr>
        <sz val="12"/>
        <color theme="1"/>
        <rFont val="Arial"/>
        <family val="2"/>
      </rPr>
      <t xml:space="preserve">  Nilai   = 90 - 100</t>
    </r>
  </si>
  <si>
    <t>= Tingkat  Mandiri</t>
  </si>
  <si>
    <r>
      <rPr>
        <b/>
        <sz val="12"/>
        <color theme="1"/>
        <rFont val="Arial"/>
        <family val="2"/>
      </rPr>
      <t>II.</t>
    </r>
    <r>
      <rPr>
        <sz val="12"/>
        <color theme="1"/>
        <rFont val="Arial"/>
        <family val="2"/>
      </rPr>
      <t xml:space="preserve">  Nilai   = 70 - 89</t>
    </r>
  </si>
  <si>
    <t>= Tingkat  Purnama</t>
  </si>
  <si>
    <r>
      <rPr>
        <b/>
        <sz val="12"/>
        <color theme="1"/>
        <rFont val="Arial"/>
        <family val="2"/>
      </rPr>
      <t>III.</t>
    </r>
    <r>
      <rPr>
        <sz val="12"/>
        <color theme="1"/>
        <rFont val="Arial"/>
        <family val="2"/>
      </rPr>
      <t xml:space="preserve"> Nilai   = 50 - 69</t>
    </r>
  </si>
  <si>
    <t>= Tingkat  Madya</t>
  </si>
  <si>
    <r>
      <rPr>
        <b/>
        <sz val="12"/>
        <color theme="1"/>
        <rFont val="Arial"/>
        <family val="2"/>
      </rPr>
      <t>IV.</t>
    </r>
    <r>
      <rPr>
        <sz val="12"/>
        <color theme="1"/>
        <rFont val="Arial"/>
        <family val="2"/>
      </rPr>
      <t>Nilai   =   &lt; 50</t>
    </r>
  </si>
  <si>
    <t>= Tingkat  Pratama</t>
  </si>
  <si>
    <t xml:space="preserve">FORMAT PENGUKURAN </t>
  </si>
  <si>
    <t>TINGKAT PERKEMBANGAN POSKESTREN (AKHIR)</t>
  </si>
  <si>
    <t>DESA / KELURAHAN</t>
  </si>
  <si>
    <t xml:space="preserve">PUSKESMAS </t>
  </si>
  <si>
    <t xml:space="preserve">KECAMATAN </t>
  </si>
  <si>
    <t>KABUPATEN /KOTA</t>
  </si>
  <si>
    <t>TANGGAL  PENSTRATAAN</t>
  </si>
  <si>
    <t>V A R I A B E L</t>
  </si>
  <si>
    <t xml:space="preserve">STANDART PENGUKURAN </t>
  </si>
  <si>
    <t>NILAI</t>
  </si>
  <si>
    <t>PENCAPAIAN</t>
  </si>
  <si>
    <t>A.   INPUT</t>
  </si>
  <si>
    <t xml:space="preserve">KELEMBAGAAN </t>
  </si>
  <si>
    <t>a.     SK Pendirian/Kelembagaan Poskestren</t>
  </si>
  <si>
    <t xml:space="preserve"> -       Ada baru</t>
  </si>
  <si>
    <t xml:space="preserve"> -       Ada lama</t>
  </si>
  <si>
    <t>b.    Struktur Organisasi Poskestren</t>
  </si>
  <si>
    <t>PENGELOLAAN POSKESTREN</t>
  </si>
  <si>
    <t>1.   Tenaga Pengelola</t>
  </si>
  <si>
    <t xml:space="preserve">      a.    Jumlah Kader</t>
  </si>
  <si>
    <r>
      <rPr>
        <sz val="11"/>
        <color theme="1"/>
        <rFont val="Arial"/>
        <family val="2"/>
      </rPr>
      <t xml:space="preserve"> -   </t>
    </r>
    <r>
      <rPr>
        <sz val="11"/>
        <color theme="1"/>
        <rFont val="Calibri"/>
        <family val="2"/>
      </rPr>
      <t>≥</t>
    </r>
    <r>
      <rPr>
        <sz val="11"/>
        <color theme="1"/>
        <rFont val="Arial"/>
        <family val="2"/>
      </rPr>
      <t>10  %  jumlah santri</t>
    </r>
  </si>
  <si>
    <r>
      <rPr>
        <sz val="11"/>
        <color theme="1"/>
        <rFont val="Arial"/>
        <family val="2"/>
      </rPr>
      <t xml:space="preserve"> -  &lt;</t>
    </r>
    <r>
      <rPr>
        <sz val="11"/>
        <color theme="1"/>
        <rFont val="Calibri"/>
        <family val="2"/>
      </rPr>
      <t xml:space="preserve"> 10% jumlah</t>
    </r>
    <r>
      <rPr>
        <sz val="11"/>
        <color theme="1"/>
        <rFont val="Arial"/>
        <family val="2"/>
      </rPr>
      <t xml:space="preserve"> santri</t>
    </r>
  </si>
  <si>
    <t xml:space="preserve">      b.    Jumlah Kader Terlatih</t>
  </si>
  <si>
    <r>
      <rPr>
        <sz val="11"/>
        <color theme="1"/>
        <rFont val="Arial"/>
        <family val="2"/>
      </rPr>
      <t xml:space="preserve">-   Ada </t>
    </r>
    <r>
      <rPr>
        <sz val="11"/>
        <color theme="1"/>
        <rFont val="Calibri"/>
        <family val="2"/>
      </rPr>
      <t>≥ 5 orang</t>
    </r>
  </si>
  <si>
    <r>
      <rPr>
        <sz val="11"/>
        <color theme="1"/>
        <rFont val="Arial"/>
        <family val="2"/>
      </rPr>
      <t xml:space="preserve">-   Ada </t>
    </r>
    <r>
      <rPr>
        <sz val="11"/>
        <color theme="1"/>
        <rFont val="Calibri"/>
        <family val="2"/>
      </rPr>
      <t>˂ 5 orang</t>
    </r>
  </si>
  <si>
    <t>2.  Bangunan  Poskestren</t>
  </si>
  <si>
    <t xml:space="preserve">      a.    Bangunan</t>
  </si>
  <si>
    <t>-    Ada, khusus</t>
  </si>
  <si>
    <t xml:space="preserve"> -   Ada, bergabung </t>
  </si>
  <si>
    <t xml:space="preserve">      b.    Pembagian Ruang</t>
  </si>
  <si>
    <t>-   Ada</t>
  </si>
  <si>
    <t>-  Tidak ada</t>
  </si>
  <si>
    <t>3.  Sarana dan prasarana</t>
  </si>
  <si>
    <t xml:space="preserve">      a.    Buku Pedoman/Panduan poskestren/informasi kesehatan</t>
  </si>
  <si>
    <r>
      <rPr>
        <sz val="11"/>
        <color theme="1"/>
        <rFont val="Arial"/>
        <family val="2"/>
      </rPr>
      <t xml:space="preserve">-   </t>
    </r>
    <r>
      <rPr>
        <sz val="11"/>
        <color theme="1"/>
        <rFont val="Calibri"/>
        <family val="2"/>
      </rPr>
      <t>≥ 2</t>
    </r>
    <r>
      <rPr>
        <sz val="11"/>
        <color theme="1"/>
        <rFont val="Arial"/>
        <family val="2"/>
      </rPr>
      <t xml:space="preserve"> jenis</t>
    </r>
  </si>
  <si>
    <t>-   1 jenis</t>
  </si>
  <si>
    <t>-   Tidak ada</t>
  </si>
  <si>
    <t xml:space="preserve">      b.    Media dan sarana Penyuluhan /Promosi kesehatan</t>
  </si>
  <si>
    <r>
      <rPr>
        <sz val="11"/>
        <color theme="1"/>
        <rFont val="Arial"/>
        <family val="2"/>
      </rPr>
      <t xml:space="preserve">-  </t>
    </r>
    <r>
      <rPr>
        <sz val="11"/>
        <color theme="1"/>
        <rFont val="Calibri"/>
        <family val="2"/>
      </rPr>
      <t>≥</t>
    </r>
    <r>
      <rPr>
        <sz val="11"/>
        <color theme="1"/>
        <rFont val="Arial"/>
        <family val="2"/>
      </rPr>
      <t xml:space="preserve"> 3 jenis </t>
    </r>
  </si>
  <si>
    <r>
      <rPr>
        <sz val="11"/>
        <color theme="1"/>
        <rFont val="Arial"/>
        <family val="2"/>
      </rPr>
      <t xml:space="preserve">- </t>
    </r>
    <r>
      <rPr>
        <sz val="11"/>
        <color theme="1"/>
        <rFont val="Calibri"/>
        <family val="2"/>
      </rPr>
      <t>˂</t>
    </r>
    <r>
      <rPr>
        <sz val="11"/>
        <color theme="1"/>
        <rFont val="Arial"/>
        <family val="2"/>
      </rPr>
      <t xml:space="preserve"> 3 jenis</t>
    </r>
  </si>
  <si>
    <t xml:space="preserve">      c.  Sarana pertolongan gawat darurat</t>
  </si>
  <si>
    <t xml:space="preserve">           dan obat obatan sederhana/ perlengkapan P3K</t>
  </si>
  <si>
    <t xml:space="preserve">     d.  Alat timbang  Berat Badan &amp; Tinggi Badan / Alat antropometri</t>
  </si>
  <si>
    <t xml:space="preserve">      e.  Meubelair ( minimal meja, kursi, tempat tidur )</t>
  </si>
  <si>
    <t>-   ≥ 3 jenis</t>
  </si>
  <si>
    <t>-  &lt; 3 jenis</t>
  </si>
  <si>
    <t>4.   Sarana Sanitasi</t>
  </si>
  <si>
    <t xml:space="preserve">      -  Jamban </t>
  </si>
  <si>
    <r>
      <rPr>
        <sz val="11"/>
        <color theme="1"/>
        <rFont val="Arial"/>
        <family val="2"/>
      </rPr>
      <t xml:space="preserve">-   </t>
    </r>
    <r>
      <rPr>
        <sz val="11"/>
        <color theme="1"/>
        <rFont val="Calibri"/>
        <family val="2"/>
      </rPr>
      <t>≥</t>
    </r>
    <r>
      <rPr>
        <sz val="11"/>
        <color theme="1"/>
        <rFont val="Arial"/>
        <family val="2"/>
      </rPr>
      <t xml:space="preserve"> 3 jenis</t>
    </r>
  </si>
  <si>
    <t xml:space="preserve">      -  Sarana CTPS </t>
  </si>
  <si>
    <r>
      <rPr>
        <sz val="11"/>
        <color theme="1"/>
        <rFont val="Arial"/>
        <family val="2"/>
      </rPr>
      <t xml:space="preserve">-   </t>
    </r>
    <r>
      <rPr>
        <sz val="11"/>
        <color theme="1"/>
        <rFont val="Calibri"/>
        <family val="2"/>
      </rPr>
      <t>˂</t>
    </r>
    <r>
      <rPr>
        <sz val="11"/>
        <color theme="1"/>
        <rFont val="Arial"/>
        <family val="2"/>
      </rPr>
      <t xml:space="preserve"> 3 jenis</t>
    </r>
  </si>
  <si>
    <t xml:space="preserve">      -  Air bersih</t>
  </si>
  <si>
    <t xml:space="preserve">      -  Saluran pembuangan air limbah</t>
  </si>
  <si>
    <t>5. Sarana Adaptasi kebiasaan baru</t>
  </si>
  <si>
    <t xml:space="preserve">         -  Thermogun</t>
  </si>
  <si>
    <r>
      <rPr>
        <sz val="11"/>
        <color theme="1"/>
        <rFont val="Arial"/>
        <family val="2"/>
      </rPr>
      <t xml:space="preserve">-   </t>
    </r>
    <r>
      <rPr>
        <sz val="11"/>
        <color theme="1"/>
        <rFont val="Calibri"/>
        <family val="2"/>
      </rPr>
      <t>≥</t>
    </r>
    <r>
      <rPr>
        <sz val="11"/>
        <color theme="1"/>
        <rFont val="Arial"/>
        <family val="2"/>
      </rPr>
      <t xml:space="preserve"> 3 jenis</t>
    </r>
  </si>
  <si>
    <t xml:space="preserve">         -  Sarana CTPS</t>
  </si>
  <si>
    <t>-  2 jenis</t>
  </si>
  <si>
    <t xml:space="preserve">         -  Ketersediaan Masker</t>
  </si>
  <si>
    <t>-  1 jenis</t>
  </si>
  <si>
    <t xml:space="preserve">         -  Ketersediaan Handsanitizer/sabun cuci tangan</t>
  </si>
  <si>
    <t xml:space="preserve">         -  Ketersediaan Sarana Desinfeksi</t>
  </si>
  <si>
    <t>6.  Biaya Operasional Poskestren</t>
  </si>
  <si>
    <t xml:space="preserve">   a. Swadaya Santri / iuran </t>
  </si>
  <si>
    <r>
      <rPr>
        <sz val="11"/>
        <color theme="1"/>
        <rFont val="Arial"/>
        <family val="2"/>
      </rPr>
      <t xml:space="preserve">- </t>
    </r>
    <r>
      <rPr>
        <sz val="11"/>
        <color theme="1"/>
        <rFont val="Calibri"/>
        <family val="2"/>
      </rPr>
      <t>≥</t>
    </r>
    <r>
      <rPr>
        <sz val="11"/>
        <color theme="1"/>
        <rFont val="Arial"/>
        <family val="2"/>
      </rPr>
      <t xml:space="preserve"> 2 sumber dana</t>
    </r>
  </si>
  <si>
    <t xml:space="preserve">   b. Pondok Pesantren</t>
  </si>
  <si>
    <t>- 1 sumber dana</t>
  </si>
  <si>
    <t xml:space="preserve">   c. Swasta / Kemitraan </t>
  </si>
  <si>
    <t xml:space="preserve">   d. Pemerintah</t>
  </si>
  <si>
    <t>1.  Pelayanan</t>
  </si>
  <si>
    <t xml:space="preserve">     a.   Hari Buka dalam seminggu</t>
  </si>
  <si>
    <t>-   5 - 7 hari</t>
  </si>
  <si>
    <t>-   2 - 4 hari</t>
  </si>
  <si>
    <t>-    1  hari</t>
  </si>
  <si>
    <t xml:space="preserve">     b.  Jadual hari buka </t>
  </si>
  <si>
    <t>-   Ada ditempel</t>
  </si>
  <si>
    <t>-   Ada tidak ditempel</t>
  </si>
  <si>
    <t xml:space="preserve">-   Tidak ada </t>
  </si>
  <si>
    <t xml:space="preserve">     c.  Jadual piket kader</t>
  </si>
  <si>
    <t xml:space="preserve">-  Tidak ada </t>
  </si>
  <si>
    <t>2.  Jenis Pelayanan</t>
  </si>
  <si>
    <t xml:space="preserve">     a.    KIE ( Penyuluhan /konesing )</t>
  </si>
  <si>
    <r>
      <rPr>
        <sz val="11"/>
        <color theme="1"/>
        <rFont val="Arial"/>
        <family val="2"/>
      </rPr>
      <t>-     </t>
    </r>
    <r>
      <rPr>
        <u/>
        <sz val="11"/>
        <color theme="1"/>
        <rFont val="Arial"/>
        <family val="2"/>
      </rPr>
      <t>&gt;</t>
    </r>
    <r>
      <rPr>
        <sz val="11"/>
        <color theme="1"/>
        <rFont val="Arial"/>
        <family val="2"/>
      </rPr>
      <t xml:space="preserve">  12 kali/tahun</t>
    </r>
  </si>
  <si>
    <t>-   8 - 11 kali/tahun</t>
  </si>
  <si>
    <t>-   6 - 10 kali/tahun</t>
  </si>
  <si>
    <t>-   1 - 5 kali/tahun</t>
  </si>
  <si>
    <t xml:space="preserve">     b.    Upaya Pencegahan Penyakit </t>
  </si>
  <si>
    <t xml:space="preserve">          b.1 pemeriksaan indra penglihatan</t>
  </si>
  <si>
    <t xml:space="preserve">          b.2 penimbangan BB dan pengukuran TB</t>
  </si>
  <si>
    <t>-   Ada 2 bln/kl</t>
  </si>
  <si>
    <t>-  Ada tidak rutin</t>
  </si>
  <si>
    <t xml:space="preserve">          b.3 kebersihan lingkungan/ kerja bakti</t>
  </si>
  <si>
    <t xml:space="preserve"> - 1 kl /minggu</t>
  </si>
  <si>
    <t xml:space="preserve"> - 1 kl/2 minggu</t>
  </si>
  <si>
    <t xml:space="preserve"> - 1 kl / bulan</t>
  </si>
  <si>
    <t xml:space="preserve">          b.4  screening TBC</t>
  </si>
  <si>
    <t xml:space="preserve">          b.5  Aktifitas Fisik/ Olahraga</t>
  </si>
  <si>
    <t xml:space="preserve">          b.6  screening Hb rematri</t>
  </si>
  <si>
    <t>-  Ada</t>
  </si>
  <si>
    <t xml:space="preserve">     c.   Pertolongan Pertama (P3K, P3P), Rujukan   </t>
  </si>
  <si>
    <t>3.   Kerjasama  dengan Lembaga/OP/Institusi lain</t>
  </si>
  <si>
    <t>4. Pembinaan oleh  tenaga  kesehatan</t>
  </si>
  <si>
    <r>
      <rPr>
        <sz val="11"/>
        <color theme="1"/>
        <rFont val="Arial"/>
        <family val="2"/>
      </rPr>
      <t xml:space="preserve">- </t>
    </r>
    <r>
      <rPr>
        <sz val="11"/>
        <color theme="1"/>
        <rFont val="Calibri"/>
        <family val="2"/>
      </rPr>
      <t xml:space="preserve">≥ </t>
    </r>
    <r>
      <rPr>
        <sz val="11"/>
        <color theme="1"/>
        <rFont val="Arial"/>
        <family val="2"/>
      </rPr>
      <t>6 kl / tahun</t>
    </r>
  </si>
  <si>
    <t>- 4 - 5 x / tahun</t>
  </si>
  <si>
    <r>
      <rPr>
        <sz val="11"/>
        <color theme="1"/>
        <rFont val="Arial"/>
        <family val="2"/>
      </rPr>
      <t xml:space="preserve">- </t>
    </r>
    <r>
      <rPr>
        <sz val="11"/>
        <color theme="1"/>
        <rFont val="Calibri"/>
        <family val="2"/>
      </rPr>
      <t xml:space="preserve">≤ </t>
    </r>
    <r>
      <rPr>
        <sz val="11"/>
        <color theme="1"/>
        <rFont val="Arial"/>
        <family val="2"/>
      </rPr>
      <t>3 x /tahun</t>
    </r>
  </si>
  <si>
    <t xml:space="preserve">5.   Pertemuan Rutin </t>
  </si>
  <si>
    <t xml:space="preserve">    a.    Kader dengan Pengurus Pondok Pesantren</t>
  </si>
  <si>
    <t>-   setiap bulan</t>
  </si>
  <si>
    <t>-   per tribulan</t>
  </si>
  <si>
    <t>-   per semester</t>
  </si>
  <si>
    <t>-   kadang kadang</t>
  </si>
  <si>
    <t xml:space="preserve">    b.   Kader dengan santri</t>
  </si>
  <si>
    <t>-  setiap bulan</t>
  </si>
  <si>
    <t>-  per tribulan</t>
  </si>
  <si>
    <t>-  per semester</t>
  </si>
  <si>
    <t>-  kadang kadang</t>
  </si>
  <si>
    <t>6.    Survei Mawas Diri (SMD) dan Musyawarah Masyarakat       Pesantren (MMP)</t>
  </si>
  <si>
    <r>
      <rPr>
        <sz val="11"/>
        <color theme="1"/>
        <rFont val="Arial"/>
        <family val="2"/>
      </rPr>
      <t xml:space="preserve">-  </t>
    </r>
    <r>
      <rPr>
        <sz val="11"/>
        <color theme="1"/>
        <rFont val="Calibri"/>
        <family val="2"/>
      </rPr>
      <t xml:space="preserve">≥ </t>
    </r>
    <r>
      <rPr>
        <sz val="11"/>
        <color theme="1"/>
        <rFont val="Arial"/>
        <family val="2"/>
      </rPr>
      <t>2 kali/ tahun</t>
    </r>
  </si>
  <si>
    <t xml:space="preserve">      Pesantren</t>
  </si>
  <si>
    <t>-  1 kali/tahun</t>
  </si>
  <si>
    <t>-  tidak ada</t>
  </si>
  <si>
    <t>6.    Pencatatan</t>
  </si>
  <si>
    <t xml:space="preserve">     a.    Inventaris</t>
  </si>
  <si>
    <r>
      <rPr>
        <sz val="11"/>
        <color theme="1"/>
        <rFont val="Arial"/>
        <family val="2"/>
      </rPr>
      <t xml:space="preserve">-  </t>
    </r>
    <r>
      <rPr>
        <sz val="11"/>
        <color theme="1"/>
        <rFont val="Calibri"/>
        <family val="2"/>
      </rPr>
      <t>≥</t>
    </r>
    <r>
      <rPr>
        <sz val="11"/>
        <color theme="1"/>
        <rFont val="Arial"/>
        <family val="2"/>
      </rPr>
      <t xml:space="preserve"> 7 macam</t>
    </r>
  </si>
  <si>
    <t xml:space="preserve">     b.  Buku tamu/ buku pembinaan</t>
  </si>
  <si>
    <t>-  4 - 6 macam</t>
  </si>
  <si>
    <t xml:space="preserve">     c.  Buku penyuluhan</t>
  </si>
  <si>
    <t>- 1 - 3 macam</t>
  </si>
  <si>
    <t xml:space="preserve">     d.   Buku Catatan kunjungan</t>
  </si>
  <si>
    <t xml:space="preserve">     e.   Kegiatan harian, Hb rematri, antropometri</t>
  </si>
  <si>
    <t xml:space="preserve">     f.    Obat-obatan sederhana</t>
  </si>
  <si>
    <t xml:space="preserve">     g.  Daftar menu</t>
  </si>
  <si>
    <t xml:space="preserve">     i.   Buku rujukan</t>
  </si>
  <si>
    <t>C.   OUT PUT</t>
  </si>
  <si>
    <t>1.    Rata rata Prosentase santri yang mendapat penyuluhan</t>
  </si>
  <si>
    <r>
      <rPr>
        <sz val="11"/>
        <color theme="1"/>
        <rFont val="Arial"/>
        <family val="2"/>
      </rPr>
      <t xml:space="preserve">-   </t>
    </r>
    <r>
      <rPr>
        <sz val="11"/>
        <color theme="1"/>
        <rFont val="Calibri"/>
        <family val="2"/>
      </rPr>
      <t>≥</t>
    </r>
    <r>
      <rPr>
        <sz val="11"/>
        <color theme="1"/>
        <rFont val="Arial"/>
        <family val="2"/>
      </rPr>
      <t xml:space="preserve"> 60%</t>
    </r>
  </si>
  <si>
    <t>-   40% - 50%</t>
  </si>
  <si>
    <t>-  &lt; 40%</t>
  </si>
  <si>
    <t>2.   Santri mempunyai jaminan kesehatan/ dana sehat</t>
  </si>
  <si>
    <r>
      <rPr>
        <sz val="11"/>
        <color theme="1"/>
        <rFont val="Arial"/>
        <family val="2"/>
      </rPr>
      <t xml:space="preserve"> -   </t>
    </r>
    <r>
      <rPr>
        <u/>
        <sz val="11"/>
        <color theme="1"/>
        <rFont val="Arial"/>
        <family val="2"/>
      </rPr>
      <t>&gt;</t>
    </r>
    <r>
      <rPr>
        <sz val="11"/>
        <color theme="1"/>
        <rFont val="Arial"/>
        <family val="2"/>
      </rPr>
      <t xml:space="preserve"> 80 %</t>
    </r>
  </si>
  <si>
    <t xml:space="preserve"> -   50 - 79%</t>
  </si>
  <si>
    <t xml:space="preserve"> -   &lt; 50%</t>
  </si>
  <si>
    <t xml:space="preserve"> -   tidak ada</t>
  </si>
  <si>
    <t>3.      Penyajian data / Visualisasi Data</t>
  </si>
  <si>
    <t xml:space="preserve">        - Data PHBS Ponpes</t>
  </si>
  <si>
    <t xml:space="preserve"> -   ≥ 4  jenis</t>
  </si>
  <si>
    <t xml:space="preserve">        - Data status gizi berdasar jenis kelamin</t>
  </si>
  <si>
    <t xml:space="preserve"> -   2 - 3  jenis</t>
  </si>
  <si>
    <t xml:space="preserve">        - Data 10 penyakit tertinggi</t>
  </si>
  <si>
    <t xml:space="preserve"> -  1 jenis</t>
  </si>
  <si>
    <t xml:space="preserve">        - Data Hb rematri</t>
  </si>
  <si>
    <t>-   tidak ada</t>
  </si>
  <si>
    <t xml:space="preserve">        - Data Kunjungan</t>
  </si>
  <si>
    <t>4.      Status Gizi  Normal</t>
  </si>
  <si>
    <r>
      <rPr>
        <sz val="11"/>
        <color theme="1"/>
        <rFont val="Arial"/>
        <family val="2"/>
      </rPr>
      <t xml:space="preserve">-  </t>
    </r>
    <r>
      <rPr>
        <sz val="11"/>
        <color theme="1"/>
        <rFont val="Calibri"/>
        <family val="2"/>
      </rPr>
      <t>≥</t>
    </r>
    <r>
      <rPr>
        <sz val="11"/>
        <color theme="1"/>
        <rFont val="Arial"/>
        <family val="2"/>
      </rPr>
      <t xml:space="preserve"> 80%</t>
    </r>
  </si>
  <si>
    <t>-  60% - 79%</t>
  </si>
  <si>
    <t>- &lt; 60%</t>
  </si>
  <si>
    <t xml:space="preserve">5. Presentase santri yg dilakukan screening kesehatan                         </t>
  </si>
  <si>
    <r>
      <rPr>
        <sz val="11"/>
        <color theme="1"/>
        <rFont val="Calibri"/>
        <family val="2"/>
      </rPr>
      <t xml:space="preserve">-  ≥ 70% </t>
    </r>
  </si>
  <si>
    <t>- 50% - 69%</t>
  </si>
  <si>
    <t>- Tidak dilakukan</t>
  </si>
  <si>
    <t>6.   Klasifikasi PHBS Ponpes</t>
  </si>
  <si>
    <t xml:space="preserve"> - Klasifikasi   III - IV</t>
  </si>
  <si>
    <t xml:space="preserve"> - Klasifikasi II</t>
  </si>
  <si>
    <t xml:space="preserve"> - Klasifikasi I</t>
  </si>
  <si>
    <t>7.   Jamban</t>
  </si>
  <si>
    <t xml:space="preserve">     a. Memenuhi syarat jamban sehat</t>
  </si>
  <si>
    <t>-   ada, memenuhi syarat</t>
  </si>
  <si>
    <t>-   ada, tidak memenuhi syarat</t>
  </si>
  <si>
    <t>-   tidak memenuhi</t>
  </si>
  <si>
    <t xml:space="preserve">     b. Jumlah jamban terpenuhi dibanding jumlah santri</t>
  </si>
  <si>
    <t>-   terpenuhi sebagai jamban sehat</t>
  </si>
  <si>
    <t>-   tidak terpenuhi</t>
  </si>
  <si>
    <t xml:space="preserve">8.   Status  Air Bersih </t>
  </si>
  <si>
    <t>9.   Status air minum</t>
  </si>
  <si>
    <t>10. SPAL</t>
  </si>
  <si>
    <t>-   ada berfungsi baik</t>
  </si>
  <si>
    <t xml:space="preserve">-   ada tidak berfungsi </t>
  </si>
  <si>
    <t>11. Kegiatan inovasi</t>
  </si>
  <si>
    <r>
      <rPr>
        <sz val="11"/>
        <color theme="1"/>
        <rFont val="Arial"/>
        <family val="2"/>
      </rPr>
      <t xml:space="preserve">- </t>
    </r>
    <r>
      <rPr>
        <sz val="11"/>
        <color theme="1"/>
        <rFont val="Calibri"/>
        <family val="2"/>
      </rPr>
      <t>≥ 2 kegiatan</t>
    </r>
  </si>
  <si>
    <t>- 1 kegiatan</t>
  </si>
  <si>
    <t>TOTAL SKOR</t>
  </si>
  <si>
    <t>Keterangan :</t>
  </si>
  <si>
    <t>- Pratama</t>
  </si>
  <si>
    <t>:  Nilai       &lt;  50</t>
  </si>
  <si>
    <t xml:space="preserve">- Madya      </t>
  </si>
  <si>
    <t>:  Nilai  50  -  69</t>
  </si>
  <si>
    <t xml:space="preserve">- Purnama  </t>
  </si>
  <si>
    <t>:  Nilai  70  -  89</t>
  </si>
  <si>
    <t xml:space="preserve">- Mandiri    </t>
  </si>
  <si>
    <t>:  Nilai  90 - 100</t>
  </si>
  <si>
    <t>HASIL TELAAH KEMANDIRIAN POSYANDU LANSIA</t>
  </si>
  <si>
    <t>PENGELOLAAN POSYANDU LANSIA</t>
  </si>
  <si>
    <t>Rencana Pengembangan Posyandu Lansia menjadi agenda pertemuan Desa</t>
  </si>
  <si>
    <t>Tidak ada</t>
  </si>
  <si>
    <t>Rencana Kerja Tertulis</t>
  </si>
  <si>
    <t>a. Rencana kerja dan jadwal kegiatan</t>
  </si>
  <si>
    <t>b. Pembagian Tugas Kader</t>
  </si>
  <si>
    <t>c. Rencana Menu PMT</t>
  </si>
  <si>
    <t>Dukungan Sarana</t>
  </si>
  <si>
    <t>a. Tempat Kegiatan dengan Mebelairnya</t>
  </si>
  <si>
    <t>Khusus Posyandu Lansia</t>
  </si>
  <si>
    <t>(Meja, Kursi)</t>
  </si>
  <si>
    <t>Bergabung dengan lainnya</t>
  </si>
  <si>
    <t>( Di Balai Desa, Di Posyandu Balita, dsb)</t>
  </si>
  <si>
    <t>Tidak ada gedung</t>
  </si>
  <si>
    <t>b. Sarana pelayanan Kesehatan Lansia</t>
  </si>
  <si>
    <t>1) Timbangan badan</t>
  </si>
  <si>
    <t>&gt; 5 macam</t>
  </si>
  <si>
    <t>2) Microtois (alat pengukur tinggi badan)</t>
  </si>
  <si>
    <t>3 - 4 macam</t>
  </si>
  <si>
    <t>3) Tensimeter</t>
  </si>
  <si>
    <t>1 - 2 macam</t>
  </si>
  <si>
    <t>4) Termometer</t>
  </si>
  <si>
    <t>5) Peralatan laboratorium sederhana</t>
  </si>
  <si>
    <t>6) Senter</t>
  </si>
  <si>
    <t>c. Sarana administrasi</t>
  </si>
  <si>
    <t>1) KMS Lansia</t>
  </si>
  <si>
    <t>2) Buku Register ( buku bantu)</t>
  </si>
  <si>
    <t>4 - 3 macam</t>
  </si>
  <si>
    <t>3) Buku Kegiatan</t>
  </si>
  <si>
    <t>4) Buku daftar hadir Kader</t>
  </si>
  <si>
    <t>5) Buku daftar hadir Lansia</t>
  </si>
  <si>
    <t>d. Sarana Penyuluhan</t>
  </si>
  <si>
    <t>Poster, leaflet, lembar balik, dll</t>
  </si>
  <si>
    <t>3 macam</t>
  </si>
  <si>
    <t>Dukungan Dana</t>
  </si>
  <si>
    <t>1) Swadaya Masyarakat</t>
  </si>
  <si>
    <t>2) Swasta / kemitraan</t>
  </si>
  <si>
    <t>3) Pemerintah</t>
  </si>
  <si>
    <t>Dukungan Tenaga</t>
  </si>
  <si>
    <t>Jumlah kader</t>
  </si>
  <si>
    <t>≥ 5 orang</t>
  </si>
  <si>
    <t>&lt; 5 orang</t>
  </si>
  <si>
    <t>Frekuensi hari buka/tahun</t>
  </si>
  <si>
    <t>12 kali</t>
  </si>
  <si>
    <t>10 - 11 kali</t>
  </si>
  <si>
    <t>8 - 9 kali</t>
  </si>
  <si>
    <t>6 - 7 kali</t>
  </si>
  <si>
    <t>&lt; 6 kali</t>
  </si>
  <si>
    <t>Kehadiran kader</t>
  </si>
  <si>
    <t>&gt; 5 orang</t>
  </si>
  <si>
    <t>1-2 orang</t>
  </si>
  <si>
    <t>Jenis Kegiatan Pelayanan</t>
  </si>
  <si>
    <t>1) Pendaftaran</t>
  </si>
  <si>
    <t>7-8 kegiatan</t>
  </si>
  <si>
    <t>2) Pencatatan kegiatan lansia sehari - hari</t>
  </si>
  <si>
    <t>5-6 kegiatan</t>
  </si>
  <si>
    <t>3) Pencatatan status mental</t>
  </si>
  <si>
    <t>3-4 kegaiatan</t>
  </si>
  <si>
    <t>4) Penimbangan berat badan dan Pengukuran tinggi badan</t>
  </si>
  <si>
    <t>1-2 kegiatan</t>
  </si>
  <si>
    <t>5) Pemeriksaan Tekanan Darah</t>
  </si>
  <si>
    <t>6) Penyuluhan/konseling</t>
  </si>
  <si>
    <t>7) Pengobatan</t>
  </si>
  <si>
    <t>8) Rujukan</t>
  </si>
  <si>
    <t>Kegiatan Penyuluhan dan Konseling</t>
  </si>
  <si>
    <t>Di Posyandu</t>
  </si>
  <si>
    <t>a) Perorangan</t>
  </si>
  <si>
    <t>b) Kelompok</t>
  </si>
  <si>
    <t>Di Luar Posyandu</t>
  </si>
  <si>
    <t>a) Kunjungan Rumah</t>
  </si>
  <si>
    <t>Kegiatan Senam</t>
  </si>
  <si>
    <t>4 kl / bulan</t>
  </si>
  <si>
    <t>3 kl / bulan</t>
  </si>
  <si>
    <t>2 kl / bulan</t>
  </si>
  <si>
    <t>1 kl / bulan</t>
  </si>
  <si>
    <t>Lansia Sakit</t>
  </si>
  <si>
    <t>a. Tidak ada</t>
  </si>
  <si>
    <t>b. Ada :</t>
  </si>
  <si>
    <t>Semua dirujuk</t>
  </si>
  <si>
    <t>Tidak semua dirujuk</t>
  </si>
  <si>
    <t>Tidak ada yang dirujuk</t>
  </si>
  <si>
    <t>Melaksanakan Pencatatan :</t>
  </si>
  <si>
    <t>1) Rekap KMS Lansia</t>
  </si>
  <si>
    <t>Ada ≥ 5</t>
  </si>
  <si>
    <t>2) Buku Register (buku bantu)</t>
  </si>
  <si>
    <t>Ada 3-4</t>
  </si>
  <si>
    <t>3) Buku Kegiatan Penyuluhan, Notulen, dll</t>
  </si>
  <si>
    <t>Ada 1-2</t>
  </si>
  <si>
    <t>4) Buku Absensi Kader</t>
  </si>
  <si>
    <t>5) Absensi Lansia</t>
  </si>
  <si>
    <t>Pertemuan Pasca Pelayanan Posyandu</t>
  </si>
  <si>
    <t>Cakupan Pemantauan Kegiatan Sehari-hari yang dilakukan Lansia sesuai KMS</t>
  </si>
  <si>
    <t>&gt; 50% lansia</t>
  </si>
  <si>
    <t>41 - 50 % lansia</t>
  </si>
  <si>
    <t>31 - 40 % lansia</t>
  </si>
  <si>
    <t>21 - 30 % lansia</t>
  </si>
  <si>
    <t>1 - 20 % lansia</t>
  </si>
  <si>
    <t>Tidak dilakukan pengukuran</t>
  </si>
  <si>
    <t>Cakupan Pemeriksaan Status Mental</t>
  </si>
  <si>
    <t>41 - 50% lansia</t>
  </si>
  <si>
    <t>31 - 40% lansia</t>
  </si>
  <si>
    <t>Cakupan Status Gizi NormaL; (Data KMS)</t>
  </si>
  <si>
    <t>Cakupan Penimbangan ( berat badan dan tinggi badan)</t>
  </si>
  <si>
    <t>&gt; 50 % lansia</t>
  </si>
  <si>
    <t>10 - 20 % lansia</t>
  </si>
  <si>
    <t>&lt; 10 % lansia</t>
  </si>
  <si>
    <t>Cakupan Pengukuran Tekanan Darah</t>
  </si>
  <si>
    <t>Pemeriksaan Laboratorium</t>
  </si>
  <si>
    <t>Ada 3 jenis</t>
  </si>
  <si>
    <t>(Kolesterol, Diabetes, dan Asam Urat)</t>
  </si>
  <si>
    <t>Ada 2 jenis</t>
  </si>
  <si>
    <t>Ada 1 jenis</t>
  </si>
  <si>
    <t>Cakupan Penyuluhan Kelompok</t>
  </si>
  <si>
    <t>&lt; 20 % lansia</t>
  </si>
  <si>
    <t>8. Kegiatan tambahan:</t>
  </si>
  <si>
    <t>1) Pengajian / pendalaman agama</t>
  </si>
  <si>
    <t>&gt; 5 jenis</t>
  </si>
  <si>
    <t>2) Penyuluhan pertanian, koperasi, dll</t>
  </si>
  <si>
    <t>3 - 4 jenis</t>
  </si>
  <si>
    <t>3) Usaha ekonomi produktif</t>
  </si>
  <si>
    <t>1 - 2 jenis</t>
  </si>
  <si>
    <t>4) Rekreasi</t>
  </si>
  <si>
    <t>5) Kesenian</t>
  </si>
  <si>
    <t>6) Olahraga</t>
  </si>
  <si>
    <t>7) Keterampilan</t>
  </si>
  <si>
    <r>
      <rPr>
        <b/>
        <sz val="12"/>
        <color theme="1"/>
        <rFont val="Arial"/>
        <family val="2"/>
      </rPr>
      <t xml:space="preserve">IV. </t>
    </r>
    <r>
      <rPr>
        <sz val="12"/>
        <color theme="1"/>
        <rFont val="Arial"/>
        <family val="2"/>
      </rPr>
      <t xml:space="preserve"> Pratama   = &lt; 40 </t>
    </r>
  </si>
  <si>
    <r>
      <rPr>
        <b/>
        <sz val="12"/>
        <color theme="1"/>
        <rFont val="Arial"/>
        <family val="2"/>
      </rPr>
      <t>III.</t>
    </r>
    <r>
      <rPr>
        <sz val="12"/>
        <color theme="1"/>
        <rFont val="Arial"/>
        <family val="2"/>
      </rPr>
      <t xml:space="preserve">  Madya   = 40 - 59</t>
    </r>
  </si>
  <si>
    <r>
      <rPr>
        <b/>
        <sz val="12"/>
        <color theme="1"/>
        <rFont val="Arial"/>
        <family val="2"/>
      </rPr>
      <t>II.</t>
    </r>
    <r>
      <rPr>
        <sz val="12"/>
        <color theme="1"/>
        <rFont val="Arial"/>
        <family val="2"/>
      </rPr>
      <t xml:space="preserve"> Purnama  = 60 - 79</t>
    </r>
  </si>
  <si>
    <t xml:space="preserve">Jml.Posyandu Strata </t>
  </si>
  <si>
    <r>
      <rPr>
        <b/>
        <sz val="12"/>
        <color theme="1"/>
        <rFont val="Arial"/>
        <family val="2"/>
      </rPr>
      <t>I.</t>
    </r>
    <r>
      <rPr>
        <sz val="12"/>
        <color theme="1"/>
        <rFont val="Arial"/>
        <family val="2"/>
      </rPr>
      <t xml:space="preserve"> Mandiri  =   80 - 100</t>
    </r>
  </si>
  <si>
    <t xml:space="preserve">       laporan masuk pada bulan berikutnya maksimal tgl 10</t>
  </si>
  <si>
    <t>HASIL PENGUKURAN TINGKAT PERKEMBANGAN POSBINDU PTM</t>
  </si>
  <si>
    <t xml:space="preserve">NO. </t>
  </si>
  <si>
    <t>STANDAR PENGUKURAN</t>
  </si>
  <si>
    <t>NILAI STANDAR</t>
  </si>
  <si>
    <t>NILAI YANG DIPEROLEH TIAP POSYANDU POSBINDU</t>
  </si>
  <si>
    <t>KELEMBAGAAN POSBINDU</t>
  </si>
  <si>
    <t>Jml.Posbindu Strata</t>
  </si>
  <si>
    <t>a.</t>
  </si>
  <si>
    <t>SK Pendirian/Kelembagaan</t>
  </si>
  <si>
    <t xml:space="preserve">  ada</t>
  </si>
  <si>
    <t xml:space="preserve">  tidak ada</t>
  </si>
  <si>
    <t>b.</t>
  </si>
  <si>
    <t>Struktur Organisasi</t>
  </si>
  <si>
    <t>Jumlah Posbindu</t>
  </si>
  <si>
    <t>PENGELOLAAN POBINDU PTM</t>
  </si>
  <si>
    <t>1.</t>
  </si>
  <si>
    <t>Rencana Pengembangan Posbindu PTM menjadi agenda pertemuan desa</t>
  </si>
  <si>
    <t>2.</t>
  </si>
  <si>
    <t>b. Pembagian tugas kader</t>
  </si>
  <si>
    <t>3.</t>
  </si>
  <si>
    <t>Dukungan Sarana dan Prasarana</t>
  </si>
  <si>
    <t xml:space="preserve">a. Tempat kegiatan dan mebelairnya </t>
  </si>
  <si>
    <t xml:space="preserve">  Khusus Posbindu PTM</t>
  </si>
  <si>
    <t xml:space="preserve">     (meja, kursi)</t>
  </si>
  <si>
    <t xml:space="preserve">  Bergabung dengan lainnya</t>
  </si>
  <si>
    <t xml:space="preserve">  Tidak ada gedung</t>
  </si>
  <si>
    <t>b. Sarana Pelayanan Posbindu PTM</t>
  </si>
  <si>
    <t xml:space="preserve">     1) Timbangan Badan</t>
  </si>
  <si>
    <t xml:space="preserve">  ≥ 5  macam </t>
  </si>
  <si>
    <t xml:space="preserve">     2) Alat ukur tinggi badan</t>
  </si>
  <si>
    <t xml:space="preserve">  3 -  4 macam</t>
  </si>
  <si>
    <t xml:space="preserve">     3) Alat pengukur lingkar perut</t>
  </si>
  <si>
    <t xml:space="preserve">  1 - 2 macam</t>
  </si>
  <si>
    <t xml:space="preserve">     4) Tensimeter</t>
  </si>
  <si>
    <t xml:space="preserve">  Tidak ada </t>
  </si>
  <si>
    <t xml:space="preserve">     5)  Alat pemeriksaan gula darah</t>
  </si>
  <si>
    <t xml:space="preserve">     6) Alat Pemeriksaan kolesterol total</t>
  </si>
  <si>
    <t xml:space="preserve">     7) Alat pengukur tajam penglihatan</t>
  </si>
  <si>
    <t xml:space="preserve">     8) Alat pengukur tajam pendengaran</t>
  </si>
  <si>
    <t xml:space="preserve"> c. Sarana administrasi
</t>
  </si>
  <si>
    <t xml:space="preserve">    1) Kartu Pencatatan FR- PTM ( KMS )</t>
  </si>
  <si>
    <r>
      <rPr>
        <sz val="12"/>
        <color theme="1"/>
        <rFont val="Times New Roman"/>
        <family val="1"/>
      </rPr>
      <t xml:space="preserve">  </t>
    </r>
    <r>
      <rPr>
        <u/>
        <sz val="12"/>
        <color theme="1"/>
        <rFont val="Times New Roman"/>
        <family val="1"/>
      </rPr>
      <t>&gt;</t>
    </r>
    <r>
      <rPr>
        <sz val="12"/>
        <color theme="1"/>
        <rFont val="Times New Roman"/>
        <family val="1"/>
      </rPr>
      <t xml:space="preserve"> 5  macam</t>
    </r>
  </si>
  <si>
    <t xml:space="preserve">    2) Buku Pencatatan Hasil kegiatan ( Register)</t>
  </si>
  <si>
    <t xml:space="preserve">  3 - 4 macam</t>
  </si>
  <si>
    <t xml:space="preserve">    3) Formulir Rujukan </t>
  </si>
  <si>
    <t xml:space="preserve">    4) Buku daftar hadir Kader</t>
  </si>
  <si>
    <t xml:space="preserve">  Tidak ada</t>
  </si>
  <si>
    <t xml:space="preserve">    5) Buku daftar hadir  anggota </t>
  </si>
  <si>
    <t xml:space="preserve">    Poster. Leaflet, lembar balik, banner, spanduk, dll</t>
  </si>
  <si>
    <t xml:space="preserve">  ≥ 2 macam</t>
  </si>
  <si>
    <t xml:space="preserve">  1 macam</t>
  </si>
  <si>
    <t xml:space="preserve">   tidak ada</t>
  </si>
  <si>
    <t>4.</t>
  </si>
  <si>
    <t xml:space="preserve">   1) Swadaya masyarakat</t>
  </si>
  <si>
    <t xml:space="preserve">  3 macam</t>
  </si>
  <si>
    <t xml:space="preserve">   2) Swasta / kemitraan
</t>
  </si>
  <si>
    <t xml:space="preserve">  2 macam</t>
  </si>
  <si>
    <t xml:space="preserve">   3) Pemerintah </t>
  </si>
  <si>
    <t xml:space="preserve">  1  macam</t>
  </si>
  <si>
    <t>5.</t>
  </si>
  <si>
    <t>a. Jumlah kader</t>
  </si>
  <si>
    <t xml:space="preserve">  ≥ 5 Orang</t>
  </si>
  <si>
    <t xml:space="preserve">  3 - 4 orang</t>
  </si>
  <si>
    <t xml:space="preserve">  1 - 2 orang</t>
  </si>
  <si>
    <t>b. Nakes pendamping</t>
  </si>
  <si>
    <t>Frekuensi Posbindu PTM buka/tahun</t>
  </si>
  <si>
    <t xml:space="preserve">  ≥ 12 kali</t>
  </si>
  <si>
    <t xml:space="preserve">  10 - 11 kali</t>
  </si>
  <si>
    <t xml:space="preserve">  8 - 9 kali</t>
  </si>
  <si>
    <t xml:space="preserve">  6 - 7 kali</t>
  </si>
  <si>
    <t xml:space="preserve">  &lt; 6 kali</t>
  </si>
  <si>
    <t>Kehadiran Kader</t>
  </si>
  <si>
    <t xml:space="preserve">  ≥ 5 orang</t>
  </si>
  <si>
    <t xml:space="preserve">  3 -  4 orang</t>
  </si>
  <si>
    <t xml:space="preserve">3. </t>
  </si>
  <si>
    <t>Pelaksanaan Kegiatan Pelayanan</t>
  </si>
  <si>
    <t>1)  Pendaftaran</t>
  </si>
  <si>
    <t xml:space="preserve">  5  kegiatan</t>
  </si>
  <si>
    <t>2)  Wawancara</t>
  </si>
  <si>
    <t xml:space="preserve">  4  kegiatan</t>
  </si>
  <si>
    <t>3)  Pengukuran : TB,BB, IMT, Lingkar Perut, Pemeriksaan</t>
  </si>
  <si>
    <t xml:space="preserve">  3  kegiatan</t>
  </si>
  <si>
    <t xml:space="preserve">      Tajam Penglihatan &amp; Pendengaran</t>
  </si>
  <si>
    <t xml:space="preserve">  1 - 2 kegiatan</t>
  </si>
  <si>
    <t>4)  Pemeriksaan Tekanan darah, Gula darah, Kolesterol total</t>
  </si>
  <si>
    <t>5)  Identifikasi FR - PTM, Konseling, rujukan</t>
  </si>
  <si>
    <t>Kegiatan Penyuluhan &amp; Konseling/edukasi</t>
  </si>
  <si>
    <t>a. Penyuluhan PTM</t>
  </si>
  <si>
    <t xml:space="preserve">  &gt; 6  kali setahun </t>
  </si>
  <si>
    <t xml:space="preserve">  5 - 6  kali setahun </t>
  </si>
  <si>
    <t xml:space="preserve">  1 - 4  kali setahun </t>
  </si>
  <si>
    <t>b. Konseling/edukasi kepada sasaran yang ditemukan adanya</t>
  </si>
  <si>
    <t xml:space="preserve">    faktor resiko PTM</t>
  </si>
  <si>
    <t xml:space="preserve">5. </t>
  </si>
  <si>
    <t>Aktifitas Fisik / Olahraga Bersama</t>
  </si>
  <si>
    <t xml:space="preserve">  4 kl / bulan</t>
  </si>
  <si>
    <t xml:space="preserve">  3 kl / bulan</t>
  </si>
  <si>
    <t xml:space="preserve">  2 kl / bulan</t>
  </si>
  <si>
    <t xml:space="preserve">  1 kl / bulan</t>
  </si>
  <si>
    <t>6.</t>
  </si>
  <si>
    <t>Melaksanakan Pencatatan</t>
  </si>
  <si>
    <t xml:space="preserve"> 1)  Rekap KMS FR - PTM </t>
  </si>
  <si>
    <r>
      <rPr>
        <sz val="11"/>
        <color theme="1"/>
        <rFont val="Times New Roman"/>
        <family val="1"/>
      </rPr>
      <t xml:space="preserve">  Ada </t>
    </r>
    <r>
      <rPr>
        <u/>
        <sz val="11"/>
        <color theme="1"/>
        <rFont val="Times New Roman"/>
        <family val="1"/>
      </rPr>
      <t xml:space="preserve"> &gt;</t>
    </r>
    <r>
      <rPr>
        <sz val="11"/>
        <color theme="1"/>
        <rFont val="Times New Roman"/>
        <family val="1"/>
      </rPr>
      <t xml:space="preserve"> 5</t>
    </r>
  </si>
  <si>
    <t xml:space="preserve"> 2)  Buku Register ( buku bantu )</t>
  </si>
  <si>
    <t xml:space="preserve">  Ada 3 - 4</t>
  </si>
  <si>
    <t xml:space="preserve"> 3)  Buku kegiatan Penyuluhan, notulen,dll</t>
  </si>
  <si>
    <t xml:space="preserve">  Ada 1 - 2</t>
  </si>
  <si>
    <t xml:space="preserve"> 4)  Buku absensi Kader</t>
  </si>
  <si>
    <t xml:space="preserve"> 5)  Absensi peserta</t>
  </si>
  <si>
    <t>7.</t>
  </si>
  <si>
    <t>Rujukan faktor resiko PTM</t>
  </si>
  <si>
    <t>8.</t>
  </si>
  <si>
    <t>Pertemuan Pasca Pelayanan Posbindu PTM</t>
  </si>
  <si>
    <t>9.</t>
  </si>
  <si>
    <t>Pembinaan oleh Puskesmas/Dinkes</t>
  </si>
  <si>
    <t>Cakupan kepesertaan kegiatan Posbindu PTM</t>
  </si>
  <si>
    <t>&gt; 75 %   sasaran</t>
  </si>
  <si>
    <t>51 % - 75 %   sasaran</t>
  </si>
  <si>
    <t>26 % - 50 %   sasaran</t>
  </si>
  <si>
    <r>
      <rPr>
        <u/>
        <sz val="12"/>
        <color theme="1"/>
        <rFont val="Times New Roman"/>
        <family val="1"/>
      </rPr>
      <t>&lt;</t>
    </r>
    <r>
      <rPr>
        <sz val="12"/>
        <color theme="1"/>
        <rFont val="Times New Roman"/>
        <family val="1"/>
      </rPr>
      <t xml:space="preserve">  25 %   sasaran</t>
    </r>
  </si>
  <si>
    <t xml:space="preserve">2. </t>
  </si>
  <si>
    <t>Cakupan monitoring obesitas</t>
  </si>
  <si>
    <t>( Pengukuran BB, TB &amp; IMT )</t>
  </si>
  <si>
    <r>
      <rPr>
        <u/>
        <sz val="12"/>
        <color theme="1"/>
        <rFont val="Times New Roman"/>
        <family val="1"/>
      </rPr>
      <t>&lt;</t>
    </r>
    <r>
      <rPr>
        <sz val="12"/>
        <color theme="1"/>
        <rFont val="Times New Roman"/>
        <family val="1"/>
      </rPr>
      <t xml:space="preserve">  25 %   sasaran</t>
    </r>
  </si>
  <si>
    <t>Cakupan monitoring tekanan darah</t>
  </si>
  <si>
    <r>
      <rPr>
        <u/>
        <sz val="12"/>
        <color theme="1"/>
        <rFont val="Times New Roman"/>
        <family val="1"/>
      </rPr>
      <t>&lt;</t>
    </r>
    <r>
      <rPr>
        <sz val="12"/>
        <color theme="1"/>
        <rFont val="Times New Roman"/>
        <family val="1"/>
      </rPr>
      <t xml:space="preserve">  25 %   sasaran</t>
    </r>
  </si>
  <si>
    <t>Cakupan monitoring glukosa darah</t>
  </si>
  <si>
    <t>(untuk sasaran ≥ 40 tahun atau yang gemuk)</t>
  </si>
  <si>
    <r>
      <rPr>
        <u/>
        <sz val="12"/>
        <color theme="1"/>
        <rFont val="Times New Roman"/>
        <family val="1"/>
      </rPr>
      <t>&lt;</t>
    </r>
    <r>
      <rPr>
        <sz val="12"/>
        <color theme="1"/>
        <rFont val="Times New Roman"/>
        <family val="1"/>
      </rPr>
      <t xml:space="preserve">  25 %   sasaran</t>
    </r>
  </si>
  <si>
    <t>Cakupan monitoring kolesterol total</t>
  </si>
  <si>
    <t>(untuk sasaran ≥ 60 tahun)</t>
  </si>
  <si>
    <r>
      <rPr>
        <u/>
        <sz val="12"/>
        <color theme="1"/>
        <rFont val="Times New Roman"/>
        <family val="1"/>
      </rPr>
      <t>&lt;</t>
    </r>
    <r>
      <rPr>
        <sz val="12"/>
        <color theme="1"/>
        <rFont val="Times New Roman"/>
        <family val="1"/>
      </rPr>
      <t xml:space="preserve">  25 %   sasaran</t>
    </r>
  </si>
  <si>
    <t>Cakupan pemeriksaan tajam penglihatan</t>
  </si>
  <si>
    <r>
      <rPr>
        <u/>
        <sz val="12"/>
        <color theme="1"/>
        <rFont val="Times New Roman"/>
        <family val="1"/>
      </rPr>
      <t>&lt;</t>
    </r>
    <r>
      <rPr>
        <sz val="12"/>
        <color theme="1"/>
        <rFont val="Times New Roman"/>
        <family val="1"/>
      </rPr>
      <t xml:space="preserve">  25 %   sasaran</t>
    </r>
  </si>
  <si>
    <t>Cakupan pemeriksaan tajam pendengaran</t>
  </si>
  <si>
    <r>
      <rPr>
        <u/>
        <sz val="12"/>
        <color theme="1"/>
        <rFont val="Times New Roman"/>
        <family val="1"/>
      </rPr>
      <t>&lt;</t>
    </r>
    <r>
      <rPr>
        <sz val="12"/>
        <color theme="1"/>
        <rFont val="Times New Roman"/>
        <family val="1"/>
      </rPr>
      <t xml:space="preserve">  25 %   sasaran</t>
    </r>
  </si>
  <si>
    <t>Proporsi faktor resiko PTM</t>
  </si>
  <si>
    <t>Tidak ditemukan  ( 0 % )</t>
  </si>
  <si>
    <t xml:space="preserve">( sasaran yang terdeteksi PTM ) </t>
  </si>
  <si>
    <r>
      <rPr>
        <u/>
        <sz val="12"/>
        <color theme="1"/>
        <rFont val="Times New Roman"/>
        <family val="1"/>
      </rPr>
      <t>&lt;</t>
    </r>
    <r>
      <rPr>
        <sz val="12"/>
        <color theme="1"/>
        <rFont val="Times New Roman"/>
        <family val="1"/>
      </rPr>
      <t xml:space="preserve">  25 %   sasaran</t>
    </r>
  </si>
  <si>
    <t>Cakupan penyuluhan PTM</t>
  </si>
  <si>
    <t>75 %   sasaran</t>
  </si>
  <si>
    <t>25 %   sasaran</t>
  </si>
  <si>
    <t>10.</t>
  </si>
  <si>
    <t>Kegiatan tambahan :</t>
  </si>
  <si>
    <t>1)  Pemeriksaan  faktor risiko gangguan jiwa</t>
  </si>
  <si>
    <r>
      <rPr>
        <u/>
        <sz val="12"/>
        <color theme="1"/>
        <rFont val="Times New Roman"/>
        <family val="1"/>
      </rPr>
      <t>&gt;</t>
    </r>
    <r>
      <rPr>
        <sz val="12"/>
        <color theme="1"/>
        <rFont val="Times New Roman"/>
        <family val="1"/>
      </rPr>
      <t xml:space="preserve"> 2  jenis</t>
    </r>
  </si>
  <si>
    <t>2)  Pencatatan &amp; Pelaporan on line</t>
  </si>
  <si>
    <t>1   jenis</t>
  </si>
  <si>
    <t>3)  Studi banding/peningkatan kapasitas kader</t>
  </si>
  <si>
    <t xml:space="preserve">4)  Dan lain-lain </t>
  </si>
  <si>
    <t>Total Nilai</t>
  </si>
  <si>
    <t>Strata</t>
  </si>
  <si>
    <t>I.    Nilai 80 - 100</t>
  </si>
  <si>
    <t>= Tingkat Mandiri</t>
  </si>
  <si>
    <t>II.   Nilai 60 - 79</t>
  </si>
  <si>
    <t>= Tingkat Madya</t>
  </si>
  <si>
    <t>III.  Nilai 40 - 59</t>
  </si>
  <si>
    <t>= Tingkat Purnama</t>
  </si>
  <si>
    <r>
      <rPr>
        <sz val="12"/>
        <color theme="1"/>
        <rFont val="Times New Roman"/>
        <family val="1"/>
      </rPr>
      <t xml:space="preserve">IV.  Nilai </t>
    </r>
    <r>
      <rPr>
        <sz val="12"/>
        <color rgb="FF000000"/>
        <rFont val="Calibri"/>
        <family val="2"/>
      </rPr>
      <t>&lt;</t>
    </r>
    <r>
      <rPr>
        <sz val="12"/>
        <color rgb="FF000000"/>
        <rFont val="Times New Roman"/>
        <family val="1"/>
      </rPr>
      <t xml:space="preserve"> 40</t>
    </r>
  </si>
  <si>
    <t>Jml.Posbindu PTM Strata</t>
  </si>
  <si>
    <t>HASIL PENGUKURAN TINGKAT PERKEMBANGAN POS UPAYA KESEHATAN KERJA</t>
  </si>
  <si>
    <t>POS UKK</t>
  </si>
  <si>
    <t>NILAI YANG DIPEROLEH TIAP POS UKK</t>
  </si>
  <si>
    <t xml:space="preserve">I </t>
  </si>
  <si>
    <t>KELEMBAGAAN POS UPAYA KESEHATAN KERJA (UKK)</t>
  </si>
  <si>
    <t>Jml.Pos UKK Strata</t>
  </si>
  <si>
    <t>SK Kelembagaan Pos UKK</t>
  </si>
  <si>
    <t>Struktur Organisasi Pos UKK</t>
  </si>
  <si>
    <t>PENGELOLAAN POS UKK</t>
  </si>
  <si>
    <t xml:space="preserve">Ruangan </t>
  </si>
  <si>
    <t>a. Pos UKK</t>
  </si>
  <si>
    <t>tersendiri</t>
  </si>
  <si>
    <t>jadi satu dengan lain</t>
  </si>
  <si>
    <t>b. Fasilitas sanitasi</t>
  </si>
  <si>
    <t>ada 4</t>
  </si>
  <si>
    <t>- Air bersih</t>
  </si>
  <si>
    <t>ada 2-3</t>
  </si>
  <si>
    <t>- Jamban</t>
  </si>
  <si>
    <t>ada 1</t>
  </si>
  <si>
    <t>- Tempat Sampah</t>
  </si>
  <si>
    <t>- SPAL</t>
  </si>
  <si>
    <t>Tenaga pengelola</t>
  </si>
  <si>
    <t>≥ 4 orang</t>
  </si>
  <si>
    <t>3 - 4 orang</t>
  </si>
  <si>
    <t>1 - 2 orang</t>
  </si>
  <si>
    <t>b. Jumlah kader terlatih</t>
  </si>
  <si>
    <t>≥ 3 orang</t>
  </si>
  <si>
    <t>Peralatan</t>
  </si>
  <si>
    <t>a. P3K - Kit</t>
  </si>
  <si>
    <t>1 kit untuk &lt; 10 orang</t>
  </si>
  <si>
    <t>(Pertolongan Pertama Pada Kecelakaan)</t>
  </si>
  <si>
    <t>1 kit untuk 10-30 orang</t>
  </si>
  <si>
    <t>1 kit untuk 30-50 orang</t>
  </si>
  <si>
    <t>b. Contoh APD (Alat Pelindung Diri) Pekerja :</t>
  </si>
  <si>
    <t>Helm, masker, sarung tangan, tutup kepala, dll)</t>
  </si>
  <si>
    <t>c. Buku panduan</t>
  </si>
  <si>
    <t>d. Timbangan berat badan</t>
  </si>
  <si>
    <t>e. Mebelair (minimal meja kursi)</t>
  </si>
  <si>
    <t>f. Media penyuluhan</t>
  </si>
  <si>
    <t>Pembiayaan</t>
  </si>
  <si>
    <t>a. Biaya operasional Pos UKK</t>
  </si>
  <si>
    <t>swadaya</t>
  </si>
  <si>
    <t>swadaya dan anggaran desa/pemerintah</t>
  </si>
  <si>
    <t>anggaran desa/pemerintah</t>
  </si>
  <si>
    <t>b. Biaya kesehatan</t>
  </si>
  <si>
    <t>BPJS</t>
  </si>
  <si>
    <t>dana sehat</t>
  </si>
  <si>
    <t>Hari buka Pos UKK</t>
  </si>
  <si>
    <t>6 - 7 hari / minggu</t>
  </si>
  <si>
    <t>4 - 5 hari / minggu</t>
  </si>
  <si>
    <t>1 - 3 hari / minggu</t>
  </si>
  <si>
    <t>2 minggu sekali</t>
  </si>
  <si>
    <t>Jenis pelayanan</t>
  </si>
  <si>
    <t>a. Promotif</t>
  </si>
  <si>
    <t>10 - 12 kali / tahun</t>
  </si>
  <si>
    <t>- penyuluhan kesehatan (penyuluhan APD, gizi, dll)</t>
  </si>
  <si>
    <t>7 - 9 kali / tahun</t>
  </si>
  <si>
    <t>4 - 6 kali / tahun</t>
  </si>
  <si>
    <t>&lt; 4 kali / tahun</t>
  </si>
  <si>
    <t>b. Preventif</t>
  </si>
  <si>
    <t>2 kegiatan</t>
  </si>
  <si>
    <t>- pemeriksaan kesehatan berkala</t>
  </si>
  <si>
    <t>1 kegiatan</t>
  </si>
  <si>
    <t>- penggunaan APD oleh anggota kelompok</t>
  </si>
  <si>
    <t>c. Pelayanan dasar kesehatan kerja</t>
  </si>
  <si>
    <t>3 kegiatan</t>
  </si>
  <si>
    <t>- P3K (Pertolongan Pertama Pada Kecelakaan)</t>
  </si>
  <si>
    <t>- P3P (Pertolongan Pertama Pada Penyakit : hanya keluhan pada sakit)</t>
  </si>
  <si>
    <t>- Rujukan</t>
  </si>
  <si>
    <t>Kemitraan</t>
  </si>
  <si>
    <t>Pertemuan rutin</t>
  </si>
  <si>
    <t>a. Pertemuan pengurus dengan anggota</t>
  </si>
  <si>
    <t>ada, rutin</t>
  </si>
  <si>
    <t>b. Pertemuan pengurus dengan pemilik usaha</t>
  </si>
  <si>
    <t>Pencatatan</t>
  </si>
  <si>
    <t>a. Inventaris peralatan dan sarana</t>
  </si>
  <si>
    <t>4 - 6 macam</t>
  </si>
  <si>
    <t>b. Buku kasus gangguan kesehatan pekerja</t>
  </si>
  <si>
    <t>2 - 3 macam</t>
  </si>
  <si>
    <t>c. Buku rujukan</t>
  </si>
  <si>
    <t>1 - 3 macam</t>
  </si>
  <si>
    <t xml:space="preserve">d. Kegiatan </t>
  </si>
  <si>
    <t>e. Notulen rapat</t>
  </si>
  <si>
    <t xml:space="preserve">f. Arsip </t>
  </si>
  <si>
    <t>Diskusi rencana pemecahan masalah</t>
  </si>
  <si>
    <t>3 - 4 kali / tahun</t>
  </si>
  <si>
    <t>2 kali / tahun</t>
  </si>
  <si>
    <t xml:space="preserve">1 kali / tahun </t>
  </si>
  <si>
    <t>tidak pernah</t>
  </si>
  <si>
    <t>Pembinaan oleh puskesmas dan lintas sektor</t>
  </si>
  <si>
    <t>Persentase pekerja yang mendapat penyuluhan</t>
  </si>
  <si>
    <t>90 - 100 % pekerja</t>
  </si>
  <si>
    <t>70 - 89 % pekerja</t>
  </si>
  <si>
    <t>60 - 69 % pekerja</t>
  </si>
  <si>
    <t>50 - 59 % pekerja</t>
  </si>
  <si>
    <t>10 - 49 % pekerja</t>
  </si>
  <si>
    <t>&lt; 10 % pekerja</t>
  </si>
  <si>
    <t>Persentase pekerja yang diperiksa kesehatan berkala</t>
  </si>
  <si>
    <t>1 - 49 % pekerja</t>
  </si>
  <si>
    <t>Penggunaan alat pelindung diri</t>
  </si>
  <si>
    <t>Persentase kunjungan Pos UKK</t>
  </si>
  <si>
    <t>a. Kunjungan sakit</t>
  </si>
  <si>
    <t>0 - 20 % pekerja</t>
  </si>
  <si>
    <t>19 - 39 % pekerja</t>
  </si>
  <si>
    <t>40 - 59 % pekerja</t>
  </si>
  <si>
    <t>60 - 80 % pekerja</t>
  </si>
  <si>
    <t>81 - 90 % pekerja</t>
  </si>
  <si>
    <t>&gt; 90 % pekerja</t>
  </si>
  <si>
    <t>b. Kunjungan konsultasi</t>
  </si>
  <si>
    <t>76 - 100 % pekerja</t>
  </si>
  <si>
    <t>51 - 75 % pekerja</t>
  </si>
  <si>
    <t>26 - 50 % pekerja</t>
  </si>
  <si>
    <t>10 - 25 % pekerja</t>
  </si>
  <si>
    <t>1 - 9 % pekerja</t>
  </si>
  <si>
    <t>c. Kesepakatan hasil rapat dan tindak lanjut</t>
  </si>
  <si>
    <t>ada, lengkap</t>
  </si>
  <si>
    <t>ada, tidak lengkap</t>
  </si>
  <si>
    <t>Cakupan sebagai peserta BPJS</t>
  </si>
  <si>
    <t>Visualisasi data</t>
  </si>
  <si>
    <r>
      <rPr>
        <b/>
        <sz val="12"/>
        <color theme="1"/>
        <rFont val="Arial"/>
        <family val="2"/>
      </rPr>
      <t xml:space="preserve">I. </t>
    </r>
    <r>
      <rPr>
        <sz val="12"/>
        <color theme="1"/>
        <rFont val="Arial"/>
        <family val="2"/>
      </rPr>
      <t xml:space="preserve">  Nilai   = 90 - 100</t>
    </r>
  </si>
  <si>
    <r>
      <rPr>
        <b/>
        <sz val="12"/>
        <color theme="1"/>
        <rFont val="Arial"/>
        <family val="2"/>
      </rPr>
      <t>II.</t>
    </r>
    <r>
      <rPr>
        <sz val="12"/>
        <color theme="1"/>
        <rFont val="Arial"/>
        <family val="2"/>
      </rPr>
      <t xml:space="preserve">  Nilai   = 70 - 89</t>
    </r>
  </si>
  <si>
    <r>
      <rPr>
        <b/>
        <sz val="12"/>
        <color theme="1"/>
        <rFont val="Arial"/>
        <family val="2"/>
      </rPr>
      <t>III.</t>
    </r>
    <r>
      <rPr>
        <sz val="12"/>
        <color theme="1"/>
        <rFont val="Arial"/>
        <family val="2"/>
      </rPr>
      <t xml:space="preserve"> Nilai   = 50 - 69</t>
    </r>
  </si>
  <si>
    <r>
      <rPr>
        <b/>
        <sz val="12"/>
        <color theme="1"/>
        <rFont val="Arial"/>
        <family val="2"/>
      </rPr>
      <t>IV.</t>
    </r>
    <r>
      <rPr>
        <sz val="12"/>
        <color theme="1"/>
        <rFont val="Arial"/>
        <family val="2"/>
      </rPr>
      <t>Nilai   =   &lt; 50</t>
    </r>
  </si>
  <si>
    <t>TINGKAT PERKEMBANGAN SAKA BAKTI HUSADA DI JAWA TIMUR</t>
  </si>
  <si>
    <t xml:space="preserve"> KELEMBAGAAN  ( 10 )</t>
  </si>
  <si>
    <t xml:space="preserve"> SK Pimpinan Saka Bakti Husada Ranting</t>
  </si>
  <si>
    <t xml:space="preserve">Strktur Organisasi Pimpinan Saka Bakti </t>
  </si>
  <si>
    <t>Husada (sesuai SK )</t>
  </si>
  <si>
    <t>Tidak Ada</t>
  </si>
  <si>
    <t xml:space="preserve"> Dewan Saka Bakti Husada</t>
  </si>
  <si>
    <t xml:space="preserve">Ada </t>
  </si>
  <si>
    <t xml:space="preserve"> Struktur Organisasi Dewan Saka Bakti </t>
  </si>
  <si>
    <t> Husada</t>
  </si>
  <si>
    <t xml:space="preserve"> PENGELOLAAN SAKA BAKTI HUSADA    </t>
  </si>
  <si>
    <r>
      <rPr>
        <b/>
        <sz val="10"/>
        <color theme="1"/>
        <rFont val="Arial"/>
        <family val="2"/>
      </rPr>
      <t xml:space="preserve"> INPUT  </t>
    </r>
    <r>
      <rPr>
        <b/>
        <sz val="10"/>
        <color rgb="FF000000"/>
        <rFont val="Arial"/>
        <family val="2"/>
      </rPr>
      <t>(27)</t>
    </r>
  </si>
  <si>
    <t>Rencana Kegiatan tertulis</t>
  </si>
  <si>
    <t>Ada lengkap</t>
  </si>
  <si>
    <t>Ada tidak lengkap</t>
  </si>
  <si>
    <t>Sarana &amp; Prasarana</t>
  </si>
  <si>
    <t xml:space="preserve"> a. Sanggar Bakti</t>
  </si>
  <si>
    <t xml:space="preserve"> Ada Tersendiri</t>
  </si>
  <si>
    <t xml:space="preserve"> Ada Menumpang</t>
  </si>
  <si>
    <t xml:space="preserve"> Tidak ada</t>
  </si>
  <si>
    <t>b. Jumlah Alat Peraga Krida yang dimiliki</t>
  </si>
  <si>
    <t>4 - 6 Krida</t>
  </si>
  <si>
    <t xml:space="preserve">    1). Bina Obat</t>
  </si>
  <si>
    <t>1 - 3 Krida</t>
  </si>
  <si>
    <t xml:space="preserve">    2). Bina Lingkungan Sehat</t>
  </si>
  <si>
    <t xml:space="preserve">    3). Bina Gizi</t>
  </si>
  <si>
    <t xml:space="preserve">    4). Bina Keluarga Sehat</t>
  </si>
  <si>
    <t xml:space="preserve">    5). Penaggulangan Penyakit</t>
  </si>
  <si>
    <t xml:space="preserve">    6). Bina PHBS</t>
  </si>
  <si>
    <t>c. Tenda</t>
  </si>
  <si>
    <t xml:space="preserve"> Ada, milik sendiri</t>
  </si>
  <si>
    <t xml:space="preserve"> Ada, milik Pusk / lainnya</t>
  </si>
  <si>
    <t>.</t>
  </si>
  <si>
    <t xml:space="preserve">d. Bendera </t>
  </si>
  <si>
    <t xml:space="preserve"> Ada lengkap</t>
  </si>
  <si>
    <t xml:space="preserve">   (Saka, Merah Putih, G.Pramuka,WOSM)</t>
  </si>
  <si>
    <t xml:space="preserve"> Ada Tdk Lengkap</t>
  </si>
  <si>
    <t>e. Perlengkapan Pendukung</t>
  </si>
  <si>
    <r>
      <rPr>
        <sz val="10"/>
        <color theme="1"/>
        <rFont val="Arial"/>
        <family val="2"/>
      </rPr>
      <t xml:space="preserve"> </t>
    </r>
    <r>
      <rPr>
        <u/>
        <sz val="10"/>
        <color rgb="FF000000"/>
        <rFont val="Arial"/>
        <family val="2"/>
      </rPr>
      <t>&gt;</t>
    </r>
    <r>
      <rPr>
        <sz val="10"/>
        <color rgb="FF000000"/>
        <rFont val="Arial"/>
        <family val="2"/>
      </rPr>
      <t xml:space="preserve">  5 macam</t>
    </r>
  </si>
  <si>
    <t xml:space="preserve">   1). Meja</t>
  </si>
  <si>
    <t>1 - 4 macam</t>
  </si>
  <si>
    <t xml:space="preserve">   2). Kursi</t>
  </si>
  <si>
    <t xml:space="preserve">   3). Almari</t>
  </si>
  <si>
    <t xml:space="preserve">   4). P3K Kit</t>
  </si>
  <si>
    <t xml:space="preserve">   5).Mega phone</t>
  </si>
  <si>
    <t xml:space="preserve">   6). Senter</t>
  </si>
  <si>
    <t xml:space="preserve">   7).Genset</t>
  </si>
  <si>
    <t xml:space="preserve">   8). Alat masak</t>
  </si>
  <si>
    <t xml:space="preserve">   9). Tandu</t>
  </si>
  <si>
    <t xml:space="preserve"> 10). Tongkat</t>
  </si>
  <si>
    <t xml:space="preserve"> 11). Tali temali</t>
  </si>
  <si>
    <t xml:space="preserve"> 12). Lampu</t>
  </si>
  <si>
    <t xml:space="preserve">       dll</t>
  </si>
  <si>
    <t>f. Buku Administrasi</t>
  </si>
  <si>
    <t xml:space="preserve"> 1). Buku Induk Anggota / Daftar hadir </t>
  </si>
  <si>
    <t>3 - 5 buku</t>
  </si>
  <si>
    <t xml:space="preserve">      Kegiatan</t>
  </si>
  <si>
    <t xml:space="preserve"> 2). Buku Rencana Kegiatan</t>
  </si>
  <si>
    <t>1 - 2 buku</t>
  </si>
  <si>
    <t xml:space="preserve"> 3). Buku Kegiatan</t>
  </si>
  <si>
    <t xml:space="preserve"> 4). Buku Inventaris Barang</t>
  </si>
  <si>
    <t xml:space="preserve"> 5). Buku Kas Keuangan </t>
  </si>
  <si>
    <t xml:space="preserve"> 6). Buku Pedoman  Saka &amp; Krida</t>
  </si>
  <si>
    <t xml:space="preserve"> Ketenagaan</t>
  </si>
  <si>
    <t>1). Rasio Pamong Putra/Putri</t>
  </si>
  <si>
    <t xml:space="preserve"> 1 Pamong : 10 - 19 Anggota</t>
  </si>
  <si>
    <r>
      <rPr>
        <sz val="10"/>
        <color theme="1"/>
        <rFont val="Arial"/>
        <family val="2"/>
      </rPr>
      <t xml:space="preserve"> 1 Pamong : </t>
    </r>
    <r>
      <rPr>
        <u/>
        <sz val="10"/>
        <color rgb="FF000000"/>
        <rFont val="Arial"/>
        <family val="2"/>
      </rPr>
      <t>&gt;</t>
    </r>
    <r>
      <rPr>
        <sz val="10"/>
        <color rgb="FF000000"/>
        <rFont val="Arial"/>
        <family val="2"/>
      </rPr>
      <t xml:space="preserve"> 20 Anggota</t>
    </r>
  </si>
  <si>
    <t>2). Jumlah Instruktur</t>
  </si>
  <si>
    <t>4 - 6 orang</t>
  </si>
  <si>
    <t>1 - 3 orang</t>
  </si>
  <si>
    <t>3). Jumlah Anggota Putra</t>
  </si>
  <si>
    <r>
      <rPr>
        <sz val="10"/>
        <color theme="1"/>
        <rFont val="Arial"/>
        <family val="2"/>
      </rPr>
      <t xml:space="preserve"> </t>
    </r>
    <r>
      <rPr>
        <u/>
        <sz val="10"/>
        <color rgb="FF000000"/>
        <rFont val="Arial"/>
        <family val="2"/>
      </rPr>
      <t>&gt;</t>
    </r>
    <r>
      <rPr>
        <sz val="10"/>
        <color rgb="FF000000"/>
        <rFont val="Arial"/>
        <family val="2"/>
      </rPr>
      <t xml:space="preserve"> 30 orang</t>
    </r>
  </si>
  <si>
    <t xml:space="preserve">10 - 29 orang </t>
  </si>
  <si>
    <t>5 - 9 orang</t>
  </si>
  <si>
    <t>4). Jumlah Anggota Putri</t>
  </si>
  <si>
    <r>
      <rPr>
        <u/>
        <sz val="10"/>
        <color rgb="FF000000"/>
        <rFont val="Arial"/>
        <family val="2"/>
      </rPr>
      <t>&gt;</t>
    </r>
    <r>
      <rPr>
        <sz val="10"/>
        <color rgb="FF000000"/>
        <rFont val="Arial"/>
        <family val="2"/>
      </rPr>
      <t xml:space="preserve"> 30 orang</t>
    </r>
  </si>
  <si>
    <t xml:space="preserve"> Dukungan Dana </t>
  </si>
  <si>
    <t xml:space="preserve"> a + b + c</t>
  </si>
  <si>
    <t xml:space="preserve"> a. Usaha Mandiri / Swadaya </t>
  </si>
  <si>
    <t xml:space="preserve"> a + b atau c</t>
  </si>
  <si>
    <t xml:space="preserve"> b. Donatur / LSM / CSR</t>
  </si>
  <si>
    <t xml:space="preserve"> b + c atau b/c</t>
  </si>
  <si>
    <t xml:space="preserve"> c. Pimpinan Saka  / Pemerintah</t>
  </si>
  <si>
    <t xml:space="preserve"> PROSES    (48)     </t>
  </si>
  <si>
    <t xml:space="preserve"> Frekuensi Latihan Rutin</t>
  </si>
  <si>
    <r>
      <rPr>
        <u/>
        <sz val="10"/>
        <color theme="1"/>
        <rFont val="Arial"/>
        <family val="2"/>
      </rPr>
      <t>&gt;</t>
    </r>
    <r>
      <rPr>
        <u/>
        <sz val="10"/>
        <color rgb="FF000000"/>
        <rFont val="Arial"/>
        <family val="2"/>
      </rPr>
      <t xml:space="preserve">  4 X / tahun</t>
    </r>
  </si>
  <si>
    <t>3 X / tahun</t>
  </si>
  <si>
    <t>2 X / tahun</t>
  </si>
  <si>
    <t>1 X / tahun</t>
  </si>
  <si>
    <t>Tidak melakukan</t>
  </si>
  <si>
    <t xml:space="preserve"> Bakti Masyarakat</t>
  </si>
  <si>
    <t>a. Bina Gizi</t>
  </si>
  <si>
    <r>
      <rPr>
        <u/>
        <sz val="10"/>
        <color theme="1"/>
        <rFont val="Arial"/>
        <family val="2"/>
      </rPr>
      <t>&gt;</t>
    </r>
    <r>
      <rPr>
        <u/>
        <sz val="10"/>
        <color rgb="FF000000"/>
        <rFont val="Arial"/>
        <family val="2"/>
      </rPr>
      <t xml:space="preserve"> 4 X / tahun</t>
    </r>
  </si>
  <si>
    <t>2 - 3 X / tahun</t>
  </si>
  <si>
    <t>b. Bina Obat</t>
  </si>
  <si>
    <r>
      <rPr>
        <u/>
        <sz val="10"/>
        <color theme="1"/>
        <rFont val="Arial"/>
        <family val="2"/>
      </rPr>
      <t>&gt;</t>
    </r>
    <r>
      <rPr>
        <u/>
        <sz val="10"/>
        <color rgb="FF000000"/>
        <rFont val="Arial"/>
        <family val="2"/>
      </rPr>
      <t xml:space="preserve">   4 X / tahun</t>
    </r>
  </si>
  <si>
    <t>c. Bina Keluarga Sehat</t>
  </si>
  <si>
    <r>
      <rPr>
        <u/>
        <sz val="10"/>
        <color rgb="FF000000"/>
        <rFont val="Arial"/>
        <family val="2"/>
      </rPr>
      <t>&gt;</t>
    </r>
    <r>
      <rPr>
        <sz val="10"/>
        <color rgb="FF000000"/>
        <rFont val="Arial"/>
        <family val="2"/>
      </rPr>
      <t xml:space="preserve">  4 X / tahun</t>
    </r>
  </si>
  <si>
    <t>d. Bina Lingkungan Sehat</t>
  </si>
  <si>
    <r>
      <rPr>
        <u/>
        <sz val="10"/>
        <color rgb="FF000000"/>
        <rFont val="Arial"/>
        <family val="2"/>
      </rPr>
      <t>&gt;</t>
    </r>
    <r>
      <rPr>
        <sz val="10"/>
        <color rgb="FF000000"/>
        <rFont val="Arial"/>
        <family val="2"/>
      </rPr>
      <t xml:space="preserve">  4 X / tahun</t>
    </r>
  </si>
  <si>
    <t>e. Penanggulangan Penyakit</t>
  </si>
  <si>
    <r>
      <rPr>
        <u/>
        <sz val="10"/>
        <color rgb="FF000000"/>
        <rFont val="Arial"/>
        <family val="2"/>
      </rPr>
      <t>&gt;</t>
    </r>
    <r>
      <rPr>
        <sz val="10"/>
        <color rgb="FF000000"/>
        <rFont val="Arial"/>
        <family val="2"/>
      </rPr>
      <t xml:space="preserve"> 4 X / tahun</t>
    </r>
  </si>
  <si>
    <t>f. Bina PHBS</t>
  </si>
  <si>
    <r>
      <rPr>
        <sz val="10"/>
        <color theme="1"/>
        <rFont val="Arial"/>
        <family val="2"/>
      </rPr>
      <t xml:space="preserve"> </t>
    </r>
    <r>
      <rPr>
        <u/>
        <sz val="10"/>
        <color rgb="FF000000"/>
        <rFont val="Arial"/>
        <family val="2"/>
      </rPr>
      <t>&gt;</t>
    </r>
    <r>
      <rPr>
        <sz val="10"/>
        <color rgb="FF000000"/>
        <rFont val="Arial"/>
        <family val="2"/>
      </rPr>
      <t xml:space="preserve">  4 X / tahun</t>
    </r>
  </si>
  <si>
    <t xml:space="preserve"> 2 - 3 X / tahun</t>
  </si>
  <si>
    <t xml:space="preserve"> 1 X / tahun</t>
  </si>
  <si>
    <t xml:space="preserve"> Perkemahan Bakti (Perti) Tkt. Ranting/ </t>
  </si>
  <si>
    <r>
      <rPr>
        <u/>
        <sz val="10"/>
        <color theme="1"/>
        <rFont val="Arial"/>
        <family val="2"/>
      </rPr>
      <t>&gt;</t>
    </r>
    <r>
      <rPr>
        <u/>
        <sz val="10"/>
        <color rgb="FF000000"/>
        <rFont val="Arial"/>
        <family val="2"/>
      </rPr>
      <t xml:space="preserve">  4 kali dalam 4 tahun</t>
    </r>
  </si>
  <si>
    <t> Cabang</t>
  </si>
  <si>
    <t>2 - 3 kali dalam 4 tahun</t>
  </si>
  <si>
    <t>1 kali dalam 4 tahun</t>
  </si>
  <si>
    <t>1 kali dalam &gt; 4 tahun</t>
  </si>
  <si>
    <t xml:space="preserve"> Sidang Dewan Saka</t>
  </si>
  <si>
    <r>
      <rPr>
        <u/>
        <sz val="10"/>
        <color rgb="FF000000"/>
        <rFont val="Arial"/>
        <family val="2"/>
      </rPr>
      <t>&gt;</t>
    </r>
    <r>
      <rPr>
        <sz val="10"/>
        <color rgb="FF000000"/>
        <rFont val="Arial"/>
        <family val="2"/>
      </rPr>
      <t xml:space="preserve">  1 X / tahun</t>
    </r>
  </si>
  <si>
    <t>1 X / 2 tahun</t>
  </si>
  <si>
    <t>1 X / &gt;2 tahun</t>
  </si>
  <si>
    <t xml:space="preserve"> Rencana Kegiatan Tahunan</t>
  </si>
  <si>
    <t>Ada, dilaksanakan</t>
  </si>
  <si>
    <t>Ada, dilaksanakan sebagian</t>
  </si>
  <si>
    <t>Ada Tidak dilaksanakan</t>
  </si>
  <si>
    <t xml:space="preserve"> Usaha Penggalian Dana Kegiatan </t>
  </si>
  <si>
    <t>Oleh Anggota</t>
  </si>
  <si>
    <t>Anggota + Pinsa /Pamong</t>
  </si>
  <si>
    <t>Anggota + Pinsa + Pamong</t>
  </si>
  <si>
    <t xml:space="preserve">D. </t>
  </si>
  <si>
    <t xml:space="preserve"> OUT PUT     ( 15 )                                </t>
  </si>
  <si>
    <t xml:space="preserve"> Jumlah Anggota memiliki TKK SBH</t>
  </si>
  <si>
    <t>70 - 100 %</t>
  </si>
  <si>
    <t>30 - 69 %</t>
  </si>
  <si>
    <t>1 - 29 %</t>
  </si>
  <si>
    <t xml:space="preserve"> Rata – rata  TKK SBH yg dimiliki  Anggota</t>
  </si>
  <si>
    <r>
      <rPr>
        <sz val="10"/>
        <color theme="1"/>
        <rFont val="Arial"/>
        <family val="2"/>
      </rPr>
      <t xml:space="preserve"> </t>
    </r>
    <r>
      <rPr>
        <u/>
        <sz val="10"/>
        <color rgb="FF000000"/>
        <rFont val="Arial"/>
        <family val="2"/>
      </rPr>
      <t>&gt;</t>
    </r>
    <r>
      <rPr>
        <sz val="10"/>
        <color rgb="FF000000"/>
        <rFont val="Arial"/>
        <family val="2"/>
      </rPr>
      <t xml:space="preserve">  5 buah</t>
    </r>
  </si>
  <si>
    <t>1. Bina Obat</t>
  </si>
  <si>
    <t xml:space="preserve"> 2 - 4 buah</t>
  </si>
  <si>
    <t>2. Bina Lingkungan Sehat</t>
  </si>
  <si>
    <r>
      <rPr>
        <sz val="10"/>
        <color theme="1"/>
        <rFont val="Arial"/>
        <family val="2"/>
      </rPr>
      <t xml:space="preserve"> </t>
    </r>
    <r>
      <rPr>
        <u/>
        <sz val="10"/>
        <color rgb="FF000000"/>
        <rFont val="Arial"/>
        <family val="2"/>
      </rPr>
      <t>&lt;</t>
    </r>
    <r>
      <rPr>
        <sz val="10"/>
        <color rgb="FF000000"/>
        <rFont val="Arial"/>
        <family val="2"/>
      </rPr>
      <t xml:space="preserve"> 1 buah</t>
    </r>
  </si>
  <si>
    <t>3. Bina Gizi</t>
  </si>
  <si>
    <t>4. Bina Keluarga Sehat</t>
  </si>
  <si>
    <t>5. Penaggulangan Penyakit</t>
  </si>
  <si>
    <t>6. Bina PHBS</t>
  </si>
  <si>
    <t xml:space="preserve"> Jumlah Krida dikembangkan</t>
  </si>
  <si>
    <t>2 - 3 Krida</t>
  </si>
  <si>
    <t>1 Krida</t>
  </si>
  <si>
    <t>Tidak mengembangkan</t>
  </si>
  <si>
    <t xml:space="preserve"> Penghargaan yang pernah diraih</t>
  </si>
  <si>
    <t xml:space="preserve"> 1).Juara Tingkat Daerah, Nasional </t>
  </si>
  <si>
    <t xml:space="preserve"> &gt; 1 kali</t>
  </si>
  <si>
    <t xml:space="preserve">    1 kali</t>
  </si>
  <si>
    <t xml:space="preserve"> 2).Juara Tingkat Cabang </t>
  </si>
  <si>
    <t xml:space="preserve"> 3) Juara Tingkat Ranting </t>
  </si>
  <si>
    <t>I.    Nilai 70 - 100</t>
  </si>
  <si>
    <t>= Mandiri</t>
  </si>
  <si>
    <t>II.   Nilai 50 - 69</t>
  </si>
  <si>
    <t>= Madya</t>
  </si>
  <si>
    <t>III.  Nilai 30 - 49</t>
  </si>
  <si>
    <t>= Purnama</t>
  </si>
  <si>
    <r>
      <rPr>
        <sz val="10"/>
        <color theme="1"/>
        <rFont val="Arial"/>
        <family val="2"/>
      </rPr>
      <t xml:space="preserve">IV. Nilai </t>
    </r>
    <r>
      <rPr>
        <sz val="10"/>
        <color theme="1"/>
        <rFont val="Calibri"/>
        <family val="2"/>
      </rPr>
      <t>&lt;</t>
    </r>
    <r>
      <rPr>
        <sz val="10"/>
        <color theme="1"/>
        <rFont val="Arial"/>
        <family val="2"/>
      </rPr>
      <t xml:space="preserve"> 30</t>
    </r>
  </si>
  <si>
    <t>= Pratama</t>
  </si>
  <si>
    <t>REGISTER PELAKSANAAN ADVOKASI BIDANG KESEHATAN</t>
  </si>
  <si>
    <t>KOTA MALANG TAHUN 2023</t>
  </si>
  <si>
    <t>PROGRAM PELAKSANA</t>
  </si>
  <si>
    <t>TOPIK</t>
  </si>
  <si>
    <t>URAIAN TOPIK</t>
  </si>
  <si>
    <t>TANGGAL</t>
  </si>
  <si>
    <t>SASARAN ADVOKASI</t>
  </si>
  <si>
    <t xml:space="preserve">KELUARAN </t>
  </si>
  <si>
    <t>PETUGAS PELAKSANA</t>
  </si>
  <si>
    <t>Promkes</t>
  </si>
  <si>
    <t>REGISTER PELAKSANAAN PENGGALANGAN KEMITRAAN BIDANG KESEHATAN</t>
  </si>
  <si>
    <t>SASARAN PENGGALANGAN</t>
  </si>
  <si>
    <t>REGISTER KELUARAN KEMITRAAN BIDANG KESEHATAN</t>
  </si>
  <si>
    <t>NAMA MITRA</t>
  </si>
  <si>
    <t>ALAMAT MITRA</t>
  </si>
  <si>
    <t>BENTUK KEMITRAAN</t>
  </si>
  <si>
    <t>RUANG LINGKUP</t>
  </si>
  <si>
    <t>LOKASI KEMITRAAN</t>
  </si>
  <si>
    <t>-</t>
  </si>
  <si>
    <t>hiv</t>
  </si>
  <si>
    <t>jamu</t>
  </si>
  <si>
    <t>kesehatan jiwa</t>
  </si>
  <si>
    <t>JULI KESLING</t>
  </si>
  <si>
    <t>STBM, ISPA, TB</t>
  </si>
  <si>
    <t>sosialita bale</t>
  </si>
  <si>
    <t>sosialita polo</t>
  </si>
  <si>
    <t>sosialita purwo</t>
  </si>
  <si>
    <t>KELAS BUMIL POLO</t>
  </si>
  <si>
    <t>KELAS BUMIL BALE</t>
  </si>
  <si>
    <t>PENYULUHAN DI kua</t>
  </si>
  <si>
    <t>SMKN 12 MLG</t>
  </si>
  <si>
    <t>stunting</t>
  </si>
  <si>
    <t>reprodukso</t>
  </si>
  <si>
    <t>gizi, anemia, senam, hiv</t>
  </si>
  <si>
    <t>RW 01</t>
  </si>
  <si>
    <t>RW 02</t>
  </si>
  <si>
    <t>RW 03</t>
  </si>
  <si>
    <t>RW 04</t>
  </si>
  <si>
    <t>RW 05</t>
  </si>
  <si>
    <t>RW 06</t>
  </si>
  <si>
    <t>RW 07</t>
  </si>
  <si>
    <t>RW 08</t>
  </si>
  <si>
    <t>RW 09</t>
  </si>
  <si>
    <t>RW 10</t>
  </si>
  <si>
    <t>RW 11</t>
  </si>
  <si>
    <t>RW 12</t>
  </si>
  <si>
    <t>RW 13</t>
  </si>
  <si>
    <t>RW 04 A</t>
  </si>
  <si>
    <t>RW 04 B</t>
  </si>
  <si>
    <t>RW 02 A</t>
  </si>
  <si>
    <t>RW 02 B</t>
  </si>
  <si>
    <t>RW 03 A</t>
  </si>
  <si>
    <t>RW 03 B</t>
  </si>
  <si>
    <t>BLIMBING</t>
  </si>
  <si>
    <t>RW 01 (DEWANATA I)</t>
  </si>
  <si>
    <t>RW 02 A (DEWANATA IIA)</t>
  </si>
  <si>
    <t>RW 02 B (DEWANATA II B)</t>
  </si>
  <si>
    <t>RW 03 (DEWANATA III)</t>
  </si>
  <si>
    <t>RW 04 (DEWANATA IV)</t>
  </si>
  <si>
    <t>RW 05 (DEWANATA V)</t>
  </si>
  <si>
    <t>RW 06 (DEWANATA VI)</t>
  </si>
  <si>
    <t>RW 07 (DEWANATA VII)</t>
  </si>
  <si>
    <t>: POLOWIJEN</t>
  </si>
  <si>
    <t>: BLIMBING</t>
  </si>
  <si>
    <t>Jumlah Pos UKK</t>
  </si>
  <si>
    <t>≥8 kali/tahun</t>
  </si>
  <si>
    <t>&lt; 8 kali/tahun</t>
  </si>
  <si>
    <t>Kegiatan pelayanan Posyandu oleh kader (Meja 1-4) dengan sasaran ibu hamil/ibu nifas/bayi/balita</t>
  </si>
  <si>
    <t>Ada, tidak lengkap</t>
  </si>
  <si>
    <t>71 - 79%</t>
  </si>
  <si>
    <t>&lt; 70%</t>
  </si>
  <si>
    <t>≥ 86%</t>
  </si>
  <si>
    <t>71 - 85%</t>
  </si>
  <si>
    <t>≥ 71%</t>
  </si>
  <si>
    <t>61 - 70%</t>
  </si>
  <si>
    <t>Ada kasus dirujuk</t>
  </si>
  <si>
    <t>Tidak ada kasus ibu hamil rusti</t>
  </si>
  <si>
    <t xml:space="preserve">  </t>
  </si>
  <si>
    <t>AKTIF PURNAMA</t>
  </si>
  <si>
    <t>PUSKESMAS                    : Polowijen</t>
  </si>
  <si>
    <t>KECAMATAN                   : Blimbing</t>
  </si>
  <si>
    <t>PUSKESMAS : POLOWIJEN</t>
  </si>
  <si>
    <t>KECAMATAN : BLIMBING</t>
  </si>
  <si>
    <t>Mitra Jaya Company</t>
  </si>
  <si>
    <t>SO Kresshh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</si>
</sst>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___);_(* \(#,##0\);_(* &quot;-&quot;_____);_(@_____)"/>
    <numFmt numFmtId="165" formatCode="0.0"/>
  </numFmts>
  <fonts count="64" x14ac:knownFonts="1">
    <font>
      <sz val="10"/>
      <color rgb="FF000000"/>
      <name val="Arial"/>
      <scheme val="minor"/>
    </font>
    <font>
      <sz val="11"/>
      <color theme="1"/>
      <name val="Arial Narrow"/>
      <family val="2"/>
    </font>
    <font>
      <sz val="10"/>
      <name val="Arial"/>
      <family val="2"/>
    </font>
    <font>
      <sz val="11"/>
      <color rgb="FFFF0000"/>
      <name val="Arial Narrow"/>
      <family val="2"/>
    </font>
    <font>
      <sz val="10"/>
      <color theme="1"/>
      <name val="Arial"/>
      <family val="2"/>
    </font>
    <font>
      <b/>
      <sz val="8"/>
      <color theme="1"/>
      <name val="Arial"/>
      <family val="2"/>
    </font>
    <font>
      <b/>
      <sz val="8"/>
      <color rgb="FF3366FF"/>
      <name val="Arial"/>
      <family val="2"/>
    </font>
    <font>
      <b/>
      <sz val="10"/>
      <color theme="1"/>
      <name val="Arial"/>
      <family val="2"/>
    </font>
    <font>
      <sz val="10"/>
      <color rgb="FF008000"/>
      <name val="Arial"/>
      <family val="2"/>
    </font>
    <font>
      <sz val="9"/>
      <color rgb="FF548DD4"/>
      <name val="Arial"/>
      <family val="2"/>
    </font>
    <font>
      <sz val="9"/>
      <color rgb="FF3366FF"/>
      <name val="Arial"/>
      <family val="2"/>
    </font>
    <font>
      <sz val="10"/>
      <color rgb="FF3366FF"/>
      <name val="Arial"/>
      <family val="2"/>
    </font>
    <font>
      <sz val="12"/>
      <color rgb="FFFF0000"/>
      <name val="Arial"/>
      <family val="2"/>
    </font>
    <font>
      <sz val="11"/>
      <color rgb="FFFF0000"/>
      <name val="Arial"/>
      <family val="2"/>
    </font>
    <font>
      <u/>
      <sz val="10"/>
      <color theme="10"/>
      <name val="Arial"/>
      <family val="2"/>
    </font>
    <font>
      <sz val="14"/>
      <color theme="1"/>
      <name val="Arial"/>
      <family val="2"/>
    </font>
    <font>
      <b/>
      <sz val="12"/>
      <color theme="1"/>
      <name val="Arial"/>
      <family val="2"/>
    </font>
    <font>
      <sz val="8"/>
      <color theme="1"/>
      <name val="Arial"/>
      <family val="2"/>
    </font>
    <font>
      <sz val="10"/>
      <color rgb="FFFF0000"/>
      <name val="Arial"/>
      <family val="2"/>
    </font>
    <font>
      <sz val="8"/>
      <color rgb="FFFF0000"/>
      <name val="Arial"/>
      <family val="2"/>
    </font>
    <font>
      <sz val="10"/>
      <color rgb="FF000000"/>
      <name val="Arial"/>
      <family val="2"/>
    </font>
    <font>
      <sz val="10"/>
      <color theme="1"/>
      <name val="Arial"/>
      <family val="2"/>
      <scheme val="minor"/>
    </font>
    <font>
      <b/>
      <sz val="18"/>
      <color rgb="FF000000"/>
      <name val="Arial"/>
      <family val="2"/>
    </font>
    <font>
      <sz val="18"/>
      <color rgb="FF000000"/>
      <name val="Arial"/>
      <family val="2"/>
    </font>
    <font>
      <b/>
      <sz val="10"/>
      <color rgb="FF000000"/>
      <name val="Arial"/>
      <family val="2"/>
    </font>
    <font>
      <sz val="10"/>
      <color rgb="FF333333"/>
      <name val="Arial"/>
      <family val="2"/>
    </font>
    <font>
      <b/>
      <sz val="10"/>
      <color theme="0"/>
      <name val="Arial"/>
      <family val="2"/>
    </font>
    <font>
      <sz val="10"/>
      <color rgb="FF000000"/>
      <name val="Calibri"/>
      <family val="2"/>
    </font>
    <font>
      <sz val="10"/>
      <color rgb="FF000000"/>
      <name val="Times New Roman"/>
      <family val="1"/>
    </font>
    <font>
      <sz val="12"/>
      <color theme="1"/>
      <name val="Arial"/>
      <family val="2"/>
    </font>
    <font>
      <b/>
      <sz val="9"/>
      <color theme="1"/>
      <name val="Arial"/>
      <family val="2"/>
    </font>
    <font>
      <b/>
      <sz val="12"/>
      <color rgb="FF000000"/>
      <name val="Arial"/>
      <family val="2"/>
    </font>
    <font>
      <b/>
      <sz val="14"/>
      <color theme="1"/>
      <name val="Arial"/>
      <family val="2"/>
    </font>
    <font>
      <b/>
      <sz val="11"/>
      <color theme="1"/>
      <name val="Arial"/>
      <family val="2"/>
    </font>
    <font>
      <b/>
      <sz val="11"/>
      <color rgb="FF000000"/>
      <name val="Arial"/>
      <family val="2"/>
    </font>
    <font>
      <sz val="11"/>
      <color theme="1"/>
      <name val="Arial"/>
      <family val="2"/>
    </font>
    <font>
      <sz val="12"/>
      <color rgb="FF000000"/>
      <name val="Arial"/>
      <family val="2"/>
    </font>
    <font>
      <sz val="11"/>
      <color rgb="FF000000"/>
      <name val="Arial"/>
      <family val="2"/>
    </font>
    <font>
      <u/>
      <sz val="11"/>
      <color theme="1"/>
      <name val="Arial"/>
      <family val="2"/>
    </font>
    <font>
      <sz val="11"/>
      <color theme="0"/>
      <name val="Arial"/>
      <family val="2"/>
    </font>
    <font>
      <u/>
      <sz val="11"/>
      <color theme="1"/>
      <name val="Arial"/>
      <family val="2"/>
    </font>
    <font>
      <b/>
      <sz val="10"/>
      <color rgb="FFFF0000"/>
      <name val="Arial"/>
      <family val="2"/>
    </font>
    <font>
      <sz val="9"/>
      <color theme="1"/>
      <name val="Arial"/>
      <family val="2"/>
    </font>
    <font>
      <b/>
      <sz val="18"/>
      <color theme="1"/>
      <name val="Times New Roman"/>
      <family val="1"/>
    </font>
    <font>
      <sz val="12"/>
      <color theme="1"/>
      <name val="Times New Roman"/>
      <family val="1"/>
    </font>
    <font>
      <b/>
      <sz val="12"/>
      <color theme="1"/>
      <name val="Times New Roman"/>
      <family val="1"/>
    </font>
    <font>
      <sz val="12"/>
      <color rgb="FF000000"/>
      <name val="Times New Roman"/>
      <family val="1"/>
    </font>
    <font>
      <sz val="11"/>
      <color theme="1"/>
      <name val="Times New Roman"/>
      <family val="1"/>
    </font>
    <font>
      <u/>
      <sz val="10"/>
      <color theme="1"/>
      <name val="Arial"/>
      <family val="2"/>
    </font>
    <font>
      <sz val="10"/>
      <color theme="1"/>
      <name val="Calibri"/>
      <family val="2"/>
    </font>
    <font>
      <b/>
      <sz val="11"/>
      <color rgb="FF000000"/>
      <name val="Arial Narrow"/>
      <family val="2"/>
    </font>
    <font>
      <sz val="11"/>
      <color rgb="FF000000"/>
      <name val="Arial Narrow"/>
      <family val="2"/>
    </font>
    <font>
      <u/>
      <sz val="11"/>
      <color rgb="FF000000"/>
      <name val="Arial"/>
      <family val="2"/>
    </font>
    <font>
      <sz val="11"/>
      <color theme="1"/>
      <name val="Calibri"/>
      <family val="2"/>
    </font>
    <font>
      <u/>
      <sz val="12"/>
      <color theme="1"/>
      <name val="Times New Roman"/>
      <family val="1"/>
    </font>
    <font>
      <u/>
      <sz val="11"/>
      <color theme="1"/>
      <name val="Times New Roman"/>
      <family val="1"/>
    </font>
    <font>
      <sz val="12"/>
      <color rgb="FF000000"/>
      <name val="Calibri"/>
      <family val="2"/>
    </font>
    <font>
      <u/>
      <sz val="10"/>
      <color rgb="FF000000"/>
      <name val="Arial"/>
      <family val="2"/>
    </font>
    <font>
      <sz val="10"/>
      <color rgb="FF000000"/>
      <name val="Arial"/>
      <family val="2"/>
      <scheme val="minor"/>
    </font>
    <font>
      <sz val="10"/>
      <color theme="1"/>
      <name val="Arial"/>
      <family val="2"/>
    </font>
    <font>
      <sz val="10"/>
      <name val="Arial"/>
      <family val="2"/>
    </font>
    <font>
      <b/>
      <sz val="10"/>
      <name val="Arial"/>
      <family val="2"/>
    </font>
    <font>
      <i/>
      <sz val="10"/>
      <color rgb="FF000000"/>
      <name val="Arial"/>
      <family val="2"/>
    </font>
    <font>
      <i/>
      <sz val="10"/>
      <name val="Arial"/>
      <family val="2"/>
    </font>
  </fonts>
  <fills count="6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theme="6"/>
        <bgColor theme="6"/>
      </patternFill>
    </fill>
    <fill>
      <patternFill patternType="solid">
        <fgColor rgb="FF80E53B"/>
        <bgColor rgb="FF80E53B"/>
      </patternFill>
    </fill>
    <fill>
      <patternFill patternType="solid">
        <fgColor rgb="FF95B3D7"/>
        <bgColor rgb="FF95B3D7"/>
      </patternFill>
    </fill>
    <fill>
      <patternFill patternType="solid">
        <fgColor rgb="FFD99594"/>
        <bgColor rgb="FFD99594"/>
      </patternFill>
    </fill>
    <fill>
      <patternFill patternType="solid">
        <fgColor rgb="FFC2D69B"/>
        <bgColor rgb="FFC2D69B"/>
      </patternFill>
    </fill>
    <fill>
      <patternFill patternType="solid">
        <fgColor rgb="FFB2A1C7"/>
        <bgColor rgb="FFB2A1C7"/>
      </patternFill>
    </fill>
    <fill>
      <patternFill patternType="solid">
        <fgColor rgb="FF92CDDC"/>
        <bgColor rgb="FF92CDDC"/>
      </patternFill>
    </fill>
    <fill>
      <patternFill patternType="solid">
        <fgColor rgb="FFFFFF00"/>
        <bgColor rgb="FFFFFF00"/>
      </patternFill>
    </fill>
    <fill>
      <patternFill patternType="solid">
        <fgColor rgb="FF8DB3E2"/>
        <bgColor rgb="FF8DB3E2"/>
      </patternFill>
    </fill>
    <fill>
      <patternFill patternType="solid">
        <fgColor rgb="FF3F3F3F"/>
        <bgColor rgb="FF3F3F3F"/>
      </patternFill>
    </fill>
    <fill>
      <patternFill patternType="solid">
        <fgColor rgb="FFE5B8B7"/>
        <bgColor rgb="FFE5B8B7"/>
      </patternFill>
    </fill>
    <fill>
      <patternFill patternType="solid">
        <fgColor rgb="FFCCC0D9"/>
        <bgColor rgb="FFCCC0D9"/>
      </patternFill>
    </fill>
    <fill>
      <patternFill patternType="solid">
        <fgColor rgb="FF595959"/>
        <bgColor rgb="FF595959"/>
      </patternFill>
    </fill>
    <fill>
      <patternFill patternType="solid">
        <fgColor rgb="FFB6DDE8"/>
        <bgColor rgb="FFB6DDE8"/>
      </patternFill>
    </fill>
    <fill>
      <patternFill patternType="solid">
        <fgColor rgb="FF262626"/>
        <bgColor rgb="FF262626"/>
      </patternFill>
    </fill>
    <fill>
      <patternFill patternType="solid">
        <fgColor rgb="FFD6E3BC"/>
        <bgColor rgb="FFD6E3BC"/>
      </patternFill>
    </fill>
    <fill>
      <patternFill patternType="solid">
        <fgColor rgb="FFC6D9F0"/>
        <bgColor rgb="FFC6D9F0"/>
      </patternFill>
    </fill>
    <fill>
      <patternFill patternType="solid">
        <fgColor rgb="FFDDD9C3"/>
        <bgColor rgb="FFDDD9C3"/>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E6B8B7"/>
        <bgColor rgb="FFE6B8B7"/>
      </patternFill>
    </fill>
    <fill>
      <patternFill patternType="solid">
        <fgColor rgb="FFC4D79B"/>
        <bgColor rgb="FFC4D79B"/>
      </patternFill>
    </fill>
    <fill>
      <patternFill patternType="solid">
        <fgColor rgb="FFD9D9D9"/>
        <bgColor rgb="FFD9D9D9"/>
      </patternFill>
    </fill>
    <fill>
      <patternFill patternType="solid">
        <fgColor rgb="FFFFFFFF"/>
        <bgColor rgb="FFFFFFFF"/>
      </patternFill>
    </fill>
    <fill>
      <patternFill patternType="solid">
        <fgColor rgb="FF31859B"/>
        <bgColor rgb="FF31859B"/>
      </patternFill>
    </fill>
    <fill>
      <patternFill patternType="solid">
        <fgColor rgb="FF366092"/>
        <bgColor rgb="FF366092"/>
      </patternFill>
    </fill>
    <fill>
      <patternFill patternType="solid">
        <fgColor rgb="FFFF66FF"/>
        <bgColor rgb="FFFF66FF"/>
      </patternFill>
    </fill>
    <fill>
      <patternFill patternType="solid">
        <fgColor rgb="FFFF99FF"/>
        <bgColor rgb="FFFF99FF"/>
      </patternFill>
    </fill>
    <fill>
      <patternFill patternType="solid">
        <fgColor rgb="FFF2DBDB"/>
        <bgColor rgb="FFF2DBDB"/>
      </patternFill>
    </fill>
    <fill>
      <patternFill patternType="solid">
        <fgColor rgb="FFEAF1DD"/>
        <bgColor rgb="FFEAF1DD"/>
      </patternFill>
    </fill>
    <fill>
      <patternFill patternType="solid">
        <fgColor rgb="FFE5DFEC"/>
        <bgColor rgb="FFE5DFEC"/>
      </patternFill>
    </fill>
    <fill>
      <patternFill patternType="solid">
        <fgColor theme="9"/>
        <bgColor theme="9"/>
      </patternFill>
    </fill>
    <fill>
      <patternFill patternType="solid">
        <fgColor rgb="FFD8D8D8"/>
        <bgColor rgb="FFD8D8D8"/>
      </patternFill>
    </fill>
    <fill>
      <patternFill patternType="solid">
        <fgColor rgb="FFE36C09"/>
        <bgColor rgb="FFE36C09"/>
      </patternFill>
    </fill>
    <fill>
      <patternFill patternType="solid">
        <fgColor theme="1" tint="0.14999847407452621"/>
        <bgColor indexed="64"/>
      </patternFill>
    </fill>
    <fill>
      <patternFill patternType="solid">
        <fgColor theme="1" tint="0.14999847407452621"/>
        <bgColor rgb="FF95B3D7"/>
      </patternFill>
    </fill>
    <fill>
      <patternFill patternType="solid">
        <fgColor theme="1" tint="0.14999847407452621"/>
        <bgColor rgb="FFFFFF00"/>
      </patternFill>
    </fill>
    <fill>
      <patternFill patternType="solid">
        <fgColor theme="3" tint="0.249977111117893"/>
        <bgColor rgb="FF262626"/>
      </patternFill>
    </fill>
    <fill>
      <patternFill patternType="solid">
        <fgColor theme="3" tint="0.249977111117893"/>
        <bgColor indexed="64"/>
      </patternFill>
    </fill>
    <fill>
      <patternFill patternType="solid">
        <fgColor theme="3" tint="0.249977111117893"/>
        <bgColor rgb="FF95B3D7"/>
      </patternFill>
    </fill>
    <fill>
      <patternFill patternType="solid">
        <fgColor theme="1" tint="0.249977111117893"/>
        <bgColor indexed="64"/>
      </patternFill>
    </fill>
    <fill>
      <patternFill patternType="solid">
        <fgColor theme="1" tint="0.249977111117893"/>
        <bgColor rgb="FF95B3D7"/>
      </patternFill>
    </fill>
    <fill>
      <patternFill patternType="solid">
        <fgColor rgb="FFFFFF00"/>
        <bgColor indexed="64"/>
      </patternFill>
    </fill>
    <fill>
      <patternFill patternType="solid">
        <fgColor rgb="FFFFFF00"/>
        <bgColor rgb="FF3F3F3F"/>
      </patternFill>
    </fill>
    <fill>
      <patternFill patternType="solid">
        <fgColor theme="1" tint="0.14999847407452621"/>
        <bgColor rgb="FF3F3F3F"/>
      </patternFill>
    </fill>
    <fill>
      <patternFill patternType="solid">
        <fgColor theme="5" tint="0.59999389629810485"/>
        <bgColor rgb="FFC2D69B"/>
      </patternFill>
    </fill>
    <fill>
      <patternFill patternType="solid">
        <fgColor theme="5" tint="0.59999389629810485"/>
        <bgColor indexed="64"/>
      </patternFill>
    </fill>
    <fill>
      <patternFill patternType="solid">
        <fgColor rgb="FFFF0000"/>
        <bgColor indexed="64"/>
      </patternFill>
    </fill>
    <fill>
      <patternFill patternType="solid">
        <fgColor rgb="FFFF0000"/>
        <bgColor rgb="FFFFFFFF"/>
      </patternFill>
    </fill>
    <fill>
      <patternFill patternType="solid">
        <fgColor rgb="FFFF0000"/>
        <bgColor rgb="FFD9D9D9"/>
      </patternFill>
    </fill>
    <fill>
      <patternFill patternType="solid">
        <fgColor rgb="FFFF0000"/>
        <bgColor rgb="FFFF99FF"/>
      </patternFill>
    </fill>
    <fill>
      <patternFill patternType="solid">
        <fgColor theme="2" tint="-0.14999847407452621"/>
        <bgColor indexed="64"/>
      </patternFill>
    </fill>
    <fill>
      <patternFill patternType="solid">
        <fgColor theme="1" tint="0.249977111117893"/>
        <bgColor rgb="FFCCC0D9"/>
      </patternFill>
    </fill>
    <fill>
      <patternFill patternType="solid">
        <fgColor theme="1" tint="0.249977111117893"/>
        <bgColor rgb="FFB6DDE8"/>
      </patternFill>
    </fill>
    <fill>
      <patternFill patternType="solid">
        <fgColor theme="1" tint="0.249977111117893"/>
        <bgColor rgb="FF8DB3E2"/>
      </patternFill>
    </fill>
    <fill>
      <patternFill patternType="solid">
        <fgColor rgb="FFFFFF00"/>
        <bgColor rgb="FF262626"/>
      </patternFill>
    </fill>
    <fill>
      <patternFill patternType="solid">
        <fgColor theme="1" tint="0.14999847407452621"/>
        <bgColor rgb="FFFABF8F"/>
      </patternFill>
    </fill>
    <fill>
      <patternFill patternType="solid">
        <fgColor theme="1" tint="0.14999847407452621"/>
        <bgColor rgb="FFE5B8B7"/>
      </patternFill>
    </fill>
  </fills>
  <borders count="1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1273">
    <xf numFmtId="0" fontId="0" fillId="0" borderId="0" xfId="0"/>
    <xf numFmtId="0" fontId="1" fillId="0" borderId="0" xfId="0" applyFont="1" applyAlignment="1">
      <alignment horizontal="center"/>
    </xf>
    <xf numFmtId="0" fontId="1" fillId="0" borderId="0" xfId="0" applyFont="1"/>
    <xf numFmtId="0" fontId="1" fillId="0" borderId="7" xfId="0" applyFont="1" applyBorder="1" applyAlignment="1">
      <alignment horizontal="center" vertical="center"/>
    </xf>
    <xf numFmtId="0" fontId="1" fillId="0" borderId="7" xfId="0" applyFont="1" applyBorder="1" applyAlignment="1">
      <alignment horizontal="center"/>
    </xf>
    <xf numFmtId="0" fontId="1" fillId="0" borderId="7" xfId="0" applyFont="1" applyBorder="1"/>
    <xf numFmtId="0" fontId="3" fillId="2" borderId="7" xfId="0" applyFont="1" applyFill="1" applyBorder="1"/>
    <xf numFmtId="0" fontId="1" fillId="2" borderId="7" xfId="0" applyFont="1" applyFill="1" applyBorder="1"/>
    <xf numFmtId="0" fontId="4" fillId="0" borderId="7" xfId="0" applyFont="1" applyBorder="1"/>
    <xf numFmtId="0" fontId="1" fillId="3" borderId="7" xfId="0" applyFont="1" applyFill="1" applyBorder="1"/>
    <xf numFmtId="0" fontId="4" fillId="2" borderId="7" xfId="0" applyFont="1" applyFill="1" applyBorder="1"/>
    <xf numFmtId="0" fontId="4" fillId="0" borderId="0" xfId="0" applyFont="1" applyAlignment="1">
      <alignment horizontal="center"/>
    </xf>
    <xf numFmtId="0" fontId="4" fillId="0" borderId="0" xfId="0" applyFont="1" applyAlignment="1">
      <alignment horizontal="right"/>
    </xf>
    <xf numFmtId="0" fontId="4" fillId="0" borderId="0" xfId="0" applyFont="1"/>
    <xf numFmtId="1" fontId="5" fillId="0" borderId="8"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7" fillId="0" borderId="1" xfId="0" applyFont="1" applyBorder="1" applyAlignment="1">
      <alignment horizontal="center"/>
    </xf>
    <xf numFmtId="1" fontId="5" fillId="0" borderId="11" xfId="0" applyNumberFormat="1" applyFont="1" applyBorder="1" applyAlignment="1">
      <alignment horizontal="center" vertical="center"/>
    </xf>
    <xf numFmtId="0" fontId="5" fillId="0" borderId="5" xfId="0" applyFont="1" applyBorder="1" applyAlignment="1">
      <alignment horizontal="center" vertical="center" wrapText="1"/>
    </xf>
    <xf numFmtId="0" fontId="5" fillId="4" borderId="15"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5" xfId="0" applyFont="1" applyBorder="1" applyAlignment="1">
      <alignment horizontal="center"/>
    </xf>
    <xf numFmtId="1" fontId="5" fillId="0" borderId="5" xfId="0" applyNumberFormat="1" applyFont="1" applyBorder="1" applyAlignment="1">
      <alignment horizontal="center" vertical="center"/>
    </xf>
    <xf numFmtId="0" fontId="6"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4"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xf>
    <xf numFmtId="0" fontId="5" fillId="4" borderId="17"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0" borderId="6" xfId="0" applyFont="1" applyBorder="1"/>
    <xf numFmtId="0" fontId="4" fillId="0" borderId="7" xfId="0" applyFont="1" applyBorder="1" applyAlignment="1">
      <alignment horizontal="center"/>
    </xf>
    <xf numFmtId="0" fontId="8" fillId="0" borderId="7" xfId="0" applyFont="1" applyBorder="1"/>
    <xf numFmtId="164" fontId="9" fillId="0" borderId="7" xfId="0" applyNumberFormat="1" applyFont="1" applyBorder="1" applyAlignment="1">
      <alignment vertical="center"/>
    </xf>
    <xf numFmtId="3" fontId="10" fillId="0" borderId="7" xfId="0" applyNumberFormat="1" applyFont="1" applyBorder="1"/>
    <xf numFmtId="3" fontId="11" fillId="4" borderId="7" xfId="0" applyNumberFormat="1" applyFont="1" applyFill="1" applyBorder="1"/>
    <xf numFmtId="3" fontId="4" fillId="5" borderId="7" xfId="0" applyNumberFormat="1" applyFont="1" applyFill="1" applyBorder="1"/>
    <xf numFmtId="3" fontId="4" fillId="0" borderId="7" xfId="0" applyNumberFormat="1" applyFont="1" applyBorder="1"/>
    <xf numFmtId="3" fontId="4" fillId="4" borderId="7" xfId="0" applyNumberFormat="1" applyFont="1" applyFill="1" applyBorder="1"/>
    <xf numFmtId="3" fontId="4" fillId="3" borderId="7" xfId="0" applyNumberFormat="1" applyFont="1" applyFill="1" applyBorder="1"/>
    <xf numFmtId="0" fontId="4" fillId="4" borderId="7" xfId="0" applyFont="1" applyFill="1" applyBorder="1"/>
    <xf numFmtId="0" fontId="4" fillId="0" borderId="7" xfId="0" quotePrefix="1" applyFont="1" applyBorder="1"/>
    <xf numFmtId="0" fontId="4" fillId="3" borderId="7" xfId="0" applyFont="1" applyFill="1" applyBorder="1"/>
    <xf numFmtId="0" fontId="4" fillId="0" borderId="4" xfId="0" applyFont="1" applyBorder="1" applyAlignment="1">
      <alignment horizontal="center"/>
    </xf>
    <xf numFmtId="3" fontId="4" fillId="0" borderId="0" xfId="0" applyNumberFormat="1" applyFont="1"/>
    <xf numFmtId="0" fontId="7" fillId="0" borderId="0" xfId="0" applyFont="1"/>
    <xf numFmtId="0" fontId="12" fillId="0" borderId="0" xfId="0" applyFont="1" applyAlignment="1">
      <alignment horizontal="left"/>
    </xf>
    <xf numFmtId="0" fontId="13" fillId="0" borderId="0" xfId="0" applyFont="1"/>
    <xf numFmtId="0" fontId="14" fillId="0" borderId="18" xfId="0" applyFont="1" applyBorder="1" applyAlignment="1">
      <alignment horizontal="center"/>
    </xf>
    <xf numFmtId="1" fontId="4" fillId="0" borderId="0" xfId="0" applyNumberFormat="1" applyFont="1"/>
    <xf numFmtId="0" fontId="4" fillId="0" borderId="0" xfId="0" applyFont="1" applyAlignment="1">
      <alignment horizontal="center" vertical="center" wrapText="1"/>
    </xf>
    <xf numFmtId="1" fontId="16" fillId="0" borderId="1" xfId="0" applyNumberFormat="1" applyFont="1" applyBorder="1" applyAlignment="1">
      <alignment horizontal="center" vertical="center"/>
    </xf>
    <xf numFmtId="0" fontId="4" fillId="0" borderId="1" xfId="0" applyFont="1" applyBorder="1"/>
    <xf numFmtId="1" fontId="16" fillId="0" borderId="5" xfId="0" applyNumberFormat="1" applyFont="1" applyBorder="1" applyAlignment="1">
      <alignment horizontal="center" vertical="center"/>
    </xf>
    <xf numFmtId="1" fontId="4" fillId="0" borderId="5" xfId="0" applyNumberFormat="1" applyFont="1" applyBorder="1" applyAlignment="1">
      <alignment horizontal="center" vertical="center"/>
    </xf>
    <xf numFmtId="0" fontId="4" fillId="0" borderId="5" xfId="0" applyFont="1" applyBorder="1" applyAlignment="1">
      <alignment horizontal="center"/>
    </xf>
    <xf numFmtId="1" fontId="16" fillId="0" borderId="6" xfId="0" applyNumberFormat="1" applyFont="1" applyBorder="1" applyAlignment="1">
      <alignment horizontal="center" vertical="center"/>
    </xf>
    <xf numFmtId="1" fontId="4" fillId="0" borderId="6" xfId="0" applyNumberFormat="1" applyFont="1" applyBorder="1" applyAlignment="1">
      <alignment horizontal="center" vertical="center" wrapText="1"/>
    </xf>
    <xf numFmtId="1" fontId="17" fillId="0" borderId="7" xfId="0" applyNumberFormat="1" applyFont="1" applyBorder="1" applyAlignment="1">
      <alignment horizontal="center"/>
    </xf>
    <xf numFmtId="0" fontId="17" fillId="0" borderId="7" xfId="0" applyFont="1" applyBorder="1" applyAlignment="1">
      <alignment horizontal="center"/>
    </xf>
    <xf numFmtId="0" fontId="17" fillId="0" borderId="2" xfId="0" applyFont="1" applyBorder="1" applyAlignment="1">
      <alignment horizontal="center"/>
    </xf>
    <xf numFmtId="1" fontId="17" fillId="0" borderId="7" xfId="0" applyNumberFormat="1" applyFont="1" applyBorder="1"/>
    <xf numFmtId="1" fontId="17" fillId="6" borderId="7" xfId="0" applyNumberFormat="1" applyFont="1" applyFill="1" applyBorder="1"/>
    <xf numFmtId="0" fontId="4" fillId="6" borderId="7" xfId="0" applyFont="1" applyFill="1" applyBorder="1"/>
    <xf numFmtId="0" fontId="4" fillId="6" borderId="17" xfId="0" applyFont="1" applyFill="1" applyBorder="1"/>
    <xf numFmtId="0" fontId="17" fillId="0" borderId="1" xfId="0" applyFont="1" applyBorder="1" applyAlignment="1">
      <alignment horizontal="center"/>
    </xf>
    <xf numFmtId="0" fontId="4" fillId="0" borderId="1" xfId="0" applyFont="1" applyBorder="1" applyAlignment="1">
      <alignment horizontal="center"/>
    </xf>
    <xf numFmtId="0" fontId="4" fillId="0" borderId="11" xfId="0" applyFont="1" applyBorder="1" applyAlignment="1">
      <alignment horizontal="center"/>
    </xf>
    <xf numFmtId="0" fontId="17" fillId="7" borderId="19" xfId="0" applyFont="1" applyFill="1" applyBorder="1" applyAlignment="1">
      <alignment horizontal="center"/>
    </xf>
    <xf numFmtId="0" fontId="4" fillId="8" borderId="19" xfId="0" applyFont="1" applyFill="1" applyBorder="1" applyAlignment="1">
      <alignment horizontal="center"/>
    </xf>
    <xf numFmtId="0" fontId="4" fillId="9" borderId="19" xfId="0" applyFont="1" applyFill="1" applyBorder="1" applyAlignment="1">
      <alignment horizontal="center"/>
    </xf>
    <xf numFmtId="0" fontId="4" fillId="10" borderId="19" xfId="0" applyFont="1" applyFill="1" applyBorder="1" applyAlignment="1">
      <alignment horizontal="center"/>
    </xf>
    <xf numFmtId="0" fontId="4" fillId="11" borderId="19" xfId="0" applyFont="1" applyFill="1" applyBorder="1" applyAlignment="1">
      <alignment horizontal="center"/>
    </xf>
    <xf numFmtId="0" fontId="4" fillId="12" borderId="19" xfId="0" applyFont="1" applyFill="1" applyBorder="1" applyAlignment="1">
      <alignment horizontal="center"/>
    </xf>
    <xf numFmtId="0" fontId="4" fillId="4" borderId="19" xfId="0" applyFont="1" applyFill="1" applyBorder="1" applyAlignment="1">
      <alignment horizontal="center"/>
    </xf>
    <xf numFmtId="0" fontId="4" fillId="13" borderId="7" xfId="0" applyFont="1" applyFill="1" applyBorder="1" applyAlignment="1">
      <alignment horizontal="center"/>
    </xf>
    <xf numFmtId="1" fontId="17" fillId="0" borderId="12" xfId="0" applyNumberFormat="1" applyFont="1" applyBorder="1" applyAlignment="1">
      <alignment horizontal="center"/>
    </xf>
    <xf numFmtId="1" fontId="17" fillId="0" borderId="4" xfId="0" applyNumberFormat="1" applyFont="1" applyBorder="1" applyAlignment="1">
      <alignment horizontal="left"/>
    </xf>
    <xf numFmtId="1" fontId="17" fillId="0" borderId="1" xfId="0" applyNumberFormat="1" applyFont="1" applyBorder="1" applyAlignment="1">
      <alignment horizontal="center"/>
    </xf>
    <xf numFmtId="1" fontId="17" fillId="0" borderId="2" xfId="0" applyNumberFormat="1" applyFont="1" applyBorder="1" applyAlignment="1">
      <alignment horizontal="center"/>
    </xf>
    <xf numFmtId="165" fontId="5" fillId="0" borderId="2" xfId="0" applyNumberFormat="1" applyFont="1" applyBorder="1" applyAlignment="1">
      <alignment horizontal="center"/>
    </xf>
    <xf numFmtId="1" fontId="5" fillId="7" borderId="20" xfId="0" applyNumberFormat="1" applyFont="1" applyFill="1" applyBorder="1" applyAlignment="1">
      <alignment horizontal="left"/>
    </xf>
    <xf numFmtId="1" fontId="5" fillId="7" borderId="19" xfId="0" applyNumberFormat="1" applyFont="1" applyFill="1" applyBorder="1" applyAlignment="1">
      <alignment horizontal="center"/>
    </xf>
    <xf numFmtId="0" fontId="7" fillId="7" borderId="19" xfId="0" applyFont="1" applyFill="1" applyBorder="1" applyAlignment="1">
      <alignment horizontal="center"/>
    </xf>
    <xf numFmtId="0" fontId="7" fillId="12" borderId="7" xfId="0" applyFont="1" applyFill="1" applyBorder="1" applyAlignment="1">
      <alignment horizontal="center"/>
    </xf>
    <xf numFmtId="1" fontId="17" fillId="0" borderId="8" xfId="0" applyNumberFormat="1" applyFont="1" applyBorder="1" applyAlignment="1">
      <alignment horizontal="center"/>
    </xf>
    <xf numFmtId="1" fontId="17" fillId="3" borderId="20" xfId="0" applyNumberFormat="1" applyFont="1" applyFill="1" applyBorder="1" applyAlignment="1">
      <alignment horizontal="left"/>
    </xf>
    <xf numFmtId="0" fontId="4" fillId="14" borderId="19" xfId="0" applyFont="1" applyFill="1" applyBorder="1" applyAlignment="1">
      <alignment horizontal="center"/>
    </xf>
    <xf numFmtId="165" fontId="5" fillId="0" borderId="8" xfId="0" applyNumberFormat="1" applyFont="1" applyBorder="1" applyAlignment="1">
      <alignment horizontal="center"/>
    </xf>
    <xf numFmtId="0" fontId="7" fillId="13" borderId="19" xfId="0" applyFont="1" applyFill="1" applyBorder="1" applyAlignment="1">
      <alignment horizontal="center"/>
    </xf>
    <xf numFmtId="1" fontId="17" fillId="7" borderId="7" xfId="0" applyNumberFormat="1" applyFont="1" applyFill="1" applyBorder="1" applyAlignment="1">
      <alignment horizontal="center" vertical="center" wrapText="1"/>
    </xf>
    <xf numFmtId="1" fontId="17" fillId="15" borderId="20" xfId="0" applyNumberFormat="1" applyFont="1" applyFill="1" applyBorder="1" applyAlignment="1">
      <alignment horizontal="left"/>
    </xf>
    <xf numFmtId="0" fontId="4" fillId="15" borderId="19" xfId="0" applyFont="1" applyFill="1" applyBorder="1" applyAlignment="1">
      <alignment horizontal="center"/>
    </xf>
    <xf numFmtId="0" fontId="7" fillId="0" borderId="0" xfId="0" applyFont="1" applyAlignment="1">
      <alignment horizontal="center" vertical="center" wrapText="1"/>
    </xf>
    <xf numFmtId="0" fontId="4" fillId="3" borderId="21" xfId="0" applyFont="1" applyFill="1" applyBorder="1"/>
    <xf numFmtId="165" fontId="17" fillId="0" borderId="8" xfId="0" applyNumberFormat="1" applyFont="1" applyBorder="1" applyAlignment="1">
      <alignment horizontal="center"/>
    </xf>
    <xf numFmtId="0" fontId="17" fillId="0" borderId="7" xfId="0" applyFont="1" applyBorder="1"/>
    <xf numFmtId="0" fontId="4" fillId="16" borderId="7" xfId="0" applyFont="1" applyFill="1" applyBorder="1" applyAlignment="1">
      <alignment horizontal="center"/>
    </xf>
    <xf numFmtId="0" fontId="4" fillId="16" borderId="7" xfId="0" applyFont="1" applyFill="1" applyBorder="1"/>
    <xf numFmtId="0" fontId="4" fillId="17" borderId="7" xfId="0" applyFont="1" applyFill="1" applyBorder="1" applyAlignment="1">
      <alignment horizontal="center"/>
    </xf>
    <xf numFmtId="0" fontId="4" fillId="17" borderId="7" xfId="0" applyFont="1" applyFill="1" applyBorder="1"/>
    <xf numFmtId="0" fontId="4" fillId="17" borderId="7" xfId="0" applyFont="1" applyFill="1" applyBorder="1" applyAlignment="1">
      <alignment horizontal="center" vertical="center"/>
    </xf>
    <xf numFmtId="165" fontId="17" fillId="0" borderId="7" xfId="0" applyNumberFormat="1" applyFont="1" applyBorder="1" applyAlignment="1">
      <alignment horizontal="center"/>
    </xf>
    <xf numFmtId="1" fontId="17" fillId="13" borderId="20" xfId="0" applyNumberFormat="1" applyFont="1" applyFill="1" applyBorder="1" applyAlignment="1">
      <alignment horizontal="left"/>
    </xf>
    <xf numFmtId="1" fontId="17" fillId="13" borderId="19" xfId="0" applyNumberFormat="1" applyFont="1" applyFill="1" applyBorder="1" applyAlignment="1">
      <alignment horizontal="center"/>
    </xf>
    <xf numFmtId="0" fontId="4" fillId="13" borderId="19" xfId="0" applyFont="1" applyFill="1" applyBorder="1" applyAlignment="1">
      <alignment horizontal="center"/>
    </xf>
    <xf numFmtId="0" fontId="4" fillId="12" borderId="7" xfId="0" applyFont="1" applyFill="1" applyBorder="1" applyAlignment="1">
      <alignment horizontal="center"/>
    </xf>
    <xf numFmtId="0" fontId="4" fillId="16" borderId="19" xfId="0" applyFont="1" applyFill="1" applyBorder="1" applyAlignment="1">
      <alignment horizontal="center"/>
    </xf>
    <xf numFmtId="1" fontId="17" fillId="18" borderId="20" xfId="0" applyNumberFormat="1" applyFont="1" applyFill="1" applyBorder="1" applyAlignment="1">
      <alignment horizontal="left"/>
    </xf>
    <xf numFmtId="1" fontId="17" fillId="18" borderId="19" xfId="0" applyNumberFormat="1" applyFont="1" applyFill="1" applyBorder="1" applyAlignment="1">
      <alignment horizontal="center"/>
    </xf>
    <xf numFmtId="0" fontId="4" fillId="18" borderId="19" xfId="0" applyFont="1" applyFill="1" applyBorder="1" applyAlignment="1">
      <alignment horizontal="center"/>
    </xf>
    <xf numFmtId="1" fontId="17" fillId="18" borderId="7" xfId="0" applyNumberFormat="1" applyFont="1" applyFill="1" applyBorder="1"/>
    <xf numFmtId="0" fontId="17" fillId="18" borderId="7" xfId="0" applyFont="1" applyFill="1" applyBorder="1"/>
    <xf numFmtId="0" fontId="4" fillId="18" borderId="7" xfId="0" applyFont="1" applyFill="1" applyBorder="1" applyAlignment="1">
      <alignment horizontal="center"/>
    </xf>
    <xf numFmtId="0" fontId="4" fillId="18" borderId="7" xfId="0" applyFont="1" applyFill="1" applyBorder="1"/>
    <xf numFmtId="1" fontId="17" fillId="7" borderId="20" xfId="0" applyNumberFormat="1" applyFont="1" applyFill="1" applyBorder="1" applyAlignment="1">
      <alignment horizontal="left"/>
    </xf>
    <xf numFmtId="1" fontId="17" fillId="7" borderId="19" xfId="0" applyNumberFormat="1" applyFont="1" applyFill="1" applyBorder="1" applyAlignment="1">
      <alignment horizontal="center"/>
    </xf>
    <xf numFmtId="0" fontId="4" fillId="7" borderId="19" xfId="0" applyFont="1" applyFill="1" applyBorder="1" applyAlignment="1">
      <alignment horizontal="center"/>
    </xf>
    <xf numFmtId="1" fontId="4" fillId="7" borderId="19" xfId="0" applyNumberFormat="1" applyFont="1" applyFill="1" applyBorder="1" applyAlignment="1">
      <alignment horizontal="center"/>
    </xf>
    <xf numFmtId="1" fontId="4" fillId="12" borderId="7" xfId="0" applyNumberFormat="1" applyFont="1" applyFill="1" applyBorder="1" applyAlignment="1">
      <alignment horizontal="center"/>
    </xf>
    <xf numFmtId="1" fontId="17" fillId="4" borderId="20" xfId="0" applyNumberFormat="1" applyFont="1" applyFill="1" applyBorder="1" applyAlignment="1">
      <alignment horizontal="left"/>
    </xf>
    <xf numFmtId="1" fontId="17" fillId="4" borderId="19" xfId="0" applyNumberFormat="1" applyFont="1" applyFill="1" applyBorder="1" applyAlignment="1">
      <alignment horizontal="center"/>
    </xf>
    <xf numFmtId="1" fontId="17" fillId="3" borderId="7" xfId="0" applyNumberFormat="1" applyFont="1" applyFill="1" applyBorder="1" applyAlignment="1">
      <alignment horizontal="left"/>
    </xf>
    <xf numFmtId="1" fontId="17" fillId="13" borderId="7" xfId="0" applyNumberFormat="1" applyFont="1" applyFill="1" applyBorder="1" applyAlignment="1">
      <alignment horizontal="left"/>
    </xf>
    <xf numFmtId="1" fontId="17" fillId="13" borderId="20" xfId="0" applyNumberFormat="1" applyFont="1" applyFill="1" applyBorder="1"/>
    <xf numFmtId="1" fontId="17" fillId="15" borderId="7" xfId="0" applyNumberFormat="1" applyFont="1" applyFill="1" applyBorder="1"/>
    <xf numFmtId="1" fontId="17" fillId="15" borderId="19" xfId="0" applyNumberFormat="1" applyFont="1" applyFill="1" applyBorder="1" applyAlignment="1">
      <alignment horizontal="center"/>
    </xf>
    <xf numFmtId="1" fontId="17" fillId="15" borderId="20" xfId="0" applyNumberFormat="1" applyFont="1" applyFill="1" applyBorder="1"/>
    <xf numFmtId="1" fontId="17" fillId="0" borderId="4" xfId="0" applyNumberFormat="1" applyFont="1" applyBorder="1"/>
    <xf numFmtId="0" fontId="18" fillId="15" borderId="19" xfId="0" applyFont="1" applyFill="1" applyBorder="1" applyAlignment="1">
      <alignment horizontal="center"/>
    </xf>
    <xf numFmtId="0" fontId="18" fillId="0" borderId="0" xfId="0" applyFont="1"/>
    <xf numFmtId="0" fontId="18" fillId="13" borderId="7" xfId="0" applyFont="1" applyFill="1" applyBorder="1" applyAlignment="1">
      <alignment horizontal="center"/>
    </xf>
    <xf numFmtId="1" fontId="17" fillId="15" borderId="7" xfId="0" applyNumberFormat="1" applyFont="1" applyFill="1" applyBorder="1" applyAlignment="1">
      <alignment horizontal="center"/>
    </xf>
    <xf numFmtId="0" fontId="4" fillId="15" borderId="7" xfId="0" applyFont="1" applyFill="1" applyBorder="1" applyAlignment="1">
      <alignment horizontal="center"/>
    </xf>
    <xf numFmtId="0" fontId="17" fillId="0" borderId="0" xfId="0" applyFont="1"/>
    <xf numFmtId="1" fontId="17" fillId="0" borderId="7" xfId="0" applyNumberFormat="1" applyFont="1" applyBorder="1" applyAlignment="1">
      <alignment horizontal="center" vertical="center"/>
    </xf>
    <xf numFmtId="0" fontId="4" fillId="9" borderId="7" xfId="0" applyFont="1" applyFill="1" applyBorder="1" applyAlignment="1">
      <alignment horizontal="center" vertical="center"/>
    </xf>
    <xf numFmtId="0" fontId="17" fillId="9" borderId="7" xfId="0" applyFont="1" applyFill="1" applyBorder="1"/>
    <xf numFmtId="0" fontId="4" fillId="9" borderId="7" xfId="0" applyFont="1" applyFill="1" applyBorder="1"/>
    <xf numFmtId="0" fontId="4" fillId="8" borderId="7" xfId="0" applyFont="1" applyFill="1" applyBorder="1" applyAlignment="1">
      <alignment horizontal="center" vertical="center"/>
    </xf>
    <xf numFmtId="0" fontId="4" fillId="8" borderId="7" xfId="0" applyFont="1" applyFill="1" applyBorder="1"/>
    <xf numFmtId="1" fontId="5" fillId="0" borderId="7" xfId="0" applyNumberFormat="1" applyFont="1" applyBorder="1" applyAlignment="1">
      <alignment horizontal="center" vertical="center"/>
    </xf>
    <xf numFmtId="1" fontId="5" fillId="7" borderId="16" xfId="0" applyNumberFormat="1" applyFont="1" applyFill="1" applyBorder="1" applyAlignment="1">
      <alignment vertical="center"/>
    </xf>
    <xf numFmtId="1" fontId="5" fillId="7" borderId="7" xfId="0" applyNumberFormat="1" applyFont="1" applyFill="1" applyBorder="1"/>
    <xf numFmtId="0" fontId="7" fillId="7" borderId="7" xfId="0" applyFont="1" applyFill="1" applyBorder="1" applyAlignment="1">
      <alignment horizontal="center"/>
    </xf>
    <xf numFmtId="1" fontId="19" fillId="0" borderId="7" xfId="0" applyNumberFormat="1" applyFont="1" applyBorder="1" applyAlignment="1">
      <alignment horizontal="center"/>
    </xf>
    <xf numFmtId="0" fontId="17" fillId="15" borderId="7" xfId="0" applyFont="1" applyFill="1" applyBorder="1" applyAlignment="1">
      <alignment horizontal="center"/>
    </xf>
    <xf numFmtId="0" fontId="4" fillId="15" borderId="7" xfId="0" applyFont="1" applyFill="1" applyBorder="1" applyAlignment="1">
      <alignment horizontal="center" vertical="center"/>
    </xf>
    <xf numFmtId="0" fontId="4" fillId="15" borderId="7" xfId="0" applyFont="1" applyFill="1" applyBorder="1"/>
    <xf numFmtId="1" fontId="5" fillId="0" borderId="7" xfId="0" applyNumberFormat="1" applyFont="1" applyBorder="1" applyAlignment="1">
      <alignment horizontal="center"/>
    </xf>
    <xf numFmtId="0" fontId="5" fillId="7" borderId="7" xfId="0" applyFont="1" applyFill="1" applyBorder="1" applyAlignment="1">
      <alignment horizontal="center"/>
    </xf>
    <xf numFmtId="1" fontId="17" fillId="0" borderId="0" xfId="0" applyNumberFormat="1" applyFont="1"/>
    <xf numFmtId="0" fontId="20" fillId="0" borderId="0" xfId="0" applyFont="1" applyAlignment="1">
      <alignment horizontal="center" vertical="center" wrapText="1"/>
    </xf>
    <xf numFmtId="1" fontId="4" fillId="0" borderId="5" xfId="0" applyNumberFormat="1" applyFont="1" applyBorder="1" applyAlignment="1">
      <alignment horizontal="center" vertical="center" wrapText="1"/>
    </xf>
    <xf numFmtId="165" fontId="17" fillId="0" borderId="2" xfId="0" applyNumberFormat="1" applyFont="1" applyBorder="1" applyAlignment="1">
      <alignment horizontal="center"/>
    </xf>
    <xf numFmtId="0" fontId="17" fillId="15" borderId="7" xfId="0" applyFont="1" applyFill="1" applyBorder="1"/>
    <xf numFmtId="0" fontId="21" fillId="0" borderId="0" xfId="0" applyFont="1"/>
    <xf numFmtId="1" fontId="17" fillId="13" borderId="7" xfId="0" applyNumberFormat="1" applyFont="1" applyFill="1" applyBorder="1" applyAlignment="1">
      <alignment horizontal="center"/>
    </xf>
    <xf numFmtId="0" fontId="4" fillId="9" borderId="7" xfId="0" applyFont="1" applyFill="1" applyBorder="1" applyAlignment="1">
      <alignment horizontal="center"/>
    </xf>
    <xf numFmtId="0" fontId="4" fillId="8" borderId="7" xfId="0" applyFont="1" applyFill="1" applyBorder="1" applyAlignment="1">
      <alignment horizontal="center"/>
    </xf>
    <xf numFmtId="1" fontId="17" fillId="7" borderId="16" xfId="0" applyNumberFormat="1" applyFont="1" applyFill="1" applyBorder="1" applyAlignment="1">
      <alignment vertical="center"/>
    </xf>
    <xf numFmtId="1" fontId="17" fillId="7" borderId="7" xfId="0" applyNumberFormat="1" applyFont="1" applyFill="1" applyBorder="1"/>
    <xf numFmtId="0" fontId="4" fillId="7" borderId="7" xfId="0" applyFont="1" applyFill="1" applyBorder="1" applyAlignment="1">
      <alignment horizontal="center"/>
    </xf>
    <xf numFmtId="0" fontId="17" fillId="7" borderId="7" xfId="0" applyFont="1" applyFill="1" applyBorder="1" applyAlignment="1">
      <alignment horizontal="center"/>
    </xf>
    <xf numFmtId="1" fontId="4" fillId="0" borderId="6" xfId="0" applyNumberFormat="1" applyFont="1" applyBorder="1" applyAlignment="1">
      <alignment horizontal="center" vertical="center"/>
    </xf>
    <xf numFmtId="0" fontId="4" fillId="17" borderId="19" xfId="0" applyFont="1" applyFill="1" applyBorder="1" applyAlignment="1">
      <alignment horizontal="center"/>
    </xf>
    <xf numFmtId="0" fontId="4" fillId="19" borderId="7" xfId="0" applyFont="1" applyFill="1" applyBorder="1" applyAlignment="1">
      <alignment horizontal="center"/>
    </xf>
    <xf numFmtId="0" fontId="4" fillId="19" borderId="7" xfId="0" applyFont="1" applyFill="1" applyBorder="1"/>
    <xf numFmtId="1" fontId="17" fillId="20" borderId="20" xfId="0" applyNumberFormat="1" applyFont="1" applyFill="1" applyBorder="1"/>
    <xf numFmtId="1" fontId="17" fillId="20" borderId="19" xfId="0" applyNumberFormat="1" applyFont="1" applyFill="1" applyBorder="1" applyAlignment="1">
      <alignment horizontal="center"/>
    </xf>
    <xf numFmtId="0" fontId="4" fillId="20" borderId="19" xfId="0" applyFont="1" applyFill="1" applyBorder="1" applyAlignment="1">
      <alignment horizontal="center"/>
    </xf>
    <xf numFmtId="0" fontId="18" fillId="20" borderId="19" xfId="0" applyFont="1" applyFill="1" applyBorder="1" applyAlignment="1">
      <alignment horizontal="center"/>
    </xf>
    <xf numFmtId="1" fontId="15" fillId="0" borderId="0" xfId="0" applyNumberFormat="1" applyFont="1"/>
    <xf numFmtId="1" fontId="5" fillId="0" borderId="6" xfId="0" applyNumberFormat="1" applyFont="1" applyBorder="1" applyAlignment="1">
      <alignment horizontal="center"/>
    </xf>
    <xf numFmtId="0" fontId="4" fillId="0" borderId="7" xfId="0" applyFont="1" applyBorder="1" applyAlignment="1">
      <alignment horizontal="left"/>
    </xf>
    <xf numFmtId="1" fontId="4" fillId="0" borderId="7" xfId="0" applyNumberFormat="1" applyFont="1" applyBorder="1"/>
    <xf numFmtId="0" fontId="17" fillId="16" borderId="7" xfId="0" applyFont="1" applyFill="1" applyBorder="1" applyAlignment="1">
      <alignment horizontal="center" vertical="center" wrapText="1"/>
    </xf>
    <xf numFmtId="0" fontId="17" fillId="20" borderId="7" xfId="0" applyFont="1" applyFill="1" applyBorder="1" applyAlignment="1">
      <alignment horizontal="center" vertical="center" wrapText="1"/>
    </xf>
    <xf numFmtId="1" fontId="5" fillId="26" borderId="16" xfId="0" applyNumberFormat="1" applyFont="1" applyFill="1" applyBorder="1" applyAlignment="1">
      <alignment horizontal="center"/>
    </xf>
    <xf numFmtId="1" fontId="5" fillId="16" borderId="16" xfId="0" applyNumberFormat="1" applyFont="1" applyFill="1" applyBorder="1" applyAlignment="1">
      <alignment horizontal="center"/>
    </xf>
    <xf numFmtId="1" fontId="5" fillId="5" borderId="16" xfId="0" applyNumberFormat="1" applyFont="1" applyFill="1" applyBorder="1" applyAlignment="1">
      <alignment horizontal="center"/>
    </xf>
    <xf numFmtId="1" fontId="5" fillId="10" borderId="16" xfId="0" applyNumberFormat="1" applyFont="1" applyFill="1" applyBorder="1" applyAlignment="1">
      <alignment horizontal="center"/>
    </xf>
    <xf numFmtId="1" fontId="5" fillId="20" borderId="16" xfId="0" applyNumberFormat="1" applyFont="1" applyFill="1" applyBorder="1" applyAlignment="1">
      <alignment horizontal="center"/>
    </xf>
    <xf numFmtId="0" fontId="4" fillId="26" borderId="7" xfId="0" applyFont="1" applyFill="1" applyBorder="1"/>
    <xf numFmtId="1" fontId="4" fillId="16" borderId="7" xfId="0" applyNumberFormat="1" applyFont="1" applyFill="1" applyBorder="1"/>
    <xf numFmtId="0" fontId="4" fillId="5" borderId="7" xfId="0" applyFont="1" applyFill="1" applyBorder="1"/>
    <xf numFmtId="0" fontId="4" fillId="10" borderId="7" xfId="0" applyFont="1" applyFill="1" applyBorder="1"/>
    <xf numFmtId="0" fontId="4" fillId="20" borderId="7" xfId="0" applyFont="1" applyFill="1" applyBorder="1"/>
    <xf numFmtId="1" fontId="4" fillId="26" borderId="7" xfId="0" applyNumberFormat="1" applyFont="1" applyFill="1" applyBorder="1"/>
    <xf numFmtId="1" fontId="4" fillId="5" borderId="7" xfId="0" applyNumberFormat="1" applyFont="1" applyFill="1" applyBorder="1"/>
    <xf numFmtId="1" fontId="4" fillId="10" borderId="7" xfId="0" applyNumberFormat="1" applyFont="1" applyFill="1" applyBorder="1"/>
    <xf numFmtId="1" fontId="4" fillId="20" borderId="7" xfId="0" applyNumberFormat="1" applyFont="1" applyFill="1" applyBorder="1"/>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20" fillId="0" borderId="0" xfId="0" applyFont="1"/>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center" vertical="center"/>
    </xf>
    <xf numFmtId="0" fontId="24" fillId="0" borderId="0" xfId="0" applyFont="1" applyAlignment="1">
      <alignment vertical="center"/>
    </xf>
    <xf numFmtId="0" fontId="24" fillId="0" borderId="1" xfId="0" applyFont="1" applyBorder="1" applyAlignment="1">
      <alignment horizontal="center" vertical="center"/>
    </xf>
    <xf numFmtId="0" fontId="20" fillId="0" borderId="35" xfId="0" applyFont="1" applyBorder="1" applyAlignment="1">
      <alignment vertical="center"/>
    </xf>
    <xf numFmtId="0" fontId="20" fillId="0" borderId="7" xfId="0" applyFont="1" applyBorder="1" applyAlignment="1">
      <alignment vertical="center"/>
    </xf>
    <xf numFmtId="0" fontId="20" fillId="0" borderId="7" xfId="0" applyFont="1" applyBorder="1" applyAlignment="1">
      <alignment horizontal="center" vertical="center"/>
    </xf>
    <xf numFmtId="0" fontId="20" fillId="0" borderId="7" xfId="0" applyFont="1" applyBorder="1" applyAlignment="1">
      <alignment horizontal="right" vertical="center"/>
    </xf>
    <xf numFmtId="0" fontId="20" fillId="29" borderId="7" xfId="0" applyFont="1" applyFill="1" applyBorder="1" applyAlignment="1">
      <alignment horizontal="right" vertical="center"/>
    </xf>
    <xf numFmtId="0" fontId="20" fillId="0" borderId="0" xfId="0" applyFont="1" applyAlignment="1">
      <alignment horizontal="right" wrapText="1"/>
    </xf>
    <xf numFmtId="0" fontId="20" fillId="30" borderId="21" xfId="0" applyFont="1" applyFill="1" applyBorder="1"/>
    <xf numFmtId="0" fontId="24" fillId="30" borderId="7" xfId="0" applyFont="1" applyFill="1" applyBorder="1" applyAlignment="1">
      <alignment vertical="center"/>
    </xf>
    <xf numFmtId="0" fontId="24" fillId="30" borderId="7" xfId="0" applyFont="1" applyFill="1" applyBorder="1" applyAlignment="1">
      <alignment horizontal="center" vertical="center"/>
    </xf>
    <xf numFmtId="0" fontId="20" fillId="30" borderId="7" xfId="0" applyFont="1" applyFill="1" applyBorder="1" applyAlignment="1">
      <alignment horizontal="center" vertical="center"/>
    </xf>
    <xf numFmtId="0" fontId="20" fillId="30" borderId="21" xfId="0" applyFont="1" applyFill="1" applyBorder="1" applyAlignment="1">
      <alignment horizontal="center"/>
    </xf>
    <xf numFmtId="0" fontId="26" fillId="31" borderId="7" xfId="0" applyFont="1" applyFill="1" applyBorder="1" applyAlignment="1">
      <alignment horizontal="right" vertical="center"/>
    </xf>
    <xf numFmtId="0" fontId="26" fillId="31" borderId="7" xfId="0" applyFont="1" applyFill="1" applyBorder="1" applyAlignment="1">
      <alignment horizontal="center" vertical="center"/>
    </xf>
    <xf numFmtId="0" fontId="26" fillId="31" borderId="7" xfId="0" applyFont="1" applyFill="1" applyBorder="1" applyAlignment="1">
      <alignment vertical="center"/>
    </xf>
    <xf numFmtId="0" fontId="20" fillId="31" borderId="7" xfId="0" applyFont="1" applyFill="1" applyBorder="1" applyAlignment="1">
      <alignment vertical="center"/>
    </xf>
    <xf numFmtId="0" fontId="4" fillId="31" borderId="7" xfId="0" applyFont="1" applyFill="1" applyBorder="1" applyAlignment="1">
      <alignment vertical="center" wrapText="1"/>
    </xf>
    <xf numFmtId="0" fontId="20" fillId="30" borderId="7" xfId="0" applyFont="1" applyFill="1" applyBorder="1" applyAlignment="1">
      <alignment vertical="center"/>
    </xf>
    <xf numFmtId="0" fontId="24" fillId="4" borderId="21" xfId="0" applyFont="1" applyFill="1" applyBorder="1" applyAlignment="1">
      <alignment horizontal="center" wrapText="1"/>
    </xf>
    <xf numFmtId="0" fontId="20" fillId="4" borderId="21" xfId="0" applyFont="1" applyFill="1" applyBorder="1" applyAlignment="1">
      <alignment horizontal="right"/>
    </xf>
    <xf numFmtId="0" fontId="20" fillId="30" borderId="48" xfId="0" applyFont="1" applyFill="1" applyBorder="1" applyAlignment="1">
      <alignment horizontal="right" vertical="center"/>
    </xf>
    <xf numFmtId="0" fontId="20" fillId="30" borderId="49" xfId="0" applyFont="1" applyFill="1" applyBorder="1" applyAlignment="1">
      <alignment horizontal="center" vertical="center"/>
    </xf>
    <xf numFmtId="0" fontId="20" fillId="30" borderId="48" xfId="0" applyFont="1" applyFill="1" applyBorder="1" applyAlignment="1">
      <alignment vertical="center"/>
    </xf>
    <xf numFmtId="0" fontId="20" fillId="30" borderId="50" xfId="0" applyFont="1" applyFill="1" applyBorder="1" applyAlignment="1">
      <alignment vertical="center"/>
    </xf>
    <xf numFmtId="0" fontId="20" fillId="30" borderId="21" xfId="0" applyFont="1" applyFill="1" applyBorder="1" applyAlignment="1">
      <alignment vertical="center"/>
    </xf>
    <xf numFmtId="0" fontId="20" fillId="30" borderId="51" xfId="0" applyFont="1" applyFill="1" applyBorder="1" applyAlignment="1">
      <alignment horizontal="right" vertical="center"/>
    </xf>
    <xf numFmtId="0" fontId="20" fillId="30" borderId="52" xfId="0" applyFont="1" applyFill="1" applyBorder="1" applyAlignment="1">
      <alignment horizontal="center" vertical="center"/>
    </xf>
    <xf numFmtId="0" fontId="20" fillId="30" borderId="51" xfId="0" applyFont="1" applyFill="1" applyBorder="1" applyAlignment="1">
      <alignment vertical="center"/>
    </xf>
    <xf numFmtId="0" fontId="20" fillId="30" borderId="53" xfId="0" applyFont="1" applyFill="1" applyBorder="1" applyAlignment="1">
      <alignment vertical="center"/>
    </xf>
    <xf numFmtId="0" fontId="20" fillId="30" borderId="21" xfId="0" applyFont="1" applyFill="1" applyBorder="1" applyAlignment="1">
      <alignment horizontal="right" vertical="center"/>
    </xf>
    <xf numFmtId="0" fontId="20" fillId="30" borderId="21" xfId="0" applyFont="1" applyFill="1" applyBorder="1" applyAlignment="1">
      <alignment horizontal="center" vertical="center"/>
    </xf>
    <xf numFmtId="0" fontId="24" fillId="4" borderId="21" xfId="0" applyFont="1" applyFill="1" applyBorder="1" applyAlignment="1">
      <alignment horizontal="right"/>
    </xf>
    <xf numFmtId="0" fontId="24" fillId="30" borderId="21" xfId="0" applyFont="1" applyFill="1" applyBorder="1" applyAlignment="1">
      <alignment vertical="center"/>
    </xf>
    <xf numFmtId="0" fontId="24" fillId="30" borderId="21" xfId="0" applyFont="1" applyFill="1" applyBorder="1" applyAlignment="1">
      <alignment horizontal="center" vertical="center"/>
    </xf>
    <xf numFmtId="0" fontId="20" fillId="31" borderId="21" xfId="0" applyFont="1" applyFill="1" applyBorder="1" applyAlignment="1">
      <alignment horizontal="right" vertical="center"/>
    </xf>
    <xf numFmtId="0" fontId="20" fillId="31" borderId="21" xfId="0" applyFont="1" applyFill="1" applyBorder="1" applyAlignment="1">
      <alignment horizontal="center" vertical="center"/>
    </xf>
    <xf numFmtId="0" fontId="26" fillId="31" borderId="21" xfId="0" applyFont="1" applyFill="1" applyBorder="1" applyAlignment="1">
      <alignment vertical="center"/>
    </xf>
    <xf numFmtId="0" fontId="20" fillId="31" borderId="21" xfId="0" applyFont="1" applyFill="1" applyBorder="1" applyAlignment="1">
      <alignment vertical="center"/>
    </xf>
    <xf numFmtId="0" fontId="24" fillId="31" borderId="21" xfId="0" applyFont="1" applyFill="1" applyBorder="1" applyAlignment="1">
      <alignment horizontal="center" vertical="center"/>
    </xf>
    <xf numFmtId="0" fontId="20" fillId="0" borderId="8" xfId="0" applyFont="1" applyBorder="1" applyAlignment="1">
      <alignment vertical="center"/>
    </xf>
    <xf numFmtId="0" fontId="20" fillId="0" borderId="10" xfId="0" applyFont="1" applyBorder="1" applyAlignment="1">
      <alignment vertical="center"/>
    </xf>
    <xf numFmtId="0" fontId="20" fillId="30" borderId="48" xfId="0" applyFont="1" applyFill="1" applyBorder="1" applyAlignment="1">
      <alignment horizontal="left" vertical="center"/>
    </xf>
    <xf numFmtId="0" fontId="20" fillId="30" borderId="20" xfId="0" applyFont="1" applyFill="1" applyBorder="1" applyAlignment="1">
      <alignment vertical="center"/>
    </xf>
    <xf numFmtId="0" fontId="24" fillId="16" borderId="21" xfId="0" applyFont="1" applyFill="1" applyBorder="1" applyAlignment="1">
      <alignment horizontal="center" wrapText="1"/>
    </xf>
    <xf numFmtId="0" fontId="20" fillId="16" borderId="21" xfId="0" applyFont="1" applyFill="1" applyBorder="1" applyAlignment="1">
      <alignment horizontal="right"/>
    </xf>
    <xf numFmtId="0" fontId="20" fillId="30" borderId="51" xfId="0" applyFont="1" applyFill="1" applyBorder="1" applyAlignment="1">
      <alignment horizontal="left" vertical="center"/>
    </xf>
    <xf numFmtId="0" fontId="20" fillId="30" borderId="55" xfId="0" applyFont="1" applyFill="1" applyBorder="1" applyAlignment="1">
      <alignment horizontal="left" vertical="center"/>
    </xf>
    <xf numFmtId="0" fontId="20" fillId="30" borderId="56" xfId="0" applyFont="1" applyFill="1" applyBorder="1" applyAlignment="1">
      <alignment vertical="center"/>
    </xf>
    <xf numFmtId="0" fontId="24" fillId="16" borderId="21" xfId="0" applyFont="1" applyFill="1" applyBorder="1" applyAlignment="1">
      <alignment horizontal="right"/>
    </xf>
    <xf numFmtId="0" fontId="20" fillId="0" borderId="0" xfId="0" applyFont="1" applyAlignment="1">
      <alignment horizontal="center" wrapText="1"/>
    </xf>
    <xf numFmtId="0" fontId="24" fillId="0" borderId="0" xfId="0" applyFont="1" applyAlignment="1">
      <alignment horizontal="center" wrapText="1"/>
    </xf>
    <xf numFmtId="0" fontId="24" fillId="10" borderId="21" xfId="0" applyFont="1" applyFill="1" applyBorder="1" applyAlignment="1">
      <alignment horizontal="center" wrapText="1"/>
    </xf>
    <xf numFmtId="0" fontId="20" fillId="0" borderId="2" xfId="0" applyFont="1" applyBorder="1" applyAlignment="1">
      <alignment vertical="center"/>
    </xf>
    <xf numFmtId="0" fontId="20" fillId="0" borderId="4" xfId="0" applyFont="1" applyBorder="1" applyAlignment="1">
      <alignment vertical="center"/>
    </xf>
    <xf numFmtId="0" fontId="20" fillId="10" borderId="21" xfId="0" applyFont="1" applyFill="1" applyBorder="1" applyAlignment="1">
      <alignment horizontal="right"/>
    </xf>
    <xf numFmtId="0" fontId="20" fillId="30" borderId="55" xfId="0" applyFont="1" applyFill="1" applyBorder="1" applyAlignment="1">
      <alignment vertical="center"/>
    </xf>
    <xf numFmtId="0" fontId="24" fillId="10" borderId="21" xfId="0" applyFont="1" applyFill="1" applyBorder="1" applyAlignment="1">
      <alignment horizontal="right"/>
    </xf>
    <xf numFmtId="0" fontId="24" fillId="0" borderId="0" xfId="0" applyFont="1"/>
    <xf numFmtId="0" fontId="20" fillId="0" borderId="11" xfId="0" applyFont="1" applyBorder="1" applyAlignment="1">
      <alignment horizontal="left" vertical="center"/>
    </xf>
    <xf numFmtId="0" fontId="24" fillId="0" borderId="0" xfId="0" applyFont="1" applyAlignment="1">
      <alignment horizontal="center" vertical="center"/>
    </xf>
    <xf numFmtId="0" fontId="20" fillId="0" borderId="12" xfId="0" applyFont="1" applyBorder="1" applyAlignment="1">
      <alignment horizontal="left" vertical="center"/>
    </xf>
    <xf numFmtId="0" fontId="20" fillId="0" borderId="14" xfId="0" applyFont="1" applyBorder="1" applyAlignment="1">
      <alignment vertical="center"/>
    </xf>
    <xf numFmtId="0" fontId="20" fillId="30" borderId="20" xfId="0" applyFont="1" applyFill="1" applyBorder="1" applyAlignment="1">
      <alignment vertical="center" wrapText="1"/>
    </xf>
    <xf numFmtId="0" fontId="24" fillId="31" borderId="21" xfId="0" applyFont="1" applyFill="1" applyBorder="1" applyAlignment="1">
      <alignment horizontal="right" vertical="center"/>
    </xf>
    <xf numFmtId="0" fontId="26" fillId="31" borderId="21" xfId="0" applyFont="1" applyFill="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35" xfId="0" applyFont="1" applyBorder="1" applyAlignment="1">
      <alignment horizontal="left" vertical="center"/>
    </xf>
    <xf numFmtId="0" fontId="26" fillId="32" borderId="21" xfId="0" applyFont="1" applyFill="1" applyBorder="1" applyAlignment="1">
      <alignment horizontal="right" vertical="center"/>
    </xf>
    <xf numFmtId="0" fontId="26" fillId="32" borderId="21" xfId="0" applyFont="1" applyFill="1" applyBorder="1" applyAlignment="1">
      <alignment horizontal="center" vertical="center"/>
    </xf>
    <xf numFmtId="0" fontId="26" fillId="32" borderId="21" xfId="0" applyFont="1" applyFill="1" applyBorder="1" applyAlignment="1">
      <alignment vertical="center"/>
    </xf>
    <xf numFmtId="0" fontId="20" fillId="30" borderId="19" xfId="0" applyFont="1" applyFill="1" applyBorder="1" applyAlignment="1">
      <alignment vertical="center"/>
    </xf>
    <xf numFmtId="0" fontId="24" fillId="30" borderId="19" xfId="0" applyFont="1" applyFill="1" applyBorder="1" applyAlignment="1">
      <alignment horizontal="center" vertical="center"/>
    </xf>
    <xf numFmtId="0" fontId="24" fillId="33" borderId="17" xfId="0" applyFont="1" applyFill="1" applyBorder="1" applyAlignment="1">
      <alignment vertical="center"/>
    </xf>
    <xf numFmtId="0" fontId="20" fillId="33" borderId="57" xfId="0" applyFont="1" applyFill="1" applyBorder="1" applyAlignment="1">
      <alignment vertical="center"/>
    </xf>
    <xf numFmtId="0" fontId="24" fillId="33" borderId="57" xfId="0" applyFont="1" applyFill="1" applyBorder="1" applyAlignment="1">
      <alignment horizontal="center" vertical="center"/>
    </xf>
    <xf numFmtId="0" fontId="20" fillId="29" borderId="57" xfId="0" applyFont="1" applyFill="1" applyBorder="1" applyAlignment="1">
      <alignment horizontal="center" vertical="center"/>
    </xf>
    <xf numFmtId="0" fontId="27" fillId="0" borderId="6" xfId="0" applyFont="1" applyBorder="1" applyAlignment="1">
      <alignment vertical="center"/>
    </xf>
    <xf numFmtId="0" fontId="24" fillId="30" borderId="16" xfId="0" applyFont="1" applyFill="1" applyBorder="1" applyAlignment="1">
      <alignment horizontal="center" vertical="center"/>
    </xf>
    <xf numFmtId="0" fontId="27" fillId="0" borderId="7" xfId="0" applyFont="1" applyBorder="1" applyAlignment="1">
      <alignment vertical="center"/>
    </xf>
    <xf numFmtId="0" fontId="20" fillId="33" borderId="17" xfId="0" applyFont="1" applyFill="1" applyBorder="1" applyAlignment="1">
      <alignment vertical="center"/>
    </xf>
    <xf numFmtId="0" fontId="20" fillId="34" borderId="55" xfId="0" applyFont="1" applyFill="1" applyBorder="1" applyAlignment="1">
      <alignment vertical="center"/>
    </xf>
    <xf numFmtId="0" fontId="20" fillId="34" borderId="56" xfId="0" applyFont="1" applyFill="1" applyBorder="1" applyAlignment="1">
      <alignment vertical="center"/>
    </xf>
    <xf numFmtId="0" fontId="20" fillId="30" borderId="16" xfId="0" applyFont="1" applyFill="1" applyBorder="1" applyAlignment="1">
      <alignment vertical="center"/>
    </xf>
    <xf numFmtId="0" fontId="24" fillId="30" borderId="20" xfId="0" applyFont="1" applyFill="1" applyBorder="1" applyAlignment="1">
      <alignment horizontal="center" vertical="center"/>
    </xf>
    <xf numFmtId="0" fontId="20" fillId="0" borderId="0" xfId="0" applyFont="1" applyAlignment="1">
      <alignment horizontal="right" vertical="center"/>
    </xf>
    <xf numFmtId="0" fontId="24" fillId="30" borderId="21" xfId="0" applyFont="1" applyFill="1" applyBorder="1" applyAlignment="1">
      <alignment horizontal="center"/>
    </xf>
    <xf numFmtId="0" fontId="20" fillId="30" borderId="21" xfId="0" applyFont="1" applyFill="1" applyBorder="1" applyAlignment="1">
      <alignment horizontal="right"/>
    </xf>
    <xf numFmtId="0" fontId="24" fillId="0" borderId="0" xfId="0" applyFont="1" applyAlignment="1">
      <alignment horizontal="center"/>
    </xf>
    <xf numFmtId="0" fontId="20" fillId="0" borderId="0" xfId="0" applyFont="1" applyAlignment="1">
      <alignment horizontal="right"/>
    </xf>
    <xf numFmtId="0" fontId="24" fillId="0" borderId="0" xfId="0" applyFont="1" applyAlignment="1">
      <alignment horizontal="right"/>
    </xf>
    <xf numFmtId="0" fontId="28" fillId="0" borderId="0" xfId="0" applyFont="1"/>
    <xf numFmtId="0" fontId="4" fillId="0" borderId="0" xfId="0" applyFont="1" applyAlignment="1">
      <alignment wrapText="1"/>
    </xf>
    <xf numFmtId="0" fontId="16" fillId="0" borderId="0" xfId="0" applyFont="1" applyAlignment="1">
      <alignment vertical="center"/>
    </xf>
    <xf numFmtId="0" fontId="16" fillId="0" borderId="0" xfId="0" applyFont="1"/>
    <xf numFmtId="0" fontId="7" fillId="26" borderId="7" xfId="0" applyFont="1" applyFill="1" applyBorder="1" applyAlignment="1">
      <alignment horizontal="center" vertical="center"/>
    </xf>
    <xf numFmtId="0" fontId="7" fillId="26" borderId="76" xfId="0" applyFont="1" applyFill="1" applyBorder="1" applyAlignment="1">
      <alignment horizontal="center" vertical="center"/>
    </xf>
    <xf numFmtId="0" fontId="7" fillId="35" borderId="7" xfId="0" applyFont="1" applyFill="1" applyBorder="1" applyAlignment="1">
      <alignment horizontal="center" vertical="center"/>
    </xf>
    <xf numFmtId="0" fontId="7" fillId="35" borderId="76" xfId="0" applyFont="1" applyFill="1" applyBorder="1" applyAlignment="1">
      <alignment horizontal="center" vertical="center"/>
    </xf>
    <xf numFmtId="0" fontId="7" fillId="36" borderId="7" xfId="0" applyFont="1" applyFill="1" applyBorder="1" applyAlignment="1">
      <alignment horizontal="center" vertical="center"/>
    </xf>
    <xf numFmtId="0" fontId="7" fillId="36" borderId="76" xfId="0" applyFont="1" applyFill="1" applyBorder="1" applyAlignment="1">
      <alignment horizontal="center" vertical="center"/>
    </xf>
    <xf numFmtId="0" fontId="7" fillId="37" borderId="7" xfId="0" applyFont="1" applyFill="1" applyBorder="1" applyAlignment="1">
      <alignment horizontal="center" vertical="center"/>
    </xf>
    <xf numFmtId="0" fontId="7" fillId="37" borderId="76" xfId="0" applyFont="1" applyFill="1" applyBorder="1" applyAlignment="1">
      <alignment horizontal="center" vertical="center"/>
    </xf>
    <xf numFmtId="0" fontId="7" fillId="24" borderId="7" xfId="0" applyFont="1" applyFill="1" applyBorder="1" applyAlignment="1">
      <alignment horizontal="center" vertical="center"/>
    </xf>
    <xf numFmtId="0" fontId="7" fillId="24" borderId="76" xfId="0" applyFont="1" applyFill="1" applyBorder="1" applyAlignment="1">
      <alignment horizontal="center" vertical="center"/>
    </xf>
    <xf numFmtId="0" fontId="31" fillId="0" borderId="78" xfId="0" applyFont="1" applyBorder="1" applyAlignment="1">
      <alignment horizontal="center" vertical="center"/>
    </xf>
    <xf numFmtId="0" fontId="7" fillId="26" borderId="81" xfId="0" applyFont="1" applyFill="1" applyBorder="1" applyAlignment="1">
      <alignment horizontal="center" vertical="center" wrapText="1"/>
    </xf>
    <xf numFmtId="0" fontId="31" fillId="26" borderId="82" xfId="0" applyFont="1" applyFill="1" applyBorder="1" applyAlignment="1">
      <alignment horizontal="center" vertical="center"/>
    </xf>
    <xf numFmtId="0" fontId="31" fillId="26" borderId="83" xfId="0" applyFont="1" applyFill="1" applyBorder="1" applyAlignment="1">
      <alignment horizontal="center" vertical="center"/>
    </xf>
    <xf numFmtId="0" fontId="7" fillId="35" borderId="81" xfId="0" applyFont="1" applyFill="1" applyBorder="1" applyAlignment="1">
      <alignment horizontal="center" vertical="center" wrapText="1"/>
    </xf>
    <xf numFmtId="0" fontId="31" fillId="35" borderId="82" xfId="0" applyFont="1" applyFill="1" applyBorder="1" applyAlignment="1">
      <alignment horizontal="center" vertical="center"/>
    </xf>
    <xf numFmtId="0" fontId="31" fillId="35" borderId="83" xfId="0" applyFont="1" applyFill="1" applyBorder="1" applyAlignment="1">
      <alignment horizontal="center" vertical="center"/>
    </xf>
    <xf numFmtId="0" fontId="7" fillId="36" borderId="81" xfId="0" applyFont="1" applyFill="1" applyBorder="1" applyAlignment="1">
      <alignment horizontal="center" vertical="center" wrapText="1"/>
    </xf>
    <xf numFmtId="0" fontId="31" fillId="36" borderId="82" xfId="0" applyFont="1" applyFill="1" applyBorder="1" applyAlignment="1">
      <alignment horizontal="center" vertical="center"/>
    </xf>
    <xf numFmtId="0" fontId="31" fillId="36" borderId="83" xfId="0" applyFont="1" applyFill="1" applyBorder="1" applyAlignment="1">
      <alignment horizontal="center" vertical="center"/>
    </xf>
    <xf numFmtId="0" fontId="7" fillId="37" borderId="81" xfId="0" applyFont="1" applyFill="1" applyBorder="1" applyAlignment="1">
      <alignment horizontal="center" vertical="center" wrapText="1"/>
    </xf>
    <xf numFmtId="0" fontId="31" fillId="37" borderId="82" xfId="0" applyFont="1" applyFill="1" applyBorder="1" applyAlignment="1">
      <alignment horizontal="center" vertical="center"/>
    </xf>
    <xf numFmtId="0" fontId="31" fillId="37" borderId="83" xfId="0" applyFont="1" applyFill="1" applyBorder="1" applyAlignment="1">
      <alignment horizontal="center" vertical="center"/>
    </xf>
    <xf numFmtId="0" fontId="7" fillId="24" borderId="81" xfId="0" applyFont="1" applyFill="1" applyBorder="1" applyAlignment="1">
      <alignment horizontal="center" vertical="center" wrapText="1"/>
    </xf>
    <xf numFmtId="0" fontId="31" fillId="24" borderId="82" xfId="0" applyFont="1" applyFill="1" applyBorder="1" applyAlignment="1">
      <alignment horizontal="center" vertical="center"/>
    </xf>
    <xf numFmtId="0" fontId="31" fillId="24" borderId="83" xfId="0" applyFont="1" applyFill="1" applyBorder="1" applyAlignment="1">
      <alignment horizontal="center" vertical="center"/>
    </xf>
    <xf numFmtId="0" fontId="33" fillId="13" borderId="87" xfId="0" applyFont="1" applyFill="1" applyBorder="1" applyAlignment="1">
      <alignment vertical="top"/>
    </xf>
    <xf numFmtId="0" fontId="31" fillId="26" borderId="90" xfId="0" applyFont="1" applyFill="1" applyBorder="1" applyAlignment="1">
      <alignment horizontal="left" vertical="center" wrapText="1" readingOrder="1"/>
    </xf>
    <xf numFmtId="0" fontId="16" fillId="26" borderId="90" xfId="0" applyFont="1" applyFill="1" applyBorder="1" applyAlignment="1">
      <alignment horizontal="center" vertical="center"/>
    </xf>
    <xf numFmtId="0" fontId="16" fillId="26" borderId="90" xfId="0" applyFont="1" applyFill="1" applyBorder="1" applyAlignment="1">
      <alignment horizontal="center"/>
    </xf>
    <xf numFmtId="0" fontId="16" fillId="26" borderId="91" xfId="0" applyFont="1" applyFill="1" applyBorder="1" applyAlignment="1">
      <alignment horizontal="center"/>
    </xf>
    <xf numFmtId="0" fontId="31" fillId="35" borderId="90" xfId="0" applyFont="1" applyFill="1" applyBorder="1" applyAlignment="1">
      <alignment horizontal="left" vertical="center" wrapText="1" readingOrder="1"/>
    </xf>
    <xf numFmtId="0" fontId="16" fillId="35" borderId="90" xfId="0" applyFont="1" applyFill="1" applyBorder="1" applyAlignment="1">
      <alignment horizontal="center" vertical="center"/>
    </xf>
    <xf numFmtId="0" fontId="16" fillId="35" borderId="90" xfId="0" applyFont="1" applyFill="1" applyBorder="1" applyAlignment="1">
      <alignment horizontal="center"/>
    </xf>
    <xf numFmtId="0" fontId="16" fillId="35" borderId="91" xfId="0" applyFont="1" applyFill="1" applyBorder="1" applyAlignment="1">
      <alignment horizontal="center"/>
    </xf>
    <xf numFmtId="0" fontId="31" fillId="36" borderId="90" xfId="0" applyFont="1" applyFill="1" applyBorder="1" applyAlignment="1">
      <alignment horizontal="left" vertical="center" wrapText="1" readingOrder="1"/>
    </xf>
    <xf numFmtId="0" fontId="16" fillId="36" borderId="90" xfId="0" applyFont="1" applyFill="1" applyBorder="1" applyAlignment="1">
      <alignment horizontal="center" vertical="center"/>
    </xf>
    <xf numFmtId="0" fontId="16" fillId="36" borderId="90" xfId="0" applyFont="1" applyFill="1" applyBorder="1" applyAlignment="1">
      <alignment horizontal="center"/>
    </xf>
    <xf numFmtId="0" fontId="16" fillId="36" borderId="91" xfId="0" applyFont="1" applyFill="1" applyBorder="1" applyAlignment="1">
      <alignment horizontal="center"/>
    </xf>
    <xf numFmtId="0" fontId="31" fillId="37" borderId="90" xfId="0" applyFont="1" applyFill="1" applyBorder="1" applyAlignment="1">
      <alignment horizontal="left" vertical="center" wrapText="1" readingOrder="1"/>
    </xf>
    <xf numFmtId="0" fontId="16" fillId="37" borderId="90" xfId="0" applyFont="1" applyFill="1" applyBorder="1" applyAlignment="1">
      <alignment horizontal="center" vertical="center"/>
    </xf>
    <xf numFmtId="0" fontId="16" fillId="37" borderId="90" xfId="0" applyFont="1" applyFill="1" applyBorder="1" applyAlignment="1">
      <alignment horizontal="center"/>
    </xf>
    <xf numFmtId="0" fontId="16" fillId="37" borderId="91" xfId="0" applyFont="1" applyFill="1" applyBorder="1" applyAlignment="1">
      <alignment horizontal="center"/>
    </xf>
    <xf numFmtId="0" fontId="31" fillId="24" borderId="90" xfId="0" applyFont="1" applyFill="1" applyBorder="1" applyAlignment="1">
      <alignment horizontal="left" vertical="center" wrapText="1" readingOrder="1"/>
    </xf>
    <xf numFmtId="0" fontId="16" fillId="24" borderId="90" xfId="0" applyFont="1" applyFill="1" applyBorder="1" applyAlignment="1">
      <alignment horizontal="center" vertical="center"/>
    </xf>
    <xf numFmtId="0" fontId="16" fillId="24" borderId="90" xfId="0" applyFont="1" applyFill="1" applyBorder="1" applyAlignment="1">
      <alignment horizontal="center"/>
    </xf>
    <xf numFmtId="0" fontId="16" fillId="24" borderId="91" xfId="0" applyFont="1" applyFill="1" applyBorder="1" applyAlignment="1">
      <alignment horizontal="center"/>
    </xf>
    <xf numFmtId="0" fontId="35" fillId="0" borderId="77" xfId="0" applyFont="1" applyBorder="1" applyAlignment="1">
      <alignment vertical="top"/>
    </xf>
    <xf numFmtId="0" fontId="33" fillId="0" borderId="92" xfId="0" applyFont="1" applyBorder="1" applyAlignment="1">
      <alignment vertical="top"/>
    </xf>
    <xf numFmtId="0" fontId="34" fillId="0" borderId="2" xfId="0" applyFont="1" applyBorder="1" applyAlignment="1">
      <alignment horizontal="left" vertical="top" wrapText="1"/>
    </xf>
    <xf numFmtId="0" fontId="34" fillId="0" borderId="3" xfId="0" applyFont="1" applyBorder="1" applyAlignment="1">
      <alignment vertical="top" wrapText="1"/>
    </xf>
    <xf numFmtId="0" fontId="33" fillId="0" borderId="2" xfId="0" applyFont="1" applyBorder="1" applyAlignment="1">
      <alignment vertical="top"/>
    </xf>
    <xf numFmtId="0" fontId="34" fillId="0" borderId="3" xfId="0" applyFont="1" applyBorder="1" applyAlignment="1">
      <alignment horizontal="left" vertical="top" wrapText="1"/>
    </xf>
    <xf numFmtId="0" fontId="35" fillId="0" borderId="92" xfId="0" applyFont="1" applyBorder="1" applyAlignment="1">
      <alignment vertical="top"/>
    </xf>
    <xf numFmtId="0" fontId="35" fillId="0" borderId="2" xfId="0" applyFont="1" applyBorder="1" applyAlignment="1">
      <alignment vertical="top"/>
    </xf>
    <xf numFmtId="0" fontId="37" fillId="0" borderId="3" xfId="0" applyFont="1" applyBorder="1" applyAlignment="1">
      <alignment horizontal="left" vertical="top" wrapText="1"/>
    </xf>
    <xf numFmtId="0" fontId="33" fillId="13" borderId="92" xfId="0" applyFont="1" applyFill="1" applyBorder="1" applyAlignment="1">
      <alignment vertical="top"/>
    </xf>
    <xf numFmtId="0" fontId="31" fillId="37" borderId="15" xfId="0" applyFont="1" applyFill="1" applyBorder="1" applyAlignment="1">
      <alignment horizontal="left" vertical="center" wrapText="1" readingOrder="1"/>
    </xf>
    <xf numFmtId="0" fontId="16" fillId="37" borderId="15" xfId="0" applyFont="1" applyFill="1" applyBorder="1" applyAlignment="1">
      <alignment horizontal="center" vertical="center"/>
    </xf>
    <xf numFmtId="0" fontId="16" fillId="37" borderId="15" xfId="0" applyFont="1" applyFill="1" applyBorder="1" applyAlignment="1">
      <alignment horizontal="center"/>
    </xf>
    <xf numFmtId="0" fontId="16" fillId="37" borderId="93" xfId="0" applyFont="1" applyFill="1" applyBorder="1" applyAlignment="1">
      <alignment horizontal="center"/>
    </xf>
    <xf numFmtId="0" fontId="31" fillId="24" borderId="15" xfId="0" applyFont="1" applyFill="1" applyBorder="1" applyAlignment="1">
      <alignment horizontal="left" vertical="center" wrapText="1" readingOrder="1"/>
    </xf>
    <xf numFmtId="0" fontId="16" fillId="24" borderId="15" xfId="0" applyFont="1" applyFill="1" applyBorder="1" applyAlignment="1">
      <alignment horizontal="center" vertical="center"/>
    </xf>
    <xf numFmtId="0" fontId="16" fillId="24" borderId="15" xfId="0" applyFont="1" applyFill="1" applyBorder="1" applyAlignment="1">
      <alignment horizontal="center"/>
    </xf>
    <xf numFmtId="0" fontId="16" fillId="24" borderId="93" xfId="0" applyFont="1" applyFill="1" applyBorder="1" applyAlignment="1">
      <alignment horizontal="center"/>
    </xf>
    <xf numFmtId="0" fontId="35" fillId="0" borderId="92" xfId="0" applyFont="1" applyBorder="1" applyAlignment="1">
      <alignment vertical="center"/>
    </xf>
    <xf numFmtId="0" fontId="37" fillId="0" borderId="2" xfId="0" applyFont="1" applyBorder="1" applyAlignment="1">
      <alignment vertical="center" wrapText="1"/>
    </xf>
    <xf numFmtId="0" fontId="37" fillId="0" borderId="3" xfId="0" applyFont="1" applyBorder="1" applyAlignment="1">
      <alignment vertical="center" wrapText="1"/>
    </xf>
    <xf numFmtId="0" fontId="35" fillId="0" borderId="2" xfId="0" applyFont="1" applyBorder="1" applyAlignment="1">
      <alignment vertical="center"/>
    </xf>
    <xf numFmtId="0" fontId="37" fillId="0" borderId="3" xfId="0" applyFont="1" applyBorder="1" applyAlignment="1">
      <alignment horizontal="left" vertical="center" wrapText="1"/>
    </xf>
    <xf numFmtId="0" fontId="35" fillId="13" borderId="92" xfId="0" applyFont="1" applyFill="1" applyBorder="1" applyAlignment="1">
      <alignment vertical="top"/>
    </xf>
    <xf numFmtId="0" fontId="36" fillId="26" borderId="7" xfId="0" applyFont="1" applyFill="1" applyBorder="1" applyAlignment="1">
      <alignment horizontal="left" vertical="center" wrapText="1" readingOrder="1"/>
    </xf>
    <xf numFmtId="0" fontId="29" fillId="26" borderId="7" xfId="0" applyFont="1" applyFill="1" applyBorder="1" applyAlignment="1">
      <alignment vertical="center"/>
    </xf>
    <xf numFmtId="0" fontId="29" fillId="26" borderId="7" xfId="0" applyFont="1" applyFill="1" applyBorder="1"/>
    <xf numFmtId="0" fontId="36" fillId="35" borderId="7" xfId="0" applyFont="1" applyFill="1" applyBorder="1" applyAlignment="1">
      <alignment horizontal="left" vertical="center" wrapText="1" readingOrder="1"/>
    </xf>
    <xf numFmtId="0" fontId="29" fillId="35" borderId="7" xfId="0" applyFont="1" applyFill="1" applyBorder="1" applyAlignment="1">
      <alignment vertical="center"/>
    </xf>
    <xf numFmtId="0" fontId="29" fillId="35" borderId="7" xfId="0" applyFont="1" applyFill="1" applyBorder="1"/>
    <xf numFmtId="0" fontId="36" fillId="36" borderId="7" xfId="0" applyFont="1" applyFill="1" applyBorder="1" applyAlignment="1">
      <alignment horizontal="left" vertical="center" wrapText="1" readingOrder="1"/>
    </xf>
    <xf numFmtId="0" fontId="29" fillId="36" borderId="7" xfId="0" applyFont="1" applyFill="1" applyBorder="1" applyAlignment="1">
      <alignment vertical="center"/>
    </xf>
    <xf numFmtId="0" fontId="29" fillId="36" borderId="7" xfId="0" applyFont="1" applyFill="1" applyBorder="1"/>
    <xf numFmtId="0" fontId="36" fillId="37" borderId="7" xfId="0" applyFont="1" applyFill="1" applyBorder="1" applyAlignment="1">
      <alignment horizontal="left" vertical="center" wrapText="1" readingOrder="1"/>
    </xf>
    <xf numFmtId="0" fontId="29" fillId="37" borderId="7" xfId="0" applyFont="1" applyFill="1" applyBorder="1" applyAlignment="1">
      <alignment vertical="center"/>
    </xf>
    <xf numFmtId="0" fontId="29" fillId="37" borderId="7" xfId="0" applyFont="1" applyFill="1" applyBorder="1"/>
    <xf numFmtId="0" fontId="36" fillId="24" borderId="7" xfId="0" applyFont="1" applyFill="1" applyBorder="1" applyAlignment="1">
      <alignment horizontal="left" vertical="center" wrapText="1" readingOrder="1"/>
    </xf>
    <xf numFmtId="0" fontId="29" fillId="24" borderId="7" xfId="0" applyFont="1" applyFill="1" applyBorder="1" applyAlignment="1">
      <alignment vertical="center"/>
    </xf>
    <xf numFmtId="0" fontId="29" fillId="24" borderId="7" xfId="0" applyFont="1" applyFill="1" applyBorder="1"/>
    <xf numFmtId="0" fontId="35" fillId="0" borderId="2" xfId="0" applyFont="1" applyBorder="1" applyAlignment="1">
      <alignment horizontal="left" vertical="top"/>
    </xf>
    <xf numFmtId="0" fontId="36" fillId="37" borderId="15" xfId="0" applyFont="1" applyFill="1" applyBorder="1" applyAlignment="1">
      <alignment horizontal="left" vertical="center" wrapText="1" readingOrder="1"/>
    </xf>
    <xf numFmtId="0" fontId="29" fillId="37" borderId="15" xfId="0" applyFont="1" applyFill="1" applyBorder="1" applyAlignment="1">
      <alignment horizontal="center" vertical="center"/>
    </xf>
    <xf numFmtId="0" fontId="29" fillId="37" borderId="15" xfId="0" applyFont="1" applyFill="1" applyBorder="1" applyAlignment="1">
      <alignment horizontal="center"/>
    </xf>
    <xf numFmtId="0" fontId="29" fillId="37" borderId="93" xfId="0" applyFont="1" applyFill="1" applyBorder="1" applyAlignment="1">
      <alignment horizontal="center"/>
    </xf>
    <xf numFmtId="0" fontId="36" fillId="24" borderId="15" xfId="0" applyFont="1" applyFill="1" applyBorder="1" applyAlignment="1">
      <alignment horizontal="left" vertical="center" wrapText="1" readingOrder="1"/>
    </xf>
    <xf numFmtId="0" fontId="29" fillId="24" borderId="15" xfId="0" applyFont="1" applyFill="1" applyBorder="1" applyAlignment="1">
      <alignment horizontal="center" vertical="center"/>
    </xf>
    <xf numFmtId="0" fontId="29" fillId="24" borderId="15" xfId="0" applyFont="1" applyFill="1" applyBorder="1" applyAlignment="1">
      <alignment horizontal="center"/>
    </xf>
    <xf numFmtId="0" fontId="29" fillId="24" borderId="93" xfId="0" applyFont="1" applyFill="1" applyBorder="1" applyAlignment="1">
      <alignment horizontal="center"/>
    </xf>
    <xf numFmtId="0" fontId="35" fillId="0" borderId="3" xfId="0" applyFont="1" applyBorder="1" applyAlignment="1">
      <alignment vertical="top"/>
    </xf>
    <xf numFmtId="0" fontId="29" fillId="26" borderId="16" xfId="0" applyFont="1" applyFill="1" applyBorder="1" applyAlignment="1">
      <alignment horizontal="center"/>
    </xf>
    <xf numFmtId="0" fontId="29" fillId="35" borderId="16" xfId="0" applyFont="1" applyFill="1" applyBorder="1" applyAlignment="1">
      <alignment horizontal="center"/>
    </xf>
    <xf numFmtId="0" fontId="29" fillId="36" borderId="16" xfId="0" applyFont="1" applyFill="1" applyBorder="1" applyAlignment="1">
      <alignment horizontal="center"/>
    </xf>
    <xf numFmtId="0" fontId="29" fillId="37" borderId="16" xfId="0" applyFont="1" applyFill="1" applyBorder="1" applyAlignment="1">
      <alignment horizontal="center"/>
    </xf>
    <xf numFmtId="0" fontId="29" fillId="37" borderId="94" xfId="0" applyFont="1" applyFill="1" applyBorder="1" applyAlignment="1">
      <alignment horizontal="center"/>
    </xf>
    <xf numFmtId="0" fontId="29" fillId="24" borderId="16" xfId="0" applyFont="1" applyFill="1" applyBorder="1" applyAlignment="1">
      <alignment horizontal="center"/>
    </xf>
    <xf numFmtId="0" fontId="29" fillId="24" borderId="94" xfId="0" applyFont="1" applyFill="1" applyBorder="1" applyAlignment="1">
      <alignment horizontal="center"/>
    </xf>
    <xf numFmtId="0" fontId="36" fillId="26" borderId="19" xfId="0" applyFont="1" applyFill="1" applyBorder="1" applyAlignment="1">
      <alignment horizontal="left" vertical="center" wrapText="1" readingOrder="1"/>
    </xf>
    <xf numFmtId="0" fontId="29" fillId="26" borderId="7" xfId="0" applyFont="1" applyFill="1" applyBorder="1" applyAlignment="1">
      <alignment horizontal="center" vertical="center"/>
    </xf>
    <xf numFmtId="0" fontId="29" fillId="26" borderId="7" xfId="0" applyFont="1" applyFill="1" applyBorder="1" applyAlignment="1">
      <alignment horizontal="center"/>
    </xf>
    <xf numFmtId="0" fontId="29" fillId="26" borderId="76" xfId="0" applyFont="1" applyFill="1" applyBorder="1" applyAlignment="1">
      <alignment horizontal="center"/>
    </xf>
    <xf numFmtId="0" fontId="36" fillId="35" borderId="19" xfId="0" applyFont="1" applyFill="1" applyBorder="1" applyAlignment="1">
      <alignment horizontal="left" vertical="center" wrapText="1" readingOrder="1"/>
    </xf>
    <xf numFmtId="0" fontId="29" fillId="35" borderId="7" xfId="0" applyFont="1" applyFill="1" applyBorder="1" applyAlignment="1">
      <alignment horizontal="center" vertical="center"/>
    </xf>
    <xf numFmtId="0" fontId="29" fillId="35" borderId="7" xfId="0" applyFont="1" applyFill="1" applyBorder="1" applyAlignment="1">
      <alignment horizontal="center"/>
    </xf>
    <xf numFmtId="0" fontId="29" fillId="35" borderId="76" xfId="0" applyFont="1" applyFill="1" applyBorder="1" applyAlignment="1">
      <alignment horizontal="center"/>
    </xf>
    <xf numFmtId="0" fontId="36" fillId="36" borderId="19" xfId="0" applyFont="1" applyFill="1" applyBorder="1" applyAlignment="1">
      <alignment horizontal="left" vertical="center" wrapText="1" readingOrder="1"/>
    </xf>
    <xf numFmtId="0" fontId="29" fillId="36" borderId="7" xfId="0" applyFont="1" applyFill="1" applyBorder="1" applyAlignment="1">
      <alignment horizontal="center" vertical="center"/>
    </xf>
    <xf numFmtId="0" fontId="29" fillId="36" borderId="7" xfId="0" applyFont="1" applyFill="1" applyBorder="1" applyAlignment="1">
      <alignment horizontal="center"/>
    </xf>
    <xf numFmtId="0" fontId="29" fillId="36" borderId="76" xfId="0" applyFont="1" applyFill="1" applyBorder="1" applyAlignment="1">
      <alignment horizontal="center"/>
    </xf>
    <xf numFmtId="0" fontId="36" fillId="37" borderId="19" xfId="0" applyFont="1" applyFill="1" applyBorder="1" applyAlignment="1">
      <alignment horizontal="left" vertical="center" wrapText="1" readingOrder="1"/>
    </xf>
    <xf numFmtId="0" fontId="29" fillId="37" borderId="7" xfId="0" applyFont="1" applyFill="1" applyBorder="1" applyAlignment="1">
      <alignment horizontal="center" vertical="center"/>
    </xf>
    <xf numFmtId="0" fontId="29" fillId="37" borderId="7" xfId="0" applyFont="1" applyFill="1" applyBorder="1" applyAlignment="1">
      <alignment horizontal="center"/>
    </xf>
    <xf numFmtId="0" fontId="29" fillId="37" borderId="76" xfId="0" applyFont="1" applyFill="1" applyBorder="1" applyAlignment="1">
      <alignment horizontal="center"/>
    </xf>
    <xf numFmtId="0" fontId="36" fillId="24" borderId="19" xfId="0" applyFont="1" applyFill="1" applyBorder="1" applyAlignment="1">
      <alignment horizontal="left" vertical="center" wrapText="1" readingOrder="1"/>
    </xf>
    <xf numFmtId="0" fontId="29" fillId="24" borderId="7" xfId="0" applyFont="1" applyFill="1" applyBorder="1" applyAlignment="1">
      <alignment horizontal="center" vertical="center"/>
    </xf>
    <xf numFmtId="0" fontId="29" fillId="24" borderId="7" xfId="0" applyFont="1" applyFill="1" applyBorder="1" applyAlignment="1">
      <alignment horizontal="center"/>
    </xf>
    <xf numFmtId="0" fontId="29" fillId="24" borderId="76" xfId="0" applyFont="1" applyFill="1" applyBorder="1" applyAlignment="1">
      <alignment horizontal="center"/>
    </xf>
    <xf numFmtId="0" fontId="37" fillId="0" borderId="3" xfId="0" applyFont="1" applyBorder="1" applyAlignment="1">
      <alignment horizontal="left" vertical="top"/>
    </xf>
    <xf numFmtId="0" fontId="37" fillId="0" borderId="3" xfId="0" quotePrefix="1" applyFont="1" applyBorder="1" applyAlignment="1">
      <alignment horizontal="left" vertical="top" wrapText="1"/>
    </xf>
    <xf numFmtId="0" fontId="37" fillId="0" borderId="3" xfId="0" quotePrefix="1" applyFont="1" applyBorder="1" applyAlignment="1">
      <alignment horizontal="left" vertical="top"/>
    </xf>
    <xf numFmtId="0" fontId="36" fillId="26" borderId="16" xfId="0" applyFont="1" applyFill="1" applyBorder="1" applyAlignment="1">
      <alignment horizontal="left" vertical="center" wrapText="1" readingOrder="1"/>
    </xf>
    <xf numFmtId="0" fontId="36" fillId="35" borderId="16" xfId="0" applyFont="1" applyFill="1" applyBorder="1" applyAlignment="1">
      <alignment horizontal="left" vertical="center" wrapText="1" readingOrder="1"/>
    </xf>
    <xf numFmtId="0" fontId="36" fillId="36" borderId="16" xfId="0" applyFont="1" applyFill="1" applyBorder="1" applyAlignment="1">
      <alignment horizontal="left" vertical="center" wrapText="1" readingOrder="1"/>
    </xf>
    <xf numFmtId="0" fontId="36" fillId="37" borderId="16" xfId="0" applyFont="1" applyFill="1" applyBorder="1" applyAlignment="1">
      <alignment horizontal="left" vertical="center" wrapText="1" readingOrder="1"/>
    </xf>
    <xf numFmtId="0" fontId="36" fillId="24" borderId="16" xfId="0" applyFont="1" applyFill="1" applyBorder="1" applyAlignment="1">
      <alignment horizontal="left" vertical="center" wrapText="1" readingOrder="1"/>
    </xf>
    <xf numFmtId="0" fontId="37" fillId="0" borderId="4" xfId="0" applyFont="1" applyBorder="1" applyAlignment="1">
      <alignment horizontal="left" vertical="top" wrapText="1"/>
    </xf>
    <xf numFmtId="0" fontId="35" fillId="0" borderId="100" xfId="0" applyFont="1" applyBorder="1" applyAlignment="1">
      <alignment vertical="top"/>
    </xf>
    <xf numFmtId="0" fontId="35" fillId="0" borderId="8" xfId="0" applyFont="1" applyBorder="1" applyAlignment="1">
      <alignment vertical="top"/>
    </xf>
    <xf numFmtId="0" fontId="29" fillId="0" borderId="101" xfId="0" applyFont="1" applyBorder="1" applyAlignment="1">
      <alignment vertical="center"/>
    </xf>
    <xf numFmtId="0" fontId="35" fillId="0" borderId="0" xfId="0" applyFont="1"/>
    <xf numFmtId="0" fontId="38" fillId="0" borderId="0" xfId="0" applyFont="1"/>
    <xf numFmtId="0" fontId="16" fillId="0" borderId="0" xfId="0" applyFont="1" applyAlignment="1">
      <alignment horizontal="center"/>
    </xf>
    <xf numFmtId="0" fontId="16" fillId="0" borderId="0" xfId="0" applyFont="1" applyAlignment="1">
      <alignment horizontal="left"/>
    </xf>
    <xf numFmtId="0" fontId="4" fillId="0" borderId="7" xfId="0" applyFont="1" applyBorder="1" applyAlignment="1">
      <alignment horizontal="center" vertical="center" wrapText="1"/>
    </xf>
    <xf numFmtId="0" fontId="7" fillId="38" borderId="19" xfId="0" applyFont="1" applyFill="1" applyBorder="1" applyAlignment="1">
      <alignment horizontal="center"/>
    </xf>
    <xf numFmtId="0" fontId="7" fillId="38" borderId="16" xfId="0" applyFont="1" applyFill="1" applyBorder="1" applyAlignment="1">
      <alignment horizontal="center"/>
    </xf>
    <xf numFmtId="0" fontId="4" fillId="38" borderId="7" xfId="0" applyFont="1" applyFill="1" applyBorder="1" applyAlignment="1">
      <alignment horizontal="center"/>
    </xf>
    <xf numFmtId="0" fontId="7" fillId="25" borderId="17" xfId="0" applyFont="1" applyFill="1" applyBorder="1" applyAlignment="1">
      <alignment horizontal="left" vertical="center"/>
    </xf>
    <xf numFmtId="0" fontId="7" fillId="25" borderId="57" xfId="0" applyFont="1" applyFill="1" applyBorder="1" applyAlignment="1">
      <alignment horizontal="left" vertical="center"/>
    </xf>
    <xf numFmtId="0" fontId="7" fillId="25" borderId="20" xfId="0" applyFont="1" applyFill="1" applyBorder="1" applyAlignment="1">
      <alignment horizontal="left" vertical="center"/>
    </xf>
    <xf numFmtId="0" fontId="20" fillId="0" borderId="0" xfId="0" applyFont="1" applyAlignment="1">
      <alignment horizontal="left" vertical="center"/>
    </xf>
    <xf numFmtId="0" fontId="7" fillId="0" borderId="2" xfId="0" applyFont="1" applyBorder="1"/>
    <xf numFmtId="0" fontId="7" fillId="0" borderId="3" xfId="0" applyFont="1" applyBorder="1"/>
    <xf numFmtId="0" fontId="7" fillId="0" borderId="4" xfId="0" applyFont="1" applyBorder="1"/>
    <xf numFmtId="0" fontId="4" fillId="0" borderId="2" xfId="0" applyFont="1" applyBorder="1"/>
    <xf numFmtId="0" fontId="4" fillId="0" borderId="3" xfId="0" applyFont="1" applyBorder="1"/>
    <xf numFmtId="0" fontId="4" fillId="0" borderId="4" xfId="0" applyFont="1" applyBorder="1"/>
    <xf numFmtId="0" fontId="4" fillId="0" borderId="6" xfId="0" applyFont="1" applyBorder="1" applyAlignment="1">
      <alignment horizontal="center"/>
    </xf>
    <xf numFmtId="0" fontId="4" fillId="0" borderId="5" xfId="0" applyFont="1" applyBorder="1"/>
    <xf numFmtId="0" fontId="4" fillId="0" borderId="10" xfId="0" applyFont="1" applyBorder="1"/>
    <xf numFmtId="0" fontId="7" fillId="25" borderId="51" xfId="0" applyFont="1" applyFill="1" applyBorder="1" applyAlignment="1">
      <alignment horizontal="left" vertical="center"/>
    </xf>
    <xf numFmtId="0" fontId="7" fillId="25" borderId="21" xfId="0" applyFont="1" applyFill="1" applyBorder="1" applyAlignment="1">
      <alignment horizontal="left" vertical="center"/>
    </xf>
    <xf numFmtId="0" fontId="7" fillId="25" borderId="52" xfId="0" applyFont="1" applyFill="1" applyBorder="1" applyAlignment="1">
      <alignment horizontal="left" vertical="center"/>
    </xf>
    <xf numFmtId="0" fontId="7" fillId="25" borderId="53" xfId="0" applyFont="1" applyFill="1" applyBorder="1" applyAlignment="1">
      <alignment horizontal="left" vertical="center"/>
    </xf>
    <xf numFmtId="0" fontId="4" fillId="0" borderId="8" xfId="0" applyFont="1" applyBorder="1"/>
    <xf numFmtId="0" fontId="4" fillId="0" borderId="1" xfId="0" applyFont="1" applyBorder="1" applyAlignment="1">
      <alignment vertical="top"/>
    </xf>
    <xf numFmtId="0" fontId="4" fillId="0" borderId="5" xfId="0" applyFont="1" applyBorder="1" applyAlignment="1">
      <alignment horizontal="left"/>
    </xf>
    <xf numFmtId="0" fontId="4" fillId="0" borderId="5" xfId="0" applyFont="1" applyBorder="1" applyAlignment="1">
      <alignment horizontal="left" vertical="top"/>
    </xf>
    <xf numFmtId="0" fontId="4" fillId="0" borderId="6" xfId="0" applyFont="1" applyBorder="1" applyAlignment="1">
      <alignment horizontal="left" vertical="top"/>
    </xf>
    <xf numFmtId="0" fontId="7" fillId="25" borderId="49" xfId="0" applyFont="1" applyFill="1" applyBorder="1" applyAlignment="1">
      <alignment horizontal="left" vertical="center"/>
    </xf>
    <xf numFmtId="0" fontId="20" fillId="0" borderId="7" xfId="0" applyFont="1" applyBorder="1"/>
    <xf numFmtId="0" fontId="4" fillId="0" borderId="14" xfId="0" applyFont="1" applyBorder="1"/>
    <xf numFmtId="0" fontId="7" fillId="0" borderId="7" xfId="0" applyFont="1" applyBorder="1" applyAlignment="1">
      <alignment horizontal="center"/>
    </xf>
    <xf numFmtId="0" fontId="4" fillId="0" borderId="7" xfId="0" applyFont="1" applyBorder="1" applyAlignment="1">
      <alignment horizontal="center" vertical="center"/>
    </xf>
    <xf numFmtId="0" fontId="16" fillId="0" borderId="0" xfId="0" applyFont="1" applyAlignment="1">
      <alignment horizontal="right"/>
    </xf>
    <xf numFmtId="0" fontId="29" fillId="0" borderId="0" xfId="0" applyFont="1"/>
    <xf numFmtId="0" fontId="35" fillId="0" borderId="0" xfId="0" applyFont="1" applyAlignment="1">
      <alignment vertical="center"/>
    </xf>
    <xf numFmtId="0" fontId="33" fillId="16" borderId="7" xfId="0" applyFont="1" applyFill="1" applyBorder="1" applyAlignment="1">
      <alignment horizontal="center" vertical="center" wrapText="1"/>
    </xf>
    <xf numFmtId="0" fontId="33" fillId="0" borderId="5" xfId="0" applyFont="1" applyBorder="1" applyAlignment="1">
      <alignment horizontal="center" vertical="center" wrapText="1"/>
    </xf>
    <xf numFmtId="0" fontId="35" fillId="0" borderId="5" xfId="0" applyFont="1" applyBorder="1" applyAlignment="1">
      <alignment horizontal="left" vertical="center" wrapText="1"/>
    </xf>
    <xf numFmtId="0" fontId="35" fillId="0" borderId="1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6" xfId="0" applyFont="1" applyBorder="1" applyAlignment="1">
      <alignment horizontal="left" vertical="center" wrapText="1"/>
    </xf>
    <xf numFmtId="0" fontId="35" fillId="0" borderId="6" xfId="0" applyFont="1" applyBorder="1" applyAlignment="1">
      <alignment horizontal="center" vertical="center" wrapText="1"/>
    </xf>
    <xf numFmtId="0" fontId="33" fillId="0" borderId="8" xfId="0" applyFont="1" applyBorder="1" applyAlignment="1">
      <alignment vertical="center" wrapText="1"/>
    </xf>
    <xf numFmtId="0" fontId="33" fillId="0" borderId="9" xfId="0" applyFont="1" applyBorder="1" applyAlignment="1">
      <alignment vertical="center" wrapText="1"/>
    </xf>
    <xf numFmtId="0" fontId="33" fillId="0" borderId="10" xfId="0" applyFont="1" applyBorder="1" applyAlignment="1">
      <alignment vertical="center" wrapText="1"/>
    </xf>
    <xf numFmtId="0" fontId="35" fillId="0" borderId="8" xfId="0" applyFont="1" applyBorder="1" applyAlignment="1">
      <alignment vertical="center"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35" fillId="0" borderId="5" xfId="0" applyFont="1" applyBorder="1" applyAlignment="1">
      <alignment horizontal="center" vertical="center" wrapText="1"/>
    </xf>
    <xf numFmtId="0" fontId="35" fillId="0" borderId="1" xfId="0" quotePrefix="1" applyFont="1" applyBorder="1" applyAlignment="1">
      <alignment horizontal="left" vertical="center" wrapText="1"/>
    </xf>
    <xf numFmtId="0" fontId="35" fillId="0" borderId="6" xfId="0" quotePrefix="1" applyFont="1" applyBorder="1" applyAlignment="1">
      <alignment horizontal="left" vertical="center" wrapText="1"/>
    </xf>
    <xf numFmtId="0" fontId="35" fillId="0" borderId="0" xfId="0" applyFont="1" applyAlignment="1">
      <alignment horizontal="center" vertical="center" wrapText="1"/>
    </xf>
    <xf numFmtId="0" fontId="35" fillId="0" borderId="5" xfId="0" quotePrefix="1" applyFont="1" applyBorder="1" applyAlignment="1">
      <alignment horizontal="left" vertical="center" wrapText="1"/>
    </xf>
    <xf numFmtId="0" fontId="35" fillId="0" borderId="1" xfId="0" applyFont="1" applyBorder="1" applyAlignment="1">
      <alignment vertical="center" wrapText="1"/>
    </xf>
    <xf numFmtId="0" fontId="35" fillId="0" borderId="12" xfId="0" applyFont="1" applyBorder="1" applyAlignment="1">
      <alignment horizontal="left" vertical="center" wrapText="1"/>
    </xf>
    <xf numFmtId="0" fontId="35" fillId="0" borderId="13" xfId="0" applyFont="1" applyBorder="1" applyAlignment="1">
      <alignment horizontal="center" vertical="center" wrapText="1"/>
    </xf>
    <xf numFmtId="0" fontId="35" fillId="0" borderId="5" xfId="0" quotePrefix="1" applyFont="1" applyBorder="1" applyAlignment="1">
      <alignment vertical="center"/>
    </xf>
    <xf numFmtId="0" fontId="35" fillId="0" borderId="5" xfId="0" applyFont="1" applyBorder="1" applyAlignment="1">
      <alignment horizontal="center" vertical="center"/>
    </xf>
    <xf numFmtId="0" fontId="35" fillId="0" borderId="5" xfId="0" applyFont="1" applyBorder="1" applyAlignment="1">
      <alignment horizontal="left" vertical="center"/>
    </xf>
    <xf numFmtId="0" fontId="35" fillId="0" borderId="5" xfId="0" applyFont="1" applyBorder="1" applyAlignment="1">
      <alignment vertical="center"/>
    </xf>
    <xf numFmtId="0" fontId="33" fillId="6" borderId="55" xfId="0" applyFont="1" applyFill="1" applyBorder="1" applyAlignment="1">
      <alignment horizontal="left" vertical="center"/>
    </xf>
    <xf numFmtId="0" fontId="33" fillId="6" borderId="21" xfId="0" applyFont="1" applyFill="1" applyBorder="1" applyAlignment="1">
      <alignment vertical="center" wrapText="1"/>
    </xf>
    <xf numFmtId="0" fontId="33" fillId="6" borderId="56" xfId="0" applyFont="1" applyFill="1" applyBorder="1" applyAlignment="1">
      <alignment vertical="center" wrapText="1"/>
    </xf>
    <xf numFmtId="0" fontId="35" fillId="0" borderId="11" xfId="0" applyFont="1" applyBorder="1" applyAlignment="1">
      <alignment vertical="center" wrapText="1"/>
    </xf>
    <xf numFmtId="0" fontId="35" fillId="0" borderId="0" xfId="0" applyFont="1" applyAlignment="1">
      <alignment vertical="center" wrapText="1"/>
    </xf>
    <xf numFmtId="0" fontId="35" fillId="0" borderId="35" xfId="0" applyFont="1" applyBorder="1" applyAlignment="1">
      <alignment vertical="center" wrapText="1"/>
    </xf>
    <xf numFmtId="0" fontId="35" fillId="3" borderId="17" xfId="0" applyFont="1" applyFill="1" applyBorder="1" applyAlignment="1">
      <alignment vertical="center" wrapText="1"/>
    </xf>
    <xf numFmtId="0" fontId="35" fillId="3" borderId="57" xfId="0" applyFont="1" applyFill="1" applyBorder="1" applyAlignment="1">
      <alignment vertical="center" wrapText="1"/>
    </xf>
    <xf numFmtId="0" fontId="35" fillId="3" borderId="20" xfId="0" applyFont="1" applyFill="1" applyBorder="1" applyAlignment="1">
      <alignment vertical="center" wrapText="1"/>
    </xf>
    <xf numFmtId="0" fontId="35" fillId="0" borderId="5" xfId="0" applyFont="1" applyBorder="1" applyAlignment="1">
      <alignment vertical="center" wrapText="1"/>
    </xf>
    <xf numFmtId="0" fontId="35" fillId="0" borderId="6" xfId="0" applyFont="1" applyBorder="1" applyAlignment="1">
      <alignment vertical="center" wrapText="1"/>
    </xf>
    <xf numFmtId="0" fontId="35" fillId="0" borderId="6" xfId="0" quotePrefix="1" applyFont="1" applyBorder="1" applyAlignment="1">
      <alignment vertical="center" wrapText="1"/>
    </xf>
    <xf numFmtId="0" fontId="35" fillId="6" borderId="55" xfId="0" applyFont="1" applyFill="1" applyBorder="1" applyAlignment="1">
      <alignment vertical="center" wrapText="1"/>
    </xf>
    <xf numFmtId="0" fontId="35" fillId="6" borderId="21" xfId="0" applyFont="1" applyFill="1" applyBorder="1" applyAlignment="1">
      <alignment vertical="center" wrapText="1"/>
    </xf>
    <xf numFmtId="0" fontId="35" fillId="6" borderId="56" xfId="0" applyFont="1" applyFill="1" applyBorder="1" applyAlignment="1">
      <alignment vertical="center"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2" fillId="0" borderId="0" xfId="0" applyFont="1" applyAlignment="1">
      <alignment horizontal="center" vertical="center"/>
    </xf>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6" fillId="0" borderId="6" xfId="0" applyFont="1" applyBorder="1" applyAlignment="1">
      <alignment vertical="center"/>
    </xf>
    <xf numFmtId="0" fontId="16" fillId="0" borderId="11"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7" fillId="0" borderId="0" xfId="0" applyFont="1" applyAlignment="1">
      <alignment vertical="center"/>
    </xf>
    <xf numFmtId="0" fontId="4" fillId="30" borderId="19" xfId="0" applyFont="1" applyFill="1" applyBorder="1" applyAlignment="1">
      <alignment horizontal="center" vertical="center"/>
    </xf>
    <xf numFmtId="0" fontId="4" fillId="30" borderId="48" xfId="0" applyFont="1" applyFill="1" applyBorder="1" applyAlignment="1">
      <alignment horizontal="center" vertical="center" wrapText="1"/>
    </xf>
    <xf numFmtId="0" fontId="4" fillId="30" borderId="21" xfId="0" applyFont="1" applyFill="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39" borderId="7" xfId="0" applyFont="1" applyFill="1" applyBorder="1" applyAlignment="1">
      <alignment vertical="center" wrapText="1"/>
    </xf>
    <xf numFmtId="0" fontId="4" fillId="39" borderId="7" xfId="0" applyFont="1" applyFill="1" applyBorder="1" applyAlignment="1">
      <alignment vertical="center"/>
    </xf>
    <xf numFmtId="0" fontId="16" fillId="30" borderId="7" xfId="0" applyFont="1" applyFill="1" applyBorder="1" applyAlignment="1">
      <alignment horizontal="center" vertical="center" wrapText="1"/>
    </xf>
    <xf numFmtId="0" fontId="25" fillId="30" borderId="7" xfId="0" applyFont="1" applyFill="1" applyBorder="1" applyAlignment="1">
      <alignment vertical="center" wrapText="1"/>
    </xf>
    <xf numFmtId="0" fontId="4" fillId="30" borderId="7" xfId="0" applyFont="1" applyFill="1" applyBorder="1" applyAlignment="1">
      <alignment vertical="center" wrapText="1"/>
    </xf>
    <xf numFmtId="0" fontId="24" fillId="30" borderId="19" xfId="0" applyFont="1" applyFill="1" applyBorder="1" applyAlignment="1">
      <alignment horizontal="left" vertical="center"/>
    </xf>
    <xf numFmtId="0" fontId="24" fillId="30" borderId="19" xfId="0" applyFont="1" applyFill="1" applyBorder="1" applyAlignment="1">
      <alignment horizontal="center" vertical="center" wrapText="1"/>
    </xf>
    <xf numFmtId="0" fontId="24" fillId="30" borderId="17"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49" xfId="0" applyFont="1" applyFill="1" applyBorder="1" applyAlignment="1">
      <alignment horizontal="left" vertical="center"/>
    </xf>
    <xf numFmtId="0" fontId="24" fillId="4" borderId="49"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xf>
    <xf numFmtId="0" fontId="24" fillId="30" borderId="48" xfId="0" applyFont="1" applyFill="1" applyBorder="1" applyAlignment="1">
      <alignment vertical="center"/>
    </xf>
    <xf numFmtId="0" fontId="24" fillId="30" borderId="49" xfId="0" applyFont="1" applyFill="1" applyBorder="1" applyAlignment="1">
      <alignment vertical="center"/>
    </xf>
    <xf numFmtId="0" fontId="20" fillId="30" borderId="49" xfId="0" applyFont="1" applyFill="1" applyBorder="1" applyAlignment="1">
      <alignment vertical="center"/>
    </xf>
    <xf numFmtId="0" fontId="20" fillId="30" borderId="49" xfId="0" applyFont="1" applyFill="1" applyBorder="1" applyAlignment="1">
      <alignment vertical="center" wrapText="1"/>
    </xf>
    <xf numFmtId="0" fontId="20" fillId="30" borderId="50" xfId="0" applyFont="1" applyFill="1" applyBorder="1" applyAlignment="1">
      <alignment horizontal="center" vertical="center"/>
    </xf>
    <xf numFmtId="0" fontId="20" fillId="30" borderId="20" xfId="0" applyFont="1" applyFill="1" applyBorder="1" applyAlignment="1">
      <alignment horizontal="center" vertical="center"/>
    </xf>
    <xf numFmtId="0" fontId="20" fillId="30" borderId="57" xfId="0" applyFont="1" applyFill="1" applyBorder="1" applyAlignment="1">
      <alignment vertical="center" wrapText="1"/>
    </xf>
    <xf numFmtId="0" fontId="20" fillId="30" borderId="57" xfId="0" applyFont="1" applyFill="1" applyBorder="1" applyAlignment="1">
      <alignment horizontal="center" vertical="center"/>
    </xf>
    <xf numFmtId="0" fontId="20" fillId="30" borderId="57" xfId="0" applyFont="1" applyFill="1" applyBorder="1" applyAlignment="1">
      <alignment vertical="center"/>
    </xf>
    <xf numFmtId="0" fontId="24" fillId="0" borderId="0" xfId="0" applyFont="1" applyAlignment="1">
      <alignment horizontal="right" vertical="center"/>
    </xf>
    <xf numFmtId="0" fontId="24" fillId="30" borderId="49" xfId="0" applyFont="1" applyFill="1" applyBorder="1" applyAlignment="1">
      <alignment horizontal="center" vertical="center"/>
    </xf>
    <xf numFmtId="0" fontId="24" fillId="30" borderId="17" xfId="0" applyFont="1" applyFill="1" applyBorder="1" applyAlignment="1">
      <alignment vertical="center"/>
    </xf>
    <xf numFmtId="0" fontId="24" fillId="30" borderId="57" xfId="0" applyFont="1" applyFill="1" applyBorder="1" applyAlignment="1">
      <alignment horizontal="center" vertical="center"/>
    </xf>
    <xf numFmtId="0" fontId="20" fillId="30" borderId="16" xfId="0" applyFont="1" applyFill="1" applyBorder="1" applyAlignment="1">
      <alignment horizontal="left" vertical="center"/>
    </xf>
    <xf numFmtId="0" fontId="20" fillId="29" borderId="16" xfId="0" applyFont="1" applyFill="1" applyBorder="1" applyAlignment="1">
      <alignment horizontal="center" vertical="center"/>
    </xf>
    <xf numFmtId="0" fontId="20" fillId="30" borderId="19" xfId="0" applyFont="1" applyFill="1" applyBorder="1" applyAlignment="1">
      <alignment horizontal="left" vertical="center"/>
    </xf>
    <xf numFmtId="0" fontId="20" fillId="29" borderId="19" xfId="0" applyFont="1" applyFill="1" applyBorder="1" applyAlignment="1">
      <alignment horizontal="center" vertical="center"/>
    </xf>
    <xf numFmtId="0" fontId="24" fillId="0" borderId="2" xfId="0" applyFont="1" applyBorder="1" applyAlignment="1">
      <alignment vertical="center"/>
    </xf>
    <xf numFmtId="0" fontId="20" fillId="0" borderId="3" xfId="0" applyFont="1" applyBorder="1" applyAlignment="1">
      <alignment vertical="center"/>
    </xf>
    <xf numFmtId="0" fontId="24" fillId="0" borderId="3" xfId="0" applyFont="1" applyBorder="1" applyAlignment="1">
      <alignment horizontal="center" vertical="center"/>
    </xf>
    <xf numFmtId="0" fontId="20" fillId="0" borderId="3" xfId="0" applyFont="1" applyBorder="1" applyAlignment="1">
      <alignment horizontal="center" vertical="center"/>
    </xf>
    <xf numFmtId="0" fontId="24" fillId="0" borderId="7" xfId="0" applyFont="1" applyBorder="1" applyAlignment="1">
      <alignment horizontal="center" vertical="center"/>
    </xf>
    <xf numFmtId="0" fontId="20" fillId="30" borderId="17" xfId="0" applyFont="1" applyFill="1" applyBorder="1" applyAlignment="1">
      <alignment vertical="center"/>
    </xf>
    <xf numFmtId="0" fontId="24" fillId="30" borderId="51" xfId="0" applyFont="1" applyFill="1" applyBorder="1" applyAlignment="1">
      <alignment horizontal="left" vertical="center"/>
    </xf>
    <xf numFmtId="0" fontId="20" fillId="4" borderId="7" xfId="0" applyFont="1" applyFill="1" applyBorder="1" applyAlignment="1">
      <alignment vertical="center"/>
    </xf>
    <xf numFmtId="0" fontId="24" fillId="4" borderId="17" xfId="0" applyFont="1" applyFill="1" applyBorder="1" applyAlignment="1">
      <alignment vertical="center"/>
    </xf>
    <xf numFmtId="0" fontId="20" fillId="4" borderId="57" xfId="0" applyFont="1" applyFill="1" applyBorder="1" applyAlignment="1">
      <alignment vertical="center"/>
    </xf>
    <xf numFmtId="0" fontId="24" fillId="4" borderId="57" xfId="0" applyFont="1" applyFill="1" applyBorder="1" applyAlignment="1">
      <alignment horizontal="center" vertical="center"/>
    </xf>
    <xf numFmtId="0" fontId="20" fillId="4" borderId="57" xfId="0" applyFont="1" applyFill="1" applyBorder="1" applyAlignment="1">
      <alignment horizontal="center" vertical="center"/>
    </xf>
    <xf numFmtId="0" fontId="20" fillId="4" borderId="20" xfId="0" applyFont="1" applyFill="1" applyBorder="1" applyAlignment="1">
      <alignment vertical="center"/>
    </xf>
    <xf numFmtId="0" fontId="41" fillId="30" borderId="17" xfId="0" applyFont="1" applyFill="1" applyBorder="1" applyAlignment="1">
      <alignment horizontal="left" vertical="center"/>
    </xf>
    <xf numFmtId="0" fontId="20" fillId="30" borderId="57" xfId="0" applyFont="1" applyFill="1" applyBorder="1" applyAlignment="1">
      <alignment horizontal="left" vertical="center"/>
    </xf>
    <xf numFmtId="0" fontId="24" fillId="30" borderId="57" xfId="0" applyFont="1" applyFill="1" applyBorder="1" applyAlignment="1">
      <alignment horizontal="left" vertical="center"/>
    </xf>
    <xf numFmtId="0" fontId="20" fillId="29" borderId="7" xfId="0" applyFont="1" applyFill="1" applyBorder="1" applyAlignment="1">
      <alignment horizontal="center" vertical="center"/>
    </xf>
    <xf numFmtId="0" fontId="20" fillId="0" borderId="1" xfId="0" applyFont="1" applyBorder="1" applyAlignment="1">
      <alignment vertical="center"/>
    </xf>
    <xf numFmtId="0" fontId="20" fillId="30" borderId="7" xfId="0" applyFont="1" applyFill="1" applyBorder="1" applyAlignment="1">
      <alignment horizontal="left" vertical="center"/>
    </xf>
    <xf numFmtId="0" fontId="24" fillId="30" borderId="55" xfId="0" applyFont="1" applyFill="1" applyBorder="1" applyAlignment="1">
      <alignment vertical="center"/>
    </xf>
    <xf numFmtId="0" fontId="24" fillId="30" borderId="51" xfId="0" applyFont="1" applyFill="1" applyBorder="1" applyAlignment="1">
      <alignment vertical="center"/>
    </xf>
    <xf numFmtId="0" fontId="7" fillId="30" borderId="7" xfId="0" applyFont="1" applyFill="1" applyBorder="1" applyAlignment="1">
      <alignment horizontal="center"/>
    </xf>
    <xf numFmtId="0" fontId="29" fillId="0" borderId="0" xfId="0" applyFont="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4" fillId="0" borderId="0" xfId="0" applyFont="1" applyAlignment="1">
      <alignment vertical="center"/>
    </xf>
    <xf numFmtId="0" fontId="44" fillId="0" borderId="4" xfId="0" applyFont="1" applyBorder="1" applyAlignment="1">
      <alignment vertical="center"/>
    </xf>
    <xf numFmtId="0" fontId="44" fillId="0" borderId="7" xfId="0" applyFont="1" applyBorder="1" applyAlignment="1">
      <alignment vertical="center"/>
    </xf>
    <xf numFmtId="0" fontId="4" fillId="39" borderId="53" xfId="0" applyFont="1" applyFill="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4" fillId="39" borderId="16" xfId="0" applyFont="1" applyFill="1" applyBorder="1" applyAlignment="1">
      <alignment vertical="center" wrapText="1"/>
    </xf>
    <xf numFmtId="0" fontId="4" fillId="30" borderId="50" xfId="0" applyFont="1" applyFill="1" applyBorder="1" applyAlignment="1">
      <alignment horizontal="center" vertical="center"/>
    </xf>
    <xf numFmtId="0" fontId="4" fillId="30" borderId="20" xfId="0" applyFont="1" applyFill="1" applyBorder="1" applyAlignment="1">
      <alignment horizontal="center" vertical="center"/>
    </xf>
    <xf numFmtId="0" fontId="4" fillId="30" borderId="7" xfId="0" applyFont="1" applyFill="1" applyBorder="1" applyAlignment="1">
      <alignment horizontal="center" vertical="center"/>
    </xf>
    <xf numFmtId="0" fontId="45" fillId="40" borderId="17" xfId="0" applyFont="1" applyFill="1" applyBorder="1" applyAlignment="1">
      <alignment vertical="center"/>
    </xf>
    <xf numFmtId="0" fontId="45" fillId="40" borderId="57" xfId="0" applyFont="1" applyFill="1" applyBorder="1" applyAlignment="1">
      <alignment vertical="center"/>
    </xf>
    <xf numFmtId="0" fontId="44" fillId="40" borderId="49" xfId="0" applyFont="1" applyFill="1" applyBorder="1" applyAlignment="1">
      <alignment vertical="center"/>
    </xf>
    <xf numFmtId="0" fontId="44" fillId="40" borderId="50" xfId="0" applyFont="1" applyFill="1" applyBorder="1" applyAlignment="1">
      <alignment horizontal="center" vertical="center"/>
    </xf>
    <xf numFmtId="0" fontId="4" fillId="40" borderId="20" xfId="0" applyFont="1" applyFill="1" applyBorder="1" applyAlignment="1">
      <alignment horizontal="center" vertical="center"/>
    </xf>
    <xf numFmtId="0" fontId="44" fillId="0" borderId="11" xfId="0" applyFont="1" applyBorder="1" applyAlignment="1">
      <alignment vertical="center"/>
    </xf>
    <xf numFmtId="0" fontId="45" fillId="0" borderId="0" xfId="0" applyFont="1" applyAlignment="1">
      <alignmen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44" fillId="0" borderId="9" xfId="0" applyFont="1" applyBorder="1" applyAlignment="1">
      <alignment vertical="center"/>
    </xf>
    <xf numFmtId="0" fontId="44" fillId="0" borderId="10" xfId="0" applyFont="1" applyBorder="1" applyAlignment="1">
      <alignment horizontal="center" vertical="center"/>
    </xf>
    <xf numFmtId="0" fontId="4" fillId="30" borderId="53" xfId="0" applyFont="1" applyFill="1" applyBorder="1" applyAlignment="1">
      <alignment vertical="center"/>
    </xf>
    <xf numFmtId="0" fontId="4" fillId="30" borderId="20" xfId="0" applyFont="1" applyFill="1" applyBorder="1" applyAlignment="1">
      <alignment vertical="center"/>
    </xf>
    <xf numFmtId="0" fontId="4" fillId="30" borderId="7" xfId="0" applyFont="1" applyFill="1" applyBorder="1" applyAlignment="1">
      <alignment vertical="center"/>
    </xf>
    <xf numFmtId="0" fontId="42" fillId="0" borderId="3" xfId="0" applyFont="1" applyBorder="1" applyAlignment="1">
      <alignment horizontal="center" vertical="center" wrapText="1"/>
    </xf>
    <xf numFmtId="0" fontId="42" fillId="0" borderId="7" xfId="0" applyFont="1" applyBorder="1" applyAlignment="1">
      <alignment vertical="center" wrapText="1"/>
    </xf>
    <xf numFmtId="0" fontId="7" fillId="0" borderId="4" xfId="0" applyFont="1" applyBorder="1" applyAlignment="1">
      <alignment vertical="center"/>
    </xf>
    <xf numFmtId="0" fontId="7" fillId="0" borderId="7" xfId="0" applyFont="1" applyBorder="1" applyAlignment="1">
      <alignment vertical="center"/>
    </xf>
    <xf numFmtId="0" fontId="44" fillId="0" borderId="11" xfId="0" applyFont="1" applyBorder="1" applyAlignment="1">
      <alignment horizontal="left" vertical="center"/>
    </xf>
    <xf numFmtId="0" fontId="44" fillId="0" borderId="8" xfId="0" applyFont="1" applyBorder="1" applyAlignment="1">
      <alignment vertical="center"/>
    </xf>
    <xf numFmtId="0" fontId="44" fillId="0" borderId="1" xfId="0" applyFont="1" applyBorder="1" applyAlignment="1">
      <alignment horizontal="center"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4" fillId="0" borderId="12" xfId="0" applyFont="1" applyBorder="1" applyAlignment="1">
      <alignment vertical="center"/>
    </xf>
    <xf numFmtId="0" fontId="44" fillId="0" borderId="6" xfId="0" applyFont="1" applyBorder="1" applyAlignment="1">
      <alignment horizontal="center"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vertical="center" wrapText="1"/>
    </xf>
    <xf numFmtId="0" fontId="44" fillId="0" borderId="0" xfId="0" applyFont="1" applyAlignment="1">
      <alignment horizontal="left" vertical="center"/>
    </xf>
    <xf numFmtId="0" fontId="44" fillId="0" borderId="3" xfId="0" applyFont="1" applyBorder="1" applyAlignment="1">
      <alignment vertical="center"/>
    </xf>
    <xf numFmtId="0" fontId="44" fillId="0" borderId="4" xfId="0" applyFont="1" applyBorder="1" applyAlignment="1">
      <alignment horizontal="center" vertical="center"/>
    </xf>
    <xf numFmtId="0" fontId="7" fillId="0" borderId="4" xfId="0" applyFont="1" applyBorder="1" applyAlignment="1">
      <alignment horizontal="center" vertical="center"/>
    </xf>
    <xf numFmtId="0" fontId="44" fillId="0" borderId="35" xfId="0" applyFont="1" applyBorder="1" applyAlignment="1">
      <alignment horizontal="center" vertical="center"/>
    </xf>
    <xf numFmtId="0" fontId="44" fillId="0" borderId="14" xfId="0" applyFont="1" applyBorder="1" applyAlignment="1">
      <alignment horizontal="center" vertical="center"/>
    </xf>
    <xf numFmtId="0" fontId="44" fillId="0" borderId="5" xfId="0" applyFont="1" applyBorder="1" applyAlignment="1">
      <alignment vertical="center"/>
    </xf>
    <xf numFmtId="0" fontId="44" fillId="0" borderId="35" xfId="0" applyFont="1" applyBorder="1" applyAlignment="1">
      <alignment horizontal="left" vertical="center"/>
    </xf>
    <xf numFmtId="0" fontId="44" fillId="0" borderId="6" xfId="0" applyFont="1" applyBorder="1" applyAlignment="1">
      <alignment vertical="center"/>
    </xf>
    <xf numFmtId="0" fontId="35" fillId="0" borderId="1" xfId="0" applyFont="1" applyBorder="1" applyAlignment="1">
      <alignment horizontal="center" vertical="center"/>
    </xf>
    <xf numFmtId="0" fontId="4" fillId="30" borderId="19" xfId="0" applyFont="1" applyFill="1" applyBorder="1" applyAlignment="1">
      <alignment vertical="center"/>
    </xf>
    <xf numFmtId="0" fontId="45" fillId="40" borderId="55" xfId="0" applyFont="1" applyFill="1" applyBorder="1" applyAlignment="1">
      <alignment vertical="center"/>
    </xf>
    <xf numFmtId="0" fontId="45" fillId="40" borderId="21" xfId="0" applyFont="1" applyFill="1" applyBorder="1" applyAlignment="1">
      <alignment vertical="center"/>
    </xf>
    <xf numFmtId="0" fontId="44" fillId="40" borderId="57" xfId="0" applyFont="1" applyFill="1" applyBorder="1" applyAlignment="1">
      <alignment vertical="center"/>
    </xf>
    <xf numFmtId="0" fontId="44" fillId="40" borderId="57" xfId="0" applyFont="1" applyFill="1" applyBorder="1" applyAlignment="1">
      <alignment horizontal="center" vertical="center"/>
    </xf>
    <xf numFmtId="0" fontId="7" fillId="40" borderId="57" xfId="0" applyFont="1" applyFill="1" applyBorder="1" applyAlignment="1">
      <alignment horizontal="center" vertical="center"/>
    </xf>
    <xf numFmtId="0" fontId="4" fillId="40" borderId="20" xfId="0" applyFont="1" applyFill="1" applyBorder="1" applyAlignment="1">
      <alignment vertical="center"/>
    </xf>
    <xf numFmtId="0" fontId="4" fillId="30" borderId="16" xfId="0" applyFont="1" applyFill="1" applyBorder="1" applyAlignment="1">
      <alignment vertical="center"/>
    </xf>
    <xf numFmtId="0" fontId="44" fillId="0" borderId="13" xfId="0" applyFont="1" applyBorder="1" applyAlignment="1">
      <alignment vertical="center"/>
    </xf>
    <xf numFmtId="0" fontId="46" fillId="0" borderId="1" xfId="0" applyFont="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4" fillId="0" borderId="35" xfId="0" applyFont="1" applyBorder="1" applyAlignment="1">
      <alignment vertical="center"/>
    </xf>
    <xf numFmtId="0" fontId="47" fillId="0" borderId="11" xfId="0" applyFont="1" applyBorder="1" applyAlignment="1">
      <alignment vertical="center"/>
    </xf>
    <xf numFmtId="0" fontId="47" fillId="0" borderId="5" xfId="0" applyFont="1" applyBorder="1" applyAlignment="1">
      <alignment horizontal="center" vertical="center"/>
    </xf>
    <xf numFmtId="0" fontId="45" fillId="0" borderId="11" xfId="0" applyFont="1" applyBorder="1" applyAlignment="1">
      <alignment vertical="center"/>
    </xf>
    <xf numFmtId="0" fontId="45" fillId="40" borderId="20" xfId="0" applyFont="1" applyFill="1" applyBorder="1" applyAlignment="1">
      <alignment vertical="center"/>
    </xf>
    <xf numFmtId="0" fontId="44" fillId="0" borderId="1" xfId="0" applyFont="1" applyBorder="1" applyAlignment="1">
      <alignment vertical="center"/>
    </xf>
    <xf numFmtId="0" fontId="7" fillId="30" borderId="7" xfId="0" applyFont="1" applyFill="1" applyBorder="1" applyAlignment="1">
      <alignment horizontal="center" vertical="center"/>
    </xf>
    <xf numFmtId="0" fontId="44" fillId="0" borderId="7" xfId="0" applyFont="1" applyBorder="1" applyAlignment="1">
      <alignment horizontal="center" vertical="center"/>
    </xf>
    <xf numFmtId="0" fontId="46" fillId="0" borderId="0" xfId="0" applyFont="1" applyAlignment="1">
      <alignment vertical="center"/>
    </xf>
    <xf numFmtId="0" fontId="42" fillId="0" borderId="7" xfId="0" applyFont="1" applyBorder="1" applyAlignment="1">
      <alignment horizontal="center" vertical="center" wrapText="1"/>
    </xf>
    <xf numFmtId="0" fontId="16" fillId="0" borderId="8" xfId="0" applyFont="1" applyBorder="1" applyAlignment="1">
      <alignment vertical="center"/>
    </xf>
    <xf numFmtId="0" fontId="4" fillId="16" borderId="21" xfId="0" applyFont="1" applyFill="1" applyBorder="1" applyAlignment="1">
      <alignment horizontal="center" vertical="center" textRotation="9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9" borderId="5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 xfId="0" applyFont="1" applyBorder="1" applyAlignment="1">
      <alignment vertical="center" wrapText="1"/>
    </xf>
    <xf numFmtId="0" fontId="4" fillId="39" borderId="17" xfId="0" applyFont="1" applyFill="1" applyBorder="1" applyAlignment="1">
      <alignment horizontal="center" vertical="center" wrapText="1"/>
    </xf>
    <xf numFmtId="0" fontId="4" fillId="39" borderId="57" xfId="0" applyFont="1" applyFill="1" applyBorder="1" applyAlignment="1">
      <alignment vertical="center" wrapText="1"/>
    </xf>
    <xf numFmtId="0" fontId="4" fillId="0" borderId="4" xfId="0" applyFont="1" applyBorder="1" applyAlignment="1">
      <alignment vertical="center" wrapText="1"/>
    </xf>
    <xf numFmtId="0" fontId="4" fillId="40" borderId="50" xfId="0" applyFont="1" applyFill="1" applyBorder="1" applyAlignment="1">
      <alignment horizontal="center" vertical="center"/>
    </xf>
    <xf numFmtId="0" fontId="4" fillId="40" borderId="19" xfId="0" applyFont="1" applyFill="1" applyBorder="1" applyAlignment="1">
      <alignment horizontal="center" vertical="center"/>
    </xf>
    <xf numFmtId="0" fontId="4" fillId="40" borderId="50" xfId="0" applyFont="1" applyFill="1" applyBorder="1" applyAlignment="1">
      <alignment vertical="center"/>
    </xf>
    <xf numFmtId="0" fontId="7" fillId="13" borderId="17" xfId="0" applyFont="1" applyFill="1" applyBorder="1" applyAlignment="1">
      <alignment vertical="center"/>
    </xf>
    <xf numFmtId="0" fontId="7" fillId="13" borderId="57" xfId="0" applyFont="1" applyFill="1" applyBorder="1" applyAlignment="1">
      <alignment vertical="center"/>
    </xf>
    <xf numFmtId="0" fontId="7" fillId="13" borderId="49" xfId="0" applyFont="1" applyFill="1" applyBorder="1" applyAlignment="1">
      <alignment vertical="center"/>
    </xf>
    <xf numFmtId="0" fontId="4" fillId="13" borderId="49" xfId="0" applyFont="1" applyFill="1" applyBorder="1" applyAlignment="1">
      <alignment vertical="center"/>
    </xf>
    <xf numFmtId="0" fontId="4" fillId="13" borderId="49" xfId="0" applyFont="1" applyFill="1" applyBorder="1" applyAlignment="1">
      <alignment horizontal="center" vertical="center"/>
    </xf>
    <xf numFmtId="0" fontId="4" fillId="13" borderId="50" xfId="0" applyFont="1" applyFill="1" applyBorder="1" applyAlignment="1">
      <alignment horizontal="center" vertical="center"/>
    </xf>
    <xf numFmtId="0" fontId="7" fillId="30" borderId="17" xfId="0" applyFont="1" applyFill="1" applyBorder="1" applyAlignment="1">
      <alignment vertical="center"/>
    </xf>
    <xf numFmtId="0" fontId="4" fillId="30" borderId="57" xfId="0" applyFont="1" applyFill="1" applyBorder="1" applyAlignment="1">
      <alignment vertical="center"/>
    </xf>
    <xf numFmtId="0" fontId="4" fillId="30" borderId="57" xfId="0" applyFont="1" applyFill="1" applyBorder="1" applyAlignment="1">
      <alignment horizontal="center" vertical="center"/>
    </xf>
    <xf numFmtId="0" fontId="16" fillId="30" borderId="16" xfId="0" applyFont="1" applyFill="1" applyBorder="1" applyAlignment="1">
      <alignment horizontal="center" vertical="center"/>
    </xf>
    <xf numFmtId="0" fontId="16" fillId="30" borderId="7" xfId="0" applyFont="1" applyFill="1" applyBorder="1" applyAlignment="1">
      <alignment horizontal="center" vertical="center"/>
    </xf>
    <xf numFmtId="0" fontId="4" fillId="30" borderId="56" xfId="0" applyFont="1" applyFill="1" applyBorder="1" applyAlignment="1">
      <alignment vertical="center"/>
    </xf>
    <xf numFmtId="0" fontId="16" fillId="30" borderId="15" xfId="0" applyFont="1" applyFill="1" applyBorder="1" applyAlignment="1">
      <alignment horizontal="center" vertical="center"/>
    </xf>
    <xf numFmtId="0" fontId="4" fillId="0" borderId="1" xfId="0" applyFont="1" applyBorder="1" applyAlignment="1">
      <alignment vertical="center"/>
    </xf>
    <xf numFmtId="0" fontId="7" fillId="30" borderId="48" xfId="0" applyFont="1" applyFill="1" applyBorder="1" applyAlignment="1">
      <alignment vertical="center"/>
    </xf>
    <xf numFmtId="0" fontId="7" fillId="30" borderId="49" xfId="0" applyFont="1" applyFill="1" applyBorder="1" applyAlignment="1">
      <alignment vertical="center"/>
    </xf>
    <xf numFmtId="0" fontId="16" fillId="30" borderId="49" xfId="0" applyFont="1" applyFill="1" applyBorder="1" applyAlignment="1">
      <alignment horizontal="center" vertical="center"/>
    </xf>
    <xf numFmtId="0" fontId="4" fillId="0" borderId="3" xfId="0" applyFont="1" applyBorder="1" applyAlignment="1">
      <alignment horizontal="center" vertical="center"/>
    </xf>
    <xf numFmtId="0" fontId="16" fillId="30" borderId="20" xfId="0" applyFont="1" applyFill="1" applyBorder="1" applyAlignment="1">
      <alignment horizontal="center" vertical="center"/>
    </xf>
    <xf numFmtId="0" fontId="4" fillId="0" borderId="14" xfId="0" applyFont="1" applyBorder="1" applyAlignment="1">
      <alignment horizontal="center" vertical="center"/>
    </xf>
    <xf numFmtId="0" fontId="4" fillId="30" borderId="48" xfId="0" applyFont="1" applyFill="1" applyBorder="1" applyAlignment="1">
      <alignment horizontal="left" vertical="center"/>
    </xf>
    <xf numFmtId="0" fontId="4" fillId="30" borderId="50" xfId="0" applyFont="1" applyFill="1" applyBorder="1" applyAlignment="1">
      <alignment horizontal="left" vertical="center"/>
    </xf>
    <xf numFmtId="0" fontId="4" fillId="30" borderId="55" xfId="0" applyFont="1" applyFill="1" applyBorder="1" applyAlignment="1">
      <alignment horizontal="left" vertical="center"/>
    </xf>
    <xf numFmtId="0" fontId="4" fillId="30" borderId="56" xfId="0" applyFont="1" applyFill="1" applyBorder="1" applyAlignment="1">
      <alignment horizontal="left" vertical="center"/>
    </xf>
    <xf numFmtId="0" fontId="42" fillId="0" borderId="0" xfId="0" applyFont="1" applyAlignment="1">
      <alignment horizontal="center" vertical="center" wrapText="1"/>
    </xf>
    <xf numFmtId="0" fontId="42" fillId="0" borderId="0" xfId="0" applyFont="1" applyAlignment="1">
      <alignment vertical="center" wrapText="1"/>
    </xf>
    <xf numFmtId="0" fontId="4" fillId="30" borderId="51" xfId="0" applyFont="1" applyFill="1" applyBorder="1" applyAlignment="1">
      <alignment horizontal="left" vertical="center"/>
    </xf>
    <xf numFmtId="0" fontId="4" fillId="30" borderId="50" xfId="0" applyFont="1" applyFill="1" applyBorder="1" applyAlignment="1">
      <alignment vertical="center"/>
    </xf>
    <xf numFmtId="0" fontId="16" fillId="30" borderId="19" xfId="0" applyFont="1" applyFill="1" applyBorder="1" applyAlignment="1">
      <alignment horizontal="center" vertical="center"/>
    </xf>
    <xf numFmtId="0" fontId="7" fillId="30" borderId="51" xfId="0" applyFont="1" applyFill="1" applyBorder="1" applyAlignment="1">
      <alignment vertical="center"/>
    </xf>
    <xf numFmtId="0" fontId="4" fillId="30" borderId="17" xfId="0" applyFont="1" applyFill="1" applyBorder="1" applyAlignment="1">
      <alignment vertical="center"/>
    </xf>
    <xf numFmtId="0" fontId="4" fillId="0" borderId="4" xfId="0" applyFont="1" applyBorder="1" applyAlignment="1">
      <alignment horizontal="center" vertical="center"/>
    </xf>
    <xf numFmtId="0" fontId="7" fillId="30" borderId="57" xfId="0" applyFont="1" applyFill="1" applyBorder="1" applyAlignment="1">
      <alignment vertical="center"/>
    </xf>
    <xf numFmtId="0" fontId="4" fillId="30" borderId="53" xfId="0" applyFont="1" applyFill="1" applyBorder="1" applyAlignment="1">
      <alignment horizontal="left" vertical="center"/>
    </xf>
    <xf numFmtId="0" fontId="7" fillId="0" borderId="2" xfId="0" applyFont="1" applyBorder="1" applyAlignment="1">
      <alignmen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4" fillId="13" borderId="57" xfId="0" applyFont="1" applyFill="1" applyBorder="1" applyAlignment="1">
      <alignment vertical="center"/>
    </xf>
    <xf numFmtId="0" fontId="16" fillId="13" borderId="57" xfId="0" applyFont="1" applyFill="1" applyBorder="1" applyAlignment="1">
      <alignment horizontal="center" vertical="center"/>
    </xf>
    <xf numFmtId="0" fontId="4" fillId="13" borderId="57" xfId="0" applyFont="1" applyFill="1" applyBorder="1" applyAlignment="1">
      <alignment horizontal="center" vertical="center"/>
    </xf>
    <xf numFmtId="0" fontId="4" fillId="13" borderId="20" xfId="0" applyFont="1" applyFill="1" applyBorder="1" applyAlignment="1">
      <alignment vertical="center"/>
    </xf>
    <xf numFmtId="0" fontId="4" fillId="30" borderId="49" xfId="0" applyFont="1" applyFill="1" applyBorder="1" applyAlignment="1">
      <alignment vertical="center"/>
    </xf>
    <xf numFmtId="0" fontId="4" fillId="30" borderId="48" xfId="0" applyFont="1" applyFill="1" applyBorder="1" applyAlignment="1">
      <alignment vertical="center"/>
    </xf>
    <xf numFmtId="0" fontId="4" fillId="30" borderId="55" xfId="0" applyFont="1" applyFill="1" applyBorder="1" applyAlignment="1">
      <alignment vertical="center"/>
    </xf>
    <xf numFmtId="0" fontId="7" fillId="30" borderId="20" xfId="0" applyFont="1" applyFill="1" applyBorder="1" applyAlignment="1">
      <alignment horizontal="center" vertical="center" wrapText="1"/>
    </xf>
    <xf numFmtId="0" fontId="42" fillId="0" borderId="11" xfId="0" applyFont="1" applyBorder="1" applyAlignment="1">
      <alignment vertical="center" wrapText="1"/>
    </xf>
    <xf numFmtId="0" fontId="7" fillId="0" borderId="9" xfId="0" applyFont="1" applyBorder="1" applyAlignment="1">
      <alignment horizontal="center" vertical="center" wrapText="1"/>
    </xf>
    <xf numFmtId="0" fontId="7" fillId="0" borderId="3"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18" fillId="0" borderId="0" xfId="0" applyFont="1" applyAlignment="1">
      <alignment vertical="center"/>
    </xf>
    <xf numFmtId="0" fontId="44" fillId="0" borderId="4" xfId="0" applyFont="1" applyBorder="1"/>
    <xf numFmtId="0" fontId="7" fillId="0" borderId="7" xfId="0" applyFont="1" applyBorder="1" applyAlignment="1">
      <alignment horizontal="center" wrapText="1"/>
    </xf>
    <xf numFmtId="0" fontId="7" fillId="0" borderId="7" xfId="0" applyFont="1" applyBorder="1"/>
    <xf numFmtId="0" fontId="4" fillId="0" borderId="7" xfId="0" applyFont="1" applyBorder="1" applyAlignment="1">
      <alignment horizontal="right"/>
    </xf>
    <xf numFmtId="0" fontId="4" fillId="30" borderId="7" xfId="0" applyFont="1" applyFill="1" applyBorder="1" applyAlignment="1">
      <alignment horizontal="right"/>
    </xf>
    <xf numFmtId="0" fontId="4" fillId="30" borderId="7" xfId="0" applyFont="1" applyFill="1" applyBorder="1"/>
    <xf numFmtId="0" fontId="4" fillId="30" borderId="7" xfId="0" applyFont="1" applyFill="1" applyBorder="1" applyAlignment="1">
      <alignment horizontal="center"/>
    </xf>
    <xf numFmtId="0" fontId="24" fillId="0" borderId="7" xfId="0" applyFont="1" applyBorder="1"/>
    <xf numFmtId="0" fontId="48" fillId="0" borderId="7" xfId="0" applyFont="1" applyBorder="1"/>
    <xf numFmtId="0" fontId="18" fillId="0" borderId="7" xfId="0" applyFont="1" applyBorder="1" applyAlignment="1">
      <alignment horizontal="center"/>
    </xf>
    <xf numFmtId="0" fontId="49" fillId="0" borderId="7" xfId="0" applyFont="1" applyBorder="1"/>
    <xf numFmtId="0" fontId="4" fillId="0" borderId="11" xfId="0" applyFont="1" applyBorder="1"/>
    <xf numFmtId="0" fontId="4" fillId="0" borderId="35" xfId="0" applyFont="1" applyBorder="1"/>
    <xf numFmtId="0" fontId="4" fillId="0" borderId="12" xfId="0" applyFont="1" applyBorder="1"/>
    <xf numFmtId="0" fontId="7" fillId="10" borderId="7" xfId="0" applyFont="1" applyFill="1" applyBorder="1" applyAlignment="1">
      <alignment horizontal="center" vertical="center" wrapText="1"/>
    </xf>
    <xf numFmtId="0" fontId="4" fillId="26" borderId="15" xfId="0" applyFont="1" applyFill="1" applyBorder="1" applyAlignment="1">
      <alignment horizontal="center"/>
    </xf>
    <xf numFmtId="0" fontId="4" fillId="26" borderId="16" xfId="0" applyFont="1" applyFill="1" applyBorder="1" applyAlignment="1">
      <alignment horizontal="center"/>
    </xf>
    <xf numFmtId="0" fontId="4" fillId="0" borderId="8" xfId="0" applyFont="1" applyBorder="1" applyAlignment="1">
      <alignment horizontal="center"/>
    </xf>
    <xf numFmtId="17" fontId="4" fillId="0" borderId="7" xfId="0" applyNumberFormat="1" applyFont="1" applyBorder="1"/>
    <xf numFmtId="0" fontId="4" fillId="0" borderId="7" xfId="0" applyFont="1" applyBorder="1" applyAlignment="1">
      <alignment wrapText="1"/>
    </xf>
    <xf numFmtId="1" fontId="17" fillId="41" borderId="4" xfId="0" applyNumberFormat="1" applyFont="1" applyFill="1" applyBorder="1"/>
    <xf numFmtId="1" fontId="17" fillId="41" borderId="1" xfId="0" applyNumberFormat="1" applyFont="1" applyFill="1" applyBorder="1" applyAlignment="1">
      <alignment horizontal="center"/>
    </xf>
    <xf numFmtId="0" fontId="4" fillId="42" borderId="19" xfId="0" applyFont="1" applyFill="1" applyBorder="1" applyAlignment="1">
      <alignment horizontal="center"/>
    </xf>
    <xf numFmtId="1" fontId="17" fillId="43" borderId="20" xfId="0" applyNumberFormat="1" applyFont="1" applyFill="1" applyBorder="1"/>
    <xf numFmtId="1" fontId="17" fillId="43" borderId="7" xfId="0" applyNumberFormat="1" applyFont="1" applyFill="1" applyBorder="1" applyAlignment="1">
      <alignment horizontal="center"/>
    </xf>
    <xf numFmtId="0" fontId="4" fillId="43" borderId="7" xfId="0" applyFont="1" applyFill="1" applyBorder="1" applyAlignment="1">
      <alignment horizontal="center"/>
    </xf>
    <xf numFmtId="1" fontId="17" fillId="44" borderId="20" xfId="0" applyNumberFormat="1" applyFont="1" applyFill="1" applyBorder="1"/>
    <xf numFmtId="1" fontId="17" fillId="44" borderId="19" xfId="0" applyNumberFormat="1" applyFont="1" applyFill="1" applyBorder="1" applyAlignment="1">
      <alignment horizontal="center"/>
    </xf>
    <xf numFmtId="0" fontId="18" fillId="44" borderId="19" xfId="0" applyFont="1" applyFill="1" applyBorder="1" applyAlignment="1">
      <alignment horizontal="center"/>
    </xf>
    <xf numFmtId="0" fontId="4" fillId="44" borderId="19" xfId="0" applyFont="1" applyFill="1" applyBorder="1" applyAlignment="1">
      <alignment horizontal="center"/>
    </xf>
    <xf numFmtId="1" fontId="17" fillId="45" borderId="4" xfId="0" applyNumberFormat="1" applyFont="1" applyFill="1" applyBorder="1"/>
    <xf numFmtId="1" fontId="17" fillId="45" borderId="1" xfId="0" applyNumberFormat="1" applyFont="1" applyFill="1" applyBorder="1" applyAlignment="1">
      <alignment horizontal="center"/>
    </xf>
    <xf numFmtId="0" fontId="4" fillId="46" borderId="19" xfId="0" applyFont="1" applyFill="1" applyBorder="1" applyAlignment="1">
      <alignment horizontal="center"/>
    </xf>
    <xf numFmtId="1" fontId="17" fillId="47" borderId="4" xfId="0" applyNumberFormat="1" applyFont="1" applyFill="1" applyBorder="1"/>
    <xf numFmtId="1" fontId="17" fillId="47" borderId="1" xfId="0" applyNumberFormat="1" applyFont="1" applyFill="1" applyBorder="1" applyAlignment="1">
      <alignment horizontal="center"/>
    </xf>
    <xf numFmtId="0" fontId="4" fillId="48" borderId="19" xfId="0" applyFont="1" applyFill="1" applyBorder="1" applyAlignment="1">
      <alignment horizontal="center"/>
    </xf>
    <xf numFmtId="1" fontId="17" fillId="49" borderId="20" xfId="0" applyNumberFormat="1" applyFont="1" applyFill="1" applyBorder="1"/>
    <xf numFmtId="1" fontId="17" fillId="49" borderId="19" xfId="0" applyNumberFormat="1" applyFont="1" applyFill="1" applyBorder="1" applyAlignment="1">
      <alignment horizontal="center"/>
    </xf>
    <xf numFmtId="0" fontId="4" fillId="49" borderId="19" xfId="0" applyFont="1" applyFill="1" applyBorder="1" applyAlignment="1">
      <alignment horizontal="center"/>
    </xf>
    <xf numFmtId="1" fontId="17" fillId="50" borderId="20" xfId="0" applyNumberFormat="1" applyFont="1" applyFill="1" applyBorder="1"/>
    <xf numFmtId="1" fontId="17" fillId="50" borderId="19" xfId="0" applyNumberFormat="1" applyFont="1" applyFill="1" applyBorder="1" applyAlignment="1">
      <alignment horizontal="center"/>
    </xf>
    <xf numFmtId="0" fontId="4" fillId="50" borderId="19" xfId="0" applyFont="1" applyFill="1" applyBorder="1" applyAlignment="1">
      <alignment horizontal="center"/>
    </xf>
    <xf numFmtId="0" fontId="4" fillId="9" borderId="7" xfId="0" applyFont="1" applyFill="1" applyBorder="1" applyAlignment="1">
      <alignment horizontal="right" vertical="center"/>
    </xf>
    <xf numFmtId="1" fontId="17" fillId="43" borderId="19" xfId="0" applyNumberFormat="1" applyFont="1" applyFill="1" applyBorder="1" applyAlignment="1">
      <alignment horizontal="center"/>
    </xf>
    <xf numFmtId="0" fontId="4" fillId="43" borderId="19" xfId="0" applyFont="1" applyFill="1" applyBorder="1" applyAlignment="1">
      <alignment horizontal="center"/>
    </xf>
    <xf numFmtId="1" fontId="17" fillId="51" borderId="20" xfId="0" applyNumberFormat="1" applyFont="1" applyFill="1" applyBorder="1"/>
    <xf numFmtId="1" fontId="17" fillId="51" borderId="19" xfId="0" applyNumberFormat="1" applyFont="1" applyFill="1" applyBorder="1" applyAlignment="1">
      <alignment horizontal="center"/>
    </xf>
    <xf numFmtId="0" fontId="4" fillId="51" borderId="19" xfId="0" applyFont="1" applyFill="1" applyBorder="1" applyAlignment="1">
      <alignment horizontal="center"/>
    </xf>
    <xf numFmtId="0" fontId="16" fillId="0" borderId="0" xfId="0" applyFont="1" applyAlignment="1">
      <alignment horizontal="center" vertical="center"/>
    </xf>
    <xf numFmtId="0" fontId="2" fillId="0" borderId="38" xfId="0" applyFont="1" applyBorder="1"/>
    <xf numFmtId="0" fontId="2" fillId="0" borderId="41" xfId="0" applyFont="1" applyBorder="1"/>
    <xf numFmtId="0" fontId="2" fillId="0" borderId="37" xfId="0" applyFont="1" applyBorder="1"/>
    <xf numFmtId="0" fontId="2" fillId="0" borderId="40" xfId="0" applyFont="1" applyBorder="1"/>
    <xf numFmtId="0" fontId="20" fillId="0" borderId="21" xfId="0" applyFont="1" applyBorder="1"/>
    <xf numFmtId="0" fontId="20" fillId="0" borderId="21" xfId="0" applyFont="1" applyBorder="1" applyAlignment="1">
      <alignment wrapText="1"/>
    </xf>
    <xf numFmtId="0" fontId="20" fillId="0" borderId="21" xfId="0" applyFont="1" applyBorder="1" applyAlignment="1">
      <alignment horizontal="center" wrapText="1"/>
    </xf>
    <xf numFmtId="0" fontId="24" fillId="0" borderId="21" xfId="0" applyFont="1" applyBorder="1" applyAlignment="1">
      <alignment horizontal="center" wrapText="1"/>
    </xf>
    <xf numFmtId="0" fontId="20" fillId="0" borderId="21" xfId="0" applyFont="1" applyBorder="1" applyAlignment="1">
      <alignment horizontal="right"/>
    </xf>
    <xf numFmtId="0" fontId="24" fillId="0" borderId="21" xfId="0" applyFont="1" applyBorder="1" applyAlignment="1">
      <alignment horizontal="right"/>
    </xf>
    <xf numFmtId="0" fontId="20" fillId="4" borderId="108" xfId="0" applyFont="1" applyFill="1" applyBorder="1" applyAlignment="1">
      <alignment horizontal="center" vertical="center"/>
    </xf>
    <xf numFmtId="0" fontId="20" fillId="30" borderId="108" xfId="0" applyFont="1" applyFill="1" applyBorder="1" applyAlignment="1">
      <alignment horizontal="center" vertical="center"/>
    </xf>
    <xf numFmtId="0" fontId="20" fillId="30" borderId="111" xfId="0" applyFont="1" applyFill="1" applyBorder="1" applyAlignment="1">
      <alignment vertical="center"/>
    </xf>
    <xf numFmtId="0" fontId="20" fillId="30" borderId="111" xfId="0" applyFont="1" applyFill="1" applyBorder="1" applyAlignment="1">
      <alignment horizontal="center" vertical="center"/>
    </xf>
    <xf numFmtId="0" fontId="20" fillId="0" borderId="111" xfId="0" applyFont="1" applyBorder="1" applyAlignment="1">
      <alignment horizontal="center" vertical="center"/>
    </xf>
    <xf numFmtId="0" fontId="20" fillId="4" borderId="111" xfId="0" applyFont="1" applyFill="1" applyBorder="1" applyAlignment="1">
      <alignment horizontal="center" vertical="center"/>
    </xf>
    <xf numFmtId="0" fontId="20" fillId="30" borderId="111" xfId="0" applyFont="1" applyFill="1" applyBorder="1" applyAlignment="1">
      <alignment horizontal="left" vertical="center"/>
    </xf>
    <xf numFmtId="0" fontId="42" fillId="0" borderId="109" xfId="0" applyFont="1" applyBorder="1" applyAlignment="1">
      <alignment horizontal="center" vertical="center" wrapText="1"/>
    </xf>
    <xf numFmtId="0" fontId="42" fillId="0" borderId="109" xfId="0" applyFont="1" applyBorder="1" applyAlignment="1">
      <alignment vertical="center" wrapText="1"/>
    </xf>
    <xf numFmtId="0" fontId="7" fillId="0" borderId="109" xfId="0" applyFont="1" applyBorder="1" applyAlignment="1">
      <alignment horizontal="center" vertical="center" wrapText="1"/>
    </xf>
    <xf numFmtId="0" fontId="7" fillId="0" borderId="109" xfId="0" applyFont="1" applyBorder="1" applyAlignment="1">
      <alignment vertical="center" wrapText="1"/>
    </xf>
    <xf numFmtId="0" fontId="20" fillId="55" borderId="7" xfId="0" applyFont="1" applyFill="1" applyBorder="1" applyAlignment="1">
      <alignment vertical="center"/>
    </xf>
    <xf numFmtId="0" fontId="24" fillId="55" borderId="7" xfId="0" applyFont="1" applyFill="1" applyBorder="1" applyAlignment="1">
      <alignment horizontal="center" vertical="center"/>
    </xf>
    <xf numFmtId="0" fontId="27" fillId="54" borderId="7" xfId="0" applyFont="1" applyFill="1" applyBorder="1" applyAlignment="1">
      <alignment vertical="center"/>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7" fillId="0" borderId="0" xfId="0" applyFont="1" applyAlignment="1">
      <alignment horizontal="center" vertical="center"/>
    </xf>
    <xf numFmtId="0" fontId="20" fillId="30" borderId="56" xfId="0" applyFont="1" applyFill="1" applyBorder="1" applyAlignment="1">
      <alignment horizontal="center" vertical="center"/>
    </xf>
    <xf numFmtId="0" fontId="20" fillId="0" borderId="35" xfId="0" applyFont="1" applyBorder="1" applyAlignment="1">
      <alignment horizontal="center" vertical="center"/>
    </xf>
    <xf numFmtId="0" fontId="20" fillId="30" borderId="53" xfId="0" applyFont="1" applyFill="1" applyBorder="1" applyAlignment="1">
      <alignment horizontal="center" vertical="center"/>
    </xf>
    <xf numFmtId="0" fontId="24" fillId="30" borderId="50" xfId="0" applyFont="1" applyFill="1" applyBorder="1" applyAlignment="1">
      <alignment horizontal="center" vertical="center"/>
    </xf>
    <xf numFmtId="0" fontId="24" fillId="30" borderId="56" xfId="0" applyFont="1" applyFill="1" applyBorder="1" applyAlignment="1">
      <alignment horizontal="center" vertical="center"/>
    </xf>
    <xf numFmtId="0" fontId="24" fillId="30" borderId="53" xfId="0" applyFont="1" applyFill="1" applyBorder="1" applyAlignment="1">
      <alignment horizontal="center" vertical="center"/>
    </xf>
    <xf numFmtId="0" fontId="20" fillId="30" borderId="17" xfId="0"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2" fillId="4" borderId="19" xfId="0" applyFont="1" applyFill="1" applyBorder="1" applyAlignment="1">
      <alignment horizontal="center"/>
    </xf>
    <xf numFmtId="0" fontId="2" fillId="8" borderId="19" xfId="0" applyFont="1" applyFill="1" applyBorder="1" applyAlignment="1">
      <alignment horizontal="center"/>
    </xf>
    <xf numFmtId="0" fontId="20" fillId="30" borderId="109" xfId="0" applyFont="1" applyFill="1" applyBorder="1" applyAlignment="1">
      <alignment vertical="center"/>
    </xf>
    <xf numFmtId="0" fontId="20" fillId="31" borderId="109" xfId="0" applyFont="1" applyFill="1" applyBorder="1" applyAlignment="1">
      <alignment vertical="center"/>
    </xf>
    <xf numFmtId="0" fontId="26" fillId="32" borderId="109" xfId="0" applyFont="1" applyFill="1" applyBorder="1" applyAlignment="1">
      <alignment vertical="center"/>
    </xf>
    <xf numFmtId="0" fontId="20" fillId="29" borderId="111" xfId="0" applyFont="1" applyFill="1" applyBorder="1" applyAlignment="1">
      <alignment horizontal="center" vertical="center"/>
    </xf>
    <xf numFmtId="0" fontId="20" fillId="58" borderId="7" xfId="0" applyFont="1" applyFill="1" applyBorder="1" applyAlignment="1">
      <alignment horizontal="right" vertical="center"/>
    </xf>
    <xf numFmtId="0" fontId="31" fillId="26" borderId="31" xfId="0" applyFont="1" applyFill="1" applyBorder="1" applyAlignment="1">
      <alignment horizontal="left" vertical="center" wrapText="1" readingOrder="1"/>
    </xf>
    <xf numFmtId="0" fontId="16" fillId="26" borderId="31" xfId="0" applyFont="1" applyFill="1" applyBorder="1" applyAlignment="1">
      <alignment horizontal="center" vertical="center"/>
    </xf>
    <xf numFmtId="0" fontId="16" fillId="26" borderId="31" xfId="0" applyFont="1" applyFill="1" applyBorder="1" applyAlignment="1">
      <alignment horizontal="center"/>
    </xf>
    <xf numFmtId="0" fontId="16" fillId="26" borderId="96" xfId="0" applyFont="1" applyFill="1" applyBorder="1" applyAlignment="1">
      <alignment horizontal="center"/>
    </xf>
    <xf numFmtId="0" fontId="31" fillId="35" borderId="31" xfId="0" applyFont="1" applyFill="1" applyBorder="1" applyAlignment="1">
      <alignment horizontal="left" vertical="center" wrapText="1" readingOrder="1"/>
    </xf>
    <xf numFmtId="0" fontId="16" fillId="35" borderId="31" xfId="0" applyFont="1" applyFill="1" applyBorder="1" applyAlignment="1">
      <alignment horizontal="center" vertical="center"/>
    </xf>
    <xf numFmtId="0" fontId="16" fillId="35" borderId="31" xfId="0" applyFont="1" applyFill="1" applyBorder="1" applyAlignment="1">
      <alignment horizontal="center"/>
    </xf>
    <xf numFmtId="0" fontId="16" fillId="35" borderId="96" xfId="0" applyFont="1" applyFill="1" applyBorder="1" applyAlignment="1">
      <alignment horizontal="center"/>
    </xf>
    <xf numFmtId="0" fontId="31" fillId="36" borderId="31" xfId="0" applyFont="1" applyFill="1" applyBorder="1" applyAlignment="1">
      <alignment horizontal="left" vertical="center" wrapText="1" readingOrder="1"/>
    </xf>
    <xf numFmtId="0" fontId="16" fillId="36" borderId="31" xfId="0" applyFont="1" applyFill="1" applyBorder="1" applyAlignment="1">
      <alignment horizontal="center" vertical="center"/>
    </xf>
    <xf numFmtId="0" fontId="16" fillId="36" borderId="31" xfId="0" applyFont="1" applyFill="1" applyBorder="1" applyAlignment="1">
      <alignment horizontal="center"/>
    </xf>
    <xf numFmtId="0" fontId="16" fillId="36" borderId="96" xfId="0" applyFont="1" applyFill="1" applyBorder="1" applyAlignment="1">
      <alignment horizontal="center"/>
    </xf>
    <xf numFmtId="0" fontId="36" fillId="26" borderId="31" xfId="0" applyFont="1" applyFill="1" applyBorder="1" applyAlignment="1">
      <alignment horizontal="left" vertical="center" wrapText="1" readingOrder="1"/>
    </xf>
    <xf numFmtId="0" fontId="29" fillId="26" borderId="31" xfId="0" applyFont="1" applyFill="1" applyBorder="1" applyAlignment="1">
      <alignment horizontal="center" vertical="center"/>
    </xf>
    <xf numFmtId="0" fontId="29" fillId="26" borderId="31" xfId="0" applyFont="1" applyFill="1" applyBorder="1" applyAlignment="1">
      <alignment horizontal="center"/>
    </xf>
    <xf numFmtId="0" fontId="29" fillId="26" borderId="96" xfId="0" applyFont="1" applyFill="1" applyBorder="1" applyAlignment="1">
      <alignment horizontal="center"/>
    </xf>
    <xf numFmtId="0" fontId="36" fillId="35" borderId="31" xfId="0" applyFont="1" applyFill="1" applyBorder="1" applyAlignment="1">
      <alignment horizontal="left" vertical="center" wrapText="1" readingOrder="1"/>
    </xf>
    <xf numFmtId="0" fontId="29" fillId="35" borderId="31" xfId="0" applyFont="1" applyFill="1" applyBorder="1" applyAlignment="1">
      <alignment horizontal="center" vertical="center"/>
    </xf>
    <xf numFmtId="0" fontId="29" fillId="35" borderId="31" xfId="0" applyFont="1" applyFill="1" applyBorder="1" applyAlignment="1">
      <alignment horizontal="center"/>
    </xf>
    <xf numFmtId="0" fontId="29" fillId="35" borderId="96" xfId="0" applyFont="1" applyFill="1" applyBorder="1" applyAlignment="1">
      <alignment horizontal="center"/>
    </xf>
    <xf numFmtId="0" fontId="36" fillId="36" borderId="31" xfId="0" applyFont="1" applyFill="1" applyBorder="1" applyAlignment="1">
      <alignment horizontal="left" vertical="center" wrapText="1" readingOrder="1"/>
    </xf>
    <xf numFmtId="0" fontId="29" fillId="36" borderId="31" xfId="0" applyFont="1" applyFill="1" applyBorder="1" applyAlignment="1">
      <alignment horizontal="center" vertical="center"/>
    </xf>
    <xf numFmtId="0" fontId="29" fillId="36" borderId="31" xfId="0" applyFont="1" applyFill="1" applyBorder="1" applyAlignment="1">
      <alignment horizontal="center"/>
    </xf>
    <xf numFmtId="0" fontId="29" fillId="36" borderId="96" xfId="0" applyFont="1" applyFill="1" applyBorder="1" applyAlignment="1">
      <alignment horizontal="center"/>
    </xf>
    <xf numFmtId="0" fontId="29" fillId="26" borderId="97" xfId="0" applyFont="1" applyFill="1" applyBorder="1" applyAlignment="1">
      <alignment horizontal="center"/>
    </xf>
    <xf numFmtId="0" fontId="29" fillId="35" borderId="97" xfId="0" applyFont="1" applyFill="1" applyBorder="1" applyAlignment="1">
      <alignment horizontal="center"/>
    </xf>
    <xf numFmtId="0" fontId="29" fillId="36" borderId="97" xfId="0" applyFont="1" applyFill="1" applyBorder="1" applyAlignment="1">
      <alignment horizontal="center"/>
    </xf>
    <xf numFmtId="0" fontId="7" fillId="0" borderId="20" xfId="0" applyFont="1" applyBorder="1" applyAlignment="1">
      <alignment horizontal="center" vertical="center"/>
    </xf>
    <xf numFmtId="0" fontId="7" fillId="40" borderId="111" xfId="0" applyFont="1" applyFill="1" applyBorder="1" applyAlignment="1">
      <alignment horizontal="center" vertical="center"/>
    </xf>
    <xf numFmtId="0" fontId="45" fillId="40" borderId="111" xfId="0" applyFont="1" applyFill="1" applyBorder="1" applyAlignment="1">
      <alignment vertical="center"/>
    </xf>
    <xf numFmtId="0" fontId="4" fillId="59" borderId="19" xfId="0" applyFont="1" applyFill="1" applyBorder="1" applyAlignment="1">
      <alignment horizontal="center"/>
    </xf>
    <xf numFmtId="0" fontId="4" fillId="60" borderId="7" xfId="0" applyFont="1" applyFill="1" applyBorder="1" applyAlignment="1">
      <alignment horizontal="center"/>
    </xf>
    <xf numFmtId="0" fontId="4" fillId="61" borderId="19" xfId="0" applyFont="1" applyFill="1" applyBorder="1" applyAlignment="1">
      <alignment horizontal="center"/>
    </xf>
    <xf numFmtId="1" fontId="17" fillId="62" borderId="20" xfId="0" applyNumberFormat="1" applyFont="1" applyFill="1" applyBorder="1"/>
    <xf numFmtId="1" fontId="17" fillId="62" borderId="19" xfId="0" applyNumberFormat="1" applyFont="1" applyFill="1" applyBorder="1" applyAlignment="1">
      <alignment horizontal="center"/>
    </xf>
    <xf numFmtId="0" fontId="4" fillId="62" borderId="19" xfId="0" applyFont="1" applyFill="1" applyBorder="1" applyAlignment="1">
      <alignment horizontal="center"/>
    </xf>
    <xf numFmtId="0" fontId="4" fillId="63" borderId="7" xfId="0" applyFont="1" applyFill="1" applyBorder="1"/>
    <xf numFmtId="0" fontId="7" fillId="16" borderId="7" xfId="0" applyFont="1" applyFill="1" applyBorder="1"/>
    <xf numFmtId="0" fontId="17" fillId="64" borderId="7" xfId="0" applyFont="1" applyFill="1" applyBorder="1" applyAlignment="1">
      <alignment horizontal="center" vertical="center" wrapText="1"/>
    </xf>
    <xf numFmtId="1" fontId="5" fillId="64" borderId="16" xfId="0" applyNumberFormat="1" applyFont="1" applyFill="1" applyBorder="1" applyAlignment="1">
      <alignment horizontal="center"/>
    </xf>
    <xf numFmtId="0" fontId="4" fillId="64" borderId="7" xfId="0" applyFont="1" applyFill="1" applyBorder="1"/>
    <xf numFmtId="1" fontId="4" fillId="64" borderId="7" xfId="0" applyNumberFormat="1" applyFont="1" applyFill="1" applyBorder="1"/>
    <xf numFmtId="0" fontId="7" fillId="9" borderId="19" xfId="0" applyFont="1" applyFill="1" applyBorder="1" applyAlignment="1">
      <alignment horizontal="center"/>
    </xf>
    <xf numFmtId="0" fontId="4" fillId="49" borderId="7" xfId="0" applyFont="1" applyFill="1" applyBorder="1"/>
    <xf numFmtId="0" fontId="1" fillId="0" borderId="0" xfId="0" applyFont="1" applyAlignment="1">
      <alignment horizontal="center"/>
    </xf>
    <xf numFmtId="0" fontId="0" fillId="0" borderId="0" xfId="0"/>
    <xf numFmtId="0" fontId="1" fillId="0" borderId="1" xfId="0" applyFont="1" applyBorder="1" applyAlignment="1">
      <alignment horizontal="center" vertical="center"/>
    </xf>
    <xf numFmtId="0" fontId="2" fillId="0" borderId="5" xfId="0" applyFont="1" applyBorder="1"/>
    <xf numFmtId="0" fontId="2" fillId="0" borderId="6" xfId="0" applyFont="1" applyBorder="1"/>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1" fillId="0" borderId="2"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xf>
    <xf numFmtId="0" fontId="5" fillId="0" borderId="8" xfId="0" applyFont="1" applyBorder="1" applyAlignment="1">
      <alignment horizontal="center" vertical="center" wrapText="1"/>
    </xf>
    <xf numFmtId="0" fontId="2" fillId="0" borderId="10" xfId="0" applyFont="1" applyBorder="1"/>
    <xf numFmtId="0" fontId="4" fillId="0" borderId="0" xfId="0" applyFont="1" applyAlignment="1">
      <alignment horizontal="center"/>
    </xf>
    <xf numFmtId="1"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6" fillId="0" borderId="8" xfId="0" applyFont="1" applyBorder="1" applyAlignment="1">
      <alignment horizontal="center" vertical="center" wrapText="1"/>
    </xf>
    <xf numFmtId="0" fontId="2" fillId="0" borderId="9" xfId="0" applyFont="1" applyBorder="1"/>
    <xf numFmtId="0" fontId="2" fillId="0" borderId="12" xfId="0" applyFont="1" applyBorder="1"/>
    <xf numFmtId="0" fontId="2" fillId="0" borderId="13" xfId="0" applyFont="1" applyBorder="1"/>
    <xf numFmtId="0" fontId="2" fillId="0" borderId="14" xfId="0" applyFont="1" applyBorder="1"/>
    <xf numFmtId="0" fontId="6"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xf>
    <xf numFmtId="1" fontId="17" fillId="0" borderId="1" xfId="0" applyNumberFormat="1" applyFont="1" applyBorder="1" applyAlignment="1">
      <alignment horizontal="center" vertical="center"/>
    </xf>
    <xf numFmtId="1" fontId="17" fillId="7"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1" fontId="17" fillId="7" borderId="1" xfId="0" applyNumberFormat="1" applyFont="1" applyFill="1" applyBorder="1" applyAlignment="1">
      <alignment horizontal="center" vertical="center"/>
    </xf>
    <xf numFmtId="0" fontId="2" fillId="0" borderId="25" xfId="0" applyFont="1" applyBorder="1"/>
    <xf numFmtId="1" fontId="4" fillId="7" borderId="1" xfId="0" applyNumberFormat="1" applyFont="1" applyFill="1" applyBorder="1" applyAlignment="1">
      <alignment horizontal="center" vertical="center" wrapText="1"/>
    </xf>
    <xf numFmtId="1" fontId="17" fillId="0" borderId="1" xfId="0" applyNumberFormat="1" applyFont="1" applyBorder="1" applyAlignment="1">
      <alignment horizontal="center"/>
    </xf>
    <xf numFmtId="1" fontId="15" fillId="0" borderId="0" xfId="0" applyNumberFormat="1" applyFont="1" applyAlignment="1">
      <alignment horizontal="left"/>
    </xf>
    <xf numFmtId="0" fontId="16" fillId="0" borderId="1" xfId="0" applyFont="1" applyBorder="1" applyAlignment="1">
      <alignment horizontal="center" vertical="center" textRotation="90"/>
    </xf>
    <xf numFmtId="1" fontId="17" fillId="15" borderId="1" xfId="0" applyNumberFormat="1" applyFont="1" applyFill="1" applyBorder="1" applyAlignment="1">
      <alignment horizontal="center" vertical="center"/>
    </xf>
    <xf numFmtId="0" fontId="4" fillId="0" borderId="11" xfId="0" applyFont="1" applyBorder="1" applyAlignment="1">
      <alignment horizontal="center" vertical="center" wrapText="1"/>
    </xf>
    <xf numFmtId="0" fontId="2" fillId="0" borderId="11" xfId="0" applyFont="1" applyBorder="1"/>
    <xf numFmtId="0" fontId="4" fillId="3"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17" fillId="0" borderId="1" xfId="0" applyFont="1" applyBorder="1" applyAlignment="1">
      <alignment horizontal="center" vertical="center"/>
    </xf>
    <xf numFmtId="165" fontId="17" fillId="0" borderId="1" xfId="0" applyNumberFormat="1" applyFont="1" applyBorder="1" applyAlignment="1">
      <alignment horizontal="center" vertical="center"/>
    </xf>
    <xf numFmtId="0" fontId="17" fillId="0" borderId="11" xfId="0" applyFont="1" applyBorder="1" applyAlignment="1">
      <alignment horizontal="center" vertical="center" wrapText="1"/>
    </xf>
    <xf numFmtId="1" fontId="15" fillId="0" borderId="0" xfId="0" applyNumberFormat="1" applyFont="1" applyAlignment="1">
      <alignment horizontal="center"/>
    </xf>
    <xf numFmtId="1" fontId="17" fillId="0" borderId="1" xfId="0" applyNumberFormat="1" applyFont="1" applyBorder="1" applyAlignment="1">
      <alignment horizontal="center" vertical="center" wrapText="1"/>
    </xf>
    <xf numFmtId="1" fontId="17" fillId="21" borderId="2" xfId="0" applyNumberFormat="1" applyFont="1" applyFill="1" applyBorder="1" applyAlignment="1">
      <alignment horizontal="center" vertical="center"/>
    </xf>
    <xf numFmtId="1" fontId="17" fillId="21" borderId="26" xfId="0" applyNumberFormat="1" applyFont="1" applyFill="1" applyBorder="1" applyAlignment="1">
      <alignment horizontal="center" vertical="center"/>
    </xf>
    <xf numFmtId="0" fontId="2" fillId="0" borderId="27" xfId="0" applyFont="1" applyBorder="1"/>
    <xf numFmtId="1" fontId="17" fillId="17" borderId="2" xfId="0" applyNumberFormat="1" applyFont="1" applyFill="1" applyBorder="1" applyAlignment="1">
      <alignment horizontal="center" vertical="center"/>
    </xf>
    <xf numFmtId="1" fontId="17" fillId="22" borderId="2" xfId="0" applyNumberFormat="1" applyFont="1" applyFill="1" applyBorder="1" applyAlignment="1">
      <alignment horizontal="center" vertical="center"/>
    </xf>
    <xf numFmtId="0" fontId="17" fillId="17" borderId="1" xfId="0" applyFont="1" applyFill="1" applyBorder="1" applyAlignment="1">
      <alignment horizontal="center" vertical="center" wrapText="1"/>
    </xf>
    <xf numFmtId="1" fontId="17" fillId="17" borderId="1" xfId="0" applyNumberFormat="1" applyFont="1" applyFill="1" applyBorder="1" applyAlignment="1">
      <alignment horizontal="center" vertical="center" wrapText="1"/>
    </xf>
    <xf numFmtId="1" fontId="17" fillId="22" borderId="1" xfId="0" applyNumberFormat="1" applyFont="1" applyFill="1" applyBorder="1" applyAlignment="1">
      <alignment horizontal="center" vertical="center" wrapText="1"/>
    </xf>
    <xf numFmtId="1" fontId="17" fillId="21" borderId="1" xfId="0" applyNumberFormat="1" applyFont="1" applyFill="1" applyBorder="1" applyAlignment="1">
      <alignment horizontal="center" vertical="center" textRotation="90" wrapText="1"/>
    </xf>
    <xf numFmtId="1" fontId="17" fillId="21" borderId="1" xfId="0" applyNumberFormat="1" applyFont="1" applyFill="1" applyBorder="1" applyAlignment="1">
      <alignment horizontal="center" vertical="center" wrapText="1"/>
    </xf>
    <xf numFmtId="1" fontId="17" fillId="17" borderId="26" xfId="0" applyNumberFormat="1" applyFont="1" applyFill="1" applyBorder="1" applyAlignment="1">
      <alignment horizontal="center" vertical="center"/>
    </xf>
    <xf numFmtId="0" fontId="2" fillId="0" borderId="28" xfId="0" applyFont="1" applyBorder="1"/>
    <xf numFmtId="0" fontId="2" fillId="0" borderId="29" xfId="0" applyFont="1" applyBorder="1"/>
    <xf numFmtId="1" fontId="17" fillId="17" borderId="1" xfId="0" applyNumberFormat="1" applyFont="1" applyFill="1" applyBorder="1" applyAlignment="1">
      <alignment horizontal="center" vertical="center" textRotation="90" wrapText="1"/>
    </xf>
    <xf numFmtId="0" fontId="17" fillId="24"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23" borderId="2" xfId="0" applyFont="1" applyFill="1" applyBorder="1" applyAlignment="1">
      <alignment horizontal="center" vertical="center"/>
    </xf>
    <xf numFmtId="0" fontId="2" fillId="0" borderId="30" xfId="0" applyFont="1" applyBorder="1"/>
    <xf numFmtId="0" fontId="17" fillId="4"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23" borderId="31" xfId="0" applyFont="1" applyFill="1" applyBorder="1" applyAlignment="1">
      <alignment horizontal="center" vertical="center" wrapText="1"/>
    </xf>
    <xf numFmtId="0" fontId="17" fillId="23" borderId="1" xfId="0" applyFont="1" applyFill="1" applyBorder="1" applyAlignment="1">
      <alignment horizontal="center" vertical="center" wrapText="1"/>
    </xf>
    <xf numFmtId="1" fontId="17" fillId="23" borderId="31" xfId="0" applyNumberFormat="1" applyFont="1" applyFill="1" applyBorder="1" applyAlignment="1">
      <alignment horizontal="center" vertical="center" wrapText="1"/>
    </xf>
    <xf numFmtId="1" fontId="17" fillId="17" borderId="3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 fontId="17" fillId="21" borderId="32" xfId="0" applyNumberFormat="1" applyFont="1" applyFill="1" applyBorder="1" applyAlignment="1">
      <alignment horizontal="center" vertical="center" textRotation="90" wrapText="1"/>
    </xf>
    <xf numFmtId="0" fontId="2" fillId="0" borderId="33" xfId="0" applyFont="1" applyBorder="1"/>
    <xf numFmtId="0" fontId="17" fillId="25" borderId="31" xfId="0" applyFont="1" applyFill="1" applyBorder="1" applyAlignment="1">
      <alignment horizontal="center" vertical="center" wrapText="1"/>
    </xf>
    <xf numFmtId="1" fontId="17" fillId="25" borderId="1" xfId="0" applyNumberFormat="1" applyFont="1" applyFill="1" applyBorder="1" applyAlignment="1">
      <alignment horizontal="center" vertical="center" wrapText="1"/>
    </xf>
    <xf numFmtId="0" fontId="17" fillId="25"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7" fillId="25" borderId="2"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xf>
    <xf numFmtId="0" fontId="17" fillId="10" borderId="2" xfId="0" applyFont="1" applyFill="1" applyBorder="1" applyAlignment="1">
      <alignment horizontal="center" vertical="center"/>
    </xf>
    <xf numFmtId="0" fontId="17" fillId="16" borderId="2" xfId="0" applyFont="1" applyFill="1" applyBorder="1" applyAlignment="1">
      <alignment horizontal="center" vertical="center"/>
    </xf>
    <xf numFmtId="1" fontId="17" fillId="25"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1" xfId="0" applyFont="1" applyFill="1" applyBorder="1" applyAlignment="1">
      <alignment horizontal="center" vertical="center" textRotation="90" wrapText="1"/>
    </xf>
    <xf numFmtId="0" fontId="17" fillId="64" borderId="2" xfId="0" applyFont="1" applyFill="1" applyBorder="1" applyAlignment="1">
      <alignment horizontal="center" vertical="center" wrapText="1"/>
    </xf>
    <xf numFmtId="0" fontId="2" fillId="41" borderId="3" xfId="0" applyFont="1" applyFill="1" applyBorder="1"/>
    <xf numFmtId="0" fontId="2" fillId="41" borderId="4" xfId="0" applyFont="1" applyFill="1" applyBorder="1"/>
    <xf numFmtId="0" fontId="17" fillId="20" borderId="2"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6" borderId="8"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20" fillId="12" borderId="36" xfId="0" applyFont="1" applyFill="1" applyBorder="1" applyAlignment="1">
      <alignment horizontal="center" vertical="center" wrapText="1"/>
    </xf>
    <xf numFmtId="0" fontId="20" fillId="10" borderId="21" xfId="0" applyFont="1" applyFill="1" applyBorder="1" applyAlignment="1">
      <alignment horizontal="center" wrapText="1"/>
    </xf>
    <xf numFmtId="0" fontId="20" fillId="16" borderId="21" xfId="0" applyFont="1" applyFill="1" applyBorder="1" applyAlignment="1">
      <alignment horizontal="center" wrapText="1"/>
    </xf>
    <xf numFmtId="0" fontId="20" fillId="4" borderId="46" xfId="0" applyFont="1" applyFill="1" applyBorder="1" applyAlignment="1">
      <alignment horizontal="center" vertical="center" wrapText="1"/>
    </xf>
    <xf numFmtId="0" fontId="24" fillId="0" borderId="46" xfId="0" applyFont="1" applyBorder="1" applyAlignment="1">
      <alignment horizontal="center" wrapText="1"/>
    </xf>
    <xf numFmtId="0" fontId="2" fillId="0" borderId="54" xfId="0" applyFont="1" applyBorder="1"/>
    <xf numFmtId="0" fontId="2" fillId="0" borderId="47" xfId="0" applyFont="1" applyBorder="1"/>
    <xf numFmtId="0" fontId="20" fillId="10" borderId="46" xfId="0" applyFont="1" applyFill="1" applyBorder="1" applyAlignment="1">
      <alignment horizontal="center" wrapText="1"/>
    </xf>
    <xf numFmtId="0" fontId="24" fillId="10" borderId="46" xfId="0" applyFont="1" applyFill="1" applyBorder="1" applyAlignment="1">
      <alignment horizontal="center" wrapText="1"/>
    </xf>
    <xf numFmtId="0" fontId="20" fillId="0" borderId="46" xfId="0" applyFont="1" applyBorder="1" applyAlignment="1">
      <alignment horizontal="center" wrapText="1"/>
    </xf>
    <xf numFmtId="0" fontId="20" fillId="29" borderId="1" xfId="0" applyFont="1" applyFill="1" applyBorder="1" applyAlignment="1">
      <alignment horizontal="center" vertical="center"/>
    </xf>
    <xf numFmtId="0" fontId="20" fillId="29" borderId="19" xfId="0" applyFont="1" applyFill="1" applyBorder="1" applyAlignment="1">
      <alignment horizontal="center" vertical="center"/>
    </xf>
    <xf numFmtId="0" fontId="2" fillId="0" borderId="31" xfId="0" applyFont="1" applyBorder="1"/>
    <xf numFmtId="0" fontId="2" fillId="0" borderId="16" xfId="0" applyFont="1" applyBorder="1"/>
    <xf numFmtId="0" fontId="20" fillId="29" borderId="31" xfId="0" applyFont="1" applyFill="1" applyBorder="1" applyAlignment="1">
      <alignment horizontal="center" vertical="center"/>
    </xf>
    <xf numFmtId="0" fontId="20" fillId="29" borderId="16" xfId="0" applyFont="1" applyFill="1" applyBorder="1" applyAlignment="1">
      <alignment horizontal="center" vertical="center"/>
    </xf>
    <xf numFmtId="0" fontId="20" fillId="0" borderId="19" xfId="0" applyFont="1" applyBorder="1" applyAlignment="1">
      <alignment horizontal="center" vertical="center"/>
    </xf>
    <xf numFmtId="0" fontId="20" fillId="0" borderId="1" xfId="0" applyFont="1" applyBorder="1" applyAlignment="1">
      <alignment horizontal="center" vertical="center"/>
    </xf>
    <xf numFmtId="0" fontId="62" fillId="29" borderId="19" xfId="0" applyFont="1" applyFill="1" applyBorder="1" applyAlignment="1">
      <alignment horizontal="center" vertical="center"/>
    </xf>
    <xf numFmtId="0" fontId="63" fillId="0" borderId="31" xfId="0" applyFont="1" applyBorder="1"/>
    <xf numFmtId="0" fontId="63" fillId="0" borderId="16" xfId="0" applyFont="1" applyBorder="1"/>
    <xf numFmtId="0" fontId="20" fillId="0" borderId="11" xfId="0" applyFont="1" applyBorder="1" applyAlignment="1">
      <alignment horizontal="left" vertical="center" wrapText="1"/>
    </xf>
    <xf numFmtId="0" fontId="2" fillId="0" borderId="35" xfId="0" applyFont="1" applyBorder="1"/>
    <xf numFmtId="0" fontId="20" fillId="0" borderId="8" xfId="0" applyFont="1" applyBorder="1" applyAlignment="1">
      <alignment horizontal="left" vertical="center" wrapText="1"/>
    </xf>
    <xf numFmtId="0" fontId="20" fillId="56" borderId="1" xfId="0" applyFont="1" applyFill="1" applyBorder="1" applyAlignment="1">
      <alignment horizontal="center" vertical="center"/>
    </xf>
    <xf numFmtId="0" fontId="2" fillId="54" borderId="5" xfId="0" applyFont="1" applyFill="1" applyBorder="1"/>
    <xf numFmtId="0" fontId="2" fillId="54" borderId="6" xfId="0" applyFont="1" applyFill="1" applyBorder="1"/>
    <xf numFmtId="0" fontId="20" fillId="34" borderId="58" xfId="0" applyFont="1" applyFill="1" applyBorder="1" applyAlignment="1">
      <alignment horizontal="left" vertical="center" wrapText="1"/>
    </xf>
    <xf numFmtId="0" fontId="2" fillId="0" borderId="59" xfId="0" applyFont="1" applyBorder="1"/>
    <xf numFmtId="0" fontId="20" fillId="57" borderId="8" xfId="0" applyFont="1" applyFill="1" applyBorder="1" applyAlignment="1">
      <alignment horizontal="left" vertical="center" wrapText="1"/>
    </xf>
    <xf numFmtId="0" fontId="2" fillId="54" borderId="10" xfId="0" applyFont="1" applyFill="1" applyBorder="1"/>
    <xf numFmtId="0" fontId="2" fillId="54" borderId="11" xfId="0" applyFont="1" applyFill="1" applyBorder="1"/>
    <xf numFmtId="0" fontId="2" fillId="54" borderId="35" xfId="0" applyFont="1" applyFill="1" applyBorder="1"/>
    <xf numFmtId="0" fontId="2" fillId="54" borderId="12" xfId="0" applyFont="1" applyFill="1" applyBorder="1"/>
    <xf numFmtId="0" fontId="2" fillId="54" borderId="14" xfId="0" applyFont="1" applyFill="1" applyBorder="1"/>
    <xf numFmtId="0" fontId="20" fillId="56" borderId="19" xfId="0" applyFont="1" applyFill="1" applyBorder="1" applyAlignment="1">
      <alignment horizontal="center" vertical="center"/>
    </xf>
    <xf numFmtId="0" fontId="2" fillId="54" borderId="31" xfId="0" applyFont="1" applyFill="1" applyBorder="1"/>
    <xf numFmtId="0" fontId="2" fillId="54" borderId="16" xfId="0" applyFont="1" applyFill="1" applyBorder="1"/>
    <xf numFmtId="0" fontId="20" fillId="0" borderId="8" xfId="0" applyFont="1" applyBorder="1" applyAlignment="1">
      <alignment horizontal="left" vertical="center"/>
    </xf>
    <xf numFmtId="0" fontId="20" fillId="29" borderId="19" xfId="0" quotePrefix="1" applyFont="1" applyFill="1" applyBorder="1" applyAlignment="1">
      <alignment horizontal="center" vertical="center"/>
    </xf>
    <xf numFmtId="0" fontId="20" fillId="30" borderId="46" xfId="0" applyFont="1" applyFill="1" applyBorder="1" applyAlignment="1">
      <alignment horizontal="center" vertical="center"/>
    </xf>
    <xf numFmtId="0" fontId="24" fillId="30" borderId="46" xfId="0" applyFont="1" applyFill="1" applyBorder="1" applyAlignment="1">
      <alignment horizontal="center"/>
    </xf>
    <xf numFmtId="0" fontId="20" fillId="0" borderId="0" xfId="0" applyFont="1" applyAlignment="1">
      <alignment horizontal="center"/>
    </xf>
    <xf numFmtId="0" fontId="24" fillId="0" borderId="0" xfId="0" applyFont="1" applyAlignment="1">
      <alignment horizontal="center" vertical="top"/>
    </xf>
    <xf numFmtId="0" fontId="20" fillId="30" borderId="46" xfId="0" applyFont="1" applyFill="1" applyBorder="1" applyAlignment="1">
      <alignment horizontal="right" vertical="center"/>
    </xf>
    <xf numFmtId="0" fontId="20" fillId="34" borderId="8" xfId="0" applyFont="1" applyFill="1" applyBorder="1" applyAlignment="1">
      <alignment horizontal="left" vertical="center" wrapText="1"/>
    </xf>
    <xf numFmtId="0" fontId="20" fillId="0" borderId="42" xfId="0" applyFont="1" applyBorder="1" applyAlignment="1">
      <alignment horizontal="center" vertical="center"/>
    </xf>
    <xf numFmtId="0" fontId="2" fillId="0" borderId="43" xfId="0" applyFont="1" applyBorder="1"/>
    <xf numFmtId="0" fontId="2" fillId="0" borderId="45" xfId="0" applyFont="1" applyBorder="1"/>
    <xf numFmtId="0" fontId="20" fillId="0" borderId="35" xfId="0" applyFont="1" applyBorder="1" applyAlignment="1">
      <alignment vertical="center"/>
    </xf>
    <xf numFmtId="0" fontId="20" fillId="0" borderId="0" xfId="0" applyFont="1" applyAlignment="1">
      <alignment horizontal="center" vertical="center"/>
    </xf>
    <xf numFmtId="0" fontId="20" fillId="4" borderId="42" xfId="0" applyFont="1" applyFill="1" applyBorder="1" applyAlignment="1">
      <alignment horizontal="center" vertical="center" wrapText="1"/>
    </xf>
    <xf numFmtId="0" fontId="20" fillId="27" borderId="42" xfId="0" applyFont="1" applyFill="1" applyBorder="1" applyAlignment="1">
      <alignment horizontal="center" vertical="center"/>
    </xf>
    <xf numFmtId="0" fontId="20" fillId="28" borderId="42" xfId="0" applyFont="1" applyFill="1" applyBorder="1" applyAlignment="1">
      <alignment horizontal="center" vertical="center" wrapText="1"/>
    </xf>
    <xf numFmtId="0" fontId="59" fillId="12" borderId="19" xfId="0" applyFont="1" applyFill="1" applyBorder="1" applyAlignment="1">
      <alignment vertical="center" textRotation="90" wrapText="1"/>
    </xf>
    <xf numFmtId="0" fontId="60" fillId="0" borderId="31" xfId="0" applyFont="1" applyBorder="1"/>
    <xf numFmtId="0" fontId="60" fillId="0" borderId="16" xfId="0" applyFont="1" applyBorder="1"/>
    <xf numFmtId="0" fontId="59" fillId="13" borderId="19" xfId="0" applyFont="1" applyFill="1" applyBorder="1" applyAlignment="1">
      <alignment vertical="center" textRotation="90" wrapText="1"/>
    </xf>
    <xf numFmtId="0" fontId="59" fillId="16" borderId="19" xfId="0" applyFont="1" applyFill="1" applyBorder="1" applyAlignment="1">
      <alignment vertical="center" textRotation="90" wrapText="1"/>
    </xf>
    <xf numFmtId="0" fontId="24" fillId="0" borderId="1" xfId="0" applyFont="1" applyBorder="1" applyAlignment="1">
      <alignment horizontal="center" vertical="center"/>
    </xf>
    <xf numFmtId="0" fontId="20" fillId="4" borderId="46" xfId="0" applyFont="1" applyFill="1" applyBorder="1" applyAlignment="1">
      <alignment horizont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24" fillId="30" borderId="2" xfId="0" applyFont="1" applyFill="1" applyBorder="1" applyAlignment="1">
      <alignment horizontal="center" vertical="center"/>
    </xf>
    <xf numFmtId="0" fontId="24" fillId="30" borderId="1" xfId="0" applyFont="1" applyFill="1" applyBorder="1" applyAlignment="1">
      <alignment horizontal="center" vertical="center" wrapText="1"/>
    </xf>
    <xf numFmtId="0" fontId="20" fillId="30" borderId="1" xfId="0" applyFont="1" applyFill="1" applyBorder="1" applyAlignment="1">
      <alignment horizontal="center" vertical="center" wrapText="1"/>
    </xf>
    <xf numFmtId="0" fontId="24" fillId="4" borderId="46" xfId="0" applyFont="1" applyFill="1" applyBorder="1" applyAlignment="1">
      <alignment horizontal="center" wrapText="1"/>
    </xf>
    <xf numFmtId="0" fontId="20" fillId="16" borderId="46" xfId="0" applyFont="1" applyFill="1" applyBorder="1" applyAlignment="1">
      <alignment horizontal="center" wrapText="1"/>
    </xf>
    <xf numFmtId="0" fontId="24" fillId="16" borderId="46" xfId="0" applyFont="1" applyFill="1" applyBorder="1" applyAlignment="1">
      <alignment horizontal="center" wrapText="1"/>
    </xf>
    <xf numFmtId="0" fontId="24" fillId="29" borderId="19" xfId="0" applyFont="1" applyFill="1" applyBorder="1" applyAlignment="1">
      <alignment horizontal="center" vertical="center"/>
    </xf>
    <xf numFmtId="0" fontId="61" fillId="0" borderId="16" xfId="0" applyFont="1" applyBorder="1"/>
    <xf numFmtId="0" fontId="20" fillId="54" borderId="8" xfId="0" applyFont="1" applyFill="1" applyBorder="1" applyAlignment="1">
      <alignment horizontal="left" vertical="center" wrapText="1"/>
    </xf>
    <xf numFmtId="0" fontId="30" fillId="36" borderId="70" xfId="0" applyFont="1" applyFill="1" applyBorder="1" applyAlignment="1">
      <alignment horizontal="center" vertical="center" wrapText="1"/>
    </xf>
    <xf numFmtId="0" fontId="2" fillId="0" borderId="71" xfId="0" applyFont="1" applyBorder="1"/>
    <xf numFmtId="0" fontId="2" fillId="0" borderId="72" xfId="0" applyFont="1" applyBorder="1"/>
    <xf numFmtId="0" fontId="30" fillId="37" borderId="70" xfId="0" applyFont="1" applyFill="1" applyBorder="1" applyAlignment="1">
      <alignment horizontal="center" vertical="center" wrapText="1"/>
    </xf>
    <xf numFmtId="3" fontId="30" fillId="24" borderId="70" xfId="0" applyNumberFormat="1" applyFont="1" applyFill="1" applyBorder="1" applyAlignment="1">
      <alignment horizontal="center" vertical="center" wrapText="1"/>
    </xf>
    <xf numFmtId="0" fontId="30" fillId="37" borderId="2" xfId="0" applyFont="1" applyFill="1" applyBorder="1" applyAlignment="1">
      <alignment horizontal="center" vertical="center"/>
    </xf>
    <xf numFmtId="0" fontId="2" fillId="0" borderId="75" xfId="0" applyFont="1" applyBorder="1"/>
    <xf numFmtId="0" fontId="30" fillId="24" borderId="74" xfId="0" applyFont="1" applyFill="1" applyBorder="1" applyAlignment="1">
      <alignment horizontal="center" vertical="center" wrapText="1"/>
    </xf>
    <xf numFmtId="0" fontId="30" fillId="24" borderId="2" xfId="0" applyFont="1" applyFill="1" applyBorder="1" applyAlignment="1">
      <alignment horizontal="center" vertical="center"/>
    </xf>
    <xf numFmtId="0" fontId="30" fillId="26" borderId="74" xfId="0" applyFont="1" applyFill="1" applyBorder="1" applyAlignment="1">
      <alignment horizontal="center" vertical="center" wrapText="1"/>
    </xf>
    <xf numFmtId="0" fontId="30" fillId="26" borderId="2" xfId="0" applyFont="1" applyFill="1" applyBorder="1" applyAlignment="1">
      <alignment horizontal="center" vertical="center"/>
    </xf>
    <xf numFmtId="0" fontId="30" fillId="35" borderId="74" xfId="0" applyFont="1" applyFill="1" applyBorder="1" applyAlignment="1">
      <alignment horizontal="center" vertical="center" wrapText="1"/>
    </xf>
    <xf numFmtId="0" fontId="30" fillId="35" borderId="2" xfId="0" applyFont="1" applyFill="1" applyBorder="1" applyAlignment="1">
      <alignment horizontal="center" vertical="center"/>
    </xf>
    <xf numFmtId="0" fontId="30" fillId="36" borderId="74" xfId="0" applyFont="1" applyFill="1" applyBorder="1" applyAlignment="1">
      <alignment horizontal="center" vertical="center" wrapText="1"/>
    </xf>
    <xf numFmtId="0" fontId="30" fillId="36" borderId="2" xfId="0" applyFont="1" applyFill="1" applyBorder="1" applyAlignment="1">
      <alignment horizontal="center" vertical="center"/>
    </xf>
    <xf numFmtId="0" fontId="30" fillId="37" borderId="74" xfId="0" applyFont="1" applyFill="1" applyBorder="1" applyAlignment="1">
      <alignment horizontal="center" vertical="center" wrapText="1"/>
    </xf>
    <xf numFmtId="0" fontId="17" fillId="0" borderId="60" xfId="0" applyFont="1" applyBorder="1" applyAlignment="1">
      <alignment horizontal="center" vertical="center" wrapText="1"/>
    </xf>
    <xf numFmtId="0" fontId="2" fillId="0" borderId="61" xfId="0" applyFont="1" applyBorder="1"/>
    <xf numFmtId="0" fontId="2" fillId="0" borderId="65" xfId="0" applyFont="1" applyBorder="1"/>
    <xf numFmtId="0" fontId="2" fillId="0" borderId="66" xfId="0" applyFont="1" applyBorder="1"/>
    <xf numFmtId="0" fontId="29" fillId="0" borderId="62" xfId="0" applyFont="1" applyBorder="1" applyAlignment="1">
      <alignment horizontal="center"/>
    </xf>
    <xf numFmtId="0" fontId="2" fillId="0" borderId="63" xfId="0" applyFont="1" applyBorder="1"/>
    <xf numFmtId="0" fontId="2" fillId="0" borderId="64" xfId="0" applyFont="1" applyBorder="1"/>
    <xf numFmtId="0" fontId="16" fillId="0" borderId="0" xfId="0" applyFont="1" applyAlignment="1">
      <alignment horizontal="center" vertical="center"/>
    </xf>
    <xf numFmtId="0" fontId="16" fillId="0" borderId="67" xfId="0" applyFont="1" applyBorder="1" applyAlignment="1">
      <alignment horizontal="center" vertical="center"/>
    </xf>
    <xf numFmtId="0" fontId="2" fillId="0" borderId="73" xfId="0" applyFont="1" applyBorder="1"/>
    <xf numFmtId="0" fontId="2" fillId="0" borderId="77" xfId="0" applyFont="1" applyBorder="1"/>
    <xf numFmtId="0" fontId="16" fillId="0" borderId="68" xfId="0" applyFont="1" applyBorder="1" applyAlignment="1">
      <alignment horizontal="center" vertical="center"/>
    </xf>
    <xf numFmtId="0" fontId="2" fillId="0" borderId="69" xfId="0" applyFont="1" applyBorder="1"/>
    <xf numFmtId="0" fontId="29" fillId="26" borderId="19" xfId="0" applyFont="1" applyFill="1" applyBorder="1" applyAlignment="1">
      <alignment horizontal="center"/>
    </xf>
    <xf numFmtId="0" fontId="36" fillId="35" borderId="19" xfId="0" applyFont="1" applyFill="1" applyBorder="1" applyAlignment="1">
      <alignment horizontal="center" vertical="center" wrapText="1" readingOrder="1"/>
    </xf>
    <xf numFmtId="0" fontId="30" fillId="26" borderId="70" xfId="0" applyFont="1" applyFill="1" applyBorder="1" applyAlignment="1">
      <alignment horizontal="center" vertical="center" wrapText="1"/>
    </xf>
    <xf numFmtId="0" fontId="30" fillId="35" borderId="70" xfId="0" applyFont="1" applyFill="1" applyBorder="1" applyAlignment="1">
      <alignment horizontal="center" vertical="center" wrapText="1"/>
    </xf>
    <xf numFmtId="0" fontId="31" fillId="0" borderId="79" xfId="0" applyFont="1" applyBorder="1" applyAlignment="1">
      <alignment horizontal="center" vertical="center"/>
    </xf>
    <xf numFmtId="0" fontId="2" fillId="0" borderId="80" xfId="0" applyFont="1" applyBorder="1"/>
    <xf numFmtId="0" fontId="34" fillId="13" borderId="88" xfId="0" applyFont="1" applyFill="1" applyBorder="1" applyAlignment="1">
      <alignment horizontal="left" vertical="top" wrapText="1"/>
    </xf>
    <xf numFmtId="0" fontId="2" fillId="0" borderId="89" xfId="0" applyFont="1" applyBorder="1"/>
    <xf numFmtId="0" fontId="35" fillId="0" borderId="2" xfId="0" applyFont="1" applyBorder="1" applyAlignment="1">
      <alignment horizontal="left" vertical="top" wrapText="1"/>
    </xf>
    <xf numFmtId="0" fontId="36" fillId="26" borderId="19" xfId="0" applyFont="1" applyFill="1" applyBorder="1" applyAlignment="1">
      <alignment horizontal="center" vertical="center" wrapText="1" readingOrder="1"/>
    </xf>
    <xf numFmtId="0" fontId="29" fillId="26" borderId="19" xfId="0" applyFont="1" applyFill="1" applyBorder="1" applyAlignment="1">
      <alignment horizontal="center" vertical="center"/>
    </xf>
    <xf numFmtId="0" fontId="16" fillId="26" borderId="19" xfId="0" applyFont="1" applyFill="1" applyBorder="1" applyAlignment="1">
      <alignment horizontal="center" vertical="center"/>
    </xf>
    <xf numFmtId="0" fontId="29" fillId="37" borderId="1" xfId="0" applyFont="1" applyFill="1" applyBorder="1" applyAlignment="1">
      <alignment horizontal="center" vertical="center"/>
    </xf>
    <xf numFmtId="0" fontId="29" fillId="37" borderId="1" xfId="0" applyFont="1" applyFill="1" applyBorder="1" applyAlignment="1">
      <alignment horizontal="center"/>
    </xf>
    <xf numFmtId="0" fontId="36" fillId="24" borderId="1" xfId="0" applyFont="1" applyFill="1" applyBorder="1" applyAlignment="1">
      <alignment horizontal="center" vertical="center" wrapText="1" readingOrder="1"/>
    </xf>
    <xf numFmtId="0" fontId="29" fillId="36" borderId="19" xfId="0" applyFont="1" applyFill="1" applyBorder="1" applyAlignment="1">
      <alignment horizontal="center" vertical="center"/>
    </xf>
    <xf numFmtId="0" fontId="29" fillId="36" borderId="19" xfId="0" applyFont="1" applyFill="1" applyBorder="1" applyAlignment="1">
      <alignment horizontal="center"/>
    </xf>
    <xf numFmtId="0" fontId="16" fillId="36" borderId="19" xfId="0" applyFont="1" applyFill="1" applyBorder="1" applyAlignment="1">
      <alignment horizontal="center"/>
    </xf>
    <xf numFmtId="0" fontId="36" fillId="37" borderId="1" xfId="0" applyFont="1" applyFill="1" applyBorder="1" applyAlignment="1">
      <alignment horizontal="center" vertical="center" wrapText="1" readingOrder="1"/>
    </xf>
    <xf numFmtId="0" fontId="16" fillId="36" borderId="19" xfId="0" applyFont="1" applyFill="1" applyBorder="1" applyAlignment="1">
      <alignment horizontal="center" vertical="center"/>
    </xf>
    <xf numFmtId="0" fontId="29" fillId="35" borderId="19" xfId="0" applyFont="1" applyFill="1" applyBorder="1" applyAlignment="1">
      <alignment horizontal="center" vertical="center"/>
    </xf>
    <xf numFmtId="0" fontId="34" fillId="13" borderId="2" xfId="0" applyFont="1" applyFill="1" applyBorder="1" applyAlignment="1">
      <alignment horizontal="left" vertical="top" wrapText="1"/>
    </xf>
    <xf numFmtId="0" fontId="32" fillId="0" borderId="84" xfId="0" applyFont="1" applyBorder="1" applyAlignment="1">
      <alignment horizontal="center" vertical="center" wrapText="1"/>
    </xf>
    <xf numFmtId="0" fontId="2" fillId="0" borderId="85" xfId="0" applyFont="1" applyBorder="1"/>
    <xf numFmtId="0" fontId="2" fillId="0" borderId="86" xfId="0" applyFont="1" applyBorder="1"/>
    <xf numFmtId="0" fontId="16" fillId="35" borderId="19" xfId="0" applyFont="1" applyFill="1" applyBorder="1" applyAlignment="1">
      <alignment horizontal="center" vertical="center"/>
    </xf>
    <xf numFmtId="0" fontId="29" fillId="35" borderId="19" xfId="0" applyFont="1" applyFill="1" applyBorder="1" applyAlignment="1">
      <alignment horizontal="center"/>
    </xf>
    <xf numFmtId="0" fontId="36" fillId="36" borderId="19" xfId="0" applyFont="1" applyFill="1" applyBorder="1" applyAlignment="1">
      <alignment horizontal="center" vertical="center" wrapText="1" readingOrder="1"/>
    </xf>
    <xf numFmtId="0" fontId="29" fillId="24" borderId="1" xfId="0" applyFont="1" applyFill="1" applyBorder="1" applyAlignment="1">
      <alignment horizontal="center" vertical="center"/>
    </xf>
    <xf numFmtId="0" fontId="29" fillId="24" borderId="1" xfId="0" applyFont="1" applyFill="1" applyBorder="1" applyAlignment="1">
      <alignment horizontal="center"/>
    </xf>
    <xf numFmtId="0" fontId="16" fillId="26" borderId="19" xfId="0" applyFont="1" applyFill="1" applyBorder="1" applyAlignment="1">
      <alignment horizontal="center"/>
    </xf>
    <xf numFmtId="0" fontId="16" fillId="35" borderId="19" xfId="0" applyFont="1" applyFill="1" applyBorder="1" applyAlignment="1">
      <alignment horizontal="center"/>
    </xf>
    <xf numFmtId="0" fontId="37" fillId="13" borderId="2" xfId="0" applyFont="1" applyFill="1" applyBorder="1" applyAlignment="1">
      <alignment horizontal="left" vertical="top" wrapText="1"/>
    </xf>
    <xf numFmtId="0" fontId="35" fillId="0" borderId="2" xfId="0" applyFont="1" applyBorder="1" applyAlignment="1">
      <alignment vertical="top" wrapText="1"/>
    </xf>
    <xf numFmtId="0" fontId="29" fillId="36" borderId="95" xfId="0" applyFont="1" applyFill="1" applyBorder="1" applyAlignment="1">
      <alignment horizontal="center"/>
    </xf>
    <xf numFmtId="0" fontId="2" fillId="0" borderId="96" xfId="0" applyFont="1" applyBorder="1"/>
    <xf numFmtId="0" fontId="2" fillId="0" borderId="97" xfId="0" applyFont="1" applyBorder="1"/>
    <xf numFmtId="0" fontId="29" fillId="37" borderId="95" xfId="0" applyFont="1" applyFill="1" applyBorder="1" applyAlignment="1">
      <alignment horizontal="center"/>
    </xf>
    <xf numFmtId="0" fontId="29" fillId="35" borderId="31" xfId="0" applyFont="1" applyFill="1" applyBorder="1" applyAlignment="1">
      <alignment horizontal="center"/>
    </xf>
    <xf numFmtId="0" fontId="29" fillId="35" borderId="16" xfId="0" applyFont="1" applyFill="1" applyBorder="1" applyAlignment="1">
      <alignment horizontal="center"/>
    </xf>
    <xf numFmtId="0" fontId="29" fillId="24" borderId="95" xfId="0" applyFont="1" applyFill="1" applyBorder="1" applyAlignment="1">
      <alignment horizontal="center"/>
    </xf>
    <xf numFmtId="0" fontId="29" fillId="26" borderId="31" xfId="0" applyFont="1" applyFill="1" applyBorder="1" applyAlignment="1">
      <alignment horizontal="center"/>
    </xf>
    <xf numFmtId="0" fontId="29" fillId="26" borderId="16" xfId="0" applyFont="1" applyFill="1" applyBorder="1" applyAlignment="1">
      <alignment horizontal="center"/>
    </xf>
    <xf numFmtId="0" fontId="29" fillId="36" borderId="31" xfId="0" applyFont="1" applyFill="1" applyBorder="1" applyAlignment="1">
      <alignment horizontal="center"/>
    </xf>
    <xf numFmtId="0" fontId="29" fillId="36" borderId="16" xfId="0" applyFont="1" applyFill="1" applyBorder="1" applyAlignment="1">
      <alignment horizontal="center"/>
    </xf>
    <xf numFmtId="0" fontId="37" fillId="0" borderId="2" xfId="0" applyFont="1" applyBorder="1" applyAlignment="1">
      <alignment horizontal="left" vertical="top" wrapText="1"/>
    </xf>
    <xf numFmtId="0" fontId="35" fillId="0" borderId="2" xfId="0" applyFont="1" applyBorder="1" applyAlignment="1">
      <alignment horizontal="left" vertical="top"/>
    </xf>
    <xf numFmtId="0" fontId="29" fillId="26" borderId="95" xfId="0" applyFont="1" applyFill="1" applyBorder="1" applyAlignment="1">
      <alignment horizontal="center"/>
    </xf>
    <xf numFmtId="0" fontId="29" fillId="35" borderId="98" xfId="0" applyFont="1" applyFill="1" applyBorder="1" applyAlignment="1">
      <alignment horizontal="center" vertical="center"/>
    </xf>
    <xf numFmtId="0" fontId="2" fillId="0" borderId="107" xfId="0" applyFont="1" applyBorder="1"/>
    <xf numFmtId="0" fontId="2" fillId="0" borderId="99" xfId="0" applyFont="1" applyBorder="1"/>
    <xf numFmtId="0" fontId="29" fillId="35" borderId="95" xfId="0" applyFont="1" applyFill="1" applyBorder="1" applyAlignment="1">
      <alignment horizontal="center"/>
    </xf>
    <xf numFmtId="0" fontId="29" fillId="36" borderId="98" xfId="0" applyFont="1" applyFill="1" applyBorder="1" applyAlignment="1">
      <alignment horizontal="center" vertical="center"/>
    </xf>
    <xf numFmtId="0" fontId="16" fillId="35" borderId="95" xfId="0" applyFont="1" applyFill="1" applyBorder="1" applyAlignment="1">
      <alignment horizontal="center"/>
    </xf>
    <xf numFmtId="0" fontId="29" fillId="37" borderId="98" xfId="0" applyFont="1" applyFill="1" applyBorder="1" applyAlignment="1">
      <alignment horizontal="center" vertical="center"/>
    </xf>
    <xf numFmtId="0" fontId="2" fillId="0" borderId="39" xfId="0" applyFont="1" applyBorder="1"/>
    <xf numFmtId="0" fontId="29" fillId="0" borderId="102" xfId="0" applyFont="1" applyBorder="1" applyAlignment="1">
      <alignment horizontal="center" vertical="center"/>
    </xf>
    <xf numFmtId="0" fontId="2" fillId="0" borderId="103" xfId="0" applyFont="1" applyBorder="1"/>
    <xf numFmtId="0" fontId="36" fillId="26" borderId="102" xfId="0" applyFont="1" applyFill="1" applyBorder="1" applyAlignment="1">
      <alignment horizontal="center" vertical="center" wrapText="1" readingOrder="1"/>
    </xf>
    <xf numFmtId="0" fontId="36" fillId="35" borderId="102" xfId="0" applyFont="1" applyFill="1" applyBorder="1" applyAlignment="1">
      <alignment horizontal="center" vertical="center" wrapText="1" readingOrder="1"/>
    </xf>
    <xf numFmtId="0" fontId="36" fillId="36" borderId="102" xfId="0" applyFont="1" applyFill="1" applyBorder="1" applyAlignment="1">
      <alignment horizontal="center" vertical="center" wrapText="1" readingOrder="1"/>
    </xf>
    <xf numFmtId="0" fontId="36" fillId="37" borderId="102" xfId="0" applyFont="1" applyFill="1" applyBorder="1" applyAlignment="1">
      <alignment horizontal="center" vertical="center" wrapText="1" readingOrder="1"/>
    </xf>
    <xf numFmtId="0" fontId="36" fillId="24" borderId="102" xfId="0" applyFont="1" applyFill="1" applyBorder="1" applyAlignment="1">
      <alignment horizontal="center" vertical="center" wrapText="1" readingOrder="1"/>
    </xf>
    <xf numFmtId="0" fontId="16" fillId="26" borderId="95" xfId="0" applyFont="1" applyFill="1" applyBorder="1" applyAlignment="1">
      <alignment horizontal="center"/>
    </xf>
    <xf numFmtId="0" fontId="16" fillId="36" borderId="95" xfId="0" applyFont="1" applyFill="1" applyBorder="1" applyAlignment="1">
      <alignment horizontal="center"/>
    </xf>
    <xf numFmtId="0" fontId="29" fillId="24" borderId="98" xfId="0" applyFont="1" applyFill="1" applyBorder="1" applyAlignment="1">
      <alignment horizontal="center" vertical="center"/>
    </xf>
    <xf numFmtId="0" fontId="29" fillId="26" borderId="98"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xf>
    <xf numFmtId="0" fontId="16" fillId="0" borderId="0" xfId="0" applyFont="1" applyAlignment="1">
      <alignment horizontal="center"/>
    </xf>
    <xf numFmtId="0" fontId="17" fillId="0" borderId="1" xfId="0" applyFont="1" applyBorder="1" applyAlignment="1">
      <alignment horizontal="center" textRotation="90"/>
    </xf>
    <xf numFmtId="0" fontId="7" fillId="0" borderId="1" xfId="0" applyFont="1" applyBorder="1" applyAlignment="1">
      <alignment horizontal="center" vertical="center"/>
    </xf>
    <xf numFmtId="0" fontId="4" fillId="0" borderId="5" xfId="0" applyFont="1" applyBorder="1" applyAlignment="1">
      <alignment horizontal="left" vertical="center"/>
    </xf>
    <xf numFmtId="0" fontId="4" fillId="0" borderId="8" xfId="0" applyFont="1" applyBorder="1"/>
    <xf numFmtId="0" fontId="7" fillId="38" borderId="1" xfId="0" applyFont="1" applyFill="1" applyBorder="1" applyAlignment="1">
      <alignment horizontal="center" vertical="center"/>
    </xf>
    <xf numFmtId="0" fontId="7" fillId="38" borderId="8" xfId="0" applyFont="1" applyFill="1" applyBorder="1" applyAlignment="1">
      <alignment horizontal="center" vertical="center"/>
    </xf>
    <xf numFmtId="0" fontId="4" fillId="0" borderId="5" xfId="0" applyFont="1" applyBorder="1" applyAlignment="1">
      <alignment horizontal="center"/>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0" xfId="0" applyFont="1" applyBorder="1" applyAlignment="1">
      <alignment horizontal="center" vertical="center" wrapText="1"/>
    </xf>
    <xf numFmtId="0" fontId="35" fillId="0" borderId="1" xfId="0" applyFont="1" applyBorder="1" applyAlignment="1">
      <alignment horizontal="left" vertical="center" wrapText="1"/>
    </xf>
    <xf numFmtId="0" fontId="35" fillId="0" borderId="74" xfId="0" applyFont="1" applyBorder="1" applyAlignment="1">
      <alignment horizontal="center" vertical="center" wrapText="1"/>
    </xf>
    <xf numFmtId="0" fontId="40" fillId="0" borderId="0" xfId="0" applyFont="1" applyAlignment="1">
      <alignment vertical="center"/>
    </xf>
    <xf numFmtId="0" fontId="35" fillId="0" borderId="74" xfId="0" applyFont="1" applyBorder="1" applyAlignment="1">
      <alignment horizontal="left" vertical="center" wrapText="1"/>
    </xf>
    <xf numFmtId="0" fontId="35" fillId="0" borderId="0" xfId="0" applyFont="1" applyAlignment="1">
      <alignment horizontal="center" vertical="center"/>
    </xf>
    <xf numFmtId="0" fontId="35" fillId="0" borderId="0" xfId="0" applyFont="1" applyAlignment="1">
      <alignment vertical="center"/>
    </xf>
    <xf numFmtId="0" fontId="33" fillId="6" borderId="104" xfId="0" applyFont="1" applyFill="1" applyBorder="1" applyAlignment="1">
      <alignment horizontal="left" vertical="center" wrapText="1"/>
    </xf>
    <xf numFmtId="0" fontId="2" fillId="0" borderId="105" xfId="0" applyFont="1" applyBorder="1"/>
    <xf numFmtId="0" fontId="33" fillId="0" borderId="12" xfId="0" applyFont="1" applyBorder="1" applyAlignment="1">
      <alignment horizontal="left" vertical="center" wrapText="1"/>
    </xf>
    <xf numFmtId="0" fontId="39" fillId="0" borderId="5" xfId="0" applyFont="1" applyBorder="1" applyAlignment="1">
      <alignment horizontal="center" vertical="center" wrapText="1"/>
    </xf>
    <xf numFmtId="0" fontId="35" fillId="0" borderId="11" xfId="0" applyFont="1" applyBorder="1" applyAlignment="1">
      <alignment horizontal="left" vertical="center" wrapText="1"/>
    </xf>
    <xf numFmtId="0" fontId="35" fillId="0" borderId="5" xfId="0" applyFont="1" applyBorder="1" applyAlignment="1">
      <alignment horizontal="left" vertical="center" wrapText="1"/>
    </xf>
    <xf numFmtId="0" fontId="24" fillId="0" borderId="0" xfId="0" applyFont="1" applyAlignment="1">
      <alignment horizontal="center" vertical="center"/>
    </xf>
    <xf numFmtId="0" fontId="59" fillId="13" borderId="19" xfId="0" applyFont="1" applyFill="1" applyBorder="1" applyAlignment="1">
      <alignment horizontal="center" vertical="center" textRotation="90" wrapText="1"/>
    </xf>
    <xf numFmtId="0" fontId="59" fillId="13" borderId="31" xfId="0" applyFont="1" applyFill="1" applyBorder="1" applyAlignment="1">
      <alignment horizontal="center" vertical="center" textRotation="90" wrapText="1"/>
    </xf>
    <xf numFmtId="0" fontId="59" fillId="13" borderId="16" xfId="0" applyFont="1" applyFill="1" applyBorder="1" applyAlignment="1">
      <alignment horizontal="center" vertical="center" textRotation="90" wrapText="1"/>
    </xf>
    <xf numFmtId="0" fontId="42" fillId="16" borderId="19" xfId="0" applyFont="1" applyFill="1" applyBorder="1" applyAlignment="1">
      <alignment horizontal="center" vertical="center" textRotation="90" wrapText="1"/>
    </xf>
    <xf numFmtId="0" fontId="42" fillId="16" borderId="31" xfId="0" applyFont="1" applyFill="1" applyBorder="1" applyAlignment="1">
      <alignment horizontal="center" vertical="center" textRotation="90" wrapText="1"/>
    </xf>
    <xf numFmtId="0" fontId="42" fillId="16" borderId="16" xfId="0" applyFont="1" applyFill="1" applyBorder="1" applyAlignment="1">
      <alignment horizontal="center" vertical="center" textRotation="90" wrapText="1"/>
    </xf>
    <xf numFmtId="0" fontId="20" fillId="30" borderId="8" xfId="0" applyFont="1" applyFill="1" applyBorder="1" applyAlignment="1">
      <alignment horizontal="center" vertical="center"/>
    </xf>
    <xf numFmtId="0" fontId="24" fillId="30" borderId="8" xfId="0" applyFont="1" applyFill="1" applyBorder="1" applyAlignment="1">
      <alignment horizontal="left" vertical="center"/>
    </xf>
    <xf numFmtId="0" fontId="2" fillId="0" borderId="106" xfId="0" applyFont="1" applyBorder="1"/>
    <xf numFmtId="0" fontId="2" fillId="0" borderId="108" xfId="0" applyFont="1" applyBorder="1"/>
    <xf numFmtId="0" fontId="2" fillId="0" borderId="109" xfId="0" applyFont="1" applyBorder="1"/>
    <xf numFmtId="0" fontId="2" fillId="0" borderId="110" xfId="0" applyFont="1" applyBorder="1"/>
    <xf numFmtId="0" fontId="20" fillId="30" borderId="104" xfId="0" applyFont="1" applyFill="1" applyBorder="1" applyAlignment="1">
      <alignment horizontal="left" vertical="center" wrapText="1"/>
    </xf>
    <xf numFmtId="0" fontId="20" fillId="30" borderId="58" xfId="0" applyFont="1" applyFill="1" applyBorder="1" applyAlignment="1">
      <alignment horizontal="left" vertical="center"/>
    </xf>
    <xf numFmtId="0" fontId="20" fillId="30" borderId="8" xfId="0" applyFont="1" applyFill="1" applyBorder="1" applyAlignment="1">
      <alignment horizontal="left" vertical="center"/>
    </xf>
    <xf numFmtId="0" fontId="24" fillId="30" borderId="8" xfId="0" applyFont="1" applyFill="1" applyBorder="1" applyAlignment="1">
      <alignment vertical="center"/>
    </xf>
    <xf numFmtId="0" fontId="2" fillId="0" borderId="41" xfId="0" applyFont="1" applyBorder="1"/>
    <xf numFmtId="0" fontId="20" fillId="29" borderId="98" xfId="0" applyFont="1" applyFill="1" applyBorder="1" applyAlignment="1">
      <alignment horizontal="center" vertical="center"/>
    </xf>
    <xf numFmtId="0" fontId="2" fillId="0" borderId="44" xfId="0" applyFont="1" applyBorder="1"/>
    <xf numFmtId="0" fontId="20" fillId="30" borderId="8" xfId="0" applyFont="1" applyFill="1" applyBorder="1" applyAlignment="1">
      <alignment horizontal="left" vertical="top"/>
    </xf>
    <xf numFmtId="0" fontId="24" fillId="30" borderId="8"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1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1" xfId="0" applyFont="1" applyBorder="1" applyAlignment="1">
      <alignment horizontal="center" vertical="center" wrapText="1"/>
    </xf>
    <xf numFmtId="0" fontId="20" fillId="30" borderId="2" xfId="0" applyFont="1" applyFill="1" applyBorder="1" applyAlignment="1">
      <alignment horizontal="center" vertical="center"/>
    </xf>
    <xf numFmtId="0" fontId="24" fillId="30" borderId="58" xfId="0" applyFont="1" applyFill="1" applyBorder="1" applyAlignment="1">
      <alignment horizontal="left" vertical="center" wrapText="1"/>
    </xf>
    <xf numFmtId="0" fontId="2" fillId="0" borderId="59" xfId="0" applyFont="1" applyBorder="1" applyAlignment="1">
      <alignment wrapText="1"/>
    </xf>
    <xf numFmtId="0" fontId="2" fillId="0" borderId="12" xfId="0" applyFont="1" applyBorder="1" applyAlignment="1">
      <alignment wrapText="1"/>
    </xf>
    <xf numFmtId="0" fontId="2" fillId="0" borderId="14" xfId="0" applyFont="1" applyBorder="1" applyAlignment="1">
      <alignment wrapText="1"/>
    </xf>
    <xf numFmtId="0" fontId="20" fillId="0" borderId="8" xfId="0" applyFont="1" applyBorder="1" applyAlignment="1">
      <alignment horizontal="center" vertical="center"/>
    </xf>
    <xf numFmtId="0" fontId="4" fillId="13" borderId="1" xfId="0" applyFont="1" applyFill="1" applyBorder="1" applyAlignment="1">
      <alignment vertical="center" textRotation="90" wrapText="1"/>
    </xf>
    <xf numFmtId="0" fontId="7" fillId="12" borderId="42" xfId="0" applyFont="1" applyFill="1" applyBorder="1" applyAlignment="1">
      <alignment horizontal="center" vertical="center" textRotation="90"/>
    </xf>
    <xf numFmtId="0" fontId="61" fillId="0" borderId="43" xfId="0" applyFont="1" applyBorder="1"/>
    <xf numFmtId="0" fontId="61" fillId="0" borderId="45" xfId="0" applyFont="1" applyBorder="1"/>
    <xf numFmtId="0" fontId="7" fillId="49" borderId="42" xfId="0" applyFont="1" applyFill="1" applyBorder="1" applyAlignment="1">
      <alignment horizontal="center" vertical="center" textRotation="90"/>
    </xf>
    <xf numFmtId="0" fontId="61" fillId="49" borderId="43" xfId="0" applyFont="1" applyFill="1" applyBorder="1"/>
    <xf numFmtId="0" fontId="61" fillId="49" borderId="45" xfId="0" applyFont="1" applyFill="1" applyBorder="1"/>
    <xf numFmtId="0" fontId="7" fillId="52" borderId="42" xfId="0" applyFont="1" applyFill="1" applyBorder="1" applyAlignment="1">
      <alignment horizontal="center" vertical="center" textRotation="90"/>
    </xf>
    <xf numFmtId="0" fontId="61" fillId="53" borderId="43" xfId="0" applyFont="1" applyFill="1" applyBorder="1"/>
    <xf numFmtId="0" fontId="61" fillId="53" borderId="45" xfId="0" applyFont="1" applyFill="1" applyBorder="1"/>
    <xf numFmtId="0" fontId="16" fillId="30" borderId="26" xfId="0" applyFont="1" applyFill="1" applyBorder="1" applyAlignment="1">
      <alignment horizontal="center" vertical="center" wrapText="1"/>
    </xf>
    <xf numFmtId="0" fontId="32" fillId="0" borderId="0" xfId="0" applyFont="1" applyAlignment="1">
      <alignment horizontal="center" vertical="center"/>
    </xf>
    <xf numFmtId="0" fontId="2" fillId="0" borderId="111" xfId="0" applyFont="1" applyBorder="1"/>
    <xf numFmtId="0" fontId="7" fillId="0" borderId="2" xfId="0" applyFont="1" applyBorder="1" applyAlignment="1">
      <alignment horizontal="center" vertical="center"/>
    </xf>
    <xf numFmtId="0" fontId="33" fillId="0" borderId="5" xfId="0" applyFont="1" applyBorder="1" applyAlignment="1">
      <alignment horizontal="center" vertical="center" textRotation="90" wrapText="1"/>
    </xf>
    <xf numFmtId="0" fontId="59" fillId="12" borderId="19" xfId="0" applyFont="1" applyFill="1" applyBorder="1" applyAlignment="1">
      <alignment horizontal="center" vertical="center" textRotation="90" wrapText="1"/>
    </xf>
    <xf numFmtId="0" fontId="59" fillId="12" borderId="31" xfId="0" applyFont="1" applyFill="1" applyBorder="1" applyAlignment="1">
      <alignment horizontal="center" vertical="center" textRotation="90" wrapText="1"/>
    </xf>
    <xf numFmtId="0" fontId="59" fillId="12" borderId="16" xfId="0" applyFont="1" applyFill="1" applyBorder="1" applyAlignment="1">
      <alignment horizontal="center" vertical="center" textRotation="90" wrapText="1"/>
    </xf>
    <xf numFmtId="0" fontId="7" fillId="39" borderId="1" xfId="0" applyFont="1" applyFill="1" applyBorder="1" applyAlignment="1">
      <alignment horizontal="center" vertical="center"/>
    </xf>
    <xf numFmtId="0" fontId="7" fillId="39" borderId="19" xfId="0" applyFont="1" applyFill="1" applyBorder="1" applyAlignment="1">
      <alignment horizontal="center" vertical="center"/>
    </xf>
    <xf numFmtId="0" fontId="46" fillId="0" borderId="1" xfId="0" applyFont="1" applyBorder="1" applyAlignment="1">
      <alignment horizontal="center" vertical="center"/>
    </xf>
    <xf numFmtId="0" fontId="45" fillId="0" borderId="2" xfId="0" applyFont="1" applyBorder="1" applyAlignment="1">
      <alignment horizontal="left" vertical="center"/>
    </xf>
    <xf numFmtId="0" fontId="44" fillId="0" borderId="8" xfId="0" applyFont="1" applyBorder="1" applyAlignment="1">
      <alignment horizontal="left" vertical="center"/>
    </xf>
    <xf numFmtId="0" fontId="44" fillId="0" borderId="12" xfId="0" applyFont="1" applyBorder="1" applyAlignment="1">
      <alignment horizontal="left" vertical="center"/>
    </xf>
    <xf numFmtId="0" fontId="44" fillId="0" borderId="11" xfId="0" applyFont="1" applyBorder="1" applyAlignment="1">
      <alignment horizontal="left" vertical="center"/>
    </xf>
    <xf numFmtId="0" fontId="45" fillId="0" borderId="8" xfId="0" applyFont="1" applyBorder="1" applyAlignment="1">
      <alignment horizontal="left" vertical="center"/>
    </xf>
    <xf numFmtId="0" fontId="45" fillId="0" borderId="12" xfId="0" applyFont="1" applyBorder="1" applyAlignment="1">
      <alignment horizontal="center" vertical="center"/>
    </xf>
    <xf numFmtId="0" fontId="45" fillId="0" borderId="2" xfId="0" applyFont="1" applyBorder="1" applyAlignment="1">
      <alignment horizontal="center" vertical="center"/>
    </xf>
    <xf numFmtId="0" fontId="46" fillId="0" borderId="8" xfId="0" applyFont="1" applyBorder="1" applyAlignment="1">
      <alignment horizontal="center" vertical="center"/>
    </xf>
    <xf numFmtId="0" fontId="44" fillId="0" borderId="11" xfId="0" applyFont="1" applyBorder="1" applyAlignment="1">
      <alignment horizontal="left" vertical="center" wrapText="1"/>
    </xf>
    <xf numFmtId="0" fontId="7" fillId="39" borderId="98" xfId="0" applyFont="1" applyFill="1" applyBorder="1" applyAlignment="1">
      <alignment horizontal="center" vertical="center"/>
    </xf>
    <xf numFmtId="0" fontId="43" fillId="0" borderId="0" xfId="0" applyFont="1" applyAlignment="1">
      <alignment horizontal="center" vertical="center"/>
    </xf>
    <xf numFmtId="0" fontId="45" fillId="0" borderId="1" xfId="0" applyFont="1" applyBorder="1" applyAlignment="1">
      <alignment horizontal="center" vertical="center" textRotation="90"/>
    </xf>
    <xf numFmtId="0" fontId="44" fillId="0" borderId="2" xfId="0" applyFont="1" applyBorder="1" applyAlignment="1">
      <alignment horizontal="left" vertical="center"/>
    </xf>
    <xf numFmtId="0" fontId="45" fillId="0" borderId="8" xfId="0" applyFont="1" applyBorder="1" applyAlignment="1">
      <alignment horizontal="center" vertical="center"/>
    </xf>
    <xf numFmtId="0" fontId="45" fillId="0" borderId="10" xfId="0" applyFont="1" applyBorder="1" applyAlignment="1">
      <alignment horizontal="center" vertical="center" wrapText="1"/>
    </xf>
    <xf numFmtId="0" fontId="45" fillId="0" borderId="1" xfId="0" applyFont="1" applyBorder="1" applyAlignment="1">
      <alignment horizontal="center" vertical="center" wrapText="1"/>
    </xf>
    <xf numFmtId="0" fontId="16" fillId="30" borderId="2" xfId="0" applyFont="1" applyFill="1" applyBorder="1" applyAlignment="1">
      <alignment horizontal="center" vertical="center" wrapText="1"/>
    </xf>
    <xf numFmtId="0" fontId="4" fillId="16" borderId="42" xfId="0" applyFont="1" applyFill="1" applyBorder="1" applyAlignment="1">
      <alignment horizontal="center" vertical="center" textRotation="90"/>
    </xf>
    <xf numFmtId="0" fontId="4" fillId="0" borderId="42" xfId="0" applyFont="1" applyBorder="1" applyAlignment="1">
      <alignment horizontal="center" vertical="center" textRotation="90"/>
    </xf>
    <xf numFmtId="0" fontId="45" fillId="40" borderId="26" xfId="0" applyFont="1" applyFill="1" applyBorder="1" applyAlignment="1">
      <alignment horizontal="left" vertical="center"/>
    </xf>
    <xf numFmtId="0" fontId="44" fillId="0" borderId="0" xfId="0" applyFont="1" applyAlignment="1">
      <alignment horizontal="left" vertical="center" wrapText="1"/>
    </xf>
    <xf numFmtId="0" fontId="44" fillId="0" borderId="13" xfId="0" applyFont="1" applyBorder="1" applyAlignment="1">
      <alignment horizontal="left" vertical="center"/>
    </xf>
    <xf numFmtId="0" fontId="4" fillId="13" borderId="42" xfId="0" applyFont="1" applyFill="1" applyBorder="1" applyAlignment="1">
      <alignment horizontal="center" vertical="center" textRotation="90"/>
    </xf>
    <xf numFmtId="0" fontId="4" fillId="0" borderId="1" xfId="0" applyFont="1" applyBorder="1" applyAlignment="1">
      <alignment vertical="center" textRotation="90" wrapText="1"/>
    </xf>
    <xf numFmtId="0" fontId="4" fillId="12" borderId="42" xfId="0" applyFont="1" applyFill="1" applyBorder="1" applyAlignment="1">
      <alignment horizontal="center" vertical="center" textRotation="90"/>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44" fillId="0" borderId="0" xfId="0" applyFont="1" applyAlignment="1">
      <alignment horizontal="left" vertical="center"/>
    </xf>
    <xf numFmtId="0" fontId="45" fillId="0" borderId="2" xfId="0" applyFont="1" applyBorder="1" applyAlignment="1">
      <alignment vertical="center"/>
    </xf>
    <xf numFmtId="0" fontId="44" fillId="0" borderId="11" xfId="0" applyFont="1" applyBorder="1" applyAlignment="1">
      <alignment vertical="center" wrapText="1"/>
    </xf>
    <xf numFmtId="0" fontId="46" fillId="0" borderId="5" xfId="0" applyFont="1" applyBorder="1" applyAlignment="1">
      <alignment horizontal="center" vertical="center"/>
    </xf>
    <xf numFmtId="0" fontId="42" fillId="0" borderId="109" xfId="0" applyFont="1" applyBorder="1" applyAlignment="1">
      <alignment horizontal="center" vertical="center" wrapText="1"/>
    </xf>
    <xf numFmtId="0" fontId="7" fillId="0" borderId="109" xfId="0" applyFont="1" applyBorder="1" applyAlignment="1">
      <alignment horizontal="center" vertical="center" wrapText="1"/>
    </xf>
    <xf numFmtId="0" fontId="7" fillId="39" borderId="31" xfId="0" applyFont="1" applyFill="1" applyBorder="1" applyAlignment="1">
      <alignment horizontal="center" vertical="center"/>
    </xf>
    <xf numFmtId="0" fontId="7" fillId="39" borderId="16" xfId="0" applyFont="1" applyFill="1" applyBorder="1" applyAlignment="1">
      <alignment horizontal="center" vertical="center"/>
    </xf>
    <xf numFmtId="0" fontId="4" fillId="39" borderId="98" xfId="0" applyFont="1" applyFill="1" applyBorder="1" applyAlignment="1">
      <alignment horizontal="center" vertical="center"/>
    </xf>
    <xf numFmtId="0" fontId="44" fillId="0" borderId="9" xfId="0" applyFont="1" applyBorder="1" applyAlignment="1">
      <alignment horizontal="left" vertical="center"/>
    </xf>
    <xf numFmtId="0" fontId="44" fillId="0" borderId="8" xfId="0" applyFont="1" applyBorder="1" applyAlignment="1">
      <alignment horizontal="left" vertical="center" wrapText="1"/>
    </xf>
    <xf numFmtId="0" fontId="45" fillId="0" borderId="9" xfId="0" applyFont="1" applyBorder="1" applyAlignment="1">
      <alignment horizontal="left" vertical="center"/>
    </xf>
    <xf numFmtId="0" fontId="47" fillId="0" borderId="11" xfId="0" applyFont="1" applyBorder="1" applyAlignment="1">
      <alignment horizontal="left" vertical="center"/>
    </xf>
    <xf numFmtId="0" fontId="47" fillId="0" borderId="12" xfId="0" applyFont="1" applyBorder="1" applyAlignment="1">
      <alignment horizontal="left" vertical="center"/>
    </xf>
    <xf numFmtId="0" fontId="45" fillId="40" borderId="2" xfId="0" applyFont="1" applyFill="1" applyBorder="1" applyAlignment="1">
      <alignment horizontal="left" vertical="center"/>
    </xf>
    <xf numFmtId="0" fontId="4" fillId="2" borderId="34" xfId="0" applyFont="1" applyFill="1" applyBorder="1" applyAlignment="1">
      <alignment horizontal="center" vertical="center"/>
    </xf>
    <xf numFmtId="0" fontId="4" fillId="2" borderId="1" xfId="0" applyFont="1" applyFill="1" applyBorder="1" applyAlignment="1">
      <alignment horizontal="center" vertical="center"/>
    </xf>
    <xf numFmtId="0" fontId="4" fillId="12" borderId="1" xfId="0" applyFont="1" applyFill="1" applyBorder="1" applyAlignment="1">
      <alignment vertical="center" textRotation="90" wrapText="1"/>
    </xf>
    <xf numFmtId="0" fontId="4" fillId="16" borderId="1" xfId="0" applyFont="1" applyFill="1" applyBorder="1" applyAlignment="1">
      <alignment vertical="center" textRotation="90" wrapText="1"/>
    </xf>
    <xf numFmtId="0" fontId="16" fillId="40" borderId="111" xfId="0" applyFont="1" applyFill="1" applyBorder="1" applyAlignment="1">
      <alignment horizontal="center" vertical="center" wrapText="1"/>
    </xf>
    <xf numFmtId="0" fontId="4" fillId="12" borderId="1" xfId="0" applyFont="1" applyFill="1" applyBorder="1" applyAlignment="1">
      <alignment horizontal="center" vertical="center" textRotation="90" wrapText="1"/>
    </xf>
    <xf numFmtId="0" fontId="16" fillId="40" borderId="8" xfId="0" applyFont="1" applyFill="1" applyBorder="1" applyAlignment="1">
      <alignment horizontal="center" vertical="center" wrapText="1"/>
    </xf>
    <xf numFmtId="0" fontId="4" fillId="30" borderId="58" xfId="0" applyFont="1" applyFill="1" applyBorder="1" applyAlignment="1">
      <alignment horizontal="left" vertical="center"/>
    </xf>
    <xf numFmtId="0" fontId="2" fillId="0" borderId="38" xfId="0" applyFont="1" applyBorder="1"/>
    <xf numFmtId="0" fontId="33" fillId="0" borderId="1" xfId="0" applyFont="1" applyBorder="1" applyAlignment="1">
      <alignment horizontal="center" vertical="center" textRotation="90" wrapText="1"/>
    </xf>
    <xf numFmtId="0" fontId="4" fillId="40" borderId="1" xfId="0" applyFont="1" applyFill="1" applyBorder="1" applyAlignment="1">
      <alignment horizontal="center" vertical="center" wrapText="1"/>
    </xf>
    <xf numFmtId="0" fontId="4" fillId="30" borderId="8" xfId="0" applyFont="1" applyFill="1" applyBorder="1" applyAlignment="1">
      <alignment horizontal="center" vertical="center"/>
    </xf>
    <xf numFmtId="0" fontId="4" fillId="12" borderId="42" xfId="0" applyFont="1" applyFill="1" applyBorder="1" applyAlignment="1">
      <alignment horizontal="center" vertical="center" textRotation="90" wrapText="1"/>
    </xf>
    <xf numFmtId="0" fontId="7" fillId="30" borderId="2" xfId="0" applyFont="1" applyFill="1" applyBorder="1" applyAlignment="1">
      <alignment horizontal="center" vertical="center"/>
    </xf>
    <xf numFmtId="0" fontId="4" fillId="30" borderId="32" xfId="0" applyFont="1" applyFill="1" applyBorder="1" applyAlignment="1">
      <alignment horizontal="center" vertical="center"/>
    </xf>
    <xf numFmtId="0" fontId="4" fillId="30" borderId="8" xfId="0" applyFont="1" applyFill="1" applyBorder="1" applyAlignment="1">
      <alignment horizontal="left" vertical="center"/>
    </xf>
    <xf numFmtId="0" fontId="4" fillId="30" borderId="8" xfId="0" applyFont="1" applyFill="1" applyBorder="1" applyAlignment="1">
      <alignment horizontal="left" vertical="center" wrapText="1"/>
    </xf>
    <xf numFmtId="0" fontId="7" fillId="30" borderId="2" xfId="0" applyFont="1" applyFill="1" applyBorder="1" applyAlignment="1">
      <alignment horizontal="center" vertical="center" wrapText="1"/>
    </xf>
    <xf numFmtId="0" fontId="42"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30" borderId="10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3.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NUL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Z1000"/>
  <sheetViews>
    <sheetView workbookViewId="0">
      <selection activeCell="B11" sqref="B11"/>
    </sheetView>
  </sheetViews>
  <sheetFormatPr defaultColWidth="12.6640625" defaultRowHeight="15" customHeight="1" x14ac:dyDescent="0.25"/>
  <cols>
    <col min="1" max="1" width="4.88671875" customWidth="1"/>
    <col min="2" max="2" width="24.88671875" customWidth="1"/>
    <col min="3" max="3" width="3.6640625" customWidth="1"/>
    <col min="4" max="7" width="3.88671875" customWidth="1"/>
    <col min="8" max="8" width="4" customWidth="1"/>
    <col min="9" max="10" width="3.88671875" customWidth="1"/>
    <col min="11" max="15" width="4.109375" customWidth="1"/>
    <col min="16" max="17" width="4.33203125" customWidth="1"/>
    <col min="18" max="18" width="4.109375" customWidth="1"/>
    <col min="19" max="19" width="4.33203125" customWidth="1"/>
    <col min="20" max="20" width="3.88671875" customWidth="1"/>
    <col min="21" max="21" width="4.33203125" customWidth="1"/>
    <col min="22" max="22" width="4" customWidth="1"/>
    <col min="23" max="28" width="4.33203125" customWidth="1"/>
    <col min="29" max="29" width="4" customWidth="1"/>
    <col min="30" max="30" width="4.109375" customWidth="1"/>
    <col min="31" max="32" width="4" customWidth="1"/>
    <col min="33" max="33" width="4.33203125" customWidth="1"/>
    <col min="34" max="34" width="4" customWidth="1"/>
    <col min="35" max="35" width="4.33203125" customWidth="1"/>
    <col min="36" max="36" width="4" customWidth="1"/>
    <col min="37" max="37" width="4.33203125" customWidth="1"/>
    <col min="38" max="38" width="4.109375" customWidth="1"/>
    <col min="39" max="41" width="4" customWidth="1"/>
    <col min="42" max="42" width="3.88671875" customWidth="1"/>
    <col min="43" max="43" width="3.6640625" customWidth="1"/>
    <col min="44" max="44" width="3.88671875" customWidth="1"/>
    <col min="45" max="45" width="3.6640625" customWidth="1"/>
    <col min="46" max="46" width="3.88671875" customWidth="1"/>
    <col min="47" max="47" width="3.6640625" customWidth="1"/>
    <col min="48" max="49" width="3.33203125" customWidth="1"/>
    <col min="50" max="50" width="3.6640625" customWidth="1"/>
    <col min="51" max="51" width="3.33203125" customWidth="1"/>
    <col min="52" max="52" width="4.109375" customWidth="1"/>
  </cols>
  <sheetData>
    <row r="1" spans="1:52" ht="13.5" customHeight="1" x14ac:dyDescent="0.25">
      <c r="A1" s="863" t="s">
        <v>0</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4"/>
    </row>
    <row r="2" spans="1:52" ht="13.5" customHeight="1" x14ac:dyDescent="0.2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2" ht="13.5" customHeight="1" x14ac:dyDescent="0.25">
      <c r="A3" s="865" t="s">
        <v>1</v>
      </c>
      <c r="B3" s="865" t="s">
        <v>2</v>
      </c>
      <c r="C3" s="868" t="s">
        <v>3</v>
      </c>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c r="AW3" s="869"/>
      <c r="AX3" s="870"/>
      <c r="AY3" s="871">
        <v>2023</v>
      </c>
      <c r="AZ3" s="870"/>
    </row>
    <row r="4" spans="1:52" ht="13.5" customHeight="1" x14ac:dyDescent="0.25">
      <c r="A4" s="866"/>
      <c r="B4" s="866"/>
      <c r="C4" s="868" t="s">
        <v>4</v>
      </c>
      <c r="D4" s="869"/>
      <c r="E4" s="869"/>
      <c r="F4" s="870"/>
      <c r="G4" s="868" t="s">
        <v>5</v>
      </c>
      <c r="H4" s="869"/>
      <c r="I4" s="869"/>
      <c r="J4" s="870"/>
      <c r="K4" s="868" t="s">
        <v>6</v>
      </c>
      <c r="L4" s="869"/>
      <c r="M4" s="869"/>
      <c r="N4" s="870"/>
      <c r="O4" s="868" t="s">
        <v>7</v>
      </c>
      <c r="P4" s="869"/>
      <c r="Q4" s="869"/>
      <c r="R4" s="870"/>
      <c r="S4" s="868" t="s">
        <v>8</v>
      </c>
      <c r="T4" s="869"/>
      <c r="U4" s="869"/>
      <c r="V4" s="870"/>
      <c r="W4" s="868" t="s">
        <v>9</v>
      </c>
      <c r="X4" s="869"/>
      <c r="Y4" s="869"/>
      <c r="Z4" s="870"/>
      <c r="AA4" s="868" t="s">
        <v>10</v>
      </c>
      <c r="AB4" s="869"/>
      <c r="AC4" s="869"/>
      <c r="AD4" s="870"/>
      <c r="AE4" s="868" t="s">
        <v>11</v>
      </c>
      <c r="AF4" s="869"/>
      <c r="AG4" s="869"/>
      <c r="AH4" s="870"/>
      <c r="AI4" s="868" t="s">
        <v>12</v>
      </c>
      <c r="AJ4" s="869"/>
      <c r="AK4" s="869"/>
      <c r="AL4" s="870"/>
      <c r="AM4" s="868" t="s">
        <v>13</v>
      </c>
      <c r="AN4" s="869"/>
      <c r="AO4" s="869"/>
      <c r="AP4" s="870"/>
      <c r="AQ4" s="868" t="s">
        <v>14</v>
      </c>
      <c r="AR4" s="869"/>
      <c r="AS4" s="869"/>
      <c r="AT4" s="870"/>
      <c r="AU4" s="868" t="s">
        <v>15</v>
      </c>
      <c r="AV4" s="869"/>
      <c r="AW4" s="869"/>
      <c r="AX4" s="870"/>
      <c r="AY4" s="871" t="s">
        <v>4</v>
      </c>
      <c r="AZ4" s="870"/>
    </row>
    <row r="5" spans="1:52" ht="13.5" customHeight="1" x14ac:dyDescent="0.25">
      <c r="A5" s="867"/>
      <c r="B5" s="867"/>
      <c r="C5" s="3">
        <v>1</v>
      </c>
      <c r="D5" s="3">
        <v>2</v>
      </c>
      <c r="E5" s="3">
        <v>3</v>
      </c>
      <c r="F5" s="3">
        <v>4</v>
      </c>
      <c r="G5" s="3">
        <v>1</v>
      </c>
      <c r="H5" s="3">
        <v>2</v>
      </c>
      <c r="I5" s="3">
        <v>3</v>
      </c>
      <c r="J5" s="3">
        <v>4</v>
      </c>
      <c r="K5" s="3">
        <v>1</v>
      </c>
      <c r="L5" s="3">
        <v>2</v>
      </c>
      <c r="M5" s="3">
        <v>3</v>
      </c>
      <c r="N5" s="3">
        <v>4</v>
      </c>
      <c r="O5" s="3">
        <v>1</v>
      </c>
      <c r="P5" s="3">
        <v>2</v>
      </c>
      <c r="Q5" s="3">
        <v>3</v>
      </c>
      <c r="R5" s="3">
        <v>4</v>
      </c>
      <c r="S5" s="3">
        <v>1</v>
      </c>
      <c r="T5" s="3">
        <v>2</v>
      </c>
      <c r="U5" s="3">
        <v>3</v>
      </c>
      <c r="V5" s="3">
        <v>4</v>
      </c>
      <c r="W5" s="3">
        <v>1</v>
      </c>
      <c r="X5" s="3">
        <v>2</v>
      </c>
      <c r="Y5" s="3">
        <v>3</v>
      </c>
      <c r="Z5" s="3">
        <v>4</v>
      </c>
      <c r="AA5" s="3">
        <v>1</v>
      </c>
      <c r="AB5" s="3">
        <v>2</v>
      </c>
      <c r="AC5" s="3">
        <v>3</v>
      </c>
      <c r="AD5" s="3">
        <v>4</v>
      </c>
      <c r="AE5" s="3">
        <v>1</v>
      </c>
      <c r="AF5" s="3">
        <v>2</v>
      </c>
      <c r="AG5" s="3">
        <v>3</v>
      </c>
      <c r="AH5" s="3">
        <v>4</v>
      </c>
      <c r="AI5" s="3">
        <v>1</v>
      </c>
      <c r="AJ5" s="3">
        <v>2</v>
      </c>
      <c r="AK5" s="3">
        <v>3</v>
      </c>
      <c r="AL5" s="3">
        <v>4</v>
      </c>
      <c r="AM5" s="3">
        <v>1</v>
      </c>
      <c r="AN5" s="3">
        <v>2</v>
      </c>
      <c r="AO5" s="3">
        <v>3</v>
      </c>
      <c r="AP5" s="3">
        <v>4</v>
      </c>
      <c r="AQ5" s="3">
        <v>1</v>
      </c>
      <c r="AR5" s="3">
        <v>2</v>
      </c>
      <c r="AS5" s="3">
        <v>3</v>
      </c>
      <c r="AT5" s="3">
        <v>4</v>
      </c>
      <c r="AU5" s="3">
        <v>1</v>
      </c>
      <c r="AV5" s="3">
        <v>2</v>
      </c>
      <c r="AW5" s="3">
        <v>3</v>
      </c>
      <c r="AX5" s="3">
        <v>4</v>
      </c>
      <c r="AY5" s="4">
        <v>1</v>
      </c>
      <c r="AZ5" s="4">
        <v>2</v>
      </c>
    </row>
    <row r="6" spans="1:52" ht="13.5" customHeight="1" x14ac:dyDescent="0.25">
      <c r="A6" s="4">
        <v>1</v>
      </c>
      <c r="B6" s="5" t="s">
        <v>16</v>
      </c>
      <c r="C6" s="5"/>
      <c r="D6" s="5"/>
      <c r="E6" s="5"/>
      <c r="F6" s="6"/>
      <c r="G6" s="5"/>
      <c r="H6" s="5"/>
      <c r="I6" s="5"/>
      <c r="J6" s="7"/>
      <c r="K6" s="5"/>
      <c r="L6" s="5"/>
      <c r="M6" s="5"/>
      <c r="N6" s="7"/>
      <c r="O6" s="5"/>
      <c r="P6" s="5"/>
      <c r="Q6" s="5"/>
      <c r="R6" s="7"/>
      <c r="S6" s="5"/>
      <c r="T6" s="5"/>
      <c r="U6" s="5"/>
      <c r="V6" s="7"/>
      <c r="W6" s="5"/>
      <c r="X6" s="5"/>
      <c r="Y6" s="5"/>
      <c r="Z6" s="7"/>
      <c r="AA6" s="5"/>
      <c r="AB6" s="5"/>
      <c r="AC6" s="5"/>
      <c r="AD6" s="7"/>
      <c r="AE6" s="5"/>
      <c r="AF6" s="5"/>
      <c r="AG6" s="5"/>
      <c r="AH6" s="7"/>
      <c r="AI6" s="5"/>
      <c r="AJ6" s="5"/>
      <c r="AK6" s="5"/>
      <c r="AL6" s="7"/>
      <c r="AM6" s="5"/>
      <c r="AN6" s="5"/>
      <c r="AO6" s="5"/>
      <c r="AP6" s="7"/>
      <c r="AQ6" s="5"/>
      <c r="AR6" s="5"/>
      <c r="AS6" s="5"/>
      <c r="AT6" s="7"/>
      <c r="AU6" s="5"/>
      <c r="AV6" s="5"/>
      <c r="AW6" s="5"/>
      <c r="AX6" s="7"/>
      <c r="AY6" s="8"/>
      <c r="AZ6" s="8"/>
    </row>
    <row r="7" spans="1:52" ht="13.5" customHeight="1" x14ac:dyDescent="0.25">
      <c r="A7" s="4">
        <v>2</v>
      </c>
      <c r="B7" s="5" t="s">
        <v>17</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5"/>
      <c r="AV7" s="5"/>
      <c r="AW7" s="5"/>
      <c r="AX7" s="5"/>
      <c r="AY7" s="8"/>
      <c r="AZ7" s="8"/>
    </row>
    <row r="8" spans="1:52" ht="13.5" customHeight="1" x14ac:dyDescent="0.25">
      <c r="A8" s="4">
        <v>3</v>
      </c>
      <c r="B8" s="5" t="s">
        <v>18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5"/>
      <c r="AV8" s="5"/>
      <c r="AW8" s="5"/>
      <c r="AX8" s="5"/>
      <c r="AY8" s="8"/>
      <c r="AZ8" s="8"/>
    </row>
    <row r="9" spans="1:52" ht="13.5" customHeight="1" x14ac:dyDescent="0.25">
      <c r="A9" s="4">
        <v>4</v>
      </c>
      <c r="B9" s="5" t="s">
        <v>19</v>
      </c>
      <c r="C9" s="5"/>
      <c r="D9" s="5"/>
      <c r="E9" s="5"/>
      <c r="F9" s="5"/>
      <c r="G9" s="5"/>
      <c r="H9" s="5"/>
      <c r="I9" s="5"/>
      <c r="J9" s="7"/>
      <c r="K9" s="5"/>
      <c r="L9" s="5"/>
      <c r="M9" s="5"/>
      <c r="N9" s="5"/>
      <c r="O9" s="5"/>
      <c r="P9" s="5"/>
      <c r="Q9" s="5"/>
      <c r="R9" s="5"/>
      <c r="S9" s="5"/>
      <c r="T9" s="5"/>
      <c r="U9" s="5"/>
      <c r="V9" s="9"/>
      <c r="W9" s="5"/>
      <c r="X9" s="5"/>
      <c r="Y9" s="5"/>
      <c r="Z9" s="5"/>
      <c r="AA9" s="5"/>
      <c r="AB9" s="5"/>
      <c r="AC9" s="5"/>
      <c r="AD9" s="9"/>
      <c r="AE9" s="5"/>
      <c r="AF9" s="5"/>
      <c r="AG9" s="5"/>
      <c r="AH9" s="7"/>
      <c r="AI9" s="5"/>
      <c r="AJ9" s="5"/>
      <c r="AK9" s="5"/>
      <c r="AL9" s="5"/>
      <c r="AM9" s="5"/>
      <c r="AN9" s="5"/>
      <c r="AO9" s="5"/>
      <c r="AP9" s="5"/>
      <c r="AQ9" s="5"/>
      <c r="AR9" s="5"/>
      <c r="AS9" s="5"/>
      <c r="AT9" s="7"/>
      <c r="AU9" s="5"/>
      <c r="AV9" s="5"/>
      <c r="AW9" s="5"/>
      <c r="AX9" s="5"/>
      <c r="AY9" s="8"/>
      <c r="AZ9" s="8"/>
    </row>
    <row r="10" spans="1:52" ht="13.5" customHeight="1" x14ac:dyDescent="0.25">
      <c r="A10" s="4">
        <v>5</v>
      </c>
      <c r="B10" s="5" t="s">
        <v>20</v>
      </c>
      <c r="C10" s="5"/>
      <c r="D10" s="5"/>
      <c r="E10" s="5"/>
      <c r="F10" s="5"/>
      <c r="G10" s="5"/>
      <c r="H10" s="5"/>
      <c r="I10" s="5"/>
      <c r="J10" s="7"/>
      <c r="K10" s="5"/>
      <c r="L10" s="5"/>
      <c r="M10" s="5"/>
      <c r="N10" s="5"/>
      <c r="O10" s="5"/>
      <c r="P10" s="5"/>
      <c r="Q10" s="5"/>
      <c r="R10" s="5"/>
      <c r="S10" s="5"/>
      <c r="T10" s="5"/>
      <c r="U10" s="5"/>
      <c r="V10" s="9"/>
      <c r="W10" s="5"/>
      <c r="X10" s="5"/>
      <c r="Y10" s="5"/>
      <c r="Z10" s="5"/>
      <c r="AA10" s="5"/>
      <c r="AB10" s="5"/>
      <c r="AC10" s="5"/>
      <c r="AD10" s="9"/>
      <c r="AE10" s="5"/>
      <c r="AF10" s="5"/>
      <c r="AG10" s="5"/>
      <c r="AH10" s="7"/>
      <c r="AI10" s="5"/>
      <c r="AJ10" s="5"/>
      <c r="AK10" s="5"/>
      <c r="AL10" s="5"/>
      <c r="AM10" s="5"/>
      <c r="AN10" s="5"/>
      <c r="AO10" s="5"/>
      <c r="AP10" s="5"/>
      <c r="AQ10" s="5"/>
      <c r="AR10" s="5"/>
      <c r="AS10" s="5"/>
      <c r="AT10" s="7"/>
      <c r="AU10" s="5"/>
      <c r="AV10" s="5"/>
      <c r="AW10" s="5"/>
      <c r="AX10" s="5"/>
      <c r="AY10" s="8"/>
      <c r="AZ10" s="8"/>
    </row>
    <row r="11" spans="1:52" ht="13.5" customHeight="1" x14ac:dyDescent="0.25">
      <c r="A11" s="4">
        <v>6</v>
      </c>
      <c r="B11" s="5" t="s">
        <v>21</v>
      </c>
      <c r="C11" s="5"/>
      <c r="D11" s="5"/>
      <c r="E11" s="5"/>
      <c r="F11" s="5"/>
      <c r="G11" s="5"/>
      <c r="H11" s="5"/>
      <c r="I11" s="5"/>
      <c r="J11" s="7"/>
      <c r="K11" s="5"/>
      <c r="L11" s="5"/>
      <c r="M11" s="5"/>
      <c r="N11" s="5"/>
      <c r="O11" s="5"/>
      <c r="P11" s="5"/>
      <c r="Q11" s="5"/>
      <c r="R11" s="5"/>
      <c r="S11" s="5"/>
      <c r="T11" s="5"/>
      <c r="U11" s="5"/>
      <c r="V11" s="9"/>
      <c r="W11" s="5"/>
      <c r="X11" s="5"/>
      <c r="Y11" s="5"/>
      <c r="Z11" s="5"/>
      <c r="AA11" s="5"/>
      <c r="AB11" s="5"/>
      <c r="AC11" s="5"/>
      <c r="AD11" s="9"/>
      <c r="AE11" s="5"/>
      <c r="AF11" s="5"/>
      <c r="AG11" s="5"/>
      <c r="AH11" s="7"/>
      <c r="AI11" s="5"/>
      <c r="AJ11" s="5"/>
      <c r="AK11" s="5"/>
      <c r="AL11" s="5"/>
      <c r="AM11" s="5"/>
      <c r="AN11" s="5"/>
      <c r="AO11" s="5"/>
      <c r="AP11" s="5"/>
      <c r="AQ11" s="5"/>
      <c r="AR11" s="5"/>
      <c r="AS11" s="5"/>
      <c r="AT11" s="7"/>
      <c r="AU11" s="5"/>
      <c r="AV11" s="5"/>
      <c r="AW11" s="5"/>
      <c r="AX11" s="5"/>
      <c r="AY11" s="8"/>
      <c r="AZ11" s="8"/>
    </row>
    <row r="12" spans="1:52" ht="13.5" customHeight="1" x14ac:dyDescent="0.25">
      <c r="A12" s="4">
        <v>7</v>
      </c>
      <c r="B12" s="5" t="s">
        <v>22</v>
      </c>
      <c r="C12" s="5"/>
      <c r="D12" s="5"/>
      <c r="E12" s="5"/>
      <c r="F12" s="5"/>
      <c r="G12" s="5"/>
      <c r="H12" s="5"/>
      <c r="I12" s="5"/>
      <c r="J12" s="5"/>
      <c r="K12" s="5"/>
      <c r="L12" s="5"/>
      <c r="M12" s="5"/>
      <c r="N12" s="5"/>
      <c r="O12" s="5"/>
      <c r="P12" s="5"/>
      <c r="Q12" s="5"/>
      <c r="R12" s="5"/>
      <c r="S12" s="5"/>
      <c r="T12" s="5"/>
      <c r="U12" s="5"/>
      <c r="V12" s="5"/>
      <c r="W12" s="5"/>
      <c r="X12" s="5"/>
      <c r="Y12" s="5"/>
      <c r="Z12" s="5"/>
      <c r="AA12" s="5"/>
      <c r="AB12" s="9"/>
      <c r="AC12" s="5"/>
      <c r="AD12" s="5"/>
      <c r="AE12" s="5"/>
      <c r="AF12" s="5"/>
      <c r="AG12" s="5"/>
      <c r="AH12" s="5"/>
      <c r="AI12" s="5"/>
      <c r="AJ12" s="5"/>
      <c r="AK12" s="5"/>
      <c r="AL12" s="5"/>
      <c r="AM12" s="5"/>
      <c r="AN12" s="7"/>
      <c r="AO12" s="5"/>
      <c r="AP12" s="5"/>
      <c r="AQ12" s="5"/>
      <c r="AR12" s="5"/>
      <c r="AS12" s="5"/>
      <c r="AT12" s="5"/>
      <c r="AU12" s="5"/>
      <c r="AV12" s="5"/>
      <c r="AW12" s="5"/>
      <c r="AX12" s="5"/>
      <c r="AY12" s="8"/>
      <c r="AZ12" s="8"/>
    </row>
    <row r="13" spans="1:52" ht="13.5" customHeight="1" x14ac:dyDescent="0.25">
      <c r="A13" s="4">
        <v>8</v>
      </c>
      <c r="B13" s="5" t="s">
        <v>23</v>
      </c>
      <c r="C13" s="5"/>
      <c r="D13" s="5"/>
      <c r="E13" s="5"/>
      <c r="F13" s="5"/>
      <c r="G13" s="5"/>
      <c r="H13" s="5"/>
      <c r="I13" s="5"/>
      <c r="J13" s="9"/>
      <c r="K13" s="5"/>
      <c r="L13" s="5"/>
      <c r="M13" s="5"/>
      <c r="N13" s="5"/>
      <c r="O13" s="5"/>
      <c r="P13" s="5"/>
      <c r="Q13" s="5"/>
      <c r="R13" s="5"/>
      <c r="S13" s="5"/>
      <c r="T13" s="5"/>
      <c r="U13" s="5"/>
      <c r="V13" s="5"/>
      <c r="W13" s="5"/>
      <c r="X13" s="5"/>
      <c r="Y13" s="5"/>
      <c r="Z13" s="5"/>
      <c r="AA13" s="5"/>
      <c r="AB13" s="9"/>
      <c r="AC13" s="5"/>
      <c r="AD13" s="5"/>
      <c r="AE13" s="5"/>
      <c r="AF13" s="5"/>
      <c r="AG13" s="5"/>
      <c r="AH13" s="5"/>
      <c r="AI13" s="5"/>
      <c r="AJ13" s="5"/>
      <c r="AK13" s="5"/>
      <c r="AL13" s="5"/>
      <c r="AM13" s="5"/>
      <c r="AN13" s="7"/>
      <c r="AO13" s="5"/>
      <c r="AP13" s="5"/>
      <c r="AQ13" s="5"/>
      <c r="AR13" s="5"/>
      <c r="AS13" s="5"/>
      <c r="AT13" s="5"/>
      <c r="AU13" s="5"/>
      <c r="AV13" s="5"/>
      <c r="AW13" s="5"/>
      <c r="AX13" s="5"/>
      <c r="AY13" s="8"/>
      <c r="AZ13" s="8"/>
    </row>
    <row r="14" spans="1:52" ht="13.5" customHeight="1" x14ac:dyDescent="0.25">
      <c r="A14" s="4">
        <v>9</v>
      </c>
      <c r="B14" s="5" t="s">
        <v>24</v>
      </c>
      <c r="C14" s="5"/>
      <c r="D14" s="5"/>
      <c r="E14" s="5"/>
      <c r="F14" s="5"/>
      <c r="G14" s="5"/>
      <c r="H14" s="5"/>
      <c r="I14" s="5"/>
      <c r="J14" s="5"/>
      <c r="K14" s="5"/>
      <c r="L14" s="5"/>
      <c r="M14" s="5"/>
      <c r="N14" s="5"/>
      <c r="O14" s="5"/>
      <c r="P14" s="5"/>
      <c r="Q14" s="5"/>
      <c r="R14" s="5"/>
      <c r="S14" s="5"/>
      <c r="T14" s="5"/>
      <c r="U14" s="5"/>
      <c r="V14" s="5"/>
      <c r="W14" s="5"/>
      <c r="X14" s="5"/>
      <c r="Y14" s="5"/>
      <c r="Z14" s="5"/>
      <c r="AA14" s="5"/>
      <c r="AB14" s="9"/>
      <c r="AC14" s="5"/>
      <c r="AD14" s="5"/>
      <c r="AE14" s="5"/>
      <c r="AF14" s="5"/>
      <c r="AG14" s="5"/>
      <c r="AH14" s="5"/>
      <c r="AI14" s="5"/>
      <c r="AJ14" s="5"/>
      <c r="AK14" s="5"/>
      <c r="AL14" s="5"/>
      <c r="AM14" s="5"/>
      <c r="AN14" s="7"/>
      <c r="AO14" s="5"/>
      <c r="AP14" s="5"/>
      <c r="AQ14" s="5"/>
      <c r="AR14" s="5"/>
      <c r="AS14" s="5"/>
      <c r="AT14" s="5"/>
      <c r="AU14" s="5"/>
      <c r="AV14" s="5"/>
      <c r="AW14" s="5"/>
      <c r="AX14" s="5"/>
      <c r="AY14" s="8"/>
      <c r="AZ14" s="8"/>
    </row>
    <row r="15" spans="1:52" ht="13.5" customHeight="1" x14ac:dyDescent="0.25">
      <c r="A15" s="4">
        <v>10</v>
      </c>
      <c r="B15" s="5" t="s">
        <v>25</v>
      </c>
      <c r="C15" s="5"/>
      <c r="D15" s="5"/>
      <c r="E15" s="5"/>
      <c r="F15" s="5"/>
      <c r="G15" s="5"/>
      <c r="H15" s="5"/>
      <c r="I15" s="5"/>
      <c r="J15" s="5"/>
      <c r="K15" s="5"/>
      <c r="L15" s="5"/>
      <c r="M15" s="5"/>
      <c r="N15" s="5"/>
      <c r="O15" s="5"/>
      <c r="P15" s="5"/>
      <c r="Q15" s="5"/>
      <c r="R15" s="5"/>
      <c r="S15" s="5"/>
      <c r="T15" s="5"/>
      <c r="U15" s="5"/>
      <c r="V15" s="5"/>
      <c r="W15" s="5"/>
      <c r="X15" s="5"/>
      <c r="Y15" s="5"/>
      <c r="Z15" s="5"/>
      <c r="AA15" s="9"/>
      <c r="AB15" s="5"/>
      <c r="AC15" s="5"/>
      <c r="AD15" s="5"/>
      <c r="AE15" s="5"/>
      <c r="AF15" s="5"/>
      <c r="AG15" s="5"/>
      <c r="AH15" s="5"/>
      <c r="AI15" s="5"/>
      <c r="AJ15" s="5"/>
      <c r="AK15" s="5"/>
      <c r="AL15" s="5"/>
      <c r="AM15" s="5"/>
      <c r="AN15" s="7"/>
      <c r="AO15" s="5"/>
      <c r="AP15" s="5"/>
      <c r="AQ15" s="5"/>
      <c r="AR15" s="5"/>
      <c r="AS15" s="5"/>
      <c r="AT15" s="5"/>
      <c r="AU15" s="5"/>
      <c r="AV15" s="5"/>
      <c r="AW15" s="5"/>
      <c r="AX15" s="5"/>
      <c r="AY15" s="8"/>
      <c r="AZ15" s="8"/>
    </row>
    <row r="16" spans="1:52" ht="13.5" customHeight="1" x14ac:dyDescent="0.25">
      <c r="A16" s="4">
        <v>11</v>
      </c>
      <c r="B16" s="5" t="s">
        <v>26</v>
      </c>
      <c r="C16" s="5"/>
      <c r="D16" s="5"/>
      <c r="E16" s="5"/>
      <c r="F16" s="5"/>
      <c r="G16" s="5"/>
      <c r="H16" s="5"/>
      <c r="I16" s="5"/>
      <c r="J16" s="5"/>
      <c r="K16" s="5"/>
      <c r="L16" s="5"/>
      <c r="M16" s="5"/>
      <c r="N16" s="5"/>
      <c r="O16" s="5"/>
      <c r="P16" s="5"/>
      <c r="Q16" s="5"/>
      <c r="R16" s="7"/>
      <c r="S16" s="5"/>
      <c r="T16" s="5"/>
      <c r="U16" s="5"/>
      <c r="V16" s="5"/>
      <c r="W16" s="5"/>
      <c r="X16" s="5"/>
      <c r="Y16" s="5"/>
      <c r="Z16" s="5"/>
      <c r="AA16" s="9"/>
      <c r="AB16" s="5"/>
      <c r="AC16" s="5"/>
      <c r="AD16" s="5"/>
      <c r="AE16" s="5"/>
      <c r="AF16" s="5"/>
      <c r="AG16" s="5"/>
      <c r="AH16" s="5"/>
      <c r="AI16" s="5"/>
      <c r="AJ16" s="5"/>
      <c r="AK16" s="5"/>
      <c r="AL16" s="5"/>
      <c r="AM16" s="5"/>
      <c r="AN16" s="7"/>
      <c r="AO16" s="5"/>
      <c r="AP16" s="5"/>
      <c r="AQ16" s="5"/>
      <c r="AR16" s="5"/>
      <c r="AS16" s="5"/>
      <c r="AT16" s="5"/>
      <c r="AU16" s="5"/>
      <c r="AV16" s="5"/>
      <c r="AW16" s="5"/>
      <c r="AX16" s="5"/>
      <c r="AY16" s="8"/>
      <c r="AZ16" s="8"/>
    </row>
    <row r="17" spans="1:52" ht="13.5" customHeight="1" x14ac:dyDescent="0.25">
      <c r="A17" s="4">
        <v>12</v>
      </c>
      <c r="B17" s="5" t="s">
        <v>27</v>
      </c>
      <c r="C17" s="5"/>
      <c r="D17" s="5"/>
      <c r="E17" s="5"/>
      <c r="F17" s="5"/>
      <c r="G17" s="5"/>
      <c r="H17" s="5"/>
      <c r="I17" s="5"/>
      <c r="J17" s="5"/>
      <c r="K17" s="5"/>
      <c r="L17" s="5"/>
      <c r="M17" s="5"/>
      <c r="N17" s="5"/>
      <c r="O17" s="5"/>
      <c r="P17" s="5"/>
      <c r="Q17" s="5"/>
      <c r="R17" s="5"/>
      <c r="S17" s="5"/>
      <c r="T17" s="5"/>
      <c r="U17" s="5"/>
      <c r="V17" s="5"/>
      <c r="W17" s="5"/>
      <c r="X17" s="5"/>
      <c r="Y17" s="5"/>
      <c r="Z17" s="5"/>
      <c r="AA17" s="9"/>
      <c r="AB17" s="5"/>
      <c r="AC17" s="5"/>
      <c r="AD17" s="5"/>
      <c r="AE17" s="5"/>
      <c r="AF17" s="5"/>
      <c r="AG17" s="5"/>
      <c r="AH17" s="5"/>
      <c r="AI17" s="5"/>
      <c r="AJ17" s="5"/>
      <c r="AK17" s="5"/>
      <c r="AL17" s="5"/>
      <c r="AM17" s="5"/>
      <c r="AN17" s="5"/>
      <c r="AO17" s="5"/>
      <c r="AP17" s="5"/>
      <c r="AQ17" s="5"/>
      <c r="AR17" s="5"/>
      <c r="AS17" s="5"/>
      <c r="AT17" s="5"/>
      <c r="AU17" s="5"/>
      <c r="AV17" s="5"/>
      <c r="AW17" s="5"/>
      <c r="AX17" s="5"/>
      <c r="AY17" s="10"/>
      <c r="AZ17" s="8"/>
    </row>
    <row r="18" spans="1:52" ht="13.5" customHeight="1" x14ac:dyDescent="0.25">
      <c r="A18" s="4">
        <v>13</v>
      </c>
      <c r="B18" s="5" t="s">
        <v>28</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3.5" customHeight="1" x14ac:dyDescent="0.25">
      <c r="A19" s="4">
        <v>14</v>
      </c>
      <c r="B19" s="5" t="s">
        <v>29</v>
      </c>
      <c r="C19" s="5"/>
      <c r="D19" s="5"/>
      <c r="E19" s="5"/>
      <c r="F19" s="5"/>
      <c r="G19" s="5"/>
      <c r="H19" s="5"/>
      <c r="I19" s="5"/>
      <c r="J19" s="5"/>
      <c r="K19" s="5"/>
      <c r="L19" s="5"/>
      <c r="M19" s="5"/>
      <c r="N19" s="5"/>
      <c r="O19" s="5"/>
      <c r="P19" s="5"/>
      <c r="Q19" s="5"/>
      <c r="R19" s="5"/>
      <c r="S19" s="5"/>
      <c r="T19" s="5"/>
      <c r="U19" s="5"/>
      <c r="V19" s="5"/>
      <c r="W19" s="5"/>
      <c r="X19" s="5"/>
      <c r="Y19" s="5"/>
      <c r="Z19" s="5"/>
      <c r="AA19" s="5"/>
      <c r="AB19" s="7"/>
      <c r="AC19" s="5"/>
      <c r="AD19" s="5"/>
      <c r="AE19" s="5"/>
      <c r="AF19" s="5"/>
      <c r="AG19" s="5"/>
      <c r="AH19" s="5"/>
      <c r="AI19" s="5"/>
      <c r="AJ19" s="5"/>
      <c r="AK19" s="5"/>
      <c r="AL19" s="5"/>
      <c r="AM19" s="5"/>
      <c r="AN19" s="5"/>
      <c r="AO19" s="5"/>
      <c r="AP19" s="5"/>
      <c r="AQ19" s="5"/>
      <c r="AR19" s="5"/>
      <c r="AS19" s="5"/>
      <c r="AT19" s="5"/>
      <c r="AU19" s="5"/>
      <c r="AV19" s="5"/>
      <c r="AW19" s="5"/>
      <c r="AX19" s="7"/>
      <c r="AY19" s="8"/>
      <c r="AZ19" s="8"/>
    </row>
    <row r="20" spans="1:52" ht="12.75" customHeight="1" x14ac:dyDescent="0.25">
      <c r="A20" s="11"/>
    </row>
    <row r="21" spans="1:52" ht="13.5" customHeight="1" x14ac:dyDescent="0.25">
      <c r="A21" s="11"/>
      <c r="B21" s="2" t="s">
        <v>30</v>
      </c>
    </row>
    <row r="22" spans="1:52" ht="13.5" customHeight="1" x14ac:dyDescent="0.25">
      <c r="A22" s="12" t="s">
        <v>31</v>
      </c>
      <c r="B22" s="2" t="s">
        <v>32</v>
      </c>
    </row>
    <row r="23" spans="1:52" ht="13.5" customHeight="1" x14ac:dyDescent="0.25">
      <c r="A23" s="12" t="s">
        <v>31</v>
      </c>
      <c r="B23" s="2" t="s">
        <v>33</v>
      </c>
    </row>
    <row r="24" spans="1:52" ht="13.5" customHeight="1" x14ac:dyDescent="0.25">
      <c r="A24" s="12" t="s">
        <v>31</v>
      </c>
      <c r="B24" s="2" t="s">
        <v>34</v>
      </c>
    </row>
    <row r="25" spans="1:52" ht="12.75" customHeight="1" x14ac:dyDescent="0.25">
      <c r="A25" s="11"/>
    </row>
    <row r="26" spans="1:52" ht="12.75" customHeight="1" x14ac:dyDescent="0.25">
      <c r="A26" s="11"/>
    </row>
    <row r="27" spans="1:52" ht="12.75" customHeight="1" x14ac:dyDescent="0.25">
      <c r="A27" s="11"/>
    </row>
    <row r="28" spans="1:52" ht="12.75" customHeight="1" x14ac:dyDescent="0.25">
      <c r="A28" s="11"/>
    </row>
    <row r="29" spans="1:52" ht="12.75" customHeight="1" x14ac:dyDescent="0.25">
      <c r="A29" s="11"/>
    </row>
    <row r="30" spans="1:52" ht="12.75" customHeight="1" x14ac:dyDescent="0.25">
      <c r="A30" s="11"/>
    </row>
    <row r="31" spans="1:52" ht="12.75" customHeight="1" x14ac:dyDescent="0.25">
      <c r="A31" s="11"/>
    </row>
    <row r="32" spans="1:52"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ht="12.75" customHeight="1" x14ac:dyDescent="0.25">
      <c r="A39" s="11"/>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ht="12.75" customHeight="1" x14ac:dyDescent="0.25">
      <c r="A48" s="11"/>
    </row>
    <row r="49" spans="1:1" ht="12.75" customHeight="1" x14ac:dyDescent="0.25">
      <c r="A49" s="11"/>
    </row>
    <row r="50" spans="1:1" ht="12.75" customHeight="1" x14ac:dyDescent="0.25">
      <c r="A50" s="11"/>
    </row>
    <row r="51" spans="1:1" ht="12.75" customHeight="1" x14ac:dyDescent="0.25">
      <c r="A51" s="11"/>
    </row>
    <row r="52" spans="1:1" ht="12.75" customHeight="1" x14ac:dyDescent="0.25">
      <c r="A52" s="11"/>
    </row>
    <row r="53" spans="1:1" ht="12.75" customHeight="1" x14ac:dyDescent="0.25">
      <c r="A53" s="11"/>
    </row>
    <row r="54" spans="1:1" ht="12.75" customHeight="1" x14ac:dyDescent="0.25">
      <c r="A54" s="11"/>
    </row>
    <row r="55" spans="1:1" ht="12.75" customHeight="1" x14ac:dyDescent="0.25">
      <c r="A55" s="11"/>
    </row>
    <row r="56" spans="1:1" ht="12.75" customHeight="1" x14ac:dyDescent="0.25">
      <c r="A56" s="11"/>
    </row>
    <row r="57" spans="1:1" ht="12.75" customHeight="1" x14ac:dyDescent="0.25">
      <c r="A57" s="11"/>
    </row>
    <row r="58" spans="1:1" ht="12.75" customHeight="1" x14ac:dyDescent="0.25">
      <c r="A58" s="11"/>
    </row>
    <row r="59" spans="1:1" ht="12.75" customHeight="1" x14ac:dyDescent="0.25">
      <c r="A59" s="11"/>
    </row>
    <row r="60" spans="1:1" ht="12.75" customHeight="1" x14ac:dyDescent="0.25">
      <c r="A60" s="11"/>
    </row>
    <row r="61" spans="1:1" ht="12.75" customHeight="1" x14ac:dyDescent="0.25">
      <c r="A61" s="11"/>
    </row>
    <row r="62" spans="1:1" ht="12.75" customHeight="1" x14ac:dyDescent="0.25">
      <c r="A62" s="11"/>
    </row>
    <row r="63" spans="1:1" ht="12.75" customHeight="1" x14ac:dyDescent="0.25">
      <c r="A63" s="11"/>
    </row>
    <row r="64" spans="1:1" ht="12.75" customHeight="1" x14ac:dyDescent="0.25">
      <c r="A64" s="11"/>
    </row>
    <row r="65" spans="1:1" ht="12.75" customHeight="1" x14ac:dyDescent="0.25">
      <c r="A65" s="11"/>
    </row>
    <row r="66" spans="1:1" ht="12.75" customHeight="1" x14ac:dyDescent="0.25">
      <c r="A66" s="11"/>
    </row>
    <row r="67" spans="1:1" ht="12.75" customHeight="1" x14ac:dyDescent="0.25">
      <c r="A67" s="11"/>
    </row>
    <row r="68" spans="1:1" ht="12.75" customHeight="1" x14ac:dyDescent="0.25">
      <c r="A68" s="11"/>
    </row>
    <row r="69" spans="1:1" ht="12.75" customHeight="1" x14ac:dyDescent="0.25">
      <c r="A69" s="11"/>
    </row>
    <row r="70" spans="1:1" ht="12.75" customHeight="1" x14ac:dyDescent="0.25">
      <c r="A70" s="11"/>
    </row>
    <row r="71" spans="1:1" ht="12.75" customHeight="1" x14ac:dyDescent="0.25">
      <c r="A71" s="11"/>
    </row>
    <row r="72" spans="1:1" ht="12.75" customHeight="1" x14ac:dyDescent="0.25">
      <c r="A72" s="11"/>
    </row>
    <row r="73" spans="1:1" ht="12.75" customHeight="1" x14ac:dyDescent="0.25">
      <c r="A73" s="11"/>
    </row>
    <row r="74" spans="1:1" ht="12.75" customHeight="1" x14ac:dyDescent="0.25">
      <c r="A74" s="11"/>
    </row>
    <row r="75" spans="1:1" ht="12.75" customHeight="1" x14ac:dyDescent="0.25">
      <c r="A75" s="11"/>
    </row>
    <row r="76" spans="1:1" ht="12.75" customHeight="1" x14ac:dyDescent="0.25">
      <c r="A76" s="11"/>
    </row>
    <row r="77" spans="1:1" ht="12.75" customHeight="1" x14ac:dyDescent="0.25">
      <c r="A77" s="11"/>
    </row>
    <row r="78" spans="1:1" ht="12.75" customHeight="1" x14ac:dyDescent="0.25">
      <c r="A78" s="11"/>
    </row>
    <row r="79" spans="1:1" ht="12.75" customHeight="1" x14ac:dyDescent="0.25">
      <c r="A79" s="11"/>
    </row>
    <row r="80" spans="1:1" ht="12.75" customHeight="1" x14ac:dyDescent="0.25">
      <c r="A80" s="11"/>
    </row>
    <row r="81" spans="1:1" ht="12.75" customHeight="1" x14ac:dyDescent="0.25">
      <c r="A81" s="11"/>
    </row>
    <row r="82" spans="1:1" ht="12.75" customHeight="1" x14ac:dyDescent="0.25">
      <c r="A82" s="11"/>
    </row>
    <row r="83" spans="1:1" ht="12.75" customHeight="1" x14ac:dyDescent="0.25">
      <c r="A83" s="11"/>
    </row>
    <row r="84" spans="1:1" ht="12.75" customHeight="1" x14ac:dyDescent="0.25">
      <c r="A84" s="11"/>
    </row>
    <row r="85" spans="1:1" ht="12.75" customHeight="1" x14ac:dyDescent="0.25">
      <c r="A85" s="11"/>
    </row>
    <row r="86" spans="1:1" ht="12.75" customHeight="1" x14ac:dyDescent="0.25">
      <c r="A86" s="11"/>
    </row>
    <row r="87" spans="1:1" ht="12.75" customHeight="1" x14ac:dyDescent="0.25">
      <c r="A87" s="11"/>
    </row>
    <row r="88" spans="1:1" ht="12.75" customHeight="1" x14ac:dyDescent="0.25">
      <c r="A88" s="11"/>
    </row>
    <row r="89" spans="1:1" ht="12.75" customHeight="1" x14ac:dyDescent="0.25">
      <c r="A89" s="11"/>
    </row>
    <row r="90" spans="1:1" ht="12.75" customHeight="1" x14ac:dyDescent="0.25">
      <c r="A90" s="11"/>
    </row>
    <row r="91" spans="1:1" ht="12.75" customHeight="1" x14ac:dyDescent="0.25">
      <c r="A91" s="11"/>
    </row>
    <row r="92" spans="1:1" ht="12.75" customHeight="1" x14ac:dyDescent="0.25">
      <c r="A92" s="11"/>
    </row>
    <row r="93" spans="1:1" ht="12.75" customHeight="1" x14ac:dyDescent="0.25">
      <c r="A93" s="11"/>
    </row>
    <row r="94" spans="1:1" ht="12.75" customHeight="1" x14ac:dyDescent="0.25">
      <c r="A94" s="11"/>
    </row>
    <row r="95" spans="1:1" ht="12.75" customHeight="1" x14ac:dyDescent="0.25">
      <c r="A95" s="11"/>
    </row>
    <row r="96" spans="1:1" ht="12.75" customHeight="1" x14ac:dyDescent="0.25">
      <c r="A96" s="11"/>
    </row>
    <row r="97" spans="1:1" ht="12.75" customHeight="1" x14ac:dyDescent="0.25">
      <c r="A97" s="11"/>
    </row>
    <row r="98" spans="1:1" ht="12.75" customHeight="1" x14ac:dyDescent="0.25">
      <c r="A98" s="11"/>
    </row>
    <row r="99" spans="1:1" ht="12.75" customHeight="1" x14ac:dyDescent="0.25">
      <c r="A99" s="11"/>
    </row>
    <row r="100" spans="1:1" ht="12.75" customHeight="1" x14ac:dyDescent="0.25">
      <c r="A100" s="11"/>
    </row>
    <row r="101" spans="1:1" ht="12.75" customHeight="1" x14ac:dyDescent="0.25">
      <c r="A101" s="11"/>
    </row>
    <row r="102" spans="1:1" ht="12.75" customHeight="1" x14ac:dyDescent="0.25">
      <c r="A102" s="11"/>
    </row>
    <row r="103" spans="1:1" ht="12.75" customHeight="1" x14ac:dyDescent="0.25">
      <c r="A103" s="11"/>
    </row>
    <row r="104" spans="1:1" ht="12.75" customHeight="1" x14ac:dyDescent="0.25">
      <c r="A104" s="11"/>
    </row>
    <row r="105" spans="1:1" ht="12.75" customHeight="1" x14ac:dyDescent="0.25">
      <c r="A105" s="11"/>
    </row>
    <row r="106" spans="1:1" ht="12.75" customHeight="1" x14ac:dyDescent="0.25">
      <c r="A106" s="11"/>
    </row>
    <row r="107" spans="1:1" ht="12.75" customHeight="1" x14ac:dyDescent="0.25">
      <c r="A107" s="11"/>
    </row>
    <row r="108" spans="1:1" ht="12.75" customHeight="1" x14ac:dyDescent="0.25">
      <c r="A108" s="11"/>
    </row>
    <row r="109" spans="1:1" ht="12.75" customHeight="1" x14ac:dyDescent="0.25">
      <c r="A109" s="11"/>
    </row>
    <row r="110" spans="1:1" ht="12.75" customHeight="1" x14ac:dyDescent="0.25">
      <c r="A110" s="11"/>
    </row>
    <row r="111" spans="1:1" ht="12.75" customHeight="1" x14ac:dyDescent="0.25">
      <c r="A111" s="11"/>
    </row>
    <row r="112" spans="1:1" ht="12.75" customHeight="1" x14ac:dyDescent="0.25">
      <c r="A112" s="11"/>
    </row>
    <row r="113" spans="1:1" ht="12.75" customHeight="1" x14ac:dyDescent="0.25">
      <c r="A113" s="11"/>
    </row>
    <row r="114" spans="1:1" ht="12.75" customHeight="1" x14ac:dyDescent="0.25">
      <c r="A114" s="11"/>
    </row>
    <row r="115" spans="1:1" ht="12.75" customHeight="1" x14ac:dyDescent="0.25">
      <c r="A115" s="11"/>
    </row>
    <row r="116" spans="1:1" ht="12.75" customHeight="1" x14ac:dyDescent="0.25">
      <c r="A116" s="11"/>
    </row>
    <row r="117" spans="1:1" ht="12.75" customHeight="1" x14ac:dyDescent="0.25">
      <c r="A117" s="11"/>
    </row>
    <row r="118" spans="1:1" ht="12.75" customHeight="1" x14ac:dyDescent="0.25">
      <c r="A118" s="11"/>
    </row>
    <row r="119" spans="1:1" ht="12.75" customHeight="1" x14ac:dyDescent="0.25">
      <c r="A119" s="11"/>
    </row>
    <row r="120" spans="1:1" ht="12.75" customHeight="1" x14ac:dyDescent="0.25">
      <c r="A120" s="11"/>
    </row>
    <row r="121" spans="1:1" ht="12.75" customHeight="1" x14ac:dyDescent="0.25">
      <c r="A121" s="11"/>
    </row>
    <row r="122" spans="1:1" ht="12.75" customHeight="1" x14ac:dyDescent="0.25">
      <c r="A122" s="11"/>
    </row>
    <row r="123" spans="1:1" ht="12.75" customHeight="1" x14ac:dyDescent="0.25">
      <c r="A123" s="11"/>
    </row>
    <row r="124" spans="1:1" ht="12.75" customHeight="1" x14ac:dyDescent="0.25">
      <c r="A124" s="11"/>
    </row>
    <row r="125" spans="1:1" ht="12.75" customHeight="1" x14ac:dyDescent="0.25">
      <c r="A125" s="11"/>
    </row>
    <row r="126" spans="1:1" ht="12.75" customHeight="1" x14ac:dyDescent="0.25">
      <c r="A126" s="11"/>
    </row>
    <row r="127" spans="1:1" ht="12.75" customHeight="1" x14ac:dyDescent="0.25">
      <c r="A127" s="11"/>
    </row>
    <row r="128" spans="1:1" ht="12.75" customHeight="1" x14ac:dyDescent="0.25">
      <c r="A128" s="11"/>
    </row>
    <row r="129" spans="1:1" ht="12.75" customHeight="1" x14ac:dyDescent="0.25">
      <c r="A129" s="11"/>
    </row>
    <row r="130" spans="1:1" ht="12.75" customHeight="1" x14ac:dyDescent="0.25">
      <c r="A130" s="11"/>
    </row>
    <row r="131" spans="1:1" ht="12.75" customHeight="1" x14ac:dyDescent="0.25">
      <c r="A131" s="11"/>
    </row>
    <row r="132" spans="1:1" ht="12.75" customHeight="1" x14ac:dyDescent="0.25">
      <c r="A132" s="11"/>
    </row>
    <row r="133" spans="1:1" ht="12.75" customHeight="1" x14ac:dyDescent="0.25">
      <c r="A133" s="11"/>
    </row>
    <row r="134" spans="1:1" ht="12.75" customHeight="1" x14ac:dyDescent="0.25">
      <c r="A134" s="11"/>
    </row>
    <row r="135" spans="1:1" ht="12.75" customHeight="1" x14ac:dyDescent="0.25">
      <c r="A135" s="11"/>
    </row>
    <row r="136" spans="1:1" ht="12.75" customHeight="1" x14ac:dyDescent="0.25">
      <c r="A136" s="11"/>
    </row>
    <row r="137" spans="1:1" ht="12.75" customHeight="1" x14ac:dyDescent="0.25">
      <c r="A137" s="11"/>
    </row>
    <row r="138" spans="1:1" ht="12.75" customHeight="1" x14ac:dyDescent="0.25">
      <c r="A138" s="11"/>
    </row>
    <row r="139" spans="1:1" ht="12.75" customHeight="1" x14ac:dyDescent="0.25">
      <c r="A139" s="11"/>
    </row>
    <row r="140" spans="1:1" ht="12.75" customHeight="1" x14ac:dyDescent="0.25">
      <c r="A140" s="11"/>
    </row>
    <row r="141" spans="1:1" ht="12.75" customHeight="1" x14ac:dyDescent="0.25">
      <c r="A141" s="11"/>
    </row>
    <row r="142" spans="1:1" ht="12.75" customHeight="1" x14ac:dyDescent="0.25">
      <c r="A142" s="11"/>
    </row>
    <row r="143" spans="1:1" ht="12.75" customHeight="1" x14ac:dyDescent="0.25">
      <c r="A143" s="11"/>
    </row>
    <row r="144" spans="1:1" ht="12.75" customHeight="1" x14ac:dyDescent="0.25">
      <c r="A144" s="11"/>
    </row>
    <row r="145" spans="1:1" ht="12.75" customHeight="1" x14ac:dyDescent="0.25">
      <c r="A145" s="11"/>
    </row>
    <row r="146" spans="1:1" ht="12.75" customHeight="1" x14ac:dyDescent="0.25">
      <c r="A146" s="11"/>
    </row>
    <row r="147" spans="1:1" ht="12.75" customHeight="1" x14ac:dyDescent="0.25">
      <c r="A147" s="11"/>
    </row>
    <row r="148" spans="1:1" ht="12.75" customHeight="1" x14ac:dyDescent="0.25">
      <c r="A148" s="11"/>
    </row>
    <row r="149" spans="1:1" ht="12.75" customHeight="1" x14ac:dyDescent="0.25">
      <c r="A149" s="11"/>
    </row>
    <row r="150" spans="1:1" ht="12.75" customHeight="1" x14ac:dyDescent="0.25">
      <c r="A150" s="11"/>
    </row>
    <row r="151" spans="1:1" ht="12.75" customHeight="1" x14ac:dyDescent="0.25">
      <c r="A151" s="11"/>
    </row>
    <row r="152" spans="1:1" ht="12.75" customHeight="1" x14ac:dyDescent="0.25">
      <c r="A152" s="11"/>
    </row>
    <row r="153" spans="1:1" ht="12.75" customHeight="1" x14ac:dyDescent="0.25">
      <c r="A153" s="11"/>
    </row>
    <row r="154" spans="1:1" ht="12.75" customHeight="1" x14ac:dyDescent="0.25">
      <c r="A154" s="11"/>
    </row>
    <row r="155" spans="1:1" ht="12.75" customHeight="1" x14ac:dyDescent="0.25">
      <c r="A155" s="11"/>
    </row>
    <row r="156" spans="1:1" ht="12.75" customHeight="1" x14ac:dyDescent="0.25">
      <c r="A156" s="11"/>
    </row>
    <row r="157" spans="1:1" ht="12.75" customHeight="1" x14ac:dyDescent="0.25">
      <c r="A157" s="11"/>
    </row>
    <row r="158" spans="1:1" ht="12.75" customHeight="1" x14ac:dyDescent="0.25">
      <c r="A158" s="11"/>
    </row>
    <row r="159" spans="1:1" ht="12.75" customHeight="1" x14ac:dyDescent="0.25">
      <c r="A159" s="11"/>
    </row>
    <row r="160" spans="1:1" ht="12.75" customHeight="1" x14ac:dyDescent="0.25">
      <c r="A160" s="11"/>
    </row>
    <row r="161" spans="1:1" ht="12.75" customHeight="1" x14ac:dyDescent="0.25">
      <c r="A161" s="11"/>
    </row>
    <row r="162" spans="1:1" ht="12.75" customHeight="1" x14ac:dyDescent="0.25">
      <c r="A162" s="11"/>
    </row>
    <row r="163" spans="1:1" ht="12.75" customHeight="1" x14ac:dyDescent="0.25">
      <c r="A163" s="11"/>
    </row>
    <row r="164" spans="1:1" ht="12.75" customHeight="1" x14ac:dyDescent="0.25">
      <c r="A164" s="11"/>
    </row>
    <row r="165" spans="1:1" ht="12.75" customHeight="1" x14ac:dyDescent="0.25">
      <c r="A165" s="11"/>
    </row>
    <row r="166" spans="1:1" ht="12.75" customHeight="1" x14ac:dyDescent="0.25">
      <c r="A166" s="11"/>
    </row>
    <row r="167" spans="1:1" ht="12.75" customHeight="1" x14ac:dyDescent="0.25">
      <c r="A167" s="11"/>
    </row>
    <row r="168" spans="1:1" ht="12.75" customHeight="1" x14ac:dyDescent="0.25">
      <c r="A168" s="11"/>
    </row>
    <row r="169" spans="1:1" ht="12.75" customHeight="1" x14ac:dyDescent="0.25">
      <c r="A169" s="11"/>
    </row>
    <row r="170" spans="1:1" ht="12.75" customHeight="1" x14ac:dyDescent="0.25">
      <c r="A170" s="11"/>
    </row>
    <row r="171" spans="1:1" ht="12.75" customHeight="1" x14ac:dyDescent="0.25">
      <c r="A171" s="11"/>
    </row>
    <row r="172" spans="1:1" ht="12.75" customHeight="1" x14ac:dyDescent="0.25">
      <c r="A172" s="11"/>
    </row>
    <row r="173" spans="1:1" ht="12.75" customHeight="1" x14ac:dyDescent="0.25">
      <c r="A173" s="11"/>
    </row>
    <row r="174" spans="1:1" ht="12.75" customHeight="1" x14ac:dyDescent="0.25">
      <c r="A174" s="11"/>
    </row>
    <row r="175" spans="1:1" ht="12.75" customHeight="1" x14ac:dyDescent="0.25">
      <c r="A175" s="11"/>
    </row>
    <row r="176" spans="1:1" ht="12.75" customHeight="1" x14ac:dyDescent="0.25">
      <c r="A176" s="11"/>
    </row>
    <row r="177" spans="1:1" ht="12.75" customHeight="1" x14ac:dyDescent="0.25">
      <c r="A177" s="11"/>
    </row>
    <row r="178" spans="1:1" ht="12.75" customHeight="1" x14ac:dyDescent="0.25">
      <c r="A178" s="11"/>
    </row>
    <row r="179" spans="1:1" ht="12.75" customHeight="1" x14ac:dyDescent="0.25">
      <c r="A179" s="11"/>
    </row>
    <row r="180" spans="1:1" ht="12.75" customHeight="1" x14ac:dyDescent="0.25">
      <c r="A180" s="11"/>
    </row>
    <row r="181" spans="1:1" ht="12.75" customHeight="1" x14ac:dyDescent="0.25">
      <c r="A181" s="11"/>
    </row>
    <row r="182" spans="1:1" ht="12.75" customHeight="1" x14ac:dyDescent="0.25">
      <c r="A182" s="11"/>
    </row>
    <row r="183" spans="1:1" ht="12.75" customHeight="1" x14ac:dyDescent="0.25">
      <c r="A183" s="11"/>
    </row>
    <row r="184" spans="1:1" ht="12.75" customHeight="1" x14ac:dyDescent="0.25">
      <c r="A184" s="11"/>
    </row>
    <row r="185" spans="1:1" ht="12.75" customHeight="1" x14ac:dyDescent="0.25">
      <c r="A185" s="11"/>
    </row>
    <row r="186" spans="1:1" ht="12.75" customHeight="1" x14ac:dyDescent="0.25">
      <c r="A186" s="11"/>
    </row>
    <row r="187" spans="1:1" ht="12.75" customHeight="1" x14ac:dyDescent="0.25">
      <c r="A187" s="11"/>
    </row>
    <row r="188" spans="1:1" ht="12.75" customHeight="1" x14ac:dyDescent="0.25">
      <c r="A188" s="11"/>
    </row>
    <row r="189" spans="1:1" ht="12.75" customHeight="1" x14ac:dyDescent="0.25">
      <c r="A189" s="11"/>
    </row>
    <row r="190" spans="1:1" ht="12.75" customHeight="1" x14ac:dyDescent="0.25">
      <c r="A190" s="11"/>
    </row>
    <row r="191" spans="1:1" ht="12.75" customHeight="1" x14ac:dyDescent="0.25">
      <c r="A191" s="11"/>
    </row>
    <row r="192" spans="1:1" ht="12.75" customHeight="1" x14ac:dyDescent="0.25">
      <c r="A192" s="11"/>
    </row>
    <row r="193" spans="1:1" ht="12.75" customHeight="1" x14ac:dyDescent="0.25">
      <c r="A193" s="11"/>
    </row>
    <row r="194" spans="1:1" ht="12.75" customHeight="1" x14ac:dyDescent="0.25">
      <c r="A194" s="11"/>
    </row>
    <row r="195" spans="1:1" ht="12.75" customHeight="1" x14ac:dyDescent="0.25">
      <c r="A195" s="11"/>
    </row>
    <row r="196" spans="1:1" ht="12.75" customHeight="1" x14ac:dyDescent="0.25">
      <c r="A196" s="11"/>
    </row>
    <row r="197" spans="1:1" ht="12.75" customHeight="1" x14ac:dyDescent="0.25">
      <c r="A197" s="11"/>
    </row>
    <row r="198" spans="1:1" ht="12.75" customHeight="1" x14ac:dyDescent="0.25">
      <c r="A198" s="11"/>
    </row>
    <row r="199" spans="1:1" ht="12.75" customHeight="1" x14ac:dyDescent="0.25">
      <c r="A199" s="11"/>
    </row>
    <row r="200" spans="1:1" ht="12.75" customHeight="1" x14ac:dyDescent="0.25">
      <c r="A200" s="11"/>
    </row>
    <row r="201" spans="1:1" ht="12.75" customHeight="1" x14ac:dyDescent="0.25">
      <c r="A201" s="11"/>
    </row>
    <row r="202" spans="1:1" ht="12.75" customHeight="1" x14ac:dyDescent="0.25">
      <c r="A202" s="11"/>
    </row>
    <row r="203" spans="1:1" ht="12.75" customHeight="1" x14ac:dyDescent="0.25">
      <c r="A203" s="11"/>
    </row>
    <row r="204" spans="1:1" ht="12.75" customHeight="1" x14ac:dyDescent="0.25">
      <c r="A204" s="11"/>
    </row>
    <row r="205" spans="1:1" ht="12.75" customHeight="1" x14ac:dyDescent="0.25">
      <c r="A205" s="11"/>
    </row>
    <row r="206" spans="1:1" ht="12.75" customHeight="1" x14ac:dyDescent="0.25">
      <c r="A206" s="11"/>
    </row>
    <row r="207" spans="1:1" ht="12.75" customHeight="1" x14ac:dyDescent="0.25">
      <c r="A207" s="11"/>
    </row>
    <row r="208" spans="1:1" ht="12.75" customHeight="1" x14ac:dyDescent="0.25">
      <c r="A208" s="11"/>
    </row>
    <row r="209" spans="1:1" ht="12.75" customHeight="1" x14ac:dyDescent="0.25">
      <c r="A209" s="11"/>
    </row>
    <row r="210" spans="1:1" ht="12.75" customHeight="1" x14ac:dyDescent="0.25">
      <c r="A210" s="11"/>
    </row>
    <row r="211" spans="1:1" ht="12.75" customHeight="1" x14ac:dyDescent="0.25">
      <c r="A211" s="11"/>
    </row>
    <row r="212" spans="1:1" ht="12.75" customHeight="1" x14ac:dyDescent="0.25">
      <c r="A212" s="11"/>
    </row>
    <row r="213" spans="1:1" ht="12.75" customHeight="1" x14ac:dyDescent="0.25">
      <c r="A213" s="11"/>
    </row>
    <row r="214" spans="1:1" ht="12.75" customHeight="1" x14ac:dyDescent="0.25">
      <c r="A214" s="11"/>
    </row>
    <row r="215" spans="1:1" ht="12.75" customHeight="1" x14ac:dyDescent="0.25">
      <c r="A215" s="11"/>
    </row>
    <row r="216" spans="1:1" ht="12.75" customHeight="1" x14ac:dyDescent="0.25">
      <c r="A216" s="11"/>
    </row>
    <row r="217" spans="1:1" ht="12.75" customHeight="1" x14ac:dyDescent="0.25">
      <c r="A217" s="11"/>
    </row>
    <row r="218" spans="1:1" ht="12.75" customHeight="1" x14ac:dyDescent="0.25">
      <c r="A218" s="11"/>
    </row>
    <row r="219" spans="1:1" ht="12.75" customHeight="1" x14ac:dyDescent="0.25">
      <c r="A219" s="11"/>
    </row>
    <row r="220" spans="1:1" ht="12.75" customHeight="1" x14ac:dyDescent="0.25">
      <c r="A220" s="11"/>
    </row>
    <row r="221" spans="1:1" ht="12.75" customHeight="1" x14ac:dyDescent="0.25">
      <c r="A221" s="11"/>
    </row>
    <row r="222" spans="1:1" ht="12.75" customHeight="1" x14ac:dyDescent="0.25">
      <c r="A222" s="11"/>
    </row>
    <row r="223" spans="1:1" ht="12.75" customHeight="1" x14ac:dyDescent="0.25">
      <c r="A223" s="11"/>
    </row>
    <row r="224" spans="1:1" ht="12.75" customHeight="1" x14ac:dyDescent="0.25">
      <c r="A224" s="11"/>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4:Z4"/>
    <mergeCell ref="AA4:AD4"/>
    <mergeCell ref="A1:AX1"/>
    <mergeCell ref="A3:A5"/>
    <mergeCell ref="B3:B5"/>
    <mergeCell ref="C3:AX3"/>
    <mergeCell ref="AY3:AZ3"/>
    <mergeCell ref="C4:F4"/>
    <mergeCell ref="G4:J4"/>
    <mergeCell ref="AY4:AZ4"/>
    <mergeCell ref="AE4:AH4"/>
    <mergeCell ref="AI4:AL4"/>
    <mergeCell ref="AM4:AP4"/>
    <mergeCell ref="AQ4:AT4"/>
    <mergeCell ref="AU4:AX4"/>
    <mergeCell ref="K4:N4"/>
    <mergeCell ref="O4:R4"/>
    <mergeCell ref="S4:V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R1000"/>
  <sheetViews>
    <sheetView workbookViewId="0">
      <selection activeCell="L20" sqref="L20"/>
    </sheetView>
  </sheetViews>
  <sheetFormatPr defaultColWidth="12.6640625" defaultRowHeight="15" customHeight="1" x14ac:dyDescent="0.25"/>
  <cols>
    <col min="1" max="1" width="3.6640625" customWidth="1"/>
    <col min="2" max="2" width="5.33203125" customWidth="1"/>
    <col min="3" max="3" width="18.33203125" customWidth="1"/>
    <col min="4" max="4" width="7.88671875" customWidth="1"/>
    <col min="5" max="5" width="8" customWidth="1"/>
    <col min="6" max="6" width="9.33203125" customWidth="1"/>
    <col min="7" max="7" width="9.88671875" customWidth="1"/>
    <col min="8" max="8" width="8.33203125" customWidth="1"/>
    <col min="9" max="10" width="11" customWidth="1"/>
    <col min="11" max="11" width="7.109375" customWidth="1"/>
    <col min="12" max="12" width="8.33203125" customWidth="1"/>
    <col min="13" max="13" width="7.33203125" customWidth="1"/>
    <col min="14" max="14" width="11" customWidth="1"/>
    <col min="15" max="15" width="10.109375" customWidth="1"/>
    <col min="16" max="18" width="5" customWidth="1"/>
    <col min="19" max="19" width="4.88671875" customWidth="1"/>
    <col min="20" max="21" width="5.33203125" customWidth="1"/>
    <col min="22" max="22" width="5" customWidth="1"/>
    <col min="23" max="25" width="4.88671875" customWidth="1"/>
    <col min="26" max="26" width="7.33203125" customWidth="1"/>
    <col min="27" max="32" width="8.109375" customWidth="1"/>
    <col min="33" max="33" width="9.88671875" customWidth="1"/>
    <col min="34" max="34" width="9" hidden="1" customWidth="1"/>
    <col min="35" max="35" width="9.6640625" customWidth="1"/>
    <col min="36" max="36" width="8.33203125" customWidth="1"/>
    <col min="37" max="37" width="12" customWidth="1"/>
    <col min="38" max="38" width="6.88671875" customWidth="1"/>
    <col min="39" max="39" width="6.33203125" customWidth="1"/>
    <col min="40" max="40" width="6.6640625" customWidth="1"/>
    <col min="41" max="41" width="5.33203125" customWidth="1"/>
    <col min="42" max="42" width="5.109375" customWidth="1"/>
    <col min="43" max="43" width="3.6640625" customWidth="1"/>
    <col min="44" max="45" width="5.6640625" customWidth="1"/>
    <col min="46" max="46" width="6.33203125" customWidth="1"/>
    <col min="47" max="47" width="3.33203125" customWidth="1"/>
    <col min="48" max="48" width="4.88671875" customWidth="1"/>
    <col min="49" max="49" width="3.33203125" customWidth="1"/>
    <col min="50" max="51" width="5" customWidth="1"/>
    <col min="52" max="52" width="3.33203125" customWidth="1"/>
    <col min="53" max="54" width="4" customWidth="1"/>
    <col min="55" max="55" width="4.109375" customWidth="1"/>
    <col min="56" max="57" width="3.6640625" customWidth="1"/>
    <col min="58" max="60" width="3.33203125" customWidth="1"/>
    <col min="61" max="61" width="3.109375" customWidth="1"/>
    <col min="62" max="62" width="3.6640625" customWidth="1"/>
    <col min="63" max="63" width="3.33203125" customWidth="1"/>
    <col min="64" max="64" width="5.6640625" customWidth="1"/>
    <col min="65" max="66" width="4.6640625" customWidth="1"/>
    <col min="67" max="67" width="7.33203125" customWidth="1"/>
    <col min="68" max="68" width="33" customWidth="1"/>
    <col min="69" max="69" width="19.109375" customWidth="1"/>
    <col min="70" max="70" width="14.33203125" customWidth="1"/>
  </cols>
  <sheetData>
    <row r="1" spans="1:70" ht="12.75" customHeight="1" x14ac:dyDescent="0.25"/>
    <row r="2" spans="1:70" ht="12.75" customHeight="1" x14ac:dyDescent="0.25">
      <c r="B2" s="877" t="s">
        <v>35</v>
      </c>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11"/>
    </row>
    <row r="3" spans="1:70" ht="12.75" customHeight="1" x14ac:dyDescent="0.25">
      <c r="A3" s="13"/>
      <c r="B3" s="13" t="s">
        <v>36</v>
      </c>
      <c r="P3" s="13"/>
      <c r="Q3" s="13"/>
      <c r="R3" s="13"/>
    </row>
    <row r="4" spans="1:70" ht="12.75" customHeight="1" x14ac:dyDescent="0.25">
      <c r="B4" s="13" t="s">
        <v>37</v>
      </c>
    </row>
    <row r="5" spans="1:70" ht="15.75" customHeight="1" x14ac:dyDescent="0.25">
      <c r="B5" s="878" t="s">
        <v>38</v>
      </c>
      <c r="C5" s="879" t="s">
        <v>39</v>
      </c>
      <c r="D5" s="14" t="s">
        <v>40</v>
      </c>
      <c r="E5" s="14" t="s">
        <v>40</v>
      </c>
      <c r="F5" s="880" t="s">
        <v>41</v>
      </c>
      <c r="G5" s="881"/>
      <c r="H5" s="876"/>
      <c r="I5" s="885" t="s">
        <v>42</v>
      </c>
      <c r="J5" s="886" t="s">
        <v>43</v>
      </c>
      <c r="K5" s="873" t="s">
        <v>44</v>
      </c>
      <c r="L5" s="869"/>
      <c r="M5" s="869"/>
      <c r="N5" s="869"/>
      <c r="O5" s="870"/>
      <c r="P5" s="887"/>
      <c r="Q5" s="869"/>
      <c r="R5" s="869"/>
      <c r="S5" s="869"/>
      <c r="T5" s="869"/>
      <c r="U5" s="869"/>
      <c r="V5" s="869"/>
      <c r="W5" s="869"/>
      <c r="X5" s="869"/>
      <c r="Y5" s="869"/>
      <c r="Z5" s="869"/>
      <c r="AA5" s="869"/>
      <c r="AB5" s="869"/>
      <c r="AC5" s="869"/>
      <c r="AD5" s="869"/>
      <c r="AE5" s="869"/>
      <c r="AF5" s="869"/>
      <c r="AG5" s="869"/>
      <c r="AH5" s="869"/>
      <c r="AI5" s="869"/>
      <c r="AJ5" s="869"/>
      <c r="AK5" s="872" t="s">
        <v>45</v>
      </c>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70"/>
      <c r="BL5" s="15"/>
      <c r="BM5" s="16"/>
      <c r="BN5" s="16"/>
      <c r="BO5" s="17"/>
      <c r="BP5" s="18" t="s">
        <v>46</v>
      </c>
      <c r="BQ5" s="18" t="s">
        <v>47</v>
      </c>
      <c r="BR5" s="18" t="s">
        <v>48</v>
      </c>
    </row>
    <row r="6" spans="1:70" ht="33" customHeight="1" x14ac:dyDescent="0.25">
      <c r="B6" s="866"/>
      <c r="C6" s="866"/>
      <c r="D6" s="19" t="s">
        <v>49</v>
      </c>
      <c r="E6" s="19" t="s">
        <v>50</v>
      </c>
      <c r="F6" s="882"/>
      <c r="G6" s="883"/>
      <c r="H6" s="884"/>
      <c r="I6" s="866"/>
      <c r="J6" s="866"/>
      <c r="K6" s="20" t="s">
        <v>51</v>
      </c>
      <c r="L6" s="20" t="s">
        <v>52</v>
      </c>
      <c r="M6" s="20" t="s">
        <v>53</v>
      </c>
      <c r="N6" s="20" t="s">
        <v>54</v>
      </c>
      <c r="O6" s="21" t="s">
        <v>55</v>
      </c>
      <c r="P6" s="873" t="s">
        <v>56</v>
      </c>
      <c r="Q6" s="869"/>
      <c r="R6" s="869"/>
      <c r="S6" s="869"/>
      <c r="T6" s="869"/>
      <c r="U6" s="869"/>
      <c r="V6" s="869"/>
      <c r="W6" s="869"/>
      <c r="X6" s="869"/>
      <c r="Y6" s="870"/>
      <c r="Z6" s="873" t="s">
        <v>57</v>
      </c>
      <c r="AA6" s="869"/>
      <c r="AB6" s="870"/>
      <c r="AC6" s="873" t="s">
        <v>58</v>
      </c>
      <c r="AD6" s="869"/>
      <c r="AE6" s="869"/>
      <c r="AF6" s="870"/>
      <c r="AG6" s="872" t="s">
        <v>59</v>
      </c>
      <c r="AH6" s="869"/>
      <c r="AI6" s="870"/>
      <c r="AJ6" s="875" t="s">
        <v>60</v>
      </c>
      <c r="AK6" s="22" t="s">
        <v>61</v>
      </c>
      <c r="AL6" s="873" t="s">
        <v>62</v>
      </c>
      <c r="AM6" s="870"/>
      <c r="AN6" s="873" t="s">
        <v>63</v>
      </c>
      <c r="AO6" s="870"/>
      <c r="AP6" s="873" t="s">
        <v>64</v>
      </c>
      <c r="AQ6" s="870"/>
      <c r="AR6" s="873" t="s">
        <v>65</v>
      </c>
      <c r="AS6" s="870"/>
      <c r="AT6" s="873" t="s">
        <v>66</v>
      </c>
      <c r="AU6" s="870"/>
      <c r="AV6" s="873" t="s">
        <v>67</v>
      </c>
      <c r="AW6" s="870"/>
      <c r="AX6" s="875" t="s">
        <v>68</v>
      </c>
      <c r="AY6" s="876"/>
      <c r="AZ6" s="875" t="s">
        <v>69</v>
      </c>
      <c r="BA6" s="876"/>
      <c r="BB6" s="890" t="s">
        <v>70</v>
      </c>
      <c r="BC6" s="876"/>
      <c r="BD6" s="890" t="s">
        <v>71</v>
      </c>
      <c r="BE6" s="876"/>
      <c r="BF6" s="875" t="s">
        <v>72</v>
      </c>
      <c r="BG6" s="876"/>
      <c r="BH6" s="890" t="s">
        <v>73</v>
      </c>
      <c r="BI6" s="876"/>
      <c r="BJ6" s="875" t="s">
        <v>74</v>
      </c>
      <c r="BK6" s="876"/>
      <c r="BL6" s="888" t="s">
        <v>75</v>
      </c>
      <c r="BM6" s="883"/>
      <c r="BN6" s="883"/>
      <c r="BO6" s="884"/>
      <c r="BP6" s="889" t="s">
        <v>76</v>
      </c>
      <c r="BQ6" s="23"/>
      <c r="BR6" s="23"/>
    </row>
    <row r="7" spans="1:70" ht="30" customHeight="1" x14ac:dyDescent="0.25">
      <c r="B7" s="866"/>
      <c r="C7" s="866"/>
      <c r="D7" s="24" t="s">
        <v>77</v>
      </c>
      <c r="E7" s="24" t="s">
        <v>78</v>
      </c>
      <c r="F7" s="25" t="s">
        <v>79</v>
      </c>
      <c r="G7" s="25" t="s">
        <v>80</v>
      </c>
      <c r="H7" s="25" t="s">
        <v>55</v>
      </c>
      <c r="I7" s="867"/>
      <c r="J7" s="867"/>
      <c r="K7" s="26"/>
      <c r="L7" s="26"/>
      <c r="M7" s="26"/>
      <c r="N7" s="26"/>
      <c r="O7" s="27"/>
      <c r="P7" s="28" t="s">
        <v>81</v>
      </c>
      <c r="Q7" s="28" t="s">
        <v>82</v>
      </c>
      <c r="R7" s="28" t="s">
        <v>83</v>
      </c>
      <c r="S7" s="28" t="s">
        <v>84</v>
      </c>
      <c r="T7" s="28" t="s">
        <v>85</v>
      </c>
      <c r="U7" s="28" t="s">
        <v>86</v>
      </c>
      <c r="V7" s="28" t="s">
        <v>87</v>
      </c>
      <c r="W7" s="28" t="s">
        <v>88</v>
      </c>
      <c r="X7" s="28" t="s">
        <v>89</v>
      </c>
      <c r="Y7" s="29" t="s">
        <v>40</v>
      </c>
      <c r="Z7" s="28" t="s">
        <v>90</v>
      </c>
      <c r="AA7" s="28" t="s">
        <v>91</v>
      </c>
      <c r="AB7" s="29" t="s">
        <v>40</v>
      </c>
      <c r="AC7" s="28" t="s">
        <v>92</v>
      </c>
      <c r="AD7" s="28" t="s">
        <v>93</v>
      </c>
      <c r="AE7" s="28" t="s">
        <v>94</v>
      </c>
      <c r="AF7" s="29" t="s">
        <v>40</v>
      </c>
      <c r="AG7" s="30" t="s">
        <v>95</v>
      </c>
      <c r="AH7" s="31" t="s">
        <v>96</v>
      </c>
      <c r="AI7" s="32" t="s">
        <v>40</v>
      </c>
      <c r="AJ7" s="882"/>
      <c r="AK7" s="33" t="s">
        <v>97</v>
      </c>
      <c r="AL7" s="31" t="s">
        <v>98</v>
      </c>
      <c r="AM7" s="31" t="s">
        <v>99</v>
      </c>
      <c r="AN7" s="31" t="s">
        <v>98</v>
      </c>
      <c r="AO7" s="31" t="s">
        <v>99</v>
      </c>
      <c r="AP7" s="31" t="s">
        <v>98</v>
      </c>
      <c r="AQ7" s="31" t="s">
        <v>99</v>
      </c>
      <c r="AR7" s="31" t="s">
        <v>98</v>
      </c>
      <c r="AS7" s="31" t="s">
        <v>99</v>
      </c>
      <c r="AT7" s="31" t="s">
        <v>98</v>
      </c>
      <c r="AU7" s="31" t="s">
        <v>99</v>
      </c>
      <c r="AV7" s="31" t="s">
        <v>98</v>
      </c>
      <c r="AW7" s="31" t="s">
        <v>99</v>
      </c>
      <c r="AX7" s="31" t="s">
        <v>98</v>
      </c>
      <c r="AY7" s="31" t="s">
        <v>99</v>
      </c>
      <c r="AZ7" s="31" t="s">
        <v>98</v>
      </c>
      <c r="BA7" s="31" t="s">
        <v>99</v>
      </c>
      <c r="BB7" s="31" t="s">
        <v>98</v>
      </c>
      <c r="BC7" s="31" t="s">
        <v>99</v>
      </c>
      <c r="BD7" s="31" t="s">
        <v>98</v>
      </c>
      <c r="BE7" s="31" t="s">
        <v>99</v>
      </c>
      <c r="BF7" s="31" t="s">
        <v>98</v>
      </c>
      <c r="BG7" s="31" t="s">
        <v>99</v>
      </c>
      <c r="BH7" s="31" t="s">
        <v>98</v>
      </c>
      <c r="BI7" s="31" t="s">
        <v>99</v>
      </c>
      <c r="BJ7" s="31" t="s">
        <v>98</v>
      </c>
      <c r="BK7" s="31" t="s">
        <v>99</v>
      </c>
      <c r="BL7" s="28" t="s">
        <v>100</v>
      </c>
      <c r="BM7" s="31" t="s">
        <v>101</v>
      </c>
      <c r="BN7" s="31" t="s">
        <v>102</v>
      </c>
      <c r="BO7" s="28" t="s">
        <v>103</v>
      </c>
      <c r="BP7" s="867"/>
      <c r="BQ7" s="34"/>
      <c r="BR7" s="34"/>
    </row>
    <row r="8" spans="1:70" ht="12.75" customHeight="1" x14ac:dyDescent="0.25">
      <c r="B8" s="35">
        <v>1</v>
      </c>
      <c r="C8" s="36" t="s">
        <v>104</v>
      </c>
      <c r="D8" s="8">
        <v>13</v>
      </c>
      <c r="E8" s="8">
        <v>114</v>
      </c>
      <c r="F8" s="37">
        <v>9697</v>
      </c>
      <c r="G8" s="37">
        <v>10144</v>
      </c>
      <c r="H8" s="38">
        <f t="shared" ref="H8:H11" si="0">F8+G8</f>
        <v>19841</v>
      </c>
      <c r="I8" s="39">
        <f>H8/4</f>
        <v>4960.25</v>
      </c>
      <c r="J8" s="40">
        <f t="shared" ref="J8:J10" si="1">20%*I8</f>
        <v>992.05000000000007</v>
      </c>
      <c r="K8" s="41">
        <v>0</v>
      </c>
      <c r="L8" s="41">
        <v>13</v>
      </c>
      <c r="M8" s="41">
        <v>0</v>
      </c>
      <c r="N8" s="41">
        <v>0</v>
      </c>
      <c r="O8" s="42">
        <f t="shared" ref="O8:O18" si="2">SUM(K8:N8)</f>
        <v>13</v>
      </c>
      <c r="P8" s="43">
        <v>6</v>
      </c>
      <c r="Q8" s="41">
        <v>0</v>
      </c>
      <c r="R8" s="41">
        <v>0</v>
      </c>
      <c r="S8" s="41">
        <v>1</v>
      </c>
      <c r="T8" s="41">
        <v>1</v>
      </c>
      <c r="U8" s="41">
        <v>0</v>
      </c>
      <c r="V8" s="41">
        <v>0</v>
      </c>
      <c r="W8" s="41">
        <v>0</v>
      </c>
      <c r="X8" s="41">
        <v>0</v>
      </c>
      <c r="Y8" s="42">
        <f t="shared" ref="Y8:Y19" si="3">SUM(P8:X8)</f>
        <v>8</v>
      </c>
      <c r="Z8" s="8">
        <v>1</v>
      </c>
      <c r="AA8" s="8">
        <v>1</v>
      </c>
      <c r="AB8" s="44">
        <f t="shared" ref="AB8:AB19" si="4">SUM(Z8:AA8)</f>
        <v>2</v>
      </c>
      <c r="AC8" s="8">
        <v>1</v>
      </c>
      <c r="AD8" s="8">
        <v>0</v>
      </c>
      <c r="AE8" s="8">
        <v>0</v>
      </c>
      <c r="AF8" s="44">
        <f t="shared" ref="AF8:AF19" si="5">SUM(AC8:AE8)</f>
        <v>1</v>
      </c>
      <c r="AG8" s="8">
        <v>1</v>
      </c>
      <c r="AH8" s="8">
        <v>0</v>
      </c>
      <c r="AI8" s="44">
        <f t="shared" ref="AI8:AI19" si="6">SUM(AG8:AH8)</f>
        <v>1</v>
      </c>
      <c r="AJ8" s="8">
        <v>0</v>
      </c>
      <c r="AK8" s="35">
        <v>6</v>
      </c>
      <c r="AL8" s="35">
        <v>6857</v>
      </c>
      <c r="AM8" s="35">
        <v>775</v>
      </c>
      <c r="AN8" s="35">
        <v>300</v>
      </c>
      <c r="AO8" s="35">
        <v>0</v>
      </c>
      <c r="AP8" s="35">
        <v>0</v>
      </c>
      <c r="AQ8" s="35">
        <v>0</v>
      </c>
      <c r="AR8" s="35">
        <v>195</v>
      </c>
      <c r="AS8" s="35">
        <v>0</v>
      </c>
      <c r="AT8" s="35">
        <v>108</v>
      </c>
      <c r="AU8" s="35">
        <v>0</v>
      </c>
      <c r="AV8" s="35">
        <v>105</v>
      </c>
      <c r="AW8" s="35">
        <v>0</v>
      </c>
      <c r="AX8" s="35">
        <v>16</v>
      </c>
      <c r="AY8" s="35">
        <v>0</v>
      </c>
      <c r="AZ8" s="35">
        <v>11</v>
      </c>
      <c r="BA8" s="35">
        <v>0</v>
      </c>
      <c r="BB8" s="35">
        <v>0</v>
      </c>
      <c r="BC8" s="35">
        <v>0</v>
      </c>
      <c r="BD8" s="35">
        <v>0</v>
      </c>
      <c r="BE8" s="35">
        <v>0</v>
      </c>
      <c r="BF8" s="35">
        <v>13</v>
      </c>
      <c r="BG8" s="35">
        <v>0</v>
      </c>
      <c r="BH8" s="35">
        <v>0</v>
      </c>
      <c r="BI8" s="35">
        <v>0</v>
      </c>
      <c r="BJ8" s="35">
        <v>1</v>
      </c>
      <c r="BK8" s="35">
        <v>0</v>
      </c>
      <c r="BL8" s="35"/>
      <c r="BM8" s="35"/>
      <c r="BN8" s="35">
        <v>3</v>
      </c>
      <c r="BO8" s="35"/>
      <c r="BP8" s="8" t="s">
        <v>105</v>
      </c>
      <c r="BQ8" s="45" t="s">
        <v>106</v>
      </c>
      <c r="BR8" s="8" t="s">
        <v>104</v>
      </c>
    </row>
    <row r="9" spans="1:70" ht="12.75" customHeight="1" x14ac:dyDescent="0.25">
      <c r="B9" s="35">
        <v>2</v>
      </c>
      <c r="C9" s="36" t="s">
        <v>107</v>
      </c>
      <c r="D9" s="8">
        <v>10</v>
      </c>
      <c r="E9" s="8">
        <v>83</v>
      </c>
      <c r="F9" s="37">
        <v>6171</v>
      </c>
      <c r="G9" s="37">
        <v>6357</v>
      </c>
      <c r="H9" s="38">
        <f t="shared" si="0"/>
        <v>12528</v>
      </c>
      <c r="I9" s="39">
        <f t="shared" ref="I9:I11" si="7">H9/4</f>
        <v>3132</v>
      </c>
      <c r="J9" s="40">
        <f t="shared" si="1"/>
        <v>626.40000000000009</v>
      </c>
      <c r="K9" s="41">
        <v>2</v>
      </c>
      <c r="L9" s="41">
        <v>8</v>
      </c>
      <c r="M9" s="41">
        <v>0</v>
      </c>
      <c r="N9" s="41">
        <v>0</v>
      </c>
      <c r="O9" s="42">
        <f t="shared" si="2"/>
        <v>10</v>
      </c>
      <c r="P9" s="41">
        <v>3</v>
      </c>
      <c r="Q9" s="41">
        <v>1</v>
      </c>
      <c r="R9" s="41">
        <v>0</v>
      </c>
      <c r="S9" s="41">
        <v>0</v>
      </c>
      <c r="T9" s="41">
        <v>0</v>
      </c>
      <c r="U9" s="41">
        <v>0</v>
      </c>
      <c r="V9" s="41">
        <v>0</v>
      </c>
      <c r="W9" s="41">
        <v>0</v>
      </c>
      <c r="X9" s="41">
        <v>0</v>
      </c>
      <c r="Y9" s="42">
        <f t="shared" si="3"/>
        <v>4</v>
      </c>
      <c r="Z9" s="8">
        <v>1</v>
      </c>
      <c r="AA9" s="8">
        <v>1</v>
      </c>
      <c r="AB9" s="44">
        <f t="shared" si="4"/>
        <v>2</v>
      </c>
      <c r="AC9" s="8">
        <v>4</v>
      </c>
      <c r="AD9" s="8">
        <v>0</v>
      </c>
      <c r="AE9" s="8">
        <v>0</v>
      </c>
      <c r="AF9" s="44">
        <f t="shared" si="5"/>
        <v>4</v>
      </c>
      <c r="AG9" s="8">
        <v>1</v>
      </c>
      <c r="AH9" s="8"/>
      <c r="AI9" s="44">
        <f t="shared" si="6"/>
        <v>1</v>
      </c>
      <c r="AJ9" s="8">
        <v>0</v>
      </c>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8" t="s">
        <v>108</v>
      </c>
      <c r="BQ9" s="45" t="s">
        <v>109</v>
      </c>
      <c r="BR9" s="8" t="s">
        <v>107</v>
      </c>
    </row>
    <row r="10" spans="1:70" ht="12.75" customHeight="1" x14ac:dyDescent="0.25">
      <c r="B10" s="35">
        <v>3</v>
      </c>
      <c r="C10" s="36" t="s">
        <v>110</v>
      </c>
      <c r="D10" s="8">
        <v>9</v>
      </c>
      <c r="E10" s="8">
        <v>86</v>
      </c>
      <c r="F10" s="37">
        <v>4656</v>
      </c>
      <c r="G10" s="37">
        <v>4658</v>
      </c>
      <c r="H10" s="38">
        <f t="shared" si="0"/>
        <v>9314</v>
      </c>
      <c r="I10" s="39">
        <f t="shared" si="7"/>
        <v>2328.5</v>
      </c>
      <c r="J10" s="40">
        <f t="shared" si="1"/>
        <v>465.70000000000005</v>
      </c>
      <c r="K10" s="41">
        <v>0</v>
      </c>
      <c r="L10" s="41">
        <v>9</v>
      </c>
      <c r="M10" s="41">
        <v>0</v>
      </c>
      <c r="N10" s="41">
        <v>0</v>
      </c>
      <c r="O10" s="42">
        <f t="shared" si="2"/>
        <v>9</v>
      </c>
      <c r="P10" s="41">
        <v>3</v>
      </c>
      <c r="Q10" s="41">
        <v>0</v>
      </c>
      <c r="R10" s="41">
        <v>0</v>
      </c>
      <c r="S10" s="41">
        <v>0</v>
      </c>
      <c r="T10" s="41">
        <v>0</v>
      </c>
      <c r="U10" s="41">
        <v>0</v>
      </c>
      <c r="V10" s="41">
        <v>1</v>
      </c>
      <c r="W10" s="41">
        <v>0</v>
      </c>
      <c r="X10" s="41">
        <v>0</v>
      </c>
      <c r="Y10" s="42">
        <f t="shared" si="3"/>
        <v>4</v>
      </c>
      <c r="Z10" s="8">
        <v>1</v>
      </c>
      <c r="AA10" s="8">
        <v>0</v>
      </c>
      <c r="AB10" s="44">
        <f t="shared" si="4"/>
        <v>1</v>
      </c>
      <c r="AC10" s="8">
        <v>1</v>
      </c>
      <c r="AD10" s="8">
        <v>0</v>
      </c>
      <c r="AE10" s="8">
        <v>0</v>
      </c>
      <c r="AF10" s="44">
        <f t="shared" si="5"/>
        <v>1</v>
      </c>
      <c r="AG10" s="8">
        <v>1</v>
      </c>
      <c r="AH10" s="8"/>
      <c r="AI10" s="44">
        <f t="shared" si="6"/>
        <v>1</v>
      </c>
      <c r="AJ10" s="8">
        <v>0</v>
      </c>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8" t="s">
        <v>111</v>
      </c>
      <c r="BQ10" s="45" t="s">
        <v>112</v>
      </c>
      <c r="BR10" s="8" t="s">
        <v>110</v>
      </c>
    </row>
    <row r="11" spans="1:70" ht="12.75" customHeight="1" x14ac:dyDescent="0.25">
      <c r="A11" s="13"/>
      <c r="B11" s="35">
        <v>4</v>
      </c>
      <c r="C11" s="36"/>
      <c r="D11" s="8"/>
      <c r="E11" s="8"/>
      <c r="F11" s="37"/>
      <c r="G11" s="37"/>
      <c r="H11" s="38">
        <f t="shared" si="0"/>
        <v>0</v>
      </c>
      <c r="I11" s="39">
        <f t="shared" si="7"/>
        <v>0</v>
      </c>
      <c r="J11" s="40">
        <f>20%*C11</f>
        <v>0</v>
      </c>
      <c r="K11" s="41"/>
      <c r="L11" s="41"/>
      <c r="M11" s="41"/>
      <c r="N11" s="41"/>
      <c r="O11" s="42">
        <f t="shared" si="2"/>
        <v>0</v>
      </c>
      <c r="P11" s="41"/>
      <c r="Q11" s="41"/>
      <c r="R11" s="41"/>
      <c r="S11" s="41"/>
      <c r="T11" s="41"/>
      <c r="U11" s="41"/>
      <c r="V11" s="41"/>
      <c r="W11" s="41"/>
      <c r="X11" s="41"/>
      <c r="Y11" s="42">
        <f t="shared" si="3"/>
        <v>0</v>
      </c>
      <c r="Z11" s="8"/>
      <c r="AA11" s="8"/>
      <c r="AB11" s="44">
        <f t="shared" si="4"/>
        <v>0</v>
      </c>
      <c r="AC11" s="8"/>
      <c r="AD11" s="8"/>
      <c r="AE11" s="8"/>
      <c r="AF11" s="44">
        <f t="shared" si="5"/>
        <v>0</v>
      </c>
      <c r="AG11" s="8"/>
      <c r="AH11" s="8"/>
      <c r="AI11" s="44">
        <f t="shared" si="6"/>
        <v>0</v>
      </c>
      <c r="AJ11" s="8"/>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8"/>
      <c r="BQ11" s="8"/>
      <c r="BR11" s="8"/>
    </row>
    <row r="12" spans="1:70" ht="12.75" customHeight="1" x14ac:dyDescent="0.25">
      <c r="B12" s="35">
        <v>5</v>
      </c>
      <c r="C12" s="36"/>
      <c r="D12" s="8"/>
      <c r="E12" s="8"/>
      <c r="F12" s="38"/>
      <c r="G12" s="38"/>
      <c r="H12" s="38"/>
      <c r="I12" s="39">
        <f t="shared" ref="I12:I18" si="8">20%*H12</f>
        <v>0</v>
      </c>
      <c r="J12" s="40"/>
      <c r="K12" s="41"/>
      <c r="L12" s="41"/>
      <c r="M12" s="41"/>
      <c r="N12" s="41"/>
      <c r="O12" s="42">
        <f t="shared" si="2"/>
        <v>0</v>
      </c>
      <c r="P12" s="41"/>
      <c r="Q12" s="41"/>
      <c r="R12" s="41"/>
      <c r="S12" s="41"/>
      <c r="T12" s="41"/>
      <c r="U12" s="41"/>
      <c r="V12" s="41"/>
      <c r="W12" s="41"/>
      <c r="X12" s="41"/>
      <c r="Y12" s="42">
        <f t="shared" si="3"/>
        <v>0</v>
      </c>
      <c r="Z12" s="8"/>
      <c r="AA12" s="8"/>
      <c r="AB12" s="44">
        <f t="shared" si="4"/>
        <v>0</v>
      </c>
      <c r="AC12" s="8"/>
      <c r="AD12" s="8"/>
      <c r="AE12" s="8"/>
      <c r="AF12" s="44">
        <f t="shared" si="5"/>
        <v>0</v>
      </c>
      <c r="AG12" s="8"/>
      <c r="AH12" s="8"/>
      <c r="AI12" s="44">
        <f t="shared" si="6"/>
        <v>0</v>
      </c>
      <c r="AJ12" s="8"/>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8"/>
      <c r="BQ12" s="8"/>
      <c r="BR12" s="8"/>
    </row>
    <row r="13" spans="1:70" ht="13.5" customHeight="1" x14ac:dyDescent="0.25">
      <c r="B13" s="35">
        <v>6</v>
      </c>
      <c r="C13" s="36"/>
      <c r="D13" s="8"/>
      <c r="E13" s="8"/>
      <c r="F13" s="38"/>
      <c r="G13" s="38"/>
      <c r="H13" s="38"/>
      <c r="I13" s="39">
        <f t="shared" si="8"/>
        <v>0</v>
      </c>
      <c r="J13" s="40"/>
      <c r="K13" s="41"/>
      <c r="L13" s="41"/>
      <c r="M13" s="41"/>
      <c r="N13" s="41"/>
      <c r="O13" s="42">
        <f t="shared" si="2"/>
        <v>0</v>
      </c>
      <c r="P13" s="41"/>
      <c r="Q13" s="41"/>
      <c r="R13" s="41"/>
      <c r="S13" s="41"/>
      <c r="T13" s="41"/>
      <c r="U13" s="41"/>
      <c r="V13" s="41"/>
      <c r="W13" s="41"/>
      <c r="X13" s="41"/>
      <c r="Y13" s="42">
        <f t="shared" si="3"/>
        <v>0</v>
      </c>
      <c r="Z13" s="8"/>
      <c r="AA13" s="8"/>
      <c r="AB13" s="44">
        <f t="shared" si="4"/>
        <v>0</v>
      </c>
      <c r="AC13" s="46"/>
      <c r="AD13" s="46"/>
      <c r="AE13" s="46"/>
      <c r="AF13" s="44">
        <f t="shared" si="5"/>
        <v>0</v>
      </c>
      <c r="AG13" s="8"/>
      <c r="AH13" s="8"/>
      <c r="AI13" s="44">
        <f t="shared" si="6"/>
        <v>0</v>
      </c>
      <c r="AJ13" s="8"/>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8"/>
      <c r="BQ13" s="8"/>
      <c r="BR13" s="8"/>
    </row>
    <row r="14" spans="1:70" ht="12.75" customHeight="1" x14ac:dyDescent="0.25">
      <c r="B14" s="35">
        <v>7</v>
      </c>
      <c r="C14" s="36"/>
      <c r="D14" s="8"/>
      <c r="E14" s="8"/>
      <c r="F14" s="38"/>
      <c r="G14" s="38"/>
      <c r="H14" s="38"/>
      <c r="I14" s="39">
        <f t="shared" si="8"/>
        <v>0</v>
      </c>
      <c r="J14" s="40"/>
      <c r="K14" s="41"/>
      <c r="L14" s="41"/>
      <c r="M14" s="41"/>
      <c r="N14" s="41"/>
      <c r="O14" s="42">
        <f t="shared" si="2"/>
        <v>0</v>
      </c>
      <c r="P14" s="41"/>
      <c r="Q14" s="41"/>
      <c r="R14" s="41"/>
      <c r="S14" s="41"/>
      <c r="T14" s="41"/>
      <c r="U14" s="41"/>
      <c r="V14" s="41"/>
      <c r="W14" s="41"/>
      <c r="X14" s="41"/>
      <c r="Y14" s="42">
        <f t="shared" si="3"/>
        <v>0</v>
      </c>
      <c r="Z14" s="8"/>
      <c r="AA14" s="8"/>
      <c r="AB14" s="44">
        <f t="shared" si="4"/>
        <v>0</v>
      </c>
      <c r="AC14" s="46"/>
      <c r="AD14" s="46"/>
      <c r="AE14" s="46"/>
      <c r="AF14" s="44">
        <f t="shared" si="5"/>
        <v>0</v>
      </c>
      <c r="AG14" s="8"/>
      <c r="AH14" s="8"/>
      <c r="AI14" s="44">
        <f t="shared" si="6"/>
        <v>0</v>
      </c>
      <c r="AJ14" s="8"/>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8"/>
      <c r="BQ14" s="8"/>
      <c r="BR14" s="8"/>
    </row>
    <row r="15" spans="1:70" ht="12.75" customHeight="1" x14ac:dyDescent="0.25">
      <c r="A15" s="13"/>
      <c r="B15" s="35">
        <v>8</v>
      </c>
      <c r="C15" s="36"/>
      <c r="D15" s="8"/>
      <c r="E15" s="8"/>
      <c r="F15" s="38"/>
      <c r="G15" s="38"/>
      <c r="H15" s="38"/>
      <c r="I15" s="39">
        <f t="shared" si="8"/>
        <v>0</v>
      </c>
      <c r="J15" s="40"/>
      <c r="K15" s="41"/>
      <c r="L15" s="41"/>
      <c r="M15" s="41"/>
      <c r="N15" s="41"/>
      <c r="O15" s="42">
        <f t="shared" si="2"/>
        <v>0</v>
      </c>
      <c r="P15" s="41"/>
      <c r="Q15" s="41"/>
      <c r="R15" s="41"/>
      <c r="S15" s="41"/>
      <c r="T15" s="41"/>
      <c r="U15" s="41"/>
      <c r="V15" s="41"/>
      <c r="W15" s="41"/>
      <c r="X15" s="41"/>
      <c r="Y15" s="42">
        <f t="shared" si="3"/>
        <v>0</v>
      </c>
      <c r="Z15" s="8"/>
      <c r="AA15" s="8"/>
      <c r="AB15" s="44">
        <f t="shared" si="4"/>
        <v>0</v>
      </c>
      <c r="AC15" s="46"/>
      <c r="AD15" s="46"/>
      <c r="AE15" s="46"/>
      <c r="AF15" s="44">
        <f t="shared" si="5"/>
        <v>0</v>
      </c>
      <c r="AG15" s="8"/>
      <c r="AH15" s="8"/>
      <c r="AI15" s="44">
        <f t="shared" si="6"/>
        <v>0</v>
      </c>
      <c r="AJ15" s="8"/>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8"/>
      <c r="BQ15" s="8"/>
      <c r="BR15" s="8"/>
    </row>
    <row r="16" spans="1:70" ht="12.75" customHeight="1" x14ac:dyDescent="0.25">
      <c r="A16" s="13"/>
      <c r="B16" s="35">
        <v>9</v>
      </c>
      <c r="C16" s="36"/>
      <c r="D16" s="46"/>
      <c r="E16" s="46"/>
      <c r="F16" s="38"/>
      <c r="G16" s="38"/>
      <c r="H16" s="38"/>
      <c r="I16" s="39">
        <f t="shared" si="8"/>
        <v>0</v>
      </c>
      <c r="J16" s="40"/>
      <c r="K16" s="41"/>
      <c r="L16" s="41"/>
      <c r="M16" s="41"/>
      <c r="N16" s="41"/>
      <c r="O16" s="42">
        <f t="shared" si="2"/>
        <v>0</v>
      </c>
      <c r="P16" s="41"/>
      <c r="Q16" s="41"/>
      <c r="R16" s="41"/>
      <c r="S16" s="41"/>
      <c r="T16" s="41"/>
      <c r="U16" s="41"/>
      <c r="V16" s="41"/>
      <c r="W16" s="41"/>
      <c r="X16" s="41"/>
      <c r="Y16" s="42">
        <f t="shared" si="3"/>
        <v>0</v>
      </c>
      <c r="Z16" s="8"/>
      <c r="AA16" s="8"/>
      <c r="AB16" s="44">
        <f t="shared" si="4"/>
        <v>0</v>
      </c>
      <c r="AC16" s="46"/>
      <c r="AD16" s="46"/>
      <c r="AE16" s="46"/>
      <c r="AF16" s="44">
        <f t="shared" si="5"/>
        <v>0</v>
      </c>
      <c r="AG16" s="8"/>
      <c r="AH16" s="8"/>
      <c r="AI16" s="44">
        <f t="shared" si="6"/>
        <v>0</v>
      </c>
      <c r="AJ16" s="8"/>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8"/>
      <c r="BQ16" s="8"/>
      <c r="BR16" s="8"/>
    </row>
    <row r="17" spans="2:70" ht="12.75" customHeight="1" x14ac:dyDescent="0.25">
      <c r="B17" s="35">
        <v>10</v>
      </c>
      <c r="C17" s="36"/>
      <c r="D17" s="8"/>
      <c r="E17" s="8"/>
      <c r="F17" s="38"/>
      <c r="G17" s="38"/>
      <c r="H17" s="38"/>
      <c r="I17" s="39">
        <f t="shared" si="8"/>
        <v>0</v>
      </c>
      <c r="J17" s="40"/>
      <c r="K17" s="41"/>
      <c r="L17" s="41"/>
      <c r="M17" s="41"/>
      <c r="N17" s="41"/>
      <c r="O17" s="42">
        <f t="shared" si="2"/>
        <v>0</v>
      </c>
      <c r="P17" s="41"/>
      <c r="Q17" s="41"/>
      <c r="R17" s="41"/>
      <c r="S17" s="41"/>
      <c r="T17" s="41"/>
      <c r="U17" s="41"/>
      <c r="V17" s="41"/>
      <c r="W17" s="41"/>
      <c r="X17" s="41"/>
      <c r="Y17" s="42">
        <f t="shared" si="3"/>
        <v>0</v>
      </c>
      <c r="Z17" s="8"/>
      <c r="AA17" s="8"/>
      <c r="AB17" s="44">
        <f t="shared" si="4"/>
        <v>0</v>
      </c>
      <c r="AC17" s="46"/>
      <c r="AD17" s="46"/>
      <c r="AE17" s="46"/>
      <c r="AF17" s="44">
        <f t="shared" si="5"/>
        <v>0</v>
      </c>
      <c r="AG17" s="8"/>
      <c r="AH17" s="8"/>
      <c r="AI17" s="44">
        <f t="shared" si="6"/>
        <v>0</v>
      </c>
      <c r="AJ17" s="8"/>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8"/>
      <c r="BQ17" s="8"/>
      <c r="BR17" s="8"/>
    </row>
    <row r="18" spans="2:70" ht="12.75" customHeight="1" x14ac:dyDescent="0.25">
      <c r="B18" s="35">
        <v>11</v>
      </c>
      <c r="C18" s="36"/>
      <c r="D18" s="8"/>
      <c r="E18" s="8"/>
      <c r="F18" s="38"/>
      <c r="G18" s="38"/>
      <c r="H18" s="38"/>
      <c r="I18" s="39">
        <f t="shared" si="8"/>
        <v>0</v>
      </c>
      <c r="J18" s="40"/>
      <c r="K18" s="41"/>
      <c r="L18" s="41"/>
      <c r="M18" s="41"/>
      <c r="N18" s="41"/>
      <c r="O18" s="42">
        <f t="shared" si="2"/>
        <v>0</v>
      </c>
      <c r="P18" s="41"/>
      <c r="Q18" s="41"/>
      <c r="R18" s="41"/>
      <c r="S18" s="41"/>
      <c r="T18" s="41"/>
      <c r="U18" s="41"/>
      <c r="V18" s="41"/>
      <c r="W18" s="41"/>
      <c r="X18" s="41"/>
      <c r="Y18" s="42">
        <f t="shared" si="3"/>
        <v>0</v>
      </c>
      <c r="Z18" s="8"/>
      <c r="AA18" s="8"/>
      <c r="AB18" s="44">
        <f t="shared" si="4"/>
        <v>0</v>
      </c>
      <c r="AC18" s="46"/>
      <c r="AD18" s="46"/>
      <c r="AE18" s="46"/>
      <c r="AF18" s="44">
        <f t="shared" si="5"/>
        <v>0</v>
      </c>
      <c r="AG18" s="8"/>
      <c r="AH18" s="8"/>
      <c r="AI18" s="44">
        <f t="shared" si="6"/>
        <v>0</v>
      </c>
      <c r="AJ18" s="8"/>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8"/>
      <c r="BQ18" s="8"/>
      <c r="BR18" s="8"/>
    </row>
    <row r="19" spans="2:70" ht="12.75" customHeight="1" x14ac:dyDescent="0.25">
      <c r="B19" s="874" t="s">
        <v>113</v>
      </c>
      <c r="C19" s="870"/>
      <c r="D19" s="47">
        <f t="shared" ref="D19:X19" si="9">SUM(D8:D18)</f>
        <v>32</v>
      </c>
      <c r="E19" s="47">
        <f t="shared" si="9"/>
        <v>283</v>
      </c>
      <c r="F19" s="38">
        <f>SUM(F8:F18)</f>
        <v>20524</v>
      </c>
      <c r="G19" s="38">
        <f t="shared" si="9"/>
        <v>21159</v>
      </c>
      <c r="H19" s="38">
        <f t="shared" si="9"/>
        <v>41683</v>
      </c>
      <c r="I19" s="39">
        <f>SUM(I8:I18)</f>
        <v>10420.75</v>
      </c>
      <c r="J19" s="40">
        <f t="shared" si="9"/>
        <v>2084.1500000000005</v>
      </c>
      <c r="K19" s="41">
        <f t="shared" si="9"/>
        <v>2</v>
      </c>
      <c r="L19" s="41">
        <f t="shared" si="9"/>
        <v>30</v>
      </c>
      <c r="M19" s="41">
        <f t="shared" si="9"/>
        <v>0</v>
      </c>
      <c r="N19" s="41">
        <f t="shared" si="9"/>
        <v>0</v>
      </c>
      <c r="O19" s="42">
        <f t="shared" si="9"/>
        <v>32</v>
      </c>
      <c r="P19" s="41">
        <f t="shared" si="9"/>
        <v>12</v>
      </c>
      <c r="Q19" s="41">
        <f t="shared" si="9"/>
        <v>1</v>
      </c>
      <c r="R19" s="41">
        <f t="shared" si="9"/>
        <v>0</v>
      </c>
      <c r="S19" s="41">
        <f t="shared" si="9"/>
        <v>1</v>
      </c>
      <c r="T19" s="41">
        <f t="shared" si="9"/>
        <v>1</v>
      </c>
      <c r="U19" s="41">
        <f t="shared" si="9"/>
        <v>0</v>
      </c>
      <c r="V19" s="41">
        <f t="shared" si="9"/>
        <v>1</v>
      </c>
      <c r="W19" s="41">
        <f t="shared" si="9"/>
        <v>0</v>
      </c>
      <c r="X19" s="41">
        <f t="shared" si="9"/>
        <v>0</v>
      </c>
      <c r="Y19" s="42">
        <f t="shared" si="3"/>
        <v>16</v>
      </c>
      <c r="Z19" s="41">
        <f t="shared" ref="Z19:AA19" si="10">SUM(Z8:Z18)</f>
        <v>3</v>
      </c>
      <c r="AA19" s="41">
        <f t="shared" si="10"/>
        <v>2</v>
      </c>
      <c r="AB19" s="42">
        <f t="shared" si="4"/>
        <v>5</v>
      </c>
      <c r="AC19" s="41">
        <f t="shared" ref="AC19:AE19" si="11">SUM(AC8:AC18)</f>
        <v>6</v>
      </c>
      <c r="AD19" s="41">
        <f t="shared" si="11"/>
        <v>0</v>
      </c>
      <c r="AE19" s="41">
        <f t="shared" si="11"/>
        <v>0</v>
      </c>
      <c r="AF19" s="42">
        <f t="shared" si="5"/>
        <v>6</v>
      </c>
      <c r="AG19" s="41">
        <f t="shared" ref="AG19:AH19" si="12">SUM(AG8:AG18)</f>
        <v>3</v>
      </c>
      <c r="AH19" s="41">
        <f t="shared" si="12"/>
        <v>0</v>
      </c>
      <c r="AI19" s="42">
        <f t="shared" si="6"/>
        <v>3</v>
      </c>
      <c r="AJ19" s="41">
        <f t="shared" ref="AJ19:BO19" si="13">SUM(AJ8:AJ18)</f>
        <v>0</v>
      </c>
      <c r="AK19" s="41">
        <f t="shared" si="13"/>
        <v>6</v>
      </c>
      <c r="AL19" s="41">
        <f t="shared" si="13"/>
        <v>6857</v>
      </c>
      <c r="AM19" s="41">
        <f t="shared" si="13"/>
        <v>775</v>
      </c>
      <c r="AN19" s="41">
        <f t="shared" si="13"/>
        <v>300</v>
      </c>
      <c r="AO19" s="41">
        <f t="shared" si="13"/>
        <v>0</v>
      </c>
      <c r="AP19" s="41">
        <f t="shared" si="13"/>
        <v>0</v>
      </c>
      <c r="AQ19" s="41">
        <f t="shared" si="13"/>
        <v>0</v>
      </c>
      <c r="AR19" s="41">
        <f t="shared" si="13"/>
        <v>195</v>
      </c>
      <c r="AS19" s="41">
        <f t="shared" si="13"/>
        <v>0</v>
      </c>
      <c r="AT19" s="41">
        <f t="shared" si="13"/>
        <v>108</v>
      </c>
      <c r="AU19" s="41">
        <f t="shared" si="13"/>
        <v>0</v>
      </c>
      <c r="AV19" s="41">
        <f t="shared" si="13"/>
        <v>105</v>
      </c>
      <c r="AW19" s="41">
        <f t="shared" si="13"/>
        <v>0</v>
      </c>
      <c r="AX19" s="41">
        <f t="shared" si="13"/>
        <v>16</v>
      </c>
      <c r="AY19" s="41">
        <f t="shared" si="13"/>
        <v>0</v>
      </c>
      <c r="AZ19" s="41">
        <f t="shared" si="13"/>
        <v>11</v>
      </c>
      <c r="BA19" s="41">
        <f t="shared" si="13"/>
        <v>0</v>
      </c>
      <c r="BB19" s="41">
        <f t="shared" si="13"/>
        <v>0</v>
      </c>
      <c r="BC19" s="41">
        <f t="shared" si="13"/>
        <v>0</v>
      </c>
      <c r="BD19" s="41">
        <f t="shared" si="13"/>
        <v>0</v>
      </c>
      <c r="BE19" s="41">
        <f t="shared" si="13"/>
        <v>0</v>
      </c>
      <c r="BF19" s="41">
        <f t="shared" si="13"/>
        <v>13</v>
      </c>
      <c r="BG19" s="41">
        <f t="shared" si="13"/>
        <v>0</v>
      </c>
      <c r="BH19" s="41">
        <f t="shared" si="13"/>
        <v>0</v>
      </c>
      <c r="BI19" s="41">
        <f t="shared" si="13"/>
        <v>0</v>
      </c>
      <c r="BJ19" s="41">
        <f t="shared" si="13"/>
        <v>1</v>
      </c>
      <c r="BK19" s="41">
        <f t="shared" si="13"/>
        <v>0</v>
      </c>
      <c r="BL19" s="41">
        <f t="shared" si="13"/>
        <v>0</v>
      </c>
      <c r="BM19" s="41">
        <f t="shared" si="13"/>
        <v>0</v>
      </c>
      <c r="BN19" s="41">
        <f t="shared" si="13"/>
        <v>3</v>
      </c>
      <c r="BO19" s="41">
        <f t="shared" si="13"/>
        <v>0</v>
      </c>
      <c r="BP19" s="8"/>
      <c r="BQ19" s="8"/>
      <c r="BR19" s="8"/>
    </row>
    <row r="20" spans="2:70" ht="12.75" customHeight="1" x14ac:dyDescent="0.25">
      <c r="F20" s="48"/>
      <c r="G20" s="48"/>
      <c r="H20" s="48"/>
      <c r="I20" s="48"/>
      <c r="J20" s="48"/>
      <c r="K20" s="48"/>
      <c r="L20" s="48"/>
      <c r="M20" s="48"/>
      <c r="N20" s="48"/>
      <c r="O20" s="48"/>
      <c r="P20" s="48"/>
      <c r="Q20" s="48"/>
      <c r="R20" s="48"/>
      <c r="S20" s="48"/>
      <c r="T20" s="48"/>
      <c r="U20" s="48"/>
      <c r="V20" s="48"/>
      <c r="W20" s="48"/>
      <c r="X20" s="48"/>
      <c r="Y20" s="48"/>
    </row>
    <row r="21" spans="2:70" ht="12.75" customHeight="1" x14ac:dyDescent="0.25">
      <c r="K21" s="48"/>
    </row>
    <row r="22" spans="2:70" ht="12.75" customHeight="1" x14ac:dyDescent="0.25">
      <c r="B22" s="13" t="s">
        <v>114</v>
      </c>
      <c r="C22" s="13" t="s">
        <v>115</v>
      </c>
      <c r="D22" s="13"/>
      <c r="E22" s="13"/>
      <c r="F22" s="13"/>
      <c r="AK22" s="49" t="s">
        <v>116</v>
      </c>
      <c r="BB22" s="13"/>
      <c r="BC22" s="13"/>
    </row>
    <row r="23" spans="2:70" ht="12.75" customHeight="1" x14ac:dyDescent="0.25">
      <c r="C23" s="13" t="s">
        <v>117</v>
      </c>
      <c r="D23" s="13"/>
      <c r="E23" s="13"/>
      <c r="F23" s="13"/>
      <c r="I23" s="13">
        <f>I19*20/100</f>
        <v>2084.15</v>
      </c>
      <c r="AK23" s="49" t="s">
        <v>118</v>
      </c>
      <c r="BB23" s="13"/>
      <c r="BC23" s="13"/>
    </row>
    <row r="24" spans="2:70" ht="12.75" customHeight="1" x14ac:dyDescent="0.25">
      <c r="AK24" s="49" t="s">
        <v>119</v>
      </c>
      <c r="BD24" s="13"/>
      <c r="BE24" s="13"/>
    </row>
    <row r="25" spans="2:70" ht="12.75" customHeight="1" x14ac:dyDescent="0.25">
      <c r="AK25" s="49" t="s">
        <v>120</v>
      </c>
      <c r="BD25" s="13"/>
      <c r="BE25" s="13"/>
    </row>
    <row r="26" spans="2:70" ht="12.75" customHeight="1" x14ac:dyDescent="0.25">
      <c r="I26">
        <v>15047</v>
      </c>
      <c r="AK26" s="49" t="s">
        <v>121</v>
      </c>
      <c r="BD26" s="13"/>
      <c r="BE26" s="13"/>
    </row>
    <row r="27" spans="2:70" ht="12.75" customHeight="1" x14ac:dyDescent="0.25">
      <c r="AK27" s="49" t="s">
        <v>122</v>
      </c>
      <c r="BD27" s="13"/>
      <c r="BE27" s="13"/>
    </row>
    <row r="28" spans="2:70" ht="12.75" customHeight="1" x14ac:dyDescent="0.25">
      <c r="AK28" s="49" t="s">
        <v>123</v>
      </c>
      <c r="BD28" s="13"/>
      <c r="BE28" s="13"/>
    </row>
    <row r="29" spans="2:70" ht="15" customHeight="1" x14ac:dyDescent="0.25">
      <c r="AK29" s="49" t="s">
        <v>124</v>
      </c>
      <c r="BD29" s="50"/>
      <c r="BE29" s="50"/>
    </row>
    <row r="30" spans="2:70" ht="15" customHeight="1" x14ac:dyDescent="0.25">
      <c r="BD30" s="50"/>
      <c r="BE30" s="50"/>
    </row>
    <row r="31" spans="2:70" ht="15" customHeight="1" x14ac:dyDescent="0.25">
      <c r="BD31" s="50"/>
      <c r="BE31" s="50"/>
    </row>
    <row r="32" spans="2:70" ht="13.5" customHeight="1" x14ac:dyDescent="0.25">
      <c r="BD32" s="51"/>
      <c r="BE32" s="51"/>
    </row>
    <row r="33" spans="56:57" ht="12.75" customHeight="1" x14ac:dyDescent="0.25">
      <c r="BD33" s="13"/>
      <c r="BE33" s="13"/>
    </row>
    <row r="34" spans="56:57" ht="12.75" customHeight="1" x14ac:dyDescent="0.25"/>
    <row r="35" spans="56:57" ht="12.75" customHeight="1" x14ac:dyDescent="0.25"/>
    <row r="36" spans="56:57" ht="12.75" customHeight="1" x14ac:dyDescent="0.25"/>
    <row r="37" spans="56:57" ht="12.75" customHeight="1" x14ac:dyDescent="0.25"/>
    <row r="38" spans="56:57" ht="12.75" customHeight="1" x14ac:dyDescent="0.25"/>
    <row r="39" spans="56:57" ht="12.75" customHeight="1" x14ac:dyDescent="0.25"/>
    <row r="40" spans="56:57" ht="12.75" customHeight="1" x14ac:dyDescent="0.25"/>
    <row r="41" spans="56:57" ht="12.75" customHeight="1" x14ac:dyDescent="0.25"/>
    <row r="42" spans="56:57" ht="12.75" customHeight="1" x14ac:dyDescent="0.25"/>
    <row r="43" spans="56:57" ht="12.75" customHeight="1" x14ac:dyDescent="0.25"/>
    <row r="44" spans="56:57" ht="12.75" customHeight="1" x14ac:dyDescent="0.25"/>
    <row r="45" spans="56:57" ht="12.75" customHeight="1" x14ac:dyDescent="0.25"/>
    <row r="46" spans="56:57" ht="12.75" customHeight="1" x14ac:dyDescent="0.25"/>
    <row r="47" spans="56:57" ht="12.75" customHeight="1" x14ac:dyDescent="0.25"/>
    <row r="48" spans="56:5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0">
    <mergeCell ref="BL6:BO6"/>
    <mergeCell ref="BP6:BP7"/>
    <mergeCell ref="AV6:AW6"/>
    <mergeCell ref="AX6:AY6"/>
    <mergeCell ref="AZ6:BA6"/>
    <mergeCell ref="BB6:BC6"/>
    <mergeCell ref="BD6:BE6"/>
    <mergeCell ref="BF6:BG6"/>
    <mergeCell ref="BH6:BI6"/>
    <mergeCell ref="B2:AJ2"/>
    <mergeCell ref="B5:B7"/>
    <mergeCell ref="C5:C7"/>
    <mergeCell ref="F5:H6"/>
    <mergeCell ref="I5:I7"/>
    <mergeCell ref="J5:J7"/>
    <mergeCell ref="K5:O5"/>
    <mergeCell ref="AJ6:AJ7"/>
    <mergeCell ref="AC6:AF6"/>
    <mergeCell ref="AG6:AI6"/>
    <mergeCell ref="P5:AJ5"/>
    <mergeCell ref="AK5:BK5"/>
    <mergeCell ref="P6:Y6"/>
    <mergeCell ref="Z6:AB6"/>
    <mergeCell ref="B19:C19"/>
    <mergeCell ref="AL6:AM6"/>
    <mergeCell ref="AN6:AO6"/>
    <mergeCell ref="AP6:AQ6"/>
    <mergeCell ref="AR6:AS6"/>
    <mergeCell ref="AT6:AU6"/>
    <mergeCell ref="BJ6:BK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00"/>
  <sheetViews>
    <sheetView topLeftCell="A203" workbookViewId="0">
      <selection activeCell="G12" sqref="G12"/>
    </sheetView>
  </sheetViews>
  <sheetFormatPr defaultColWidth="12.6640625" defaultRowHeight="15" customHeight="1" x14ac:dyDescent="0.25"/>
  <cols>
    <col min="1" max="1" width="2.33203125" customWidth="1"/>
    <col min="2" max="2" width="4.109375" customWidth="1"/>
    <col min="3" max="3" width="14.33203125" customWidth="1"/>
    <col min="4" max="4" width="59" customWidth="1"/>
    <col min="5" max="5" width="10.33203125" customWidth="1"/>
    <col min="6" max="9" width="6.33203125" customWidth="1"/>
    <col min="10" max="10" width="6" customWidth="1"/>
    <col min="11" max="11" width="6.33203125" customWidth="1"/>
    <col min="12" max="12" width="1.88671875" customWidth="1"/>
    <col min="13" max="13" width="9.109375" customWidth="1"/>
    <col min="14" max="14" width="48.88671875" customWidth="1"/>
    <col min="15" max="26" width="8" customWidth="1"/>
  </cols>
  <sheetData>
    <row r="1" spans="1:26" ht="12.75" customHeight="1" x14ac:dyDescent="0.25">
      <c r="A1" s="13" t="s">
        <v>125</v>
      </c>
      <c r="B1" s="52"/>
      <c r="C1" s="53" t="s">
        <v>125</v>
      </c>
      <c r="D1" s="53"/>
      <c r="E1" s="13"/>
      <c r="F1" s="13" t="s">
        <v>125</v>
      </c>
      <c r="G1" s="13"/>
      <c r="H1" s="13" t="s">
        <v>125</v>
      </c>
      <c r="I1" s="13"/>
      <c r="J1" s="13"/>
      <c r="K1" s="13" t="s">
        <v>125</v>
      </c>
      <c r="L1" s="13"/>
      <c r="M1" s="13"/>
      <c r="N1" s="54"/>
      <c r="O1" s="13"/>
      <c r="P1" s="13"/>
      <c r="Q1" s="13"/>
      <c r="R1" s="13"/>
      <c r="S1" s="13"/>
      <c r="T1" s="13"/>
      <c r="U1" s="13"/>
      <c r="V1" s="13"/>
      <c r="W1" s="13"/>
      <c r="X1" s="13"/>
      <c r="Y1" s="13"/>
      <c r="Z1" s="13"/>
    </row>
    <row r="2" spans="1:26" ht="17.25" customHeight="1" x14ac:dyDescent="0.3">
      <c r="A2" s="13"/>
      <c r="B2" s="898" t="s">
        <v>126</v>
      </c>
      <c r="C2" s="864"/>
      <c r="D2" s="864"/>
      <c r="E2" s="864"/>
      <c r="F2" s="864"/>
      <c r="G2" s="864"/>
      <c r="H2" s="864"/>
      <c r="I2" s="864"/>
      <c r="J2" s="864"/>
      <c r="K2" s="864"/>
      <c r="L2" s="13"/>
      <c r="M2" s="13"/>
      <c r="N2" s="54"/>
      <c r="O2" s="13"/>
      <c r="P2" s="13"/>
      <c r="Q2" s="13"/>
      <c r="R2" s="13"/>
      <c r="S2" s="13"/>
      <c r="T2" s="13"/>
      <c r="U2" s="13"/>
      <c r="V2" s="13"/>
      <c r="W2" s="13"/>
      <c r="X2" s="13"/>
      <c r="Y2" s="13"/>
      <c r="Z2" s="13"/>
    </row>
    <row r="3" spans="1:26" ht="12.75" customHeight="1" x14ac:dyDescent="0.25">
      <c r="A3" s="13"/>
      <c r="B3" s="53" t="s">
        <v>127</v>
      </c>
      <c r="C3" s="53"/>
      <c r="D3" s="53"/>
      <c r="E3" s="13"/>
      <c r="F3" s="13"/>
      <c r="G3" s="13"/>
      <c r="H3" s="13"/>
      <c r="I3" s="13"/>
      <c r="J3" s="13"/>
      <c r="K3" s="13"/>
      <c r="L3" s="13"/>
      <c r="M3" s="13"/>
      <c r="N3" s="54"/>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901" t="s">
        <v>131</v>
      </c>
      <c r="O4" s="13"/>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902"/>
      <c r="O5" s="13"/>
      <c r="P5" s="13"/>
      <c r="Q5" s="13"/>
      <c r="R5" s="13"/>
      <c r="S5" s="13"/>
      <c r="T5" s="13"/>
      <c r="U5" s="13"/>
      <c r="V5" s="13"/>
      <c r="W5" s="13"/>
      <c r="X5" s="13"/>
      <c r="Y5" s="13"/>
      <c r="Z5" s="13"/>
    </row>
    <row r="6" spans="1:26" ht="39.75" customHeight="1" x14ac:dyDescent="0.25">
      <c r="A6" s="13"/>
      <c r="B6" s="60"/>
      <c r="C6" s="60"/>
      <c r="D6" s="61" t="s">
        <v>134</v>
      </c>
      <c r="E6" s="867"/>
      <c r="F6" s="867"/>
      <c r="G6" s="867"/>
      <c r="H6" s="867"/>
      <c r="I6" s="867"/>
      <c r="J6" s="867"/>
      <c r="K6" s="867"/>
      <c r="L6" s="13"/>
      <c r="M6" s="34"/>
      <c r="N6" s="902"/>
      <c r="O6" s="13"/>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54"/>
      <c r="O7" s="13"/>
      <c r="P7" s="13"/>
      <c r="Q7" s="13"/>
      <c r="R7" s="13"/>
      <c r="S7" s="13"/>
      <c r="T7" s="13"/>
      <c r="U7" s="13"/>
      <c r="V7" s="13"/>
      <c r="W7" s="13"/>
      <c r="X7" s="13"/>
      <c r="Y7" s="13"/>
      <c r="Z7" s="13"/>
    </row>
    <row r="8" spans="1:26" ht="12.75" customHeight="1" x14ac:dyDescent="0.25">
      <c r="A8" s="13"/>
      <c r="B8" s="65"/>
      <c r="C8" s="66"/>
      <c r="D8" s="66"/>
      <c r="E8" s="67"/>
      <c r="F8" s="67"/>
      <c r="G8" s="67"/>
      <c r="H8" s="68"/>
      <c r="I8" s="67"/>
      <c r="J8" s="67"/>
      <c r="K8" s="67"/>
      <c r="L8" s="13"/>
      <c r="M8" s="67"/>
      <c r="N8" s="54"/>
      <c r="O8" s="13"/>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1</v>
      </c>
      <c r="N9" s="54"/>
      <c r="O9" s="13"/>
      <c r="P9" s="13"/>
      <c r="Q9" s="13"/>
      <c r="R9" s="13"/>
      <c r="S9" s="13"/>
      <c r="T9" s="13"/>
      <c r="U9" s="13"/>
      <c r="V9" s="13"/>
      <c r="W9" s="13"/>
      <c r="X9" s="13"/>
      <c r="Y9" s="13"/>
      <c r="Z9" s="13"/>
    </row>
    <row r="10" spans="1:26" ht="31.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54" t="s">
        <v>140</v>
      </c>
      <c r="O10" s="13"/>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54" t="s">
        <v>143</v>
      </c>
      <c r="O11" s="13"/>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901" t="s">
        <v>148</v>
      </c>
      <c r="O12" s="13"/>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902"/>
      <c r="O13" s="13"/>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902"/>
      <c r="O14" s="13"/>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902"/>
      <c r="O15" s="13"/>
      <c r="P15" s="13"/>
      <c r="Q15" s="13"/>
      <c r="R15" s="13"/>
      <c r="S15" s="13"/>
      <c r="T15" s="13"/>
      <c r="U15" s="13"/>
      <c r="V15" s="13"/>
      <c r="W15" s="13"/>
      <c r="X15" s="13"/>
      <c r="Y15" s="13"/>
      <c r="Z15" s="13"/>
    </row>
    <row r="16" spans="1:26" ht="12.75" customHeight="1" x14ac:dyDescent="0.25">
      <c r="A16" s="49"/>
      <c r="B16" s="84">
        <v>3.1</v>
      </c>
      <c r="C16" s="867"/>
      <c r="D16" s="85" t="s">
        <v>158</v>
      </c>
      <c r="E16" s="86" t="s">
        <v>159</v>
      </c>
      <c r="F16" s="87">
        <f t="shared" ref="F16:K16" si="1">SUM(F12:F15)</f>
        <v>13</v>
      </c>
      <c r="G16" s="87">
        <f t="shared" si="1"/>
        <v>10</v>
      </c>
      <c r="H16" s="87">
        <f t="shared" si="1"/>
        <v>9</v>
      </c>
      <c r="I16" s="87">
        <f t="shared" si="1"/>
        <v>0</v>
      </c>
      <c r="J16" s="87">
        <f t="shared" si="1"/>
        <v>0</v>
      </c>
      <c r="K16" s="87">
        <f t="shared" si="1"/>
        <v>0</v>
      </c>
      <c r="L16" s="49"/>
      <c r="M16" s="88">
        <f t="shared" si="0"/>
        <v>32</v>
      </c>
      <c r="N16" s="902"/>
      <c r="O16" s="49"/>
      <c r="P16" s="49"/>
      <c r="Q16" s="49"/>
      <c r="R16" s="49"/>
      <c r="S16" s="49"/>
      <c r="T16" s="49"/>
      <c r="U16" s="49"/>
      <c r="V16" s="49"/>
      <c r="W16" s="49"/>
      <c r="X16" s="49"/>
      <c r="Y16" s="49"/>
      <c r="Z16" s="49"/>
    </row>
    <row r="17" spans="1:26" ht="12.75" customHeight="1" x14ac:dyDescent="0.25">
      <c r="A17" s="13"/>
      <c r="B17" s="89" t="s">
        <v>160</v>
      </c>
      <c r="C17" s="892" t="s">
        <v>161</v>
      </c>
      <c r="D17" s="90" t="s">
        <v>162</v>
      </c>
      <c r="E17" s="82" t="s">
        <v>163</v>
      </c>
      <c r="F17" s="91">
        <v>2</v>
      </c>
      <c r="G17" s="91">
        <v>3</v>
      </c>
      <c r="H17" s="91">
        <v>1</v>
      </c>
      <c r="I17" s="91"/>
      <c r="J17" s="91"/>
      <c r="K17" s="91"/>
      <c r="L17" s="13"/>
      <c r="M17" s="79">
        <f t="shared" si="0"/>
        <v>6</v>
      </c>
      <c r="N17" s="901" t="s">
        <v>164</v>
      </c>
      <c r="O17" s="13"/>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902"/>
      <c r="O18" s="13"/>
      <c r="P18" s="13"/>
      <c r="Q18" s="13"/>
      <c r="R18" s="13"/>
      <c r="S18" s="13"/>
      <c r="T18" s="13"/>
      <c r="U18" s="13"/>
      <c r="V18" s="13"/>
      <c r="W18" s="13"/>
      <c r="X18" s="13"/>
      <c r="Y18" s="13"/>
      <c r="Z18" s="13"/>
    </row>
    <row r="19" spans="1:26" ht="12.75" customHeight="1" x14ac:dyDescent="0.25">
      <c r="A19" s="49"/>
      <c r="B19" s="92">
        <v>3.2</v>
      </c>
      <c r="C19" s="867"/>
      <c r="D19" s="85" t="s">
        <v>168</v>
      </c>
      <c r="E19" s="86" t="s">
        <v>169</v>
      </c>
      <c r="F19" s="93">
        <f t="shared" ref="F19:K19" si="2">SUM(F17:F18)</f>
        <v>6</v>
      </c>
      <c r="G19" s="93">
        <f t="shared" si="2"/>
        <v>6</v>
      </c>
      <c r="H19" s="93">
        <f t="shared" si="2"/>
        <v>6</v>
      </c>
      <c r="I19" s="93">
        <f t="shared" si="2"/>
        <v>0</v>
      </c>
      <c r="J19" s="93">
        <f t="shared" si="2"/>
        <v>0</v>
      </c>
      <c r="K19" s="93">
        <f t="shared" si="2"/>
        <v>0</v>
      </c>
      <c r="L19" s="49"/>
      <c r="M19" s="88">
        <f t="shared" si="0"/>
        <v>18</v>
      </c>
      <c r="N19" s="902"/>
      <c r="O19" s="49"/>
      <c r="P19" s="49"/>
      <c r="Q19" s="49"/>
      <c r="R19" s="49"/>
      <c r="S19" s="49"/>
      <c r="T19" s="49"/>
      <c r="U19" s="49"/>
      <c r="V19" s="49"/>
      <c r="W19" s="49"/>
      <c r="X19" s="49"/>
      <c r="Y19" s="49"/>
      <c r="Z19" s="49"/>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54" t="s">
        <v>174</v>
      </c>
      <c r="O20" s="13"/>
      <c r="P20" s="13"/>
      <c r="Q20" s="13"/>
      <c r="R20" s="13"/>
      <c r="S20" s="13"/>
      <c r="T20" s="13"/>
      <c r="U20" s="13"/>
      <c r="V20" s="13"/>
      <c r="W20" s="13"/>
      <c r="X20" s="13"/>
      <c r="Y20" s="13"/>
      <c r="Z20" s="13"/>
    </row>
    <row r="21" spans="1:26" ht="12.75" customHeight="1" x14ac:dyDescent="0.25">
      <c r="A21" s="13"/>
      <c r="B21" s="891" t="s">
        <v>175</v>
      </c>
      <c r="C21" s="892" t="s">
        <v>141</v>
      </c>
      <c r="D21" s="95" t="s">
        <v>176</v>
      </c>
      <c r="E21" s="900" t="s">
        <v>141</v>
      </c>
      <c r="F21" s="96">
        <v>0</v>
      </c>
      <c r="G21" s="96">
        <v>0</v>
      </c>
      <c r="H21" s="91">
        <v>36</v>
      </c>
      <c r="I21" s="96"/>
      <c r="J21" s="96"/>
      <c r="K21" s="96"/>
      <c r="L21" s="13"/>
      <c r="M21" s="79">
        <f t="shared" si="0"/>
        <v>36</v>
      </c>
      <c r="N21" s="901" t="s">
        <v>177</v>
      </c>
      <c r="O21" s="13"/>
      <c r="P21" s="13"/>
      <c r="Q21" s="13"/>
      <c r="R21" s="13"/>
      <c r="S21" s="13"/>
      <c r="T21" s="13"/>
      <c r="U21" s="13"/>
      <c r="V21" s="13"/>
      <c r="W21" s="13"/>
      <c r="X21" s="13"/>
      <c r="Y21" s="13"/>
      <c r="Z21" s="13"/>
    </row>
    <row r="22" spans="1:26" ht="12.75" customHeight="1" x14ac:dyDescent="0.25">
      <c r="A22" s="13"/>
      <c r="B22" s="866"/>
      <c r="C22" s="866"/>
      <c r="D22" s="95" t="s">
        <v>178</v>
      </c>
      <c r="E22" s="866"/>
      <c r="F22" s="96">
        <v>0</v>
      </c>
      <c r="G22" s="96">
        <v>0</v>
      </c>
      <c r="H22" s="91">
        <v>36</v>
      </c>
      <c r="I22" s="96"/>
      <c r="J22" s="96"/>
      <c r="K22" s="96"/>
      <c r="L22" s="13"/>
      <c r="M22" s="79">
        <f t="shared" si="0"/>
        <v>36</v>
      </c>
      <c r="N22" s="902"/>
      <c r="O22" s="13"/>
      <c r="P22" s="13"/>
      <c r="Q22" s="13"/>
      <c r="R22" s="13"/>
      <c r="S22" s="13"/>
      <c r="T22" s="13"/>
      <c r="U22" s="13"/>
      <c r="V22" s="13"/>
      <c r="W22" s="13"/>
      <c r="X22" s="13"/>
      <c r="Y22" s="13"/>
      <c r="Z22" s="13"/>
    </row>
    <row r="23" spans="1:26" ht="12.75" customHeight="1" x14ac:dyDescent="0.25">
      <c r="A23" s="13"/>
      <c r="B23" s="867"/>
      <c r="C23" s="867"/>
      <c r="D23" s="95" t="s">
        <v>179</v>
      </c>
      <c r="E23" s="867"/>
      <c r="F23" s="96">
        <v>0</v>
      </c>
      <c r="G23" s="96">
        <v>0</v>
      </c>
      <c r="H23" s="91">
        <v>36</v>
      </c>
      <c r="I23" s="96"/>
      <c r="J23" s="96"/>
      <c r="K23" s="96"/>
      <c r="L23" s="13"/>
      <c r="M23" s="79">
        <f t="shared" si="0"/>
        <v>36</v>
      </c>
      <c r="N23" s="902"/>
      <c r="O23" s="13"/>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901" t="s">
        <v>148</v>
      </c>
      <c r="O24" s="13"/>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902"/>
      <c r="O25" s="13"/>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902"/>
      <c r="O26" s="13"/>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902"/>
      <c r="O27" s="13"/>
      <c r="P27" s="13"/>
      <c r="Q27" s="13"/>
      <c r="R27" s="13"/>
      <c r="S27" s="13"/>
      <c r="T27" s="13"/>
      <c r="U27" s="13"/>
      <c r="V27" s="13"/>
      <c r="W27" s="13"/>
      <c r="X27" s="13"/>
      <c r="Y27" s="13"/>
      <c r="Z27" s="13"/>
    </row>
    <row r="28" spans="1:26" ht="12.75" customHeight="1" x14ac:dyDescent="0.25">
      <c r="A28" s="49"/>
      <c r="B28" s="92">
        <v>3.3</v>
      </c>
      <c r="C28" s="867"/>
      <c r="D28" s="85" t="s">
        <v>193</v>
      </c>
      <c r="E28" s="86" t="s">
        <v>194</v>
      </c>
      <c r="F28" s="87">
        <f t="shared" ref="F28:K28" si="3">SUM(F24:F27)</f>
        <v>13</v>
      </c>
      <c r="G28" s="87">
        <f t="shared" si="3"/>
        <v>10</v>
      </c>
      <c r="H28" s="87">
        <f t="shared" si="3"/>
        <v>8</v>
      </c>
      <c r="I28" s="87">
        <f t="shared" si="3"/>
        <v>0</v>
      </c>
      <c r="J28" s="87">
        <f t="shared" si="3"/>
        <v>0</v>
      </c>
      <c r="K28" s="87">
        <f t="shared" si="3"/>
        <v>0</v>
      </c>
      <c r="L28" s="49"/>
      <c r="M28" s="88">
        <f t="shared" si="0"/>
        <v>31</v>
      </c>
      <c r="N28" s="97"/>
      <c r="O28" s="49"/>
      <c r="P28" s="49"/>
      <c r="Q28" s="49"/>
      <c r="R28" s="49"/>
      <c r="S28" s="49"/>
      <c r="T28" s="49"/>
      <c r="U28" s="49"/>
      <c r="V28" s="49"/>
      <c r="W28" s="49"/>
      <c r="X28" s="49"/>
      <c r="Y28" s="49"/>
      <c r="Z28" s="49"/>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03" t="s">
        <v>199</v>
      </c>
      <c r="O29" s="98"/>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04"/>
      <c r="O30" s="98"/>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04"/>
      <c r="O31" s="98"/>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04"/>
      <c r="O32" s="98"/>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04"/>
      <c r="O33" s="98"/>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04"/>
      <c r="O34" s="98"/>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05"/>
      <c r="O35" s="98"/>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901" t="s">
        <v>222</v>
      </c>
      <c r="O36" s="13"/>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902"/>
      <c r="O37" s="13"/>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902"/>
      <c r="O38" s="13"/>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902"/>
      <c r="O39" s="13"/>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902"/>
      <c r="O40" s="13"/>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901" t="s">
        <v>238</v>
      </c>
      <c r="O41" s="13"/>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902"/>
      <c r="O42" s="13"/>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902"/>
      <c r="O43" s="13"/>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902"/>
      <c r="O44" s="13"/>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902"/>
      <c r="O45" s="13"/>
      <c r="P45" s="13"/>
      <c r="Q45" s="13"/>
      <c r="R45" s="13"/>
      <c r="S45" s="13"/>
      <c r="T45" s="13"/>
      <c r="U45" s="13"/>
      <c r="V45" s="13"/>
      <c r="W45" s="13"/>
      <c r="X45" s="13"/>
      <c r="Y45" s="13"/>
      <c r="Z45" s="13"/>
    </row>
    <row r="46" spans="1:26" ht="12.75" customHeight="1" x14ac:dyDescent="0.25">
      <c r="A46" s="13"/>
      <c r="B46" s="891">
        <v>4</v>
      </c>
      <c r="C46" s="892" t="s">
        <v>248</v>
      </c>
      <c r="D46" s="81" t="s">
        <v>249</v>
      </c>
      <c r="E46" s="82" t="s">
        <v>250</v>
      </c>
      <c r="F46" s="111">
        <v>0</v>
      </c>
      <c r="G46" s="111">
        <v>0</v>
      </c>
      <c r="H46" s="111">
        <v>0</v>
      </c>
      <c r="I46" s="111"/>
      <c r="J46" s="111"/>
      <c r="K46" s="111"/>
      <c r="L46" s="13"/>
      <c r="M46" s="79">
        <f t="shared" si="0"/>
        <v>0</v>
      </c>
      <c r="N46" s="901" t="s">
        <v>251</v>
      </c>
      <c r="O46" s="13"/>
      <c r="P46" s="13"/>
      <c r="Q46" s="13"/>
      <c r="R46" s="13"/>
      <c r="S46" s="13"/>
      <c r="T46" s="13"/>
      <c r="U46" s="13"/>
      <c r="V46" s="13"/>
      <c r="W46" s="13"/>
      <c r="X46" s="13"/>
      <c r="Y46" s="13"/>
      <c r="Z46" s="13"/>
    </row>
    <row r="47" spans="1:26" ht="12.75" customHeight="1" x14ac:dyDescent="0.25">
      <c r="A47" s="13"/>
      <c r="B47" s="866"/>
      <c r="C47" s="866"/>
      <c r="D47" s="81" t="s">
        <v>252</v>
      </c>
      <c r="E47" s="82" t="s">
        <v>253</v>
      </c>
      <c r="F47" s="111">
        <v>0</v>
      </c>
      <c r="G47" s="111">
        <v>0</v>
      </c>
      <c r="H47" s="111">
        <v>0</v>
      </c>
      <c r="I47" s="111"/>
      <c r="J47" s="111"/>
      <c r="K47" s="111"/>
      <c r="L47" s="13"/>
      <c r="M47" s="79">
        <f t="shared" si="0"/>
        <v>0</v>
      </c>
      <c r="N47" s="902"/>
      <c r="O47" s="13"/>
      <c r="P47" s="13"/>
      <c r="Q47" s="13"/>
      <c r="R47" s="13"/>
      <c r="S47" s="13"/>
      <c r="T47" s="13"/>
      <c r="U47" s="13"/>
      <c r="V47" s="13"/>
      <c r="W47" s="13"/>
      <c r="X47" s="13"/>
      <c r="Y47" s="13"/>
      <c r="Z47" s="13"/>
    </row>
    <row r="48" spans="1:26" ht="12.75" customHeight="1" x14ac:dyDescent="0.25">
      <c r="A48" s="13"/>
      <c r="B48" s="867"/>
      <c r="C48" s="867"/>
      <c r="D48" s="81" t="s">
        <v>254</v>
      </c>
      <c r="E48" s="82" t="s">
        <v>255</v>
      </c>
      <c r="F48" s="111">
        <v>0</v>
      </c>
      <c r="G48" s="111">
        <v>0</v>
      </c>
      <c r="H48" s="111">
        <v>0</v>
      </c>
      <c r="I48" s="111"/>
      <c r="J48" s="111"/>
      <c r="K48" s="111"/>
      <c r="L48" s="13"/>
      <c r="M48" s="79">
        <f t="shared" si="0"/>
        <v>0</v>
      </c>
      <c r="N48" s="902"/>
      <c r="O48" s="13"/>
      <c r="P48" s="13"/>
      <c r="Q48" s="13"/>
      <c r="R48" s="13"/>
      <c r="S48" s="13"/>
      <c r="T48" s="13"/>
      <c r="U48" s="13"/>
      <c r="V48" s="13"/>
      <c r="W48" s="13"/>
      <c r="X48" s="13"/>
      <c r="Y48" s="13"/>
      <c r="Z48" s="13"/>
    </row>
    <row r="49" spans="1:26" ht="12.75" customHeight="1" x14ac:dyDescent="0.25">
      <c r="A49" s="13"/>
      <c r="B49" s="891" t="s">
        <v>256</v>
      </c>
      <c r="C49" s="892" t="s">
        <v>257</v>
      </c>
      <c r="D49" s="112" t="s">
        <v>258</v>
      </c>
      <c r="E49" s="113" t="s">
        <v>259</v>
      </c>
      <c r="F49" s="114">
        <v>0</v>
      </c>
      <c r="G49" s="114">
        <v>0</v>
      </c>
      <c r="H49" s="114">
        <v>0</v>
      </c>
      <c r="I49" s="114"/>
      <c r="J49" s="114"/>
      <c r="K49" s="114"/>
      <c r="L49" s="13"/>
      <c r="M49" s="79">
        <f t="shared" si="0"/>
        <v>0</v>
      </c>
      <c r="N49" s="901" t="s">
        <v>260</v>
      </c>
      <c r="O49" s="13"/>
      <c r="P49" s="13"/>
      <c r="Q49" s="13"/>
      <c r="R49" s="13"/>
      <c r="S49" s="13"/>
      <c r="T49" s="13"/>
      <c r="U49" s="13"/>
      <c r="V49" s="13"/>
      <c r="W49" s="13"/>
      <c r="X49" s="13"/>
      <c r="Y49" s="13"/>
      <c r="Z49" s="13"/>
    </row>
    <row r="50" spans="1:26" ht="12.75" customHeight="1" x14ac:dyDescent="0.25">
      <c r="A50" s="13"/>
      <c r="B50" s="866"/>
      <c r="C50" s="866"/>
      <c r="D50" s="112" t="s">
        <v>261</v>
      </c>
      <c r="E50" s="113" t="s">
        <v>262</v>
      </c>
      <c r="F50" s="114">
        <v>0</v>
      </c>
      <c r="G50" s="114">
        <v>0</v>
      </c>
      <c r="H50" s="114">
        <v>0</v>
      </c>
      <c r="I50" s="114"/>
      <c r="J50" s="114"/>
      <c r="K50" s="114"/>
      <c r="L50" s="13"/>
      <c r="M50" s="79">
        <f t="shared" si="0"/>
        <v>0</v>
      </c>
      <c r="N50" s="902"/>
      <c r="O50" s="13"/>
      <c r="P50" s="13"/>
      <c r="Q50" s="13"/>
      <c r="R50" s="13"/>
      <c r="S50" s="13"/>
      <c r="T50" s="13"/>
      <c r="U50" s="13"/>
      <c r="V50" s="13"/>
      <c r="W50" s="13"/>
      <c r="X50" s="13"/>
      <c r="Y50" s="13"/>
      <c r="Z50" s="13"/>
    </row>
    <row r="51" spans="1:26" ht="12.75" customHeight="1" x14ac:dyDescent="0.25">
      <c r="A51" s="13"/>
      <c r="B51" s="866"/>
      <c r="C51" s="866"/>
      <c r="D51" s="115" t="s">
        <v>263</v>
      </c>
      <c r="E51" s="116" t="s">
        <v>264</v>
      </c>
      <c r="F51" s="117">
        <v>0</v>
      </c>
      <c r="G51" s="117">
        <v>0</v>
      </c>
      <c r="H51" s="117">
        <v>0</v>
      </c>
      <c r="I51" s="118"/>
      <c r="J51" s="118"/>
      <c r="K51" s="118"/>
      <c r="L51" s="13"/>
      <c r="M51" s="79">
        <f t="shared" si="0"/>
        <v>0</v>
      </c>
      <c r="N51" s="902"/>
      <c r="O51" s="13"/>
      <c r="P51" s="13"/>
      <c r="Q51" s="13"/>
      <c r="R51" s="13"/>
      <c r="S51" s="13"/>
      <c r="T51" s="13"/>
      <c r="U51" s="13"/>
      <c r="V51" s="13"/>
      <c r="W51" s="13"/>
      <c r="X51" s="13"/>
      <c r="Y51" s="13"/>
      <c r="Z51" s="13"/>
    </row>
    <row r="52" spans="1:26" ht="12.75" customHeight="1" x14ac:dyDescent="0.25">
      <c r="A52" s="13"/>
      <c r="B52" s="866"/>
      <c r="C52" s="866"/>
      <c r="D52" s="112" t="s">
        <v>265</v>
      </c>
      <c r="E52" s="113" t="s">
        <v>266</v>
      </c>
      <c r="F52" s="114">
        <v>0</v>
      </c>
      <c r="G52" s="114">
        <v>0</v>
      </c>
      <c r="H52" s="114">
        <v>0</v>
      </c>
      <c r="I52" s="114"/>
      <c r="J52" s="114"/>
      <c r="K52" s="114"/>
      <c r="L52" s="13"/>
      <c r="M52" s="79">
        <f t="shared" si="0"/>
        <v>0</v>
      </c>
      <c r="N52" s="902"/>
      <c r="O52" s="13"/>
      <c r="P52" s="13"/>
      <c r="Q52" s="13"/>
      <c r="R52" s="13"/>
      <c r="S52" s="13"/>
      <c r="T52" s="13"/>
      <c r="U52" s="13"/>
      <c r="V52" s="13"/>
      <c r="W52" s="13"/>
      <c r="X52" s="13"/>
      <c r="Y52" s="13"/>
      <c r="Z52" s="13"/>
    </row>
    <row r="53" spans="1:26" ht="12.75" customHeight="1" x14ac:dyDescent="0.25">
      <c r="A53" s="13"/>
      <c r="B53" s="867"/>
      <c r="C53" s="895"/>
      <c r="D53" s="112" t="s">
        <v>267</v>
      </c>
      <c r="E53" s="113" t="s">
        <v>268</v>
      </c>
      <c r="F53" s="114">
        <v>0</v>
      </c>
      <c r="G53" s="114">
        <v>0</v>
      </c>
      <c r="H53" s="114">
        <v>0</v>
      </c>
      <c r="I53" s="114"/>
      <c r="J53" s="114"/>
      <c r="K53" s="114"/>
      <c r="L53" s="13"/>
      <c r="M53" s="79">
        <f t="shared" si="0"/>
        <v>0</v>
      </c>
      <c r="N53" s="902"/>
      <c r="O53" s="13"/>
      <c r="P53" s="13"/>
      <c r="Q53" s="13"/>
      <c r="R53" s="13"/>
      <c r="S53" s="13"/>
      <c r="T53" s="13"/>
      <c r="U53" s="13"/>
      <c r="V53" s="13"/>
      <c r="W53" s="13"/>
      <c r="X53" s="13"/>
      <c r="Y53" s="13"/>
      <c r="Z53" s="13"/>
    </row>
    <row r="54" spans="1:26" ht="12.75" customHeight="1" x14ac:dyDescent="0.25">
      <c r="A54" s="13"/>
      <c r="B54" s="891" t="s">
        <v>269</v>
      </c>
      <c r="C54" s="893" t="s">
        <v>270</v>
      </c>
      <c r="D54" s="112" t="s">
        <v>271</v>
      </c>
      <c r="E54" s="113" t="s">
        <v>272</v>
      </c>
      <c r="F54" s="114">
        <v>0</v>
      </c>
      <c r="G54" s="114">
        <v>0</v>
      </c>
      <c r="H54" s="114">
        <v>0</v>
      </c>
      <c r="I54" s="114"/>
      <c r="J54" s="114"/>
      <c r="K54" s="114"/>
      <c r="L54" s="13"/>
      <c r="M54" s="79">
        <f t="shared" si="0"/>
        <v>0</v>
      </c>
      <c r="N54" s="901" t="s">
        <v>273</v>
      </c>
      <c r="O54" s="13"/>
      <c r="P54" s="13"/>
      <c r="Q54" s="13"/>
      <c r="R54" s="13"/>
      <c r="S54" s="13"/>
      <c r="T54" s="13"/>
      <c r="U54" s="13"/>
      <c r="V54" s="13"/>
      <c r="W54" s="13"/>
      <c r="X54" s="13"/>
      <c r="Y54" s="13"/>
      <c r="Z54" s="13"/>
    </row>
    <row r="55" spans="1:26" ht="12.75" customHeight="1" x14ac:dyDescent="0.25">
      <c r="A55" s="13"/>
      <c r="B55" s="866"/>
      <c r="C55" s="866"/>
      <c r="D55" s="112" t="s">
        <v>274</v>
      </c>
      <c r="E55" s="113" t="s">
        <v>275</v>
      </c>
      <c r="F55" s="114">
        <v>0</v>
      </c>
      <c r="G55" s="114">
        <v>0</v>
      </c>
      <c r="H55" s="114">
        <v>0</v>
      </c>
      <c r="I55" s="114"/>
      <c r="J55" s="114"/>
      <c r="K55" s="114"/>
      <c r="L55" s="13"/>
      <c r="M55" s="79">
        <f t="shared" si="0"/>
        <v>0</v>
      </c>
      <c r="N55" s="902"/>
      <c r="O55" s="13"/>
      <c r="P55" s="13"/>
      <c r="Q55" s="13"/>
      <c r="R55" s="13"/>
      <c r="S55" s="13"/>
      <c r="T55" s="13"/>
      <c r="U55" s="13"/>
      <c r="V55" s="13"/>
      <c r="W55" s="13"/>
      <c r="X55" s="13"/>
      <c r="Y55" s="13"/>
      <c r="Z55" s="13"/>
    </row>
    <row r="56" spans="1:26" ht="12.75" customHeight="1" x14ac:dyDescent="0.25">
      <c r="A56" s="13"/>
      <c r="B56" s="866"/>
      <c r="C56" s="866"/>
      <c r="D56" s="112" t="s">
        <v>276</v>
      </c>
      <c r="E56" s="113" t="s">
        <v>277</v>
      </c>
      <c r="F56" s="114">
        <v>0</v>
      </c>
      <c r="G56" s="114">
        <v>0</v>
      </c>
      <c r="H56" s="114">
        <v>0</v>
      </c>
      <c r="I56" s="114"/>
      <c r="J56" s="114"/>
      <c r="K56" s="114"/>
      <c r="L56" s="13"/>
      <c r="M56" s="79">
        <f t="shared" si="0"/>
        <v>0</v>
      </c>
      <c r="N56" s="902"/>
      <c r="O56" s="13"/>
      <c r="P56" s="13"/>
      <c r="Q56" s="13"/>
      <c r="R56" s="13"/>
      <c r="S56" s="13"/>
      <c r="T56" s="13"/>
      <c r="U56" s="13"/>
      <c r="V56" s="13"/>
      <c r="W56" s="13"/>
      <c r="X56" s="13"/>
      <c r="Y56" s="13"/>
      <c r="Z56" s="13"/>
    </row>
    <row r="57" spans="1:26" ht="12.75" customHeight="1" x14ac:dyDescent="0.25">
      <c r="A57" s="13"/>
      <c r="B57" s="866"/>
      <c r="C57" s="866"/>
      <c r="D57" s="112" t="s">
        <v>278</v>
      </c>
      <c r="E57" s="113" t="s">
        <v>279</v>
      </c>
      <c r="F57" s="114">
        <v>0</v>
      </c>
      <c r="G57" s="114">
        <v>0</v>
      </c>
      <c r="H57" s="114">
        <v>0</v>
      </c>
      <c r="I57" s="114"/>
      <c r="J57" s="114"/>
      <c r="K57" s="114"/>
      <c r="L57" s="13"/>
      <c r="M57" s="79">
        <f t="shared" si="0"/>
        <v>0</v>
      </c>
      <c r="N57" s="902"/>
      <c r="O57" s="13"/>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902"/>
      <c r="O58" s="13"/>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0</v>
      </c>
      <c r="G59" s="73">
        <v>0</v>
      </c>
      <c r="H59" s="73">
        <v>0</v>
      </c>
      <c r="I59" s="73"/>
      <c r="J59" s="73"/>
      <c r="K59" s="73"/>
      <c r="L59" s="13"/>
      <c r="M59" s="79">
        <f t="shared" si="0"/>
        <v>0</v>
      </c>
      <c r="N59" s="901" t="s">
        <v>286</v>
      </c>
      <c r="O59" s="13"/>
      <c r="P59" s="13"/>
      <c r="Q59" s="13"/>
      <c r="R59" s="13"/>
      <c r="S59" s="13"/>
      <c r="T59" s="13"/>
      <c r="U59" s="13"/>
      <c r="V59" s="13"/>
      <c r="W59" s="13"/>
      <c r="X59" s="13"/>
      <c r="Y59" s="13"/>
      <c r="Z59" s="13"/>
    </row>
    <row r="60" spans="1:26" ht="12.75" customHeight="1" x14ac:dyDescent="0.25">
      <c r="A60" s="13"/>
      <c r="B60" s="866"/>
      <c r="C60" s="866"/>
      <c r="D60" s="81" t="s">
        <v>287</v>
      </c>
      <c r="E60" s="82" t="s">
        <v>288</v>
      </c>
      <c r="F60" s="73">
        <v>0</v>
      </c>
      <c r="G60" s="73">
        <v>0</v>
      </c>
      <c r="H60" s="73">
        <v>0</v>
      </c>
      <c r="I60" s="73"/>
      <c r="J60" s="73"/>
      <c r="K60" s="73"/>
      <c r="L60" s="13"/>
      <c r="M60" s="79">
        <f t="shared" si="0"/>
        <v>0</v>
      </c>
      <c r="N60" s="902"/>
      <c r="O60" s="13"/>
      <c r="P60" s="13"/>
      <c r="Q60" s="13"/>
      <c r="R60" s="13"/>
      <c r="S60" s="13"/>
      <c r="T60" s="13"/>
      <c r="U60" s="13"/>
      <c r="V60" s="13"/>
      <c r="W60" s="13"/>
      <c r="X60" s="13"/>
      <c r="Y60" s="13"/>
      <c r="Z60" s="13"/>
    </row>
    <row r="61" spans="1:26" ht="12.75" customHeight="1" x14ac:dyDescent="0.25">
      <c r="A61" s="13"/>
      <c r="B61" s="866"/>
      <c r="C61" s="866"/>
      <c r="D61" s="81" t="s">
        <v>289</v>
      </c>
      <c r="E61" s="82" t="s">
        <v>290</v>
      </c>
      <c r="F61" s="73">
        <v>0</v>
      </c>
      <c r="G61" s="73">
        <v>0</v>
      </c>
      <c r="H61" s="73">
        <v>0</v>
      </c>
      <c r="I61" s="73"/>
      <c r="J61" s="73"/>
      <c r="K61" s="73"/>
      <c r="L61" s="13"/>
      <c r="M61" s="79">
        <f t="shared" si="0"/>
        <v>0</v>
      </c>
      <c r="N61" s="902"/>
      <c r="O61" s="13"/>
      <c r="P61" s="13"/>
      <c r="Q61" s="13"/>
      <c r="R61" s="13"/>
      <c r="S61" s="13"/>
      <c r="T61" s="13"/>
      <c r="U61" s="13"/>
      <c r="V61" s="13"/>
      <c r="W61" s="13"/>
      <c r="X61" s="13"/>
      <c r="Y61" s="13"/>
      <c r="Z61" s="13"/>
    </row>
    <row r="62" spans="1:26" ht="12.75" customHeight="1" x14ac:dyDescent="0.25">
      <c r="A62" s="13"/>
      <c r="B62" s="867"/>
      <c r="C62" s="866"/>
      <c r="D62" s="81" t="s">
        <v>291</v>
      </c>
      <c r="E62" s="82" t="s">
        <v>292</v>
      </c>
      <c r="F62" s="73">
        <v>0</v>
      </c>
      <c r="G62" s="73">
        <v>0</v>
      </c>
      <c r="H62" s="73">
        <v>0</v>
      </c>
      <c r="I62" s="73"/>
      <c r="J62" s="73"/>
      <c r="K62" s="73"/>
      <c r="L62" s="13"/>
      <c r="M62" s="79">
        <f t="shared" si="0"/>
        <v>0</v>
      </c>
      <c r="N62" s="902"/>
      <c r="O62" s="13"/>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0</v>
      </c>
      <c r="G63" s="73">
        <v>0</v>
      </c>
      <c r="H63" s="73">
        <v>0</v>
      </c>
      <c r="I63" s="73"/>
      <c r="J63" s="73"/>
      <c r="K63" s="73"/>
      <c r="L63" s="13"/>
      <c r="M63" s="79">
        <f t="shared" si="0"/>
        <v>0</v>
      </c>
      <c r="N63" s="902"/>
      <c r="O63" s="13"/>
      <c r="P63" s="13"/>
      <c r="Q63" s="13"/>
      <c r="R63" s="13"/>
      <c r="S63" s="13"/>
      <c r="T63" s="13"/>
      <c r="U63" s="13"/>
      <c r="V63" s="13"/>
      <c r="W63" s="13"/>
      <c r="X63" s="13"/>
      <c r="Y63" s="13"/>
      <c r="Z63" s="13"/>
    </row>
    <row r="64" spans="1:26" ht="12.75" customHeight="1" x14ac:dyDescent="0.25">
      <c r="A64" s="13"/>
      <c r="B64" s="867"/>
      <c r="C64" s="866"/>
      <c r="D64" s="81" t="s">
        <v>296</v>
      </c>
      <c r="E64" s="82" t="s">
        <v>297</v>
      </c>
      <c r="F64" s="73">
        <v>0</v>
      </c>
      <c r="G64" s="73">
        <v>0</v>
      </c>
      <c r="H64" s="73">
        <v>0</v>
      </c>
      <c r="I64" s="73"/>
      <c r="J64" s="73"/>
      <c r="K64" s="73"/>
      <c r="L64" s="13"/>
      <c r="M64" s="79">
        <f t="shared" si="0"/>
        <v>0</v>
      </c>
      <c r="N64" s="902"/>
      <c r="O64" s="13"/>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902"/>
      <c r="O65" s="13"/>
      <c r="P65" s="13"/>
      <c r="Q65" s="13"/>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902"/>
      <c r="O66" s="13"/>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902"/>
      <c r="O67" s="13"/>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902"/>
      <c r="O68" s="13"/>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902"/>
      <c r="O69" s="13"/>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902"/>
      <c r="O70" s="13"/>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0</v>
      </c>
      <c r="G71" s="73">
        <v>0</v>
      </c>
      <c r="H71" s="73">
        <v>0</v>
      </c>
      <c r="I71" s="73"/>
      <c r="J71" s="73"/>
      <c r="K71" s="73"/>
      <c r="L71" s="13"/>
      <c r="M71" s="79">
        <f t="shared" si="0"/>
        <v>0</v>
      </c>
      <c r="N71" s="902"/>
      <c r="O71" s="13"/>
      <c r="P71" s="13"/>
      <c r="Q71" s="13"/>
      <c r="R71" s="13"/>
      <c r="S71" s="13"/>
      <c r="T71" s="13"/>
      <c r="U71" s="13"/>
      <c r="V71" s="13"/>
      <c r="W71" s="13"/>
      <c r="X71" s="13"/>
      <c r="Y71" s="13"/>
      <c r="Z71" s="13"/>
    </row>
    <row r="72" spans="1:26" ht="12.75" customHeight="1" x14ac:dyDescent="0.25">
      <c r="A72" s="13"/>
      <c r="B72" s="867"/>
      <c r="C72" s="866"/>
      <c r="D72" s="81" t="s">
        <v>316</v>
      </c>
      <c r="E72" s="82" t="s">
        <v>317</v>
      </c>
      <c r="F72" s="73">
        <v>0</v>
      </c>
      <c r="G72" s="73">
        <v>0</v>
      </c>
      <c r="H72" s="73">
        <v>0</v>
      </c>
      <c r="I72" s="73"/>
      <c r="J72" s="73"/>
      <c r="K72" s="73"/>
      <c r="L72" s="13"/>
      <c r="M72" s="79">
        <f t="shared" si="0"/>
        <v>0</v>
      </c>
      <c r="N72" s="902"/>
      <c r="O72" s="13"/>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902"/>
      <c r="O73" s="13"/>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902"/>
      <c r="O74" s="13"/>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902"/>
      <c r="O75" s="13"/>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902"/>
      <c r="O76" s="13"/>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902"/>
      <c r="O77" s="13"/>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902"/>
      <c r="O78" s="13"/>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902"/>
      <c r="O79" s="13"/>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902"/>
      <c r="O80" s="13"/>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902"/>
      <c r="O81" s="13"/>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902"/>
      <c r="O82" s="13"/>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0</v>
      </c>
      <c r="G83" s="73">
        <v>0</v>
      </c>
      <c r="H83" s="73">
        <v>0</v>
      </c>
      <c r="I83" s="73"/>
      <c r="J83" s="73"/>
      <c r="K83" s="73"/>
      <c r="L83" s="13"/>
      <c r="M83" s="79">
        <f t="shared" si="0"/>
        <v>0</v>
      </c>
      <c r="N83" s="902"/>
      <c r="O83" s="13"/>
      <c r="P83" s="13"/>
      <c r="Q83" s="13"/>
      <c r="R83" s="13"/>
      <c r="S83" s="13"/>
      <c r="T83" s="13"/>
      <c r="U83" s="13"/>
      <c r="V83" s="13"/>
      <c r="W83" s="13"/>
      <c r="X83" s="13"/>
      <c r="Y83" s="13"/>
      <c r="Z83" s="13"/>
    </row>
    <row r="84" spans="1:26" ht="12.75" customHeight="1" x14ac:dyDescent="0.25">
      <c r="A84" s="13"/>
      <c r="B84" s="867"/>
      <c r="C84" s="866"/>
      <c r="D84" s="81" t="s">
        <v>344</v>
      </c>
      <c r="E84" s="82" t="s">
        <v>345</v>
      </c>
      <c r="F84" s="73">
        <v>0</v>
      </c>
      <c r="G84" s="73">
        <v>0</v>
      </c>
      <c r="H84" s="73">
        <v>0</v>
      </c>
      <c r="I84" s="73"/>
      <c r="J84" s="73"/>
      <c r="K84" s="73"/>
      <c r="L84" s="13"/>
      <c r="M84" s="79">
        <f t="shared" si="0"/>
        <v>0</v>
      </c>
      <c r="N84" s="902"/>
      <c r="O84" s="13"/>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902"/>
      <c r="O85" s="13"/>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902"/>
      <c r="O86" s="13"/>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902"/>
      <c r="O87" s="13"/>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902"/>
      <c r="O88" s="13"/>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1</v>
      </c>
      <c r="G89" s="73">
        <v>1</v>
      </c>
      <c r="H89" s="73">
        <v>1</v>
      </c>
      <c r="I89" s="73"/>
      <c r="J89" s="73"/>
      <c r="K89" s="73"/>
      <c r="L89" s="13"/>
      <c r="M89" s="79">
        <f t="shared" si="0"/>
        <v>3</v>
      </c>
      <c r="N89" s="902"/>
      <c r="O89" s="13"/>
      <c r="P89" s="13"/>
      <c r="Q89" s="13"/>
      <c r="R89" s="13"/>
      <c r="S89" s="13"/>
      <c r="T89" s="13"/>
      <c r="U89" s="13"/>
      <c r="V89" s="13"/>
      <c r="W89" s="13"/>
      <c r="X89" s="13"/>
      <c r="Y89" s="13"/>
      <c r="Z89" s="13"/>
    </row>
    <row r="90" spans="1:26" ht="12.75" customHeight="1" x14ac:dyDescent="0.25">
      <c r="A90" s="13"/>
      <c r="B90" s="867"/>
      <c r="C90" s="866"/>
      <c r="D90" s="81" t="s">
        <v>359</v>
      </c>
      <c r="E90" s="82" t="s">
        <v>360</v>
      </c>
      <c r="F90" s="73">
        <v>10</v>
      </c>
      <c r="G90" s="73">
        <v>5</v>
      </c>
      <c r="H90" s="73">
        <v>5</v>
      </c>
      <c r="I90" s="73"/>
      <c r="J90" s="73"/>
      <c r="K90" s="73"/>
      <c r="L90" s="13"/>
      <c r="M90" s="79">
        <f t="shared" si="0"/>
        <v>20</v>
      </c>
      <c r="N90" s="902"/>
      <c r="O90" s="13"/>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1</v>
      </c>
      <c r="G91" s="121">
        <f t="shared" si="7"/>
        <v>1</v>
      </c>
      <c r="H91" s="121">
        <f t="shared" si="7"/>
        <v>1</v>
      </c>
      <c r="I91" s="121">
        <f t="shared" si="7"/>
        <v>0</v>
      </c>
      <c r="J91" s="121">
        <f t="shared" si="7"/>
        <v>0</v>
      </c>
      <c r="K91" s="121">
        <f t="shared" si="7"/>
        <v>0</v>
      </c>
      <c r="L91" s="13"/>
      <c r="M91" s="110">
        <f t="shared" si="0"/>
        <v>3</v>
      </c>
      <c r="N91" s="902"/>
      <c r="O91" s="13"/>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10</v>
      </c>
      <c r="G92" s="121">
        <f t="shared" si="8"/>
        <v>5</v>
      </c>
      <c r="H92" s="121">
        <f t="shared" si="8"/>
        <v>5</v>
      </c>
      <c r="I92" s="121">
        <f t="shared" si="8"/>
        <v>0</v>
      </c>
      <c r="J92" s="121">
        <f t="shared" si="8"/>
        <v>0</v>
      </c>
      <c r="K92" s="121">
        <f t="shared" si="8"/>
        <v>0</v>
      </c>
      <c r="L92" s="13"/>
      <c r="M92" s="110">
        <f t="shared" si="0"/>
        <v>20</v>
      </c>
      <c r="N92" s="902"/>
      <c r="O92" s="13"/>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901" t="s">
        <v>367</v>
      </c>
      <c r="O93" s="13"/>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902"/>
      <c r="O94" s="13"/>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0</v>
      </c>
      <c r="H95" s="73">
        <v>0</v>
      </c>
      <c r="I95" s="73"/>
      <c r="J95" s="73"/>
      <c r="K95" s="73"/>
      <c r="L95" s="13"/>
      <c r="M95" s="79">
        <f t="shared" si="0"/>
        <v>0</v>
      </c>
      <c r="N95" s="902"/>
      <c r="O95" s="13"/>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0</v>
      </c>
      <c r="H96" s="73">
        <v>0</v>
      </c>
      <c r="I96" s="73"/>
      <c r="J96" s="73"/>
      <c r="K96" s="73"/>
      <c r="L96" s="13"/>
      <c r="M96" s="79">
        <f t="shared" si="0"/>
        <v>0</v>
      </c>
      <c r="N96" s="902"/>
      <c r="O96" s="13"/>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0</v>
      </c>
      <c r="H97" s="73">
        <v>0</v>
      </c>
      <c r="I97" s="73"/>
      <c r="J97" s="73"/>
      <c r="K97" s="73"/>
      <c r="L97" s="13"/>
      <c r="M97" s="79">
        <f t="shared" si="0"/>
        <v>0</v>
      </c>
      <c r="N97" s="902"/>
      <c r="O97" s="13"/>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0</v>
      </c>
      <c r="H98" s="73">
        <v>0</v>
      </c>
      <c r="I98" s="73"/>
      <c r="J98" s="73"/>
      <c r="K98" s="73"/>
      <c r="L98" s="13"/>
      <c r="M98" s="79">
        <f t="shared" si="0"/>
        <v>0</v>
      </c>
      <c r="N98" s="902"/>
      <c r="O98" s="13"/>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0</v>
      </c>
      <c r="H99" s="73">
        <v>0</v>
      </c>
      <c r="I99" s="73"/>
      <c r="J99" s="73"/>
      <c r="K99" s="73"/>
      <c r="L99" s="13"/>
      <c r="M99" s="79">
        <f t="shared" si="0"/>
        <v>0</v>
      </c>
      <c r="N99" s="902"/>
      <c r="O99" s="13"/>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0</v>
      </c>
      <c r="H100" s="73">
        <v>0</v>
      </c>
      <c r="I100" s="73"/>
      <c r="J100" s="73"/>
      <c r="K100" s="73"/>
      <c r="L100" s="13"/>
      <c r="M100" s="79">
        <f t="shared" si="0"/>
        <v>0</v>
      </c>
      <c r="N100" s="902"/>
      <c r="O100" s="13"/>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902"/>
      <c r="O101" s="13"/>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902"/>
      <c r="O102" s="13"/>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902"/>
      <c r="O103" s="13"/>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902"/>
      <c r="O104" s="13"/>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902"/>
      <c r="O105" s="13"/>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902"/>
      <c r="O106" s="13"/>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902"/>
      <c r="O107" s="13"/>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902"/>
      <c r="O108" s="13"/>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902"/>
      <c r="O109" s="13"/>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902"/>
      <c r="O110" s="13"/>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902"/>
      <c r="O111" s="13"/>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902"/>
      <c r="O112" s="13"/>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902"/>
      <c r="O113" s="13"/>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902"/>
      <c r="O114" s="13"/>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902"/>
      <c r="O115" s="13"/>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902"/>
      <c r="O116" s="13"/>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902"/>
      <c r="O117" s="13"/>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0</v>
      </c>
      <c r="H118" s="73">
        <v>0</v>
      </c>
      <c r="I118" s="73"/>
      <c r="J118" s="73"/>
      <c r="K118" s="73"/>
      <c r="L118" s="13"/>
      <c r="M118" s="79">
        <f t="shared" si="0"/>
        <v>0</v>
      </c>
      <c r="N118" s="902"/>
      <c r="O118" s="13"/>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902"/>
      <c r="O119" s="13"/>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902"/>
      <c r="O120" s="13"/>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902"/>
      <c r="O121" s="13"/>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902"/>
      <c r="O122" s="13"/>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902"/>
      <c r="O123" s="13"/>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902"/>
      <c r="O124" s="13"/>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902"/>
      <c r="O125" s="13"/>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902"/>
      <c r="O126" s="13"/>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0</v>
      </c>
      <c r="G127" s="73">
        <v>0</v>
      </c>
      <c r="H127" s="73">
        <v>0</v>
      </c>
      <c r="I127" s="73"/>
      <c r="J127" s="73"/>
      <c r="K127" s="73"/>
      <c r="L127" s="13"/>
      <c r="M127" s="79">
        <f t="shared" si="0"/>
        <v>0</v>
      </c>
      <c r="N127" s="901" t="s">
        <v>384</v>
      </c>
      <c r="O127" s="13"/>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0</v>
      </c>
      <c r="G128" s="73">
        <v>0</v>
      </c>
      <c r="H128" s="73">
        <v>0</v>
      </c>
      <c r="I128" s="73"/>
      <c r="J128" s="73"/>
      <c r="K128" s="73"/>
      <c r="L128" s="13"/>
      <c r="M128" s="79">
        <f t="shared" si="0"/>
        <v>0</v>
      </c>
      <c r="N128" s="902"/>
      <c r="O128" s="13"/>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0</v>
      </c>
      <c r="G129" s="73">
        <v>0</v>
      </c>
      <c r="H129" s="73">
        <v>0</v>
      </c>
      <c r="I129" s="73"/>
      <c r="J129" s="73"/>
      <c r="K129" s="73"/>
      <c r="L129" s="13"/>
      <c r="M129" s="79">
        <f t="shared" si="0"/>
        <v>0</v>
      </c>
      <c r="N129" s="902"/>
      <c r="O129" s="13"/>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0</v>
      </c>
      <c r="G130" s="73">
        <v>0</v>
      </c>
      <c r="H130" s="73">
        <v>0</v>
      </c>
      <c r="I130" s="73"/>
      <c r="J130" s="73"/>
      <c r="K130" s="73"/>
      <c r="L130" s="13"/>
      <c r="M130" s="79">
        <f t="shared" si="0"/>
        <v>0</v>
      </c>
      <c r="N130" s="902"/>
      <c r="O130" s="13"/>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0</v>
      </c>
      <c r="G131" s="73">
        <v>0</v>
      </c>
      <c r="H131" s="73">
        <v>0</v>
      </c>
      <c r="I131" s="73"/>
      <c r="J131" s="73"/>
      <c r="K131" s="73"/>
      <c r="L131" s="13"/>
      <c r="M131" s="79">
        <f t="shared" si="0"/>
        <v>0</v>
      </c>
      <c r="N131" s="902"/>
      <c r="O131" s="13"/>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0</v>
      </c>
      <c r="G132" s="73">
        <v>0</v>
      </c>
      <c r="H132" s="73">
        <v>0</v>
      </c>
      <c r="I132" s="73"/>
      <c r="J132" s="73"/>
      <c r="K132" s="73"/>
      <c r="L132" s="13"/>
      <c r="M132" s="79">
        <f t="shared" si="0"/>
        <v>0</v>
      </c>
      <c r="N132" s="902"/>
      <c r="O132" s="13"/>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0</v>
      </c>
      <c r="I133" s="73"/>
      <c r="J133" s="73"/>
      <c r="K133" s="73"/>
      <c r="L133" s="13"/>
      <c r="M133" s="79">
        <f t="shared" si="0"/>
        <v>0</v>
      </c>
      <c r="N133" s="902"/>
      <c r="O133" s="13"/>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0</v>
      </c>
      <c r="H134" s="73">
        <v>0</v>
      </c>
      <c r="I134" s="73"/>
      <c r="J134" s="73"/>
      <c r="K134" s="73"/>
      <c r="L134" s="13"/>
      <c r="M134" s="79">
        <f t="shared" si="0"/>
        <v>0</v>
      </c>
      <c r="N134" s="902"/>
      <c r="O134" s="13"/>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902"/>
      <c r="O135" s="13"/>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902"/>
      <c r="O136" s="13"/>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902"/>
      <c r="O137" s="13"/>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902"/>
      <c r="O138" s="13"/>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0</v>
      </c>
      <c r="I139" s="73"/>
      <c r="J139" s="73"/>
      <c r="K139" s="73"/>
      <c r="L139" s="13"/>
      <c r="M139" s="79">
        <f t="shared" si="0"/>
        <v>0</v>
      </c>
      <c r="N139" s="902"/>
      <c r="O139" s="13"/>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0</v>
      </c>
      <c r="I140" s="73"/>
      <c r="J140" s="73"/>
      <c r="K140" s="73"/>
      <c r="L140" s="13"/>
      <c r="M140" s="79">
        <f t="shared" si="0"/>
        <v>0</v>
      </c>
      <c r="N140" s="902"/>
      <c r="O140" s="13"/>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0</v>
      </c>
      <c r="I141" s="73"/>
      <c r="J141" s="73"/>
      <c r="K141" s="73"/>
      <c r="L141" s="13"/>
      <c r="M141" s="79">
        <f t="shared" si="0"/>
        <v>0</v>
      </c>
      <c r="N141" s="902"/>
      <c r="O141" s="13"/>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0</v>
      </c>
      <c r="I142" s="73"/>
      <c r="J142" s="73"/>
      <c r="K142" s="73"/>
      <c r="L142" s="13"/>
      <c r="M142" s="79">
        <f t="shared" si="0"/>
        <v>0</v>
      </c>
      <c r="N142" s="902"/>
      <c r="O142" s="13"/>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0</v>
      </c>
      <c r="I143" s="73"/>
      <c r="J143" s="73"/>
      <c r="K143" s="73"/>
      <c r="L143" s="13"/>
      <c r="M143" s="79">
        <f t="shared" si="0"/>
        <v>0</v>
      </c>
      <c r="N143" s="902"/>
      <c r="O143" s="13"/>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0</v>
      </c>
      <c r="I144" s="73"/>
      <c r="J144" s="73"/>
      <c r="K144" s="73"/>
      <c r="L144" s="13"/>
      <c r="M144" s="79">
        <f t="shared" si="0"/>
        <v>0</v>
      </c>
      <c r="N144" s="902"/>
      <c r="O144" s="13"/>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0</v>
      </c>
      <c r="H145" s="73">
        <v>0</v>
      </c>
      <c r="I145" s="73"/>
      <c r="J145" s="73"/>
      <c r="K145" s="73"/>
      <c r="L145" s="13"/>
      <c r="M145" s="79">
        <f t="shared" si="0"/>
        <v>0</v>
      </c>
      <c r="N145" s="902"/>
      <c r="O145" s="13"/>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0</v>
      </c>
      <c r="H146" s="73">
        <v>0</v>
      </c>
      <c r="I146" s="73"/>
      <c r="J146" s="73"/>
      <c r="K146" s="73"/>
      <c r="L146" s="13"/>
      <c r="M146" s="79">
        <f t="shared" si="0"/>
        <v>0</v>
      </c>
      <c r="N146" s="902"/>
      <c r="O146" s="13"/>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902"/>
      <c r="O147" s="13"/>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902"/>
      <c r="O148" s="13"/>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902"/>
      <c r="O149" s="13"/>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902"/>
      <c r="O150" s="13"/>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0</v>
      </c>
      <c r="H151" s="73">
        <v>0</v>
      </c>
      <c r="I151" s="73"/>
      <c r="J151" s="73"/>
      <c r="K151" s="73"/>
      <c r="L151" s="13"/>
      <c r="M151" s="79">
        <f t="shared" si="0"/>
        <v>0</v>
      </c>
      <c r="N151" s="902"/>
      <c r="O151" s="13"/>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0</v>
      </c>
      <c r="H152" s="73">
        <v>0</v>
      </c>
      <c r="I152" s="73"/>
      <c r="J152" s="73"/>
      <c r="K152" s="73"/>
      <c r="L152" s="13"/>
      <c r="M152" s="79">
        <f t="shared" si="0"/>
        <v>0</v>
      </c>
      <c r="N152" s="902"/>
      <c r="O152" s="13"/>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902"/>
      <c r="O153" s="13"/>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902"/>
      <c r="O154" s="13"/>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0</v>
      </c>
      <c r="G155" s="73">
        <v>0</v>
      </c>
      <c r="H155" s="73">
        <v>0</v>
      </c>
      <c r="I155" s="73"/>
      <c r="J155" s="73"/>
      <c r="K155" s="73"/>
      <c r="L155" s="13"/>
      <c r="M155" s="79">
        <f t="shared" si="0"/>
        <v>0</v>
      </c>
      <c r="N155" s="902"/>
      <c r="O155" s="13"/>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0</v>
      </c>
      <c r="G156" s="73">
        <v>0</v>
      </c>
      <c r="H156" s="73">
        <v>0</v>
      </c>
      <c r="I156" s="73"/>
      <c r="J156" s="73"/>
      <c r="K156" s="73"/>
      <c r="L156" s="13"/>
      <c r="M156" s="79">
        <f t="shared" si="0"/>
        <v>0</v>
      </c>
      <c r="N156" s="902"/>
      <c r="O156" s="13"/>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0</v>
      </c>
      <c r="G157" s="73">
        <v>0</v>
      </c>
      <c r="H157" s="73">
        <v>0</v>
      </c>
      <c r="I157" s="73"/>
      <c r="J157" s="73"/>
      <c r="K157" s="73"/>
      <c r="L157" s="13"/>
      <c r="M157" s="79">
        <f t="shared" si="0"/>
        <v>0</v>
      </c>
      <c r="N157" s="902"/>
      <c r="O157" s="13"/>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0</v>
      </c>
      <c r="G158" s="73">
        <v>0</v>
      </c>
      <c r="H158" s="73">
        <v>0</v>
      </c>
      <c r="I158" s="73"/>
      <c r="J158" s="73"/>
      <c r="K158" s="73"/>
      <c r="L158" s="13"/>
      <c r="M158" s="79">
        <f t="shared" si="0"/>
        <v>0</v>
      </c>
      <c r="N158" s="902"/>
      <c r="O158" s="13"/>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902"/>
      <c r="O159" s="13"/>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902"/>
      <c r="O160" s="13"/>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901"/>
      <c r="O161" s="13"/>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902"/>
      <c r="O162" s="13"/>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902"/>
      <c r="O163" s="13"/>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902"/>
      <c r="O164" s="13"/>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902"/>
      <c r="O165" s="13"/>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902"/>
      <c r="O166" s="13"/>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902"/>
      <c r="O167" s="13"/>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902"/>
      <c r="O168" s="13"/>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902"/>
      <c r="O169" s="13"/>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902"/>
      <c r="O170" s="13"/>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902"/>
      <c r="O171" s="13"/>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902"/>
      <c r="O172" s="13"/>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902"/>
      <c r="O173" s="13"/>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902"/>
      <c r="O174" s="13"/>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902"/>
      <c r="O175" s="13"/>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902"/>
      <c r="O176" s="13"/>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902"/>
      <c r="O177" s="13"/>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902"/>
      <c r="O178" s="13"/>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228</v>
      </c>
      <c r="G179" s="78">
        <v>119</v>
      </c>
      <c r="H179" s="78">
        <v>89</v>
      </c>
      <c r="I179" s="78"/>
      <c r="J179" s="78"/>
      <c r="K179" s="78"/>
      <c r="L179" s="13"/>
      <c r="M179" s="79">
        <f>SUM(F179:K179)</f>
        <v>436</v>
      </c>
      <c r="N179" s="901" t="s">
        <v>446</v>
      </c>
      <c r="O179" s="13"/>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73">
        <v>72</v>
      </c>
      <c r="G180" s="73">
        <v>40</v>
      </c>
      <c r="H180" s="73">
        <v>36</v>
      </c>
      <c r="I180" s="73"/>
      <c r="J180" s="73"/>
      <c r="K180" s="73"/>
      <c r="L180" s="13"/>
      <c r="M180" s="79">
        <f t="shared" si="0"/>
        <v>148</v>
      </c>
      <c r="N180" s="902"/>
      <c r="O180" s="13"/>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78">
        <v>72</v>
      </c>
      <c r="G181" s="812">
        <v>40</v>
      </c>
      <c r="H181" s="812">
        <v>36</v>
      </c>
      <c r="I181" s="78"/>
      <c r="J181" s="78"/>
      <c r="K181" s="78"/>
      <c r="L181" s="13"/>
      <c r="M181" s="79">
        <f t="shared" si="0"/>
        <v>148</v>
      </c>
      <c r="N181" s="902"/>
      <c r="O181" s="13"/>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73">
        <v>11</v>
      </c>
      <c r="G182" s="813">
        <v>9</v>
      </c>
      <c r="H182" s="813">
        <v>5</v>
      </c>
      <c r="I182" s="73"/>
      <c r="J182" s="73"/>
      <c r="K182" s="73"/>
      <c r="L182" s="13"/>
      <c r="M182" s="79">
        <f t="shared" si="0"/>
        <v>25</v>
      </c>
      <c r="N182" s="902"/>
      <c r="O182" s="13"/>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78">
        <v>11</v>
      </c>
      <c r="G183" s="812">
        <v>9</v>
      </c>
      <c r="H183" s="812">
        <v>5</v>
      </c>
      <c r="I183" s="78"/>
      <c r="J183" s="78"/>
      <c r="K183" s="78"/>
      <c r="L183" s="13"/>
      <c r="M183" s="79">
        <f t="shared" si="0"/>
        <v>25</v>
      </c>
      <c r="N183" s="902"/>
      <c r="O183" s="13"/>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73">
        <v>68</v>
      </c>
      <c r="G184" s="813">
        <v>32</v>
      </c>
      <c r="H184" s="813">
        <v>34</v>
      </c>
      <c r="I184" s="73"/>
      <c r="J184" s="73"/>
      <c r="K184" s="73"/>
      <c r="L184" s="13"/>
      <c r="M184" s="79">
        <f t="shared" si="0"/>
        <v>134</v>
      </c>
      <c r="N184" s="902"/>
      <c r="O184" s="13"/>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78">
        <v>72</v>
      </c>
      <c r="G185" s="812">
        <v>40</v>
      </c>
      <c r="H185" s="812">
        <v>36</v>
      </c>
      <c r="I185" s="78"/>
      <c r="J185" s="78"/>
      <c r="K185" s="78"/>
      <c r="L185" s="13"/>
      <c r="M185" s="79">
        <f t="shared" si="0"/>
        <v>148</v>
      </c>
      <c r="N185" s="902"/>
      <c r="O185" s="13"/>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222</v>
      </c>
      <c r="G186" s="813">
        <v>116</v>
      </c>
      <c r="H186" s="73">
        <v>88</v>
      </c>
      <c r="I186" s="73"/>
      <c r="J186" s="73"/>
      <c r="K186" s="73"/>
      <c r="L186" s="13"/>
      <c r="M186" s="79">
        <f t="shared" si="0"/>
        <v>426</v>
      </c>
      <c r="N186" s="902"/>
      <c r="O186" s="13"/>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220</v>
      </c>
      <c r="G187" s="73">
        <v>118</v>
      </c>
      <c r="H187" s="73">
        <v>89</v>
      </c>
      <c r="I187" s="73"/>
      <c r="J187" s="73"/>
      <c r="K187" s="73"/>
      <c r="L187" s="13"/>
      <c r="M187" s="79">
        <f t="shared" si="0"/>
        <v>427</v>
      </c>
      <c r="N187" s="902"/>
      <c r="O187" s="13"/>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217</v>
      </c>
      <c r="G188" s="73">
        <v>116</v>
      </c>
      <c r="H188" s="73">
        <v>89</v>
      </c>
      <c r="I188" s="73"/>
      <c r="J188" s="73"/>
      <c r="K188" s="73"/>
      <c r="L188" s="13"/>
      <c r="M188" s="79">
        <f t="shared" si="0"/>
        <v>422</v>
      </c>
      <c r="N188" s="902"/>
      <c r="O188" s="13"/>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224</v>
      </c>
      <c r="G189" s="73">
        <v>116</v>
      </c>
      <c r="H189" s="73">
        <v>88</v>
      </c>
      <c r="I189" s="73"/>
      <c r="J189" s="73"/>
      <c r="K189" s="73"/>
      <c r="L189" s="13"/>
      <c r="M189" s="79">
        <f t="shared" si="0"/>
        <v>428</v>
      </c>
      <c r="N189" s="902"/>
      <c r="O189" s="13"/>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198</v>
      </c>
      <c r="G190" s="73">
        <v>103</v>
      </c>
      <c r="H190" s="73">
        <v>81</v>
      </c>
      <c r="I190" s="73"/>
      <c r="J190" s="73"/>
      <c r="K190" s="73"/>
      <c r="L190" s="13"/>
      <c r="M190" s="79">
        <f t="shared" si="0"/>
        <v>382</v>
      </c>
      <c r="N190" s="902"/>
      <c r="O190" s="13"/>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140</v>
      </c>
      <c r="G191" s="73">
        <v>81</v>
      </c>
      <c r="H191" s="73">
        <v>68</v>
      </c>
      <c r="I191" s="73"/>
      <c r="J191" s="73"/>
      <c r="K191" s="73"/>
      <c r="L191" s="13"/>
      <c r="M191" s="79">
        <f t="shared" si="0"/>
        <v>289</v>
      </c>
      <c r="N191" s="902"/>
      <c r="O191" s="13"/>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39</v>
      </c>
      <c r="G192" s="73">
        <v>13</v>
      </c>
      <c r="H192" s="73">
        <v>29</v>
      </c>
      <c r="I192" s="73"/>
      <c r="J192" s="73"/>
      <c r="K192" s="73"/>
      <c r="L192" s="13"/>
      <c r="M192" s="79">
        <f t="shared" si="0"/>
        <v>81</v>
      </c>
      <c r="N192" s="902"/>
      <c r="O192" s="13"/>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90</v>
      </c>
      <c r="G193" s="121">
        <v>56</v>
      </c>
      <c r="H193" s="121">
        <v>34</v>
      </c>
      <c r="I193" s="121">
        <f t="shared" ref="I193:K193" si="15">SUM(I180,I182,I184,I186:I192)</f>
        <v>0</v>
      </c>
      <c r="J193" s="121">
        <f t="shared" si="15"/>
        <v>0</v>
      </c>
      <c r="K193" s="121">
        <f t="shared" si="15"/>
        <v>0</v>
      </c>
      <c r="L193" s="13"/>
      <c r="M193" s="110">
        <f t="shared" si="0"/>
        <v>180</v>
      </c>
      <c r="N193" s="902"/>
      <c r="O193" s="13"/>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0</v>
      </c>
      <c r="G194" s="73">
        <v>0</v>
      </c>
      <c r="H194" s="73">
        <v>0</v>
      </c>
      <c r="I194" s="73"/>
      <c r="J194" s="73"/>
      <c r="K194" s="73"/>
      <c r="L194" s="13"/>
      <c r="M194" s="79">
        <f t="shared" si="0"/>
        <v>0</v>
      </c>
      <c r="N194" s="901" t="s">
        <v>489</v>
      </c>
      <c r="O194" s="13"/>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0</v>
      </c>
      <c r="G195" s="73">
        <v>0</v>
      </c>
      <c r="H195" s="73">
        <v>0</v>
      </c>
      <c r="I195" s="73"/>
      <c r="J195" s="73"/>
      <c r="K195" s="73"/>
      <c r="L195" s="13"/>
      <c r="M195" s="79">
        <f t="shared" si="0"/>
        <v>0</v>
      </c>
      <c r="N195" s="902"/>
      <c r="O195" s="13"/>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2</v>
      </c>
      <c r="G196" s="73">
        <v>0</v>
      </c>
      <c r="H196" s="73">
        <v>0</v>
      </c>
      <c r="I196" s="73"/>
      <c r="J196" s="73"/>
      <c r="K196" s="73"/>
      <c r="L196" s="13"/>
      <c r="M196" s="79">
        <f t="shared" si="0"/>
        <v>2</v>
      </c>
      <c r="N196" s="902"/>
      <c r="O196" s="13"/>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2</v>
      </c>
      <c r="G197" s="73">
        <v>0</v>
      </c>
      <c r="H197" s="73">
        <v>0</v>
      </c>
      <c r="I197" s="73"/>
      <c r="J197" s="73"/>
      <c r="K197" s="73"/>
      <c r="L197" s="13"/>
      <c r="M197" s="79">
        <f t="shared" si="0"/>
        <v>2</v>
      </c>
      <c r="N197" s="902"/>
      <c r="O197" s="13"/>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902"/>
      <c r="O198" s="13"/>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902"/>
      <c r="O199" s="13"/>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902"/>
      <c r="O200" s="13"/>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902"/>
      <c r="O201" s="13"/>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902"/>
      <c r="O202" s="13"/>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0</v>
      </c>
      <c r="H203" s="73">
        <v>0</v>
      </c>
      <c r="I203" s="73"/>
      <c r="J203" s="73"/>
      <c r="K203" s="73"/>
      <c r="L203" s="13"/>
      <c r="M203" s="79">
        <f t="shared" si="0"/>
        <v>0</v>
      </c>
      <c r="N203" s="902"/>
      <c r="O203" s="13"/>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902"/>
      <c r="O204" s="13"/>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902"/>
      <c r="O205" s="13"/>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16">F194+F196+F198+F200+F202+F204</f>
        <v>2</v>
      </c>
      <c r="G206" s="121">
        <f t="shared" si="16"/>
        <v>0</v>
      </c>
      <c r="H206" s="121">
        <f t="shared" si="16"/>
        <v>0</v>
      </c>
      <c r="I206" s="121">
        <f t="shared" si="16"/>
        <v>0</v>
      </c>
      <c r="J206" s="121">
        <f t="shared" si="16"/>
        <v>0</v>
      </c>
      <c r="K206" s="121">
        <f t="shared" si="16"/>
        <v>0</v>
      </c>
      <c r="L206" s="13"/>
      <c r="M206" s="110">
        <f t="shared" si="0"/>
        <v>2</v>
      </c>
      <c r="N206" s="902"/>
      <c r="O206" s="13"/>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901" t="s">
        <v>522</v>
      </c>
      <c r="O207" s="13"/>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902"/>
      <c r="O208" s="13"/>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902"/>
      <c r="O209" s="13"/>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2</v>
      </c>
      <c r="G210" s="73">
        <v>0</v>
      </c>
      <c r="H210" s="73">
        <v>0</v>
      </c>
      <c r="I210" s="73"/>
      <c r="J210" s="73"/>
      <c r="K210" s="73"/>
      <c r="L210" s="13"/>
      <c r="M210" s="79">
        <f t="shared" si="0"/>
        <v>2</v>
      </c>
      <c r="N210" s="902"/>
      <c r="O210" s="13"/>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17">SUM(F207:F210)</f>
        <v>2</v>
      </c>
      <c r="G211" s="109">
        <f t="shared" si="17"/>
        <v>0</v>
      </c>
      <c r="H211" s="109">
        <f t="shared" si="17"/>
        <v>0</v>
      </c>
      <c r="I211" s="109">
        <f t="shared" si="17"/>
        <v>0</v>
      </c>
      <c r="J211" s="109">
        <f t="shared" si="17"/>
        <v>0</v>
      </c>
      <c r="K211" s="109">
        <f t="shared" si="17"/>
        <v>0</v>
      </c>
      <c r="L211" s="13"/>
      <c r="M211" s="110">
        <f t="shared" si="0"/>
        <v>2</v>
      </c>
      <c r="N211" s="902"/>
      <c r="O211" s="13"/>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901" t="s">
        <v>538</v>
      </c>
      <c r="O212" s="13"/>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902"/>
      <c r="O213" s="13"/>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902"/>
      <c r="O214" s="13"/>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902"/>
      <c r="O215" s="13"/>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902"/>
      <c r="O216" s="13"/>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901" t="s">
        <v>554</v>
      </c>
      <c r="O217" s="13"/>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902"/>
      <c r="O218" s="13"/>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902"/>
      <c r="O219" s="13"/>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902"/>
      <c r="O220" s="13"/>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902"/>
      <c r="O221" s="13"/>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901" t="s">
        <v>570</v>
      </c>
      <c r="O222" s="13"/>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902"/>
      <c r="O223" s="13"/>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902"/>
      <c r="O224" s="13"/>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902"/>
      <c r="O225" s="13"/>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902"/>
      <c r="O226" s="13"/>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902"/>
      <c r="O227" s="13"/>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902"/>
      <c r="O228" s="13"/>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902"/>
      <c r="O229" s="13"/>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902"/>
      <c r="O230" s="13"/>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902"/>
      <c r="O231" s="13"/>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901" t="s">
        <v>601</v>
      </c>
      <c r="O232" s="13"/>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902"/>
      <c r="O233" s="13"/>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1</v>
      </c>
      <c r="H234" s="73">
        <v>0</v>
      </c>
      <c r="I234" s="73"/>
      <c r="J234" s="73"/>
      <c r="K234" s="73"/>
      <c r="L234" s="13"/>
      <c r="M234" s="79">
        <f t="shared" si="0"/>
        <v>1</v>
      </c>
      <c r="N234" s="902"/>
      <c r="O234" s="13"/>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1</v>
      </c>
      <c r="G235" s="73">
        <v>0</v>
      </c>
      <c r="H235" s="73">
        <v>1</v>
      </c>
      <c r="I235" s="73"/>
      <c r="J235" s="73"/>
      <c r="K235" s="73"/>
      <c r="L235" s="13"/>
      <c r="M235" s="79">
        <f t="shared" si="0"/>
        <v>2</v>
      </c>
      <c r="N235" s="902"/>
      <c r="O235" s="13"/>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2">SUM(F232:F235)</f>
        <v>1</v>
      </c>
      <c r="G236" s="109">
        <f t="shared" si="22"/>
        <v>1</v>
      </c>
      <c r="H236" s="109">
        <f t="shared" si="22"/>
        <v>1</v>
      </c>
      <c r="I236" s="109">
        <f t="shared" si="22"/>
        <v>0</v>
      </c>
      <c r="J236" s="109">
        <f t="shared" si="22"/>
        <v>0</v>
      </c>
      <c r="K236" s="109">
        <f t="shared" si="22"/>
        <v>0</v>
      </c>
      <c r="L236" s="13"/>
      <c r="M236" s="110">
        <f t="shared" si="0"/>
        <v>3</v>
      </c>
      <c r="N236" s="902"/>
      <c r="O236" s="13"/>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902"/>
      <c r="O237" s="13"/>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902"/>
      <c r="O238" s="13"/>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902"/>
      <c r="O239" s="13"/>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902"/>
      <c r="O240" s="13"/>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902"/>
      <c r="O241" s="13"/>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902"/>
      <c r="O242" s="13"/>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902"/>
      <c r="O243" s="13"/>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902"/>
      <c r="O244" s="13"/>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902"/>
      <c r="O245" s="13"/>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902"/>
      <c r="O246" s="13"/>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901" t="s">
        <v>647</v>
      </c>
      <c r="O247" s="13"/>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902"/>
      <c r="O248" s="13"/>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902"/>
      <c r="O249" s="13"/>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902"/>
      <c r="O250" s="13"/>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902"/>
      <c r="O251" s="13"/>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c r="G252" s="96"/>
      <c r="H252" s="96"/>
      <c r="I252" s="96"/>
      <c r="J252" s="96"/>
      <c r="K252" s="96"/>
      <c r="L252" s="13"/>
      <c r="M252" s="79">
        <f t="shared" si="0"/>
        <v>0</v>
      </c>
      <c r="N252" s="902"/>
      <c r="O252" s="13"/>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c r="G253" s="96"/>
      <c r="H253" s="96"/>
      <c r="I253" s="96"/>
      <c r="J253" s="96"/>
      <c r="K253" s="96"/>
      <c r="L253" s="13"/>
      <c r="M253" s="79">
        <f t="shared" si="0"/>
        <v>0</v>
      </c>
      <c r="N253" s="902"/>
      <c r="O253" s="13"/>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c r="G254" s="96"/>
      <c r="H254" s="96"/>
      <c r="I254" s="96"/>
      <c r="J254" s="96"/>
      <c r="K254" s="96"/>
      <c r="L254" s="13"/>
      <c r="M254" s="79">
        <f t="shared" si="0"/>
        <v>0</v>
      </c>
      <c r="N254" s="902"/>
      <c r="O254" s="13"/>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c r="G255" s="96"/>
      <c r="H255" s="96"/>
      <c r="I255" s="96"/>
      <c r="J255" s="96"/>
      <c r="K255" s="96"/>
      <c r="L255" s="13"/>
      <c r="M255" s="79">
        <f t="shared" si="0"/>
        <v>0</v>
      </c>
      <c r="N255" s="902"/>
      <c r="O255" s="13"/>
      <c r="P255" s="13"/>
      <c r="Q255" s="13"/>
      <c r="R255" s="13"/>
      <c r="S255" s="13"/>
      <c r="T255" s="13"/>
      <c r="U255" s="13"/>
      <c r="V255" s="13"/>
      <c r="W255" s="13"/>
      <c r="X255" s="13"/>
      <c r="Y255" s="13"/>
      <c r="Z255" s="13"/>
    </row>
    <row r="256" spans="1:26" ht="12.75" customHeight="1" x14ac:dyDescent="0.25">
      <c r="A256" s="13"/>
      <c r="B256" s="83" t="s">
        <v>672</v>
      </c>
      <c r="C256" s="866"/>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902"/>
      <c r="O256" s="13"/>
      <c r="P256" s="13"/>
      <c r="Q256" s="13"/>
      <c r="R256" s="13"/>
      <c r="S256" s="13"/>
      <c r="T256" s="13"/>
      <c r="U256" s="13"/>
      <c r="V256" s="13"/>
      <c r="W256" s="13"/>
      <c r="X256" s="13"/>
      <c r="Y256" s="13"/>
      <c r="Z256" s="13"/>
    </row>
    <row r="257" spans="1:26" ht="12.75" customHeight="1" x14ac:dyDescent="0.25">
      <c r="A257" s="13"/>
      <c r="B257" s="83" t="s">
        <v>675</v>
      </c>
      <c r="C257" s="866"/>
      <c r="D257" s="131" t="s">
        <v>676</v>
      </c>
      <c r="E257" s="130" t="s">
        <v>677</v>
      </c>
      <c r="F257" s="96"/>
      <c r="G257" s="96"/>
      <c r="H257" s="96"/>
      <c r="I257" s="96"/>
      <c r="J257" s="96"/>
      <c r="K257" s="96"/>
      <c r="L257" s="13"/>
      <c r="M257" s="79">
        <f t="shared" si="0"/>
        <v>0</v>
      </c>
      <c r="N257" s="902"/>
      <c r="O257" s="13"/>
      <c r="P257" s="13"/>
      <c r="Q257" s="13"/>
      <c r="R257" s="13"/>
      <c r="S257" s="13"/>
      <c r="T257" s="13"/>
      <c r="U257" s="13"/>
      <c r="V257" s="13"/>
      <c r="W257" s="13"/>
      <c r="X257" s="13"/>
      <c r="Y257" s="13"/>
      <c r="Z257" s="13"/>
    </row>
    <row r="258" spans="1:26" ht="12.75" customHeight="1" x14ac:dyDescent="0.25">
      <c r="A258" s="13"/>
      <c r="B258" s="83" t="s">
        <v>678</v>
      </c>
      <c r="C258" s="866"/>
      <c r="D258" s="131" t="s">
        <v>679</v>
      </c>
      <c r="E258" s="130" t="s">
        <v>680</v>
      </c>
      <c r="F258" s="96"/>
      <c r="G258" s="96"/>
      <c r="H258" s="96"/>
      <c r="I258" s="96"/>
      <c r="J258" s="96"/>
      <c r="K258" s="96"/>
      <c r="L258" s="13"/>
      <c r="M258" s="79">
        <f t="shared" si="0"/>
        <v>0</v>
      </c>
      <c r="N258" s="902"/>
      <c r="O258" s="13"/>
      <c r="P258" s="13"/>
      <c r="Q258" s="13"/>
      <c r="R258" s="13"/>
      <c r="S258" s="13"/>
      <c r="T258" s="13"/>
      <c r="U258" s="13"/>
      <c r="V258" s="13"/>
      <c r="W258" s="13"/>
      <c r="X258" s="13"/>
      <c r="Y258" s="13"/>
      <c r="Z258" s="13"/>
    </row>
    <row r="259" spans="1:26" ht="12.75" customHeight="1" x14ac:dyDescent="0.25">
      <c r="A259" s="13"/>
      <c r="B259" s="83" t="s">
        <v>681</v>
      </c>
      <c r="C259" s="866"/>
      <c r="D259" s="131" t="s">
        <v>682</v>
      </c>
      <c r="E259" s="130" t="s">
        <v>683</v>
      </c>
      <c r="F259" s="96"/>
      <c r="G259" s="96"/>
      <c r="H259" s="96"/>
      <c r="I259" s="96"/>
      <c r="J259" s="96"/>
      <c r="K259" s="96"/>
      <c r="L259" s="13"/>
      <c r="M259" s="79">
        <f t="shared" si="0"/>
        <v>0</v>
      </c>
      <c r="N259" s="902"/>
      <c r="O259" s="13"/>
      <c r="P259" s="13"/>
      <c r="Q259" s="13"/>
      <c r="R259" s="13"/>
      <c r="S259" s="13"/>
      <c r="T259" s="13"/>
      <c r="U259" s="13"/>
      <c r="V259" s="13"/>
      <c r="W259" s="13"/>
      <c r="X259" s="13"/>
      <c r="Y259" s="13"/>
      <c r="Z259" s="13"/>
    </row>
    <row r="260" spans="1:26" ht="12.75" customHeight="1" x14ac:dyDescent="0.25">
      <c r="A260" s="13"/>
      <c r="B260" s="83" t="s">
        <v>684</v>
      </c>
      <c r="C260" s="866"/>
      <c r="D260" s="131" t="s">
        <v>685</v>
      </c>
      <c r="E260" s="130" t="s">
        <v>686</v>
      </c>
      <c r="F260" s="96"/>
      <c r="G260" s="96"/>
      <c r="H260" s="96"/>
      <c r="I260" s="96"/>
      <c r="J260" s="96"/>
      <c r="K260" s="96"/>
      <c r="L260" s="13"/>
      <c r="M260" s="79">
        <f t="shared" si="0"/>
        <v>0</v>
      </c>
      <c r="N260" s="902"/>
      <c r="O260" s="13"/>
      <c r="P260" s="13"/>
      <c r="Q260" s="13"/>
      <c r="R260" s="13"/>
      <c r="S260" s="13"/>
      <c r="T260" s="13"/>
      <c r="U260" s="13"/>
      <c r="V260" s="13"/>
      <c r="W260" s="13"/>
      <c r="X260" s="13"/>
      <c r="Y260" s="13"/>
      <c r="Z260" s="13"/>
    </row>
    <row r="261" spans="1:26" ht="12.75" customHeight="1" x14ac:dyDescent="0.25">
      <c r="A261" s="13"/>
      <c r="B261" s="83" t="s">
        <v>687</v>
      </c>
      <c r="C261" s="866"/>
      <c r="D261" s="131" t="s">
        <v>688</v>
      </c>
      <c r="E261" s="130" t="s">
        <v>689</v>
      </c>
      <c r="F261" s="96">
        <f t="shared" ref="F261:K261" si="27">SUM(F257:F260)</f>
        <v>0</v>
      </c>
      <c r="G261" s="96">
        <f t="shared" si="27"/>
        <v>0</v>
      </c>
      <c r="H261" s="96">
        <f t="shared" si="27"/>
        <v>0</v>
      </c>
      <c r="I261" s="96">
        <f t="shared" si="27"/>
        <v>0</v>
      </c>
      <c r="J261" s="96">
        <f t="shared" si="27"/>
        <v>0</v>
      </c>
      <c r="K261" s="96">
        <f t="shared" si="27"/>
        <v>0</v>
      </c>
      <c r="L261" s="13"/>
      <c r="M261" s="110">
        <f t="shared" si="0"/>
        <v>0</v>
      </c>
      <c r="N261" s="902"/>
      <c r="O261" s="13"/>
      <c r="P261" s="13"/>
      <c r="Q261" s="13"/>
      <c r="R261" s="13"/>
      <c r="S261" s="13"/>
      <c r="T261" s="13"/>
      <c r="U261" s="13"/>
      <c r="V261" s="13"/>
      <c r="W261" s="13"/>
      <c r="X261" s="13"/>
      <c r="Y261" s="13"/>
      <c r="Z261" s="13"/>
    </row>
    <row r="262" spans="1:26" ht="12.75" customHeight="1" x14ac:dyDescent="0.25">
      <c r="A262" s="13"/>
      <c r="B262" s="83" t="s">
        <v>690</v>
      </c>
      <c r="C262" s="866"/>
      <c r="D262" s="131" t="s">
        <v>691</v>
      </c>
      <c r="E262" s="130" t="s">
        <v>692</v>
      </c>
      <c r="F262" s="133"/>
      <c r="G262" s="133"/>
      <c r="H262" s="133"/>
      <c r="I262" s="133"/>
      <c r="J262" s="133"/>
      <c r="K262" s="133"/>
      <c r="L262" s="134"/>
      <c r="M262" s="135">
        <f t="shared" si="0"/>
        <v>0</v>
      </c>
      <c r="N262" s="902"/>
      <c r="O262" s="13"/>
      <c r="P262" s="13"/>
      <c r="Q262" s="13"/>
      <c r="R262" s="13"/>
      <c r="S262" s="13"/>
      <c r="T262" s="13"/>
      <c r="U262" s="13"/>
      <c r="V262" s="13"/>
      <c r="W262" s="13"/>
      <c r="X262" s="13"/>
      <c r="Y262" s="13"/>
      <c r="Z262" s="13"/>
    </row>
    <row r="263" spans="1:26" ht="12.75" customHeight="1" x14ac:dyDescent="0.25">
      <c r="A263" s="13"/>
      <c r="B263" s="83" t="s">
        <v>693</v>
      </c>
      <c r="C263" s="866"/>
      <c r="D263" s="131" t="s">
        <v>694</v>
      </c>
      <c r="E263" s="130" t="s">
        <v>695</v>
      </c>
      <c r="F263" s="133"/>
      <c r="G263" s="133"/>
      <c r="H263" s="133"/>
      <c r="I263" s="133"/>
      <c r="J263" s="133"/>
      <c r="K263" s="133"/>
      <c r="L263" s="134"/>
      <c r="M263" s="135">
        <f t="shared" si="0"/>
        <v>0</v>
      </c>
      <c r="N263" s="902"/>
      <c r="O263" s="13"/>
      <c r="P263" s="13"/>
      <c r="Q263" s="13"/>
      <c r="R263" s="13"/>
      <c r="S263" s="13"/>
      <c r="T263" s="13"/>
      <c r="U263" s="13"/>
      <c r="V263" s="13"/>
      <c r="W263" s="13"/>
      <c r="X263" s="13"/>
      <c r="Y263" s="13"/>
      <c r="Z263" s="13"/>
    </row>
    <row r="264" spans="1:26" ht="12.75" customHeight="1" x14ac:dyDescent="0.25">
      <c r="A264" s="13"/>
      <c r="B264" s="83" t="s">
        <v>696</v>
      </c>
      <c r="C264" s="866"/>
      <c r="D264" s="131" t="s">
        <v>697</v>
      </c>
      <c r="E264" s="130" t="s">
        <v>698</v>
      </c>
      <c r="F264" s="133"/>
      <c r="G264" s="133"/>
      <c r="H264" s="133"/>
      <c r="I264" s="133"/>
      <c r="J264" s="133"/>
      <c r="K264" s="133"/>
      <c r="L264" s="134"/>
      <c r="M264" s="135">
        <f t="shared" si="0"/>
        <v>0</v>
      </c>
      <c r="N264" s="902"/>
      <c r="O264" s="13"/>
      <c r="P264" s="13"/>
      <c r="Q264" s="13"/>
      <c r="R264" s="13"/>
      <c r="S264" s="13"/>
      <c r="T264" s="13"/>
      <c r="U264" s="13"/>
      <c r="V264" s="13"/>
      <c r="W264" s="13"/>
      <c r="X264" s="13"/>
      <c r="Y264" s="13"/>
      <c r="Z264" s="13"/>
    </row>
    <row r="265" spans="1:26" ht="12.75" customHeight="1" x14ac:dyDescent="0.25">
      <c r="A265" s="13"/>
      <c r="B265" s="83" t="s">
        <v>699</v>
      </c>
      <c r="C265" s="866"/>
      <c r="D265" s="131" t="s">
        <v>700</v>
      </c>
      <c r="E265" s="130" t="s">
        <v>701</v>
      </c>
      <c r="F265" s="133"/>
      <c r="G265" s="133"/>
      <c r="H265" s="133"/>
      <c r="I265" s="133"/>
      <c r="J265" s="133"/>
      <c r="K265" s="133"/>
      <c r="L265" s="134"/>
      <c r="M265" s="135">
        <f t="shared" ref="M265:M289" si="28">SUM(F265:K265)</f>
        <v>0</v>
      </c>
      <c r="N265" s="902"/>
      <c r="O265" s="13"/>
      <c r="P265" s="13"/>
      <c r="Q265" s="13"/>
      <c r="R265" s="13"/>
      <c r="S265" s="13"/>
      <c r="T265" s="13"/>
      <c r="U265" s="13"/>
      <c r="V265" s="13"/>
      <c r="W265" s="13"/>
      <c r="X265" s="13"/>
      <c r="Y265" s="13"/>
      <c r="Z265" s="13"/>
    </row>
    <row r="266" spans="1:26" ht="12.75" customHeight="1" x14ac:dyDescent="0.25">
      <c r="A266" s="13"/>
      <c r="B266" s="83" t="s">
        <v>702</v>
      </c>
      <c r="C266" s="867"/>
      <c r="D266" s="131" t="s">
        <v>703</v>
      </c>
      <c r="E266" s="130" t="s">
        <v>704</v>
      </c>
      <c r="F266" s="96">
        <f t="shared" ref="F266:K266" si="29">+F262+F263+F264+F265</f>
        <v>0</v>
      </c>
      <c r="G266" s="96">
        <f t="shared" si="29"/>
        <v>0</v>
      </c>
      <c r="H266" s="96">
        <f t="shared" si="29"/>
        <v>0</v>
      </c>
      <c r="I266" s="96">
        <f t="shared" si="29"/>
        <v>0</v>
      </c>
      <c r="J266" s="96">
        <f t="shared" si="29"/>
        <v>0</v>
      </c>
      <c r="K266" s="96">
        <f t="shared" si="29"/>
        <v>0</v>
      </c>
      <c r="L266" s="13"/>
      <c r="M266" s="79">
        <f t="shared" si="28"/>
        <v>0</v>
      </c>
      <c r="N266" s="902"/>
      <c r="O266" s="13"/>
      <c r="P266" s="13"/>
      <c r="Q266" s="13"/>
      <c r="R266" s="13"/>
      <c r="S266" s="13"/>
      <c r="T266" s="13"/>
      <c r="U266" s="13"/>
      <c r="V266" s="13"/>
      <c r="W266" s="13"/>
      <c r="X266" s="13"/>
      <c r="Y266" s="13"/>
      <c r="Z266" s="13"/>
    </row>
    <row r="267" spans="1:26" ht="13.5" customHeight="1" x14ac:dyDescent="0.25">
      <c r="A267" s="13"/>
      <c r="B267" s="83" t="s">
        <v>705</v>
      </c>
      <c r="C267" s="893" t="s">
        <v>706</v>
      </c>
      <c r="D267" s="131" t="s">
        <v>707</v>
      </c>
      <c r="E267" s="130" t="s">
        <v>708</v>
      </c>
      <c r="F267" s="96">
        <v>0</v>
      </c>
      <c r="G267" s="96">
        <v>0</v>
      </c>
      <c r="H267" s="96">
        <v>0</v>
      </c>
      <c r="I267" s="96"/>
      <c r="J267" s="96"/>
      <c r="K267" s="96"/>
      <c r="L267" s="13"/>
      <c r="M267" s="79">
        <f t="shared" si="28"/>
        <v>0</v>
      </c>
      <c r="N267" s="901" t="s">
        <v>709</v>
      </c>
      <c r="O267" s="13"/>
      <c r="P267" s="13"/>
      <c r="Q267" s="13"/>
      <c r="R267" s="13"/>
      <c r="S267" s="13"/>
      <c r="T267" s="13"/>
      <c r="U267" s="13"/>
      <c r="V267" s="13"/>
      <c r="W267" s="13"/>
      <c r="X267" s="13"/>
      <c r="Y267" s="13"/>
      <c r="Z267" s="13"/>
    </row>
    <row r="268" spans="1:26" ht="12.75" customHeight="1" x14ac:dyDescent="0.25">
      <c r="A268" s="13"/>
      <c r="B268" s="83" t="s">
        <v>710</v>
      </c>
      <c r="C268" s="866"/>
      <c r="D268" s="131" t="s">
        <v>711</v>
      </c>
      <c r="E268" s="130" t="s">
        <v>712</v>
      </c>
      <c r="F268" s="96">
        <v>0</v>
      </c>
      <c r="G268" s="96">
        <v>0</v>
      </c>
      <c r="H268" s="96">
        <v>0</v>
      </c>
      <c r="I268" s="96"/>
      <c r="J268" s="96"/>
      <c r="K268" s="96"/>
      <c r="L268" s="13"/>
      <c r="M268" s="79">
        <f t="shared" si="28"/>
        <v>0</v>
      </c>
      <c r="N268" s="902"/>
      <c r="O268" s="13"/>
      <c r="P268" s="13"/>
      <c r="Q268" s="13"/>
      <c r="R268" s="13"/>
      <c r="S268" s="13"/>
      <c r="T268" s="13"/>
      <c r="U268" s="13"/>
      <c r="V268" s="13"/>
      <c r="W268" s="13"/>
      <c r="X268" s="13"/>
      <c r="Y268" s="13"/>
      <c r="Z268" s="13"/>
    </row>
    <row r="269" spans="1:26" ht="12.75" customHeight="1" x14ac:dyDescent="0.25">
      <c r="A269" s="13"/>
      <c r="B269" s="83" t="s">
        <v>713</v>
      </c>
      <c r="C269" s="866"/>
      <c r="D269" s="131" t="s">
        <v>714</v>
      </c>
      <c r="E269" s="130" t="s">
        <v>715</v>
      </c>
      <c r="F269" s="96">
        <v>0</v>
      </c>
      <c r="G269" s="96">
        <v>0</v>
      </c>
      <c r="H269" s="96">
        <v>0</v>
      </c>
      <c r="I269" s="96"/>
      <c r="J269" s="96"/>
      <c r="K269" s="96"/>
      <c r="L269" s="13"/>
      <c r="M269" s="79">
        <f t="shared" si="28"/>
        <v>0</v>
      </c>
      <c r="N269" s="902"/>
      <c r="O269" s="13"/>
      <c r="P269" s="13"/>
      <c r="Q269" s="13"/>
      <c r="R269" s="13"/>
      <c r="S269" s="13"/>
      <c r="T269" s="13"/>
      <c r="U269" s="13"/>
      <c r="V269" s="13"/>
      <c r="W269" s="13"/>
      <c r="X269" s="13"/>
      <c r="Y269" s="13"/>
      <c r="Z269" s="13"/>
    </row>
    <row r="270" spans="1:26" ht="12.75" customHeight="1" x14ac:dyDescent="0.25">
      <c r="A270" s="13"/>
      <c r="B270" s="83" t="s">
        <v>716</v>
      </c>
      <c r="C270" s="866"/>
      <c r="D270" s="131" t="s">
        <v>717</v>
      </c>
      <c r="E270" s="130" t="s">
        <v>718</v>
      </c>
      <c r="F270" s="96">
        <v>0</v>
      </c>
      <c r="G270" s="96">
        <v>0</v>
      </c>
      <c r="H270" s="96">
        <v>0</v>
      </c>
      <c r="I270" s="96"/>
      <c r="J270" s="96"/>
      <c r="K270" s="96"/>
      <c r="L270" s="13"/>
      <c r="M270" s="79">
        <f t="shared" si="28"/>
        <v>0</v>
      </c>
      <c r="N270" s="902"/>
      <c r="O270" s="13"/>
      <c r="P270" s="13"/>
      <c r="Q270" s="13"/>
      <c r="R270" s="13"/>
      <c r="S270" s="13"/>
      <c r="T270" s="13"/>
      <c r="U270" s="13"/>
      <c r="V270" s="13"/>
      <c r="W270" s="13"/>
      <c r="X270" s="13"/>
      <c r="Y270" s="13"/>
      <c r="Z270" s="13"/>
    </row>
    <row r="271" spans="1:26" ht="12.75" customHeight="1" x14ac:dyDescent="0.25">
      <c r="A271" s="13"/>
      <c r="B271" s="83">
        <v>18</v>
      </c>
      <c r="C271" s="867"/>
      <c r="D271" s="131" t="s">
        <v>719</v>
      </c>
      <c r="E271" s="136" t="s">
        <v>720</v>
      </c>
      <c r="F271" s="137">
        <f t="shared" ref="F271:K271" si="30">SUM(F267:F270)</f>
        <v>0</v>
      </c>
      <c r="G271" s="137">
        <f t="shared" si="30"/>
        <v>0</v>
      </c>
      <c r="H271" s="137">
        <f t="shared" si="30"/>
        <v>0</v>
      </c>
      <c r="I271" s="137">
        <f t="shared" si="30"/>
        <v>0</v>
      </c>
      <c r="J271" s="137">
        <f t="shared" si="30"/>
        <v>0</v>
      </c>
      <c r="K271" s="137">
        <f t="shared" si="30"/>
        <v>0</v>
      </c>
      <c r="L271" s="13"/>
      <c r="M271" s="110">
        <f t="shared" si="28"/>
        <v>0</v>
      </c>
      <c r="N271" s="902"/>
      <c r="O271" s="13"/>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140">
        <v>1</v>
      </c>
      <c r="G272" s="140">
        <v>1</v>
      </c>
      <c r="H272" s="140">
        <v>0</v>
      </c>
      <c r="I272" s="141"/>
      <c r="J272" s="141"/>
      <c r="K272" s="141"/>
      <c r="L272" s="138"/>
      <c r="M272" s="79">
        <f t="shared" si="28"/>
        <v>2</v>
      </c>
      <c r="N272" s="908" t="s">
        <v>725</v>
      </c>
      <c r="O272" s="138"/>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140">
        <v>15</v>
      </c>
      <c r="G273" s="140">
        <v>15</v>
      </c>
      <c r="H273" s="140">
        <v>0</v>
      </c>
      <c r="I273" s="141"/>
      <c r="J273" s="141"/>
      <c r="K273" s="141"/>
      <c r="L273" s="138"/>
      <c r="M273" s="79">
        <f t="shared" si="28"/>
        <v>30</v>
      </c>
      <c r="N273" s="902"/>
      <c r="O273" s="138"/>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140">
        <v>15</v>
      </c>
      <c r="G274" s="140">
        <v>15</v>
      </c>
      <c r="H274" s="140">
        <v>0</v>
      </c>
      <c r="I274" s="142"/>
      <c r="J274" s="142"/>
      <c r="K274" s="142"/>
      <c r="L274" s="13"/>
      <c r="M274" s="79">
        <f t="shared" si="28"/>
        <v>30</v>
      </c>
      <c r="N274" s="902"/>
      <c r="O274" s="13"/>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140">
        <v>5</v>
      </c>
      <c r="G275" s="140">
        <v>5</v>
      </c>
      <c r="H275" s="140">
        <v>0</v>
      </c>
      <c r="I275" s="142"/>
      <c r="J275" s="142"/>
      <c r="K275" s="142"/>
      <c r="L275" s="13"/>
      <c r="M275" s="79">
        <f t="shared" si="28"/>
        <v>10</v>
      </c>
      <c r="N275" s="902"/>
      <c r="O275" s="13"/>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140">
        <v>0</v>
      </c>
      <c r="G276" s="140">
        <v>0</v>
      </c>
      <c r="H276" s="140">
        <v>0</v>
      </c>
      <c r="I276" s="142"/>
      <c r="J276" s="142"/>
      <c r="K276" s="142"/>
      <c r="L276" s="13"/>
      <c r="M276" s="79">
        <f t="shared" si="28"/>
        <v>0</v>
      </c>
      <c r="N276" s="902"/>
      <c r="O276" s="13"/>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43">
        <v>0</v>
      </c>
      <c r="G277" s="143">
        <v>0</v>
      </c>
      <c r="H277" s="143">
        <v>0</v>
      </c>
      <c r="I277" s="144"/>
      <c r="J277" s="144"/>
      <c r="K277" s="144"/>
      <c r="L277" s="13"/>
      <c r="M277" s="79">
        <f t="shared" si="28"/>
        <v>0</v>
      </c>
      <c r="N277" s="902"/>
      <c r="O277" s="13"/>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43">
        <v>0</v>
      </c>
      <c r="G278" s="143">
        <v>0</v>
      </c>
      <c r="H278" s="143">
        <v>0</v>
      </c>
      <c r="I278" s="144"/>
      <c r="J278" s="144"/>
      <c r="K278" s="144"/>
      <c r="L278" s="13"/>
      <c r="M278" s="79">
        <f t="shared" si="28"/>
        <v>0</v>
      </c>
      <c r="N278" s="902"/>
      <c r="O278" s="13"/>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43">
        <v>1</v>
      </c>
      <c r="G279" s="143">
        <v>0</v>
      </c>
      <c r="H279" s="143">
        <v>0</v>
      </c>
      <c r="I279" s="144"/>
      <c r="J279" s="144"/>
      <c r="K279" s="144"/>
      <c r="L279" s="13"/>
      <c r="M279" s="79">
        <f t="shared" si="28"/>
        <v>1</v>
      </c>
      <c r="N279" s="902"/>
      <c r="O279" s="13"/>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43">
        <v>0</v>
      </c>
      <c r="G280" s="143">
        <v>1</v>
      </c>
      <c r="H280" s="143">
        <v>0</v>
      </c>
      <c r="I280" s="144"/>
      <c r="J280" s="144"/>
      <c r="K280" s="144"/>
      <c r="L280" s="13"/>
      <c r="M280" s="79">
        <f t="shared" si="28"/>
        <v>1</v>
      </c>
      <c r="N280" s="902"/>
      <c r="O280" s="13"/>
      <c r="P280" s="13"/>
      <c r="Q280" s="13"/>
      <c r="R280" s="13"/>
      <c r="S280" s="13"/>
      <c r="T280" s="13"/>
      <c r="U280" s="13"/>
      <c r="V280" s="13"/>
      <c r="W280" s="13"/>
      <c r="X280" s="13"/>
      <c r="Y280" s="13"/>
      <c r="Z280" s="13"/>
    </row>
    <row r="281" spans="1:26" ht="12.75" customHeight="1" x14ac:dyDescent="0.25">
      <c r="A281" s="49"/>
      <c r="B281" s="145">
        <v>19</v>
      </c>
      <c r="C281" s="146"/>
      <c r="D281" s="147" t="s">
        <v>749</v>
      </c>
      <c r="E281" s="148" t="s">
        <v>750</v>
      </c>
      <c r="F281" s="148">
        <f t="shared" ref="F281:K281" si="31">SUM(F277:F280)</f>
        <v>1</v>
      </c>
      <c r="G281" s="148">
        <f t="shared" si="31"/>
        <v>1</v>
      </c>
      <c r="H281" s="148">
        <f t="shared" si="31"/>
        <v>0</v>
      </c>
      <c r="I281" s="148">
        <f t="shared" si="31"/>
        <v>0</v>
      </c>
      <c r="J281" s="148">
        <f t="shared" si="31"/>
        <v>0</v>
      </c>
      <c r="K281" s="148">
        <f t="shared" si="31"/>
        <v>0</v>
      </c>
      <c r="L281" s="49"/>
      <c r="M281" s="88">
        <f t="shared" si="28"/>
        <v>2</v>
      </c>
      <c r="N281" s="902"/>
      <c r="O281" s="49"/>
      <c r="P281" s="49"/>
      <c r="Q281" s="49"/>
      <c r="R281" s="49"/>
      <c r="S281" s="49"/>
      <c r="T281" s="49"/>
      <c r="U281" s="49"/>
      <c r="V281" s="49"/>
      <c r="W281" s="49"/>
      <c r="X281" s="49"/>
      <c r="Y281" s="49"/>
      <c r="Z281" s="49"/>
    </row>
    <row r="282" spans="1:26" ht="12.75" customHeight="1" x14ac:dyDescent="0.25">
      <c r="A282" s="134"/>
      <c r="B282" s="149" t="s">
        <v>751</v>
      </c>
      <c r="C282" s="896" t="s">
        <v>752</v>
      </c>
      <c r="D282" s="129" t="s">
        <v>753</v>
      </c>
      <c r="E282" s="150" t="s">
        <v>754</v>
      </c>
      <c r="F282" s="151">
        <v>0</v>
      </c>
      <c r="G282" s="151">
        <v>0</v>
      </c>
      <c r="H282" s="151">
        <v>0</v>
      </c>
      <c r="I282" s="152"/>
      <c r="J282" s="152"/>
      <c r="K282" s="152"/>
      <c r="L282" s="134"/>
      <c r="M282" s="135">
        <f t="shared" si="28"/>
        <v>0</v>
      </c>
      <c r="N282" s="901" t="s">
        <v>755</v>
      </c>
      <c r="O282" s="134"/>
      <c r="P282" s="134"/>
      <c r="Q282" s="134"/>
      <c r="R282" s="134"/>
      <c r="S282" s="134"/>
      <c r="T282" s="134"/>
      <c r="U282" s="134"/>
      <c r="V282" s="134"/>
      <c r="W282" s="134"/>
      <c r="X282" s="134"/>
      <c r="Y282" s="134"/>
      <c r="Z282" s="134"/>
    </row>
    <row r="283" spans="1:26" ht="12.75" customHeight="1" x14ac:dyDescent="0.25">
      <c r="A283" s="134"/>
      <c r="B283" s="149" t="s">
        <v>756</v>
      </c>
      <c r="C283" s="866"/>
      <c r="D283" s="129" t="s">
        <v>757</v>
      </c>
      <c r="E283" s="150" t="s">
        <v>758</v>
      </c>
      <c r="F283" s="151">
        <v>0</v>
      </c>
      <c r="G283" s="151">
        <v>0</v>
      </c>
      <c r="H283" s="151">
        <v>0</v>
      </c>
      <c r="I283" s="152"/>
      <c r="J283" s="152"/>
      <c r="K283" s="152"/>
      <c r="L283" s="134"/>
      <c r="M283" s="135">
        <f t="shared" si="28"/>
        <v>0</v>
      </c>
      <c r="N283" s="902"/>
      <c r="O283" s="134"/>
      <c r="P283" s="134"/>
      <c r="Q283" s="134"/>
      <c r="R283" s="134"/>
      <c r="S283" s="134"/>
      <c r="T283" s="134"/>
      <c r="U283" s="134"/>
      <c r="V283" s="134"/>
      <c r="W283" s="134"/>
      <c r="X283" s="134"/>
      <c r="Y283" s="134"/>
      <c r="Z283" s="134"/>
    </row>
    <row r="284" spans="1:26" ht="12.75" customHeight="1" x14ac:dyDescent="0.25">
      <c r="A284" s="134"/>
      <c r="B284" s="149" t="s">
        <v>759</v>
      </c>
      <c r="C284" s="866"/>
      <c r="D284" s="129" t="s">
        <v>760</v>
      </c>
      <c r="E284" s="150" t="s">
        <v>761</v>
      </c>
      <c r="F284" s="151">
        <v>0</v>
      </c>
      <c r="G284" s="151">
        <v>0</v>
      </c>
      <c r="H284" s="151">
        <v>0</v>
      </c>
      <c r="I284" s="152"/>
      <c r="J284" s="152"/>
      <c r="K284" s="152"/>
      <c r="L284" s="134"/>
      <c r="M284" s="135">
        <f t="shared" si="28"/>
        <v>0</v>
      </c>
      <c r="N284" s="902"/>
      <c r="O284" s="134"/>
      <c r="P284" s="134"/>
      <c r="Q284" s="134"/>
      <c r="R284" s="134"/>
      <c r="S284" s="134"/>
      <c r="T284" s="134"/>
      <c r="U284" s="134"/>
      <c r="V284" s="134"/>
      <c r="W284" s="134"/>
      <c r="X284" s="134"/>
      <c r="Y284" s="134"/>
      <c r="Z284" s="134"/>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28"/>
        <v>0</v>
      </c>
      <c r="N285" s="902"/>
      <c r="O285" s="13"/>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28"/>
        <v>6</v>
      </c>
      <c r="N286" s="902"/>
      <c r="O286" s="13"/>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28"/>
        <v>26</v>
      </c>
      <c r="N287" s="902"/>
      <c r="O287" s="13"/>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28"/>
        <v>0</v>
      </c>
      <c r="N288" s="902"/>
      <c r="O288" s="13"/>
      <c r="P288" s="13"/>
      <c r="Q288" s="13"/>
      <c r="R288" s="13"/>
      <c r="S288" s="13"/>
      <c r="T288" s="13"/>
      <c r="U288" s="13"/>
      <c r="V288" s="13"/>
      <c r="W288" s="13"/>
      <c r="X288" s="13"/>
      <c r="Y288" s="13"/>
      <c r="Z288" s="13"/>
    </row>
    <row r="289" spans="1:26" ht="12.75" customHeight="1" x14ac:dyDescent="0.25">
      <c r="A289" s="49"/>
      <c r="B289" s="153">
        <v>20</v>
      </c>
      <c r="C289" s="867"/>
      <c r="D289" s="147" t="s">
        <v>774</v>
      </c>
      <c r="E289" s="154" t="s">
        <v>775</v>
      </c>
      <c r="F289" s="148">
        <f t="shared" ref="F289:K289" si="32">SUM(F285:F288)</f>
        <v>13</v>
      </c>
      <c r="G289" s="148">
        <f t="shared" si="32"/>
        <v>10</v>
      </c>
      <c r="H289" s="148">
        <f t="shared" si="32"/>
        <v>9</v>
      </c>
      <c r="I289" s="148">
        <f t="shared" si="32"/>
        <v>0</v>
      </c>
      <c r="J289" s="148">
        <f t="shared" si="32"/>
        <v>0</v>
      </c>
      <c r="K289" s="148">
        <f t="shared" si="32"/>
        <v>0</v>
      </c>
      <c r="L289" s="49"/>
      <c r="M289" s="88">
        <f t="shared" si="28"/>
        <v>32</v>
      </c>
      <c r="N289" s="902"/>
      <c r="O289" s="49"/>
      <c r="P289" s="49"/>
      <c r="Q289" s="49"/>
      <c r="R289" s="49"/>
      <c r="S289" s="49"/>
      <c r="T289" s="49"/>
      <c r="U289" s="49"/>
      <c r="V289" s="49"/>
      <c r="W289" s="49"/>
      <c r="X289" s="49"/>
      <c r="Y289" s="49"/>
      <c r="Z289" s="49"/>
    </row>
    <row r="290" spans="1:26" ht="12.75" customHeight="1" x14ac:dyDescent="0.25">
      <c r="A290" s="13"/>
      <c r="B290" s="53"/>
      <c r="C290" s="53"/>
      <c r="D290" s="155"/>
      <c r="E290" s="13"/>
      <c r="F290" s="13"/>
      <c r="G290" s="13"/>
      <c r="H290" s="13"/>
      <c r="I290" s="13"/>
      <c r="J290" s="13"/>
      <c r="K290" s="13"/>
      <c r="L290" s="13"/>
      <c r="M290" s="13"/>
      <c r="N290" s="54"/>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54"/>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54"/>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54"/>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54"/>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54"/>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54"/>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54"/>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54"/>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54"/>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54"/>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54"/>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54"/>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54"/>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54"/>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54"/>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54"/>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54"/>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54"/>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54"/>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54"/>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54"/>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54"/>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54"/>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54"/>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54"/>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54"/>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54"/>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54"/>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54"/>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54"/>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54"/>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54"/>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54"/>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54"/>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54"/>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54"/>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54"/>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54"/>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54"/>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54"/>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54"/>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54"/>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54"/>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54"/>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54"/>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54"/>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54"/>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54"/>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54"/>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54"/>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54"/>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54"/>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54"/>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54"/>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54"/>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54"/>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54"/>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54"/>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54"/>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54"/>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54"/>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54"/>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54"/>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54"/>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54"/>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54"/>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54"/>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54"/>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54"/>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54"/>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54"/>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54"/>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54"/>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54"/>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54"/>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54"/>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54"/>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54"/>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54"/>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54"/>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54"/>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54"/>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54"/>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54"/>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54"/>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54"/>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54"/>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54"/>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54"/>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54"/>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54"/>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54"/>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54"/>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54"/>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54"/>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54"/>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54"/>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54"/>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54"/>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54"/>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54"/>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54"/>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54"/>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54"/>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54"/>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54"/>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54"/>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54"/>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54"/>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54"/>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54"/>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54"/>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54"/>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54"/>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54"/>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54"/>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54"/>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54"/>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54"/>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54"/>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54"/>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54"/>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54"/>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54"/>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54"/>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54"/>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54"/>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54"/>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54"/>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54"/>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54"/>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54"/>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54"/>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54"/>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54"/>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54"/>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54"/>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54"/>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54"/>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54"/>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54"/>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54"/>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54"/>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54"/>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54"/>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54"/>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54"/>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54"/>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54"/>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54"/>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54"/>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54"/>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54"/>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54"/>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54"/>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54"/>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54"/>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54"/>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54"/>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54"/>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54"/>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54"/>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54"/>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54"/>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54"/>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54"/>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54"/>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54"/>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54"/>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54"/>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54"/>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54"/>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54"/>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54"/>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54"/>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54"/>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54"/>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54"/>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54"/>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54"/>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54"/>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54"/>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54"/>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54"/>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54"/>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54"/>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54"/>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54"/>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54"/>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54"/>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54"/>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54"/>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54"/>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54"/>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54"/>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54"/>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54"/>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54"/>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54"/>
      <c r="O489" s="13"/>
      <c r="P489" s="13"/>
      <c r="Q489" s="13"/>
      <c r="R489" s="13"/>
      <c r="S489" s="13"/>
      <c r="T489" s="13"/>
      <c r="U489" s="13"/>
      <c r="V489" s="13"/>
      <c r="W489" s="13"/>
      <c r="X489" s="13"/>
      <c r="Y489" s="13"/>
      <c r="Z489" s="13"/>
    </row>
    <row r="490" spans="1:26" ht="15.75" customHeight="1" x14ac:dyDescent="0.25">
      <c r="N490" s="156"/>
    </row>
    <row r="491" spans="1:26" ht="15.75" customHeight="1" x14ac:dyDescent="0.25">
      <c r="N491" s="156"/>
    </row>
    <row r="492" spans="1:26" ht="15.75" customHeight="1" x14ac:dyDescent="0.25">
      <c r="N492" s="156"/>
    </row>
    <row r="493" spans="1:26" ht="15.75" customHeight="1" x14ac:dyDescent="0.25">
      <c r="N493" s="156"/>
    </row>
    <row r="494" spans="1:26" ht="15.75" customHeight="1" x14ac:dyDescent="0.25">
      <c r="N494" s="156"/>
    </row>
    <row r="495" spans="1:26" ht="15.75" customHeight="1" x14ac:dyDescent="0.25">
      <c r="N495" s="156"/>
    </row>
    <row r="496" spans="1:26" ht="15.75" customHeight="1" x14ac:dyDescent="0.25">
      <c r="N496" s="156"/>
    </row>
    <row r="497" spans="14:14" ht="15.75" customHeight="1" x14ac:dyDescent="0.25">
      <c r="N497" s="156"/>
    </row>
    <row r="498" spans="14:14" ht="15.75" customHeight="1" x14ac:dyDescent="0.25">
      <c r="N498" s="156"/>
    </row>
    <row r="499" spans="14:14" ht="15.75" customHeight="1" x14ac:dyDescent="0.25">
      <c r="N499" s="156"/>
    </row>
    <row r="500" spans="14:14" ht="15.75" customHeight="1" x14ac:dyDescent="0.25">
      <c r="N500" s="156"/>
    </row>
    <row r="501" spans="14:14" ht="15.75" customHeight="1" x14ac:dyDescent="0.25">
      <c r="N501" s="156"/>
    </row>
    <row r="502" spans="14:14" ht="15.75" customHeight="1" x14ac:dyDescent="0.25">
      <c r="N502" s="156"/>
    </row>
    <row r="503" spans="14:14" ht="15.75" customHeight="1" x14ac:dyDescent="0.25">
      <c r="N503" s="156"/>
    </row>
    <row r="504" spans="14:14" ht="15.75" customHeight="1" x14ac:dyDescent="0.25">
      <c r="N504" s="156"/>
    </row>
    <row r="505" spans="14:14" ht="15.75" customHeight="1" x14ac:dyDescent="0.25">
      <c r="N505" s="156"/>
    </row>
    <row r="506" spans="14:14" ht="15.75" customHeight="1" x14ac:dyDescent="0.25">
      <c r="N506" s="156"/>
    </row>
    <row r="507" spans="14:14" ht="15.75" customHeight="1" x14ac:dyDescent="0.25">
      <c r="N507" s="156"/>
    </row>
    <row r="508" spans="14:14" ht="15.75" customHeight="1" x14ac:dyDescent="0.25">
      <c r="N508" s="156"/>
    </row>
    <row r="509" spans="14:14" ht="15.75" customHeight="1" x14ac:dyDescent="0.25">
      <c r="N509" s="156"/>
    </row>
    <row r="510" spans="14:14" ht="15.75" customHeight="1" x14ac:dyDescent="0.25">
      <c r="N510" s="156"/>
    </row>
    <row r="511" spans="14:14" ht="15.75" customHeight="1" x14ac:dyDescent="0.25">
      <c r="N511" s="156"/>
    </row>
    <row r="512" spans="14:14" ht="15.75" customHeight="1" x14ac:dyDescent="0.25">
      <c r="N512" s="156"/>
    </row>
    <row r="513" spans="14:14" ht="15.75" customHeight="1" x14ac:dyDescent="0.25">
      <c r="N513" s="156"/>
    </row>
    <row r="514" spans="14:14" ht="15.75" customHeight="1" x14ac:dyDescent="0.25">
      <c r="N514" s="156"/>
    </row>
    <row r="515" spans="14:14" ht="15.75" customHeight="1" x14ac:dyDescent="0.25">
      <c r="N515" s="156"/>
    </row>
    <row r="516" spans="14:14" ht="15.75" customHeight="1" x14ac:dyDescent="0.25">
      <c r="N516" s="156"/>
    </row>
    <row r="517" spans="14:14" ht="15.75" customHeight="1" x14ac:dyDescent="0.25">
      <c r="N517" s="156"/>
    </row>
    <row r="518" spans="14:14" ht="15.75" customHeight="1" x14ac:dyDescent="0.25">
      <c r="N518" s="156"/>
    </row>
    <row r="519" spans="14:14" ht="15.75" customHeight="1" x14ac:dyDescent="0.25">
      <c r="N519" s="156"/>
    </row>
    <row r="520" spans="14:14" ht="15.75" customHeight="1" x14ac:dyDescent="0.25">
      <c r="N520" s="156"/>
    </row>
    <row r="521" spans="14:14" ht="15.75" customHeight="1" x14ac:dyDescent="0.25">
      <c r="N521" s="156"/>
    </row>
    <row r="522" spans="14:14" ht="15.75" customHeight="1" x14ac:dyDescent="0.25">
      <c r="N522" s="156"/>
    </row>
    <row r="523" spans="14:14" ht="15.75" customHeight="1" x14ac:dyDescent="0.25">
      <c r="N523" s="156"/>
    </row>
    <row r="524" spans="14:14" ht="15.75" customHeight="1" x14ac:dyDescent="0.25">
      <c r="N524" s="156"/>
    </row>
    <row r="525" spans="14:14" ht="15.75" customHeight="1" x14ac:dyDescent="0.25">
      <c r="N525" s="156"/>
    </row>
    <row r="526" spans="14:14" ht="15.75" customHeight="1" x14ac:dyDescent="0.25">
      <c r="N526" s="156"/>
    </row>
    <row r="527" spans="14:14" ht="15.75" customHeight="1" x14ac:dyDescent="0.25">
      <c r="N527" s="156"/>
    </row>
    <row r="528" spans="14:14" ht="15.75" customHeight="1" x14ac:dyDescent="0.25">
      <c r="N528" s="156"/>
    </row>
    <row r="529" spans="14:14" ht="15.75" customHeight="1" x14ac:dyDescent="0.25">
      <c r="N529" s="156"/>
    </row>
    <row r="530" spans="14:14" ht="15.75" customHeight="1" x14ac:dyDescent="0.25">
      <c r="N530" s="156"/>
    </row>
    <row r="531" spans="14:14" ht="15.75" customHeight="1" x14ac:dyDescent="0.25">
      <c r="N531" s="156"/>
    </row>
    <row r="532" spans="14:14" ht="15.75" customHeight="1" x14ac:dyDescent="0.25">
      <c r="N532" s="156"/>
    </row>
    <row r="533" spans="14:14" ht="15.75" customHeight="1" x14ac:dyDescent="0.25">
      <c r="N533" s="156"/>
    </row>
    <row r="534" spans="14:14" ht="15.75" customHeight="1" x14ac:dyDescent="0.25">
      <c r="N534" s="156"/>
    </row>
    <row r="535" spans="14:14" ht="15.75" customHeight="1" x14ac:dyDescent="0.25">
      <c r="N535" s="156"/>
    </row>
    <row r="536" spans="14:14" ht="15.75" customHeight="1" x14ac:dyDescent="0.25">
      <c r="N536" s="156"/>
    </row>
    <row r="537" spans="14:14" ht="15.75" customHeight="1" x14ac:dyDescent="0.25">
      <c r="N537" s="156"/>
    </row>
    <row r="538" spans="14:14" ht="15.75" customHeight="1" x14ac:dyDescent="0.25">
      <c r="N538" s="156"/>
    </row>
    <row r="539" spans="14:14" ht="15.75" customHeight="1" x14ac:dyDescent="0.25">
      <c r="N539" s="156"/>
    </row>
    <row r="540" spans="14:14" ht="15.75" customHeight="1" x14ac:dyDescent="0.25">
      <c r="N540" s="156"/>
    </row>
    <row r="541" spans="14:14" ht="15.75" customHeight="1" x14ac:dyDescent="0.25">
      <c r="N541" s="156"/>
    </row>
    <row r="542" spans="14:14" ht="15.75" customHeight="1" x14ac:dyDescent="0.25">
      <c r="N542" s="156"/>
    </row>
    <row r="543" spans="14:14" ht="15.75" customHeight="1" x14ac:dyDescent="0.25">
      <c r="N543" s="156"/>
    </row>
    <row r="544" spans="14:14" ht="15.75" customHeight="1" x14ac:dyDescent="0.25">
      <c r="N544" s="156"/>
    </row>
    <row r="545" spans="14:14" ht="15.75" customHeight="1" x14ac:dyDescent="0.25">
      <c r="N545" s="156"/>
    </row>
    <row r="546" spans="14:14" ht="15.75" customHeight="1" x14ac:dyDescent="0.25">
      <c r="N546" s="156"/>
    </row>
    <row r="547" spans="14:14" ht="15.75" customHeight="1" x14ac:dyDescent="0.25">
      <c r="N547" s="156"/>
    </row>
    <row r="548" spans="14:14" ht="15.75" customHeight="1" x14ac:dyDescent="0.25">
      <c r="N548" s="156"/>
    </row>
    <row r="549" spans="14:14" ht="15.75" customHeight="1" x14ac:dyDescent="0.25">
      <c r="N549" s="156"/>
    </row>
    <row r="550" spans="14:14" ht="15.75" customHeight="1" x14ac:dyDescent="0.25">
      <c r="N550" s="156"/>
    </row>
    <row r="551" spans="14:14" ht="15.75" customHeight="1" x14ac:dyDescent="0.25">
      <c r="N551" s="156"/>
    </row>
    <row r="552" spans="14:14" ht="15.75" customHeight="1" x14ac:dyDescent="0.25">
      <c r="N552" s="156"/>
    </row>
    <row r="553" spans="14:14" ht="15.75" customHeight="1" x14ac:dyDescent="0.25">
      <c r="N553" s="156"/>
    </row>
    <row r="554" spans="14:14" ht="15.75" customHeight="1" x14ac:dyDescent="0.25">
      <c r="N554" s="156"/>
    </row>
    <row r="555" spans="14:14" ht="15.75" customHeight="1" x14ac:dyDescent="0.25">
      <c r="N555" s="156"/>
    </row>
    <row r="556" spans="14:14" ht="15.75" customHeight="1" x14ac:dyDescent="0.25">
      <c r="N556" s="156"/>
    </row>
    <row r="557" spans="14:14" ht="15.75" customHeight="1" x14ac:dyDescent="0.25">
      <c r="N557" s="156"/>
    </row>
    <row r="558" spans="14:14" ht="15.75" customHeight="1" x14ac:dyDescent="0.25">
      <c r="N558" s="156"/>
    </row>
    <row r="559" spans="14:14" ht="15.75" customHeight="1" x14ac:dyDescent="0.25">
      <c r="N559" s="156"/>
    </row>
    <row r="560" spans="14:14" ht="15.75" customHeight="1" x14ac:dyDescent="0.25">
      <c r="N560" s="156"/>
    </row>
    <row r="561" spans="14:14" ht="15.75" customHeight="1" x14ac:dyDescent="0.25">
      <c r="N561" s="156"/>
    </row>
    <row r="562" spans="14:14" ht="15.75" customHeight="1" x14ac:dyDescent="0.25">
      <c r="N562" s="156"/>
    </row>
    <row r="563" spans="14:14" ht="15.75" customHeight="1" x14ac:dyDescent="0.25">
      <c r="N563" s="156"/>
    </row>
    <row r="564" spans="14:14" ht="15.75" customHeight="1" x14ac:dyDescent="0.25">
      <c r="N564" s="156"/>
    </row>
    <row r="565" spans="14:14" ht="15.75" customHeight="1" x14ac:dyDescent="0.25">
      <c r="N565" s="156"/>
    </row>
    <row r="566" spans="14:14" ht="15.75" customHeight="1" x14ac:dyDescent="0.25">
      <c r="N566" s="156"/>
    </row>
    <row r="567" spans="14:14" ht="15.75" customHeight="1" x14ac:dyDescent="0.25">
      <c r="N567" s="156"/>
    </row>
    <row r="568" spans="14:14" ht="15.75" customHeight="1" x14ac:dyDescent="0.25">
      <c r="N568" s="156"/>
    </row>
    <row r="569" spans="14:14" ht="15.75" customHeight="1" x14ac:dyDescent="0.25">
      <c r="N569" s="156"/>
    </row>
    <row r="570" spans="14:14" ht="15.75" customHeight="1" x14ac:dyDescent="0.25">
      <c r="N570" s="156"/>
    </row>
    <row r="571" spans="14:14" ht="15.75" customHeight="1" x14ac:dyDescent="0.25">
      <c r="N571" s="156"/>
    </row>
    <row r="572" spans="14:14" ht="15.75" customHeight="1" x14ac:dyDescent="0.25">
      <c r="N572" s="156"/>
    </row>
    <row r="573" spans="14:14" ht="15.75" customHeight="1" x14ac:dyDescent="0.25">
      <c r="N573" s="156"/>
    </row>
    <row r="574" spans="14:14" ht="15.75" customHeight="1" x14ac:dyDescent="0.25">
      <c r="N574" s="156"/>
    </row>
    <row r="575" spans="14:14" ht="15.75" customHeight="1" x14ac:dyDescent="0.25">
      <c r="N575" s="156"/>
    </row>
    <row r="576" spans="14:14" ht="15.75" customHeight="1" x14ac:dyDescent="0.25">
      <c r="N576" s="156"/>
    </row>
    <row r="577" spans="14:14" ht="15.75" customHeight="1" x14ac:dyDescent="0.25">
      <c r="N577" s="156"/>
    </row>
    <row r="578" spans="14:14" ht="15.75" customHeight="1" x14ac:dyDescent="0.25">
      <c r="N578" s="156"/>
    </row>
    <row r="579" spans="14:14" ht="15.75" customHeight="1" x14ac:dyDescent="0.25">
      <c r="N579" s="156"/>
    </row>
    <row r="580" spans="14:14" ht="15.75" customHeight="1" x14ac:dyDescent="0.25">
      <c r="N580" s="156"/>
    </row>
    <row r="581" spans="14:14" ht="15.75" customHeight="1" x14ac:dyDescent="0.25">
      <c r="N581" s="156"/>
    </row>
    <row r="582" spans="14:14" ht="15.75" customHeight="1" x14ac:dyDescent="0.25">
      <c r="N582" s="156"/>
    </row>
    <row r="583" spans="14:14" ht="15.75" customHeight="1" x14ac:dyDescent="0.25">
      <c r="N583" s="156"/>
    </row>
    <row r="584" spans="14:14" ht="15.75" customHeight="1" x14ac:dyDescent="0.25">
      <c r="N584" s="156"/>
    </row>
    <row r="585" spans="14:14" ht="15.75" customHeight="1" x14ac:dyDescent="0.25">
      <c r="N585" s="156"/>
    </row>
    <row r="586" spans="14:14" ht="15.75" customHeight="1" x14ac:dyDescent="0.25">
      <c r="N586" s="156"/>
    </row>
    <row r="587" spans="14:14" ht="15.75" customHeight="1" x14ac:dyDescent="0.25">
      <c r="N587" s="156"/>
    </row>
    <row r="588" spans="14:14" ht="15.75" customHeight="1" x14ac:dyDescent="0.25">
      <c r="N588" s="156"/>
    </row>
    <row r="589" spans="14:14" ht="15.75" customHeight="1" x14ac:dyDescent="0.25">
      <c r="N589" s="156"/>
    </row>
    <row r="590" spans="14:14" ht="15.75" customHeight="1" x14ac:dyDescent="0.25">
      <c r="N590" s="156"/>
    </row>
    <row r="591" spans="14:14" ht="15.75" customHeight="1" x14ac:dyDescent="0.25">
      <c r="N591" s="156"/>
    </row>
    <row r="592" spans="14:14" ht="15.75" customHeight="1" x14ac:dyDescent="0.25">
      <c r="N592" s="156"/>
    </row>
    <row r="593" spans="14:14" ht="15.75" customHeight="1" x14ac:dyDescent="0.25">
      <c r="N593" s="156"/>
    </row>
    <row r="594" spans="14:14" ht="15.75" customHeight="1" x14ac:dyDescent="0.25">
      <c r="N594" s="156"/>
    </row>
    <row r="595" spans="14:14" ht="15.75" customHeight="1" x14ac:dyDescent="0.25">
      <c r="N595" s="156"/>
    </row>
    <row r="596" spans="14:14" ht="15.75" customHeight="1" x14ac:dyDescent="0.25">
      <c r="N596" s="156"/>
    </row>
    <row r="597" spans="14:14" ht="15.75" customHeight="1" x14ac:dyDescent="0.25">
      <c r="N597" s="156"/>
    </row>
    <row r="598" spans="14:14" ht="15.75" customHeight="1" x14ac:dyDescent="0.25">
      <c r="N598" s="156"/>
    </row>
    <row r="599" spans="14:14" ht="15.75" customHeight="1" x14ac:dyDescent="0.25">
      <c r="N599" s="156"/>
    </row>
    <row r="600" spans="14:14" ht="15.75" customHeight="1" x14ac:dyDescent="0.25">
      <c r="N600" s="156"/>
    </row>
    <row r="601" spans="14:14" ht="15.75" customHeight="1" x14ac:dyDescent="0.25">
      <c r="N601" s="156"/>
    </row>
    <row r="602" spans="14:14" ht="15.75" customHeight="1" x14ac:dyDescent="0.25">
      <c r="N602" s="156"/>
    </row>
    <row r="603" spans="14:14" ht="15.75" customHeight="1" x14ac:dyDescent="0.25">
      <c r="N603" s="156"/>
    </row>
    <row r="604" spans="14:14" ht="15.75" customHeight="1" x14ac:dyDescent="0.25">
      <c r="N604" s="156"/>
    </row>
    <row r="605" spans="14:14" ht="15.75" customHeight="1" x14ac:dyDescent="0.25">
      <c r="N605" s="156"/>
    </row>
    <row r="606" spans="14:14" ht="15.75" customHeight="1" x14ac:dyDescent="0.25">
      <c r="N606" s="156"/>
    </row>
    <row r="607" spans="14:14" ht="15.75" customHeight="1" x14ac:dyDescent="0.25">
      <c r="N607" s="156"/>
    </row>
    <row r="608" spans="14:14" ht="15.75" customHeight="1" x14ac:dyDescent="0.25">
      <c r="N608" s="156"/>
    </row>
    <row r="609" spans="14:14" ht="15.75" customHeight="1" x14ac:dyDescent="0.25">
      <c r="N609" s="156"/>
    </row>
    <row r="610" spans="14:14" ht="15.75" customHeight="1" x14ac:dyDescent="0.25">
      <c r="N610" s="156"/>
    </row>
    <row r="611" spans="14:14" ht="15.75" customHeight="1" x14ac:dyDescent="0.25">
      <c r="N611" s="156"/>
    </row>
    <row r="612" spans="14:14" ht="15.75" customHeight="1" x14ac:dyDescent="0.25">
      <c r="N612" s="156"/>
    </row>
    <row r="613" spans="14:14" ht="15.75" customHeight="1" x14ac:dyDescent="0.25">
      <c r="N613" s="156"/>
    </row>
    <row r="614" spans="14:14" ht="15.75" customHeight="1" x14ac:dyDescent="0.25">
      <c r="N614" s="156"/>
    </row>
    <row r="615" spans="14:14" ht="15.75" customHeight="1" x14ac:dyDescent="0.25">
      <c r="N615" s="156"/>
    </row>
    <row r="616" spans="14:14" ht="15.75" customHeight="1" x14ac:dyDescent="0.25">
      <c r="N616" s="156"/>
    </row>
    <row r="617" spans="14:14" ht="15.75" customHeight="1" x14ac:dyDescent="0.25">
      <c r="N617" s="156"/>
    </row>
    <row r="618" spans="14:14" ht="15.75" customHeight="1" x14ac:dyDescent="0.25">
      <c r="N618" s="156"/>
    </row>
    <row r="619" spans="14:14" ht="15.75" customHeight="1" x14ac:dyDescent="0.25">
      <c r="N619" s="156"/>
    </row>
    <row r="620" spans="14:14" ht="15.75" customHeight="1" x14ac:dyDescent="0.25">
      <c r="N620" s="156"/>
    </row>
    <row r="621" spans="14:14" ht="15.75" customHeight="1" x14ac:dyDescent="0.25">
      <c r="N621" s="156"/>
    </row>
    <row r="622" spans="14:14" ht="15.75" customHeight="1" x14ac:dyDescent="0.25">
      <c r="N622" s="156"/>
    </row>
    <row r="623" spans="14:14" ht="15.75" customHeight="1" x14ac:dyDescent="0.25">
      <c r="N623" s="156"/>
    </row>
    <row r="624" spans="14:14" ht="15.75" customHeight="1" x14ac:dyDescent="0.25">
      <c r="N624" s="156"/>
    </row>
    <row r="625" spans="14:14" ht="15.75" customHeight="1" x14ac:dyDescent="0.25">
      <c r="N625" s="156"/>
    </row>
    <row r="626" spans="14:14" ht="15.75" customHeight="1" x14ac:dyDescent="0.25">
      <c r="N626" s="156"/>
    </row>
    <row r="627" spans="14:14" ht="15.75" customHeight="1" x14ac:dyDescent="0.25">
      <c r="N627" s="156"/>
    </row>
    <row r="628" spans="14:14" ht="15.75" customHeight="1" x14ac:dyDescent="0.25">
      <c r="N628" s="156"/>
    </row>
    <row r="629" spans="14:14" ht="15.75" customHeight="1" x14ac:dyDescent="0.25">
      <c r="N629" s="156"/>
    </row>
    <row r="630" spans="14:14" ht="15.75" customHeight="1" x14ac:dyDescent="0.25">
      <c r="N630" s="156"/>
    </row>
    <row r="631" spans="14:14" ht="15.75" customHeight="1" x14ac:dyDescent="0.25">
      <c r="N631" s="156"/>
    </row>
    <row r="632" spans="14:14" ht="15.75" customHeight="1" x14ac:dyDescent="0.25">
      <c r="N632" s="156"/>
    </row>
    <row r="633" spans="14:14" ht="15.75" customHeight="1" x14ac:dyDescent="0.25">
      <c r="N633" s="156"/>
    </row>
    <row r="634" spans="14:14" ht="15.75" customHeight="1" x14ac:dyDescent="0.25">
      <c r="N634" s="156"/>
    </row>
    <row r="635" spans="14:14" ht="15.75" customHeight="1" x14ac:dyDescent="0.25">
      <c r="N635" s="156"/>
    </row>
    <row r="636" spans="14:14" ht="15.75" customHeight="1" x14ac:dyDescent="0.25">
      <c r="N636" s="156"/>
    </row>
    <row r="637" spans="14:14" ht="15.75" customHeight="1" x14ac:dyDescent="0.25">
      <c r="N637" s="156"/>
    </row>
    <row r="638" spans="14:14" ht="15.75" customHeight="1" x14ac:dyDescent="0.25">
      <c r="N638" s="156"/>
    </row>
    <row r="639" spans="14:14" ht="15.75" customHeight="1" x14ac:dyDescent="0.25">
      <c r="N639" s="156"/>
    </row>
    <row r="640" spans="14:14" ht="15.75" customHeight="1" x14ac:dyDescent="0.25">
      <c r="N640" s="156"/>
    </row>
    <row r="641" spans="14:14" ht="15.75" customHeight="1" x14ac:dyDescent="0.25">
      <c r="N641" s="156"/>
    </row>
    <row r="642" spans="14:14" ht="15.75" customHeight="1" x14ac:dyDescent="0.25">
      <c r="N642" s="156"/>
    </row>
    <row r="643" spans="14:14" ht="15.75" customHeight="1" x14ac:dyDescent="0.25">
      <c r="N643" s="156"/>
    </row>
    <row r="644" spans="14:14" ht="15.75" customHeight="1" x14ac:dyDescent="0.25">
      <c r="N644" s="156"/>
    </row>
    <row r="645" spans="14:14" ht="15.75" customHeight="1" x14ac:dyDescent="0.25">
      <c r="N645" s="156"/>
    </row>
    <row r="646" spans="14:14" ht="15.75" customHeight="1" x14ac:dyDescent="0.25">
      <c r="N646" s="156"/>
    </row>
    <row r="647" spans="14:14" ht="15.75" customHeight="1" x14ac:dyDescent="0.25">
      <c r="N647" s="156"/>
    </row>
    <row r="648" spans="14:14" ht="15.75" customHeight="1" x14ac:dyDescent="0.25">
      <c r="N648" s="156"/>
    </row>
    <row r="649" spans="14:14" ht="15.75" customHeight="1" x14ac:dyDescent="0.25">
      <c r="N649" s="156"/>
    </row>
    <row r="650" spans="14:14" ht="15.75" customHeight="1" x14ac:dyDescent="0.25">
      <c r="N650" s="156"/>
    </row>
    <row r="651" spans="14:14" ht="15.75" customHeight="1" x14ac:dyDescent="0.25">
      <c r="N651" s="156"/>
    </row>
    <row r="652" spans="14:14" ht="15.75" customHeight="1" x14ac:dyDescent="0.25">
      <c r="N652" s="156"/>
    </row>
    <row r="653" spans="14:14" ht="15.75" customHeight="1" x14ac:dyDescent="0.25">
      <c r="N653" s="156"/>
    </row>
    <row r="654" spans="14:14" ht="15.75" customHeight="1" x14ac:dyDescent="0.25">
      <c r="N654" s="156"/>
    </row>
    <row r="655" spans="14:14" ht="15.75" customHeight="1" x14ac:dyDescent="0.25">
      <c r="N655" s="156"/>
    </row>
    <row r="656" spans="14:14" ht="15.75" customHeight="1" x14ac:dyDescent="0.25">
      <c r="N656" s="156"/>
    </row>
    <row r="657" spans="14:14" ht="15.75" customHeight="1" x14ac:dyDescent="0.25">
      <c r="N657" s="156"/>
    </row>
    <row r="658" spans="14:14" ht="15.75" customHeight="1" x14ac:dyDescent="0.25">
      <c r="N658" s="156"/>
    </row>
    <row r="659" spans="14:14" ht="15.75" customHeight="1" x14ac:dyDescent="0.25">
      <c r="N659" s="156"/>
    </row>
    <row r="660" spans="14:14" ht="15.75" customHeight="1" x14ac:dyDescent="0.25">
      <c r="N660" s="156"/>
    </row>
    <row r="661" spans="14:14" ht="15.75" customHeight="1" x14ac:dyDescent="0.25">
      <c r="N661" s="156"/>
    </row>
    <row r="662" spans="14:14" ht="15.75" customHeight="1" x14ac:dyDescent="0.25">
      <c r="N662" s="156"/>
    </row>
    <row r="663" spans="14:14" ht="15.75" customHeight="1" x14ac:dyDescent="0.25">
      <c r="N663" s="156"/>
    </row>
    <row r="664" spans="14:14" ht="15.75" customHeight="1" x14ac:dyDescent="0.25">
      <c r="N664" s="156"/>
    </row>
    <row r="665" spans="14:14" ht="15.75" customHeight="1" x14ac:dyDescent="0.25">
      <c r="N665" s="156"/>
    </row>
    <row r="666" spans="14:14" ht="15.75" customHeight="1" x14ac:dyDescent="0.25">
      <c r="N666" s="156"/>
    </row>
    <row r="667" spans="14:14" ht="15.75" customHeight="1" x14ac:dyDescent="0.25">
      <c r="N667" s="156"/>
    </row>
    <row r="668" spans="14:14" ht="15.75" customHeight="1" x14ac:dyDescent="0.25">
      <c r="N668" s="156"/>
    </row>
    <row r="669" spans="14:14" ht="15.75" customHeight="1" x14ac:dyDescent="0.25">
      <c r="N669" s="156"/>
    </row>
    <row r="670" spans="14:14" ht="15.75" customHeight="1" x14ac:dyDescent="0.25">
      <c r="N670" s="156"/>
    </row>
    <row r="671" spans="14:14" ht="15.75" customHeight="1" x14ac:dyDescent="0.25">
      <c r="N671" s="156"/>
    </row>
    <row r="672" spans="14:14" ht="15.75" customHeight="1" x14ac:dyDescent="0.25">
      <c r="N672" s="156"/>
    </row>
    <row r="673" spans="14:14" ht="15.75" customHeight="1" x14ac:dyDescent="0.25">
      <c r="N673" s="156"/>
    </row>
    <row r="674" spans="14:14" ht="15.75" customHeight="1" x14ac:dyDescent="0.25">
      <c r="N674" s="156"/>
    </row>
    <row r="675" spans="14:14" ht="15.75" customHeight="1" x14ac:dyDescent="0.25">
      <c r="N675" s="156"/>
    </row>
    <row r="676" spans="14:14" ht="15.75" customHeight="1" x14ac:dyDescent="0.25">
      <c r="N676" s="156"/>
    </row>
    <row r="677" spans="14:14" ht="15.75" customHeight="1" x14ac:dyDescent="0.25">
      <c r="N677" s="156"/>
    </row>
    <row r="678" spans="14:14" ht="15.75" customHeight="1" x14ac:dyDescent="0.25">
      <c r="N678" s="156"/>
    </row>
    <row r="679" spans="14:14" ht="15.75" customHeight="1" x14ac:dyDescent="0.25">
      <c r="N679" s="156"/>
    </row>
    <row r="680" spans="14:14" ht="15.75" customHeight="1" x14ac:dyDescent="0.25">
      <c r="N680" s="156"/>
    </row>
    <row r="681" spans="14:14" ht="15.75" customHeight="1" x14ac:dyDescent="0.25">
      <c r="N681" s="156"/>
    </row>
    <row r="682" spans="14:14" ht="15.75" customHeight="1" x14ac:dyDescent="0.25">
      <c r="N682" s="156"/>
    </row>
    <row r="683" spans="14:14" ht="15.75" customHeight="1" x14ac:dyDescent="0.25">
      <c r="N683" s="156"/>
    </row>
    <row r="684" spans="14:14" ht="15.75" customHeight="1" x14ac:dyDescent="0.25">
      <c r="N684" s="156"/>
    </row>
    <row r="685" spans="14:14" ht="15.75" customHeight="1" x14ac:dyDescent="0.25">
      <c r="N685" s="156"/>
    </row>
    <row r="686" spans="14:14" ht="15.75" customHeight="1" x14ac:dyDescent="0.25">
      <c r="N686" s="156"/>
    </row>
    <row r="687" spans="14:14" ht="15.75" customHeight="1" x14ac:dyDescent="0.25">
      <c r="N687" s="156"/>
    </row>
    <row r="688" spans="14:14" ht="15.75" customHeight="1" x14ac:dyDescent="0.25">
      <c r="N688" s="156"/>
    </row>
    <row r="689" spans="14:14" ht="15.75" customHeight="1" x14ac:dyDescent="0.25">
      <c r="N689" s="156"/>
    </row>
    <row r="690" spans="14:14" ht="15.75" customHeight="1" x14ac:dyDescent="0.25">
      <c r="N690" s="156"/>
    </row>
    <row r="691" spans="14:14" ht="15.75" customHeight="1" x14ac:dyDescent="0.25">
      <c r="N691" s="156"/>
    </row>
    <row r="692" spans="14:14" ht="15.75" customHeight="1" x14ac:dyDescent="0.25">
      <c r="N692" s="156"/>
    </row>
    <row r="693" spans="14:14" ht="15.75" customHeight="1" x14ac:dyDescent="0.25">
      <c r="N693" s="156"/>
    </row>
    <row r="694" spans="14:14" ht="15.75" customHeight="1" x14ac:dyDescent="0.25">
      <c r="N694" s="156"/>
    </row>
    <row r="695" spans="14:14" ht="15.75" customHeight="1" x14ac:dyDescent="0.25">
      <c r="N695" s="156"/>
    </row>
    <row r="696" spans="14:14" ht="15.75" customHeight="1" x14ac:dyDescent="0.25">
      <c r="N696" s="156"/>
    </row>
    <row r="697" spans="14:14" ht="15.75" customHeight="1" x14ac:dyDescent="0.25">
      <c r="N697" s="156"/>
    </row>
    <row r="698" spans="14:14" ht="15.75" customHeight="1" x14ac:dyDescent="0.25">
      <c r="N698" s="156"/>
    </row>
    <row r="699" spans="14:14" ht="15.75" customHeight="1" x14ac:dyDescent="0.25">
      <c r="N699" s="156"/>
    </row>
    <row r="700" spans="14:14" ht="15.75" customHeight="1" x14ac:dyDescent="0.25">
      <c r="N700" s="156"/>
    </row>
    <row r="701" spans="14:14" ht="15.75" customHeight="1" x14ac:dyDescent="0.25">
      <c r="N701" s="156"/>
    </row>
    <row r="702" spans="14:14" ht="15.75" customHeight="1" x14ac:dyDescent="0.25">
      <c r="N702" s="156"/>
    </row>
    <row r="703" spans="14:14" ht="15.75" customHeight="1" x14ac:dyDescent="0.25">
      <c r="N703" s="156"/>
    </row>
    <row r="704" spans="14:14" ht="15.75" customHeight="1" x14ac:dyDescent="0.25">
      <c r="N704" s="156"/>
    </row>
    <row r="705" spans="14:14" ht="15.75" customHeight="1" x14ac:dyDescent="0.25">
      <c r="N705" s="156"/>
    </row>
    <row r="706" spans="14:14" ht="15.75" customHeight="1" x14ac:dyDescent="0.25">
      <c r="N706" s="156"/>
    </row>
    <row r="707" spans="14:14" ht="15.75" customHeight="1" x14ac:dyDescent="0.25">
      <c r="N707" s="156"/>
    </row>
    <row r="708" spans="14:14" ht="15.75" customHeight="1" x14ac:dyDescent="0.25">
      <c r="N708" s="156"/>
    </row>
    <row r="709" spans="14:14" ht="15.75" customHeight="1" x14ac:dyDescent="0.25">
      <c r="N709" s="156"/>
    </row>
    <row r="710" spans="14:14" ht="15.75" customHeight="1" x14ac:dyDescent="0.25">
      <c r="N710" s="156"/>
    </row>
    <row r="711" spans="14:14" ht="15.75" customHeight="1" x14ac:dyDescent="0.25">
      <c r="N711" s="156"/>
    </row>
    <row r="712" spans="14:14" ht="15.75" customHeight="1" x14ac:dyDescent="0.25">
      <c r="N712" s="156"/>
    </row>
    <row r="713" spans="14:14" ht="15.75" customHeight="1" x14ac:dyDescent="0.25">
      <c r="N713" s="156"/>
    </row>
    <row r="714" spans="14:14" ht="15.75" customHeight="1" x14ac:dyDescent="0.25">
      <c r="N714" s="156"/>
    </row>
    <row r="715" spans="14:14" ht="15.75" customHeight="1" x14ac:dyDescent="0.25">
      <c r="N715" s="156"/>
    </row>
    <row r="716" spans="14:14" ht="15.75" customHeight="1" x14ac:dyDescent="0.25">
      <c r="N716" s="156"/>
    </row>
    <row r="717" spans="14:14" ht="15.75" customHeight="1" x14ac:dyDescent="0.25">
      <c r="N717" s="156"/>
    </row>
    <row r="718" spans="14:14" ht="15.75" customHeight="1" x14ac:dyDescent="0.25">
      <c r="N718" s="156"/>
    </row>
    <row r="719" spans="14:14" ht="15.75" customHeight="1" x14ac:dyDescent="0.25">
      <c r="N719" s="156"/>
    </row>
    <row r="720" spans="14:14" ht="15.75" customHeight="1" x14ac:dyDescent="0.25">
      <c r="N720" s="156"/>
    </row>
    <row r="721" spans="14:14" ht="15.75" customHeight="1" x14ac:dyDescent="0.25">
      <c r="N721" s="156"/>
    </row>
    <row r="722" spans="14:14" ht="15.75" customHeight="1" x14ac:dyDescent="0.25">
      <c r="N722" s="156"/>
    </row>
    <row r="723" spans="14:14" ht="15.75" customHeight="1" x14ac:dyDescent="0.25">
      <c r="N723" s="156"/>
    </row>
    <row r="724" spans="14:14" ht="15.75" customHeight="1" x14ac:dyDescent="0.25">
      <c r="N724" s="156"/>
    </row>
    <row r="725" spans="14:14" ht="15.75" customHeight="1" x14ac:dyDescent="0.25">
      <c r="N725" s="156"/>
    </row>
    <row r="726" spans="14:14" ht="15.75" customHeight="1" x14ac:dyDescent="0.25">
      <c r="N726" s="156"/>
    </row>
    <row r="727" spans="14:14" ht="15.75" customHeight="1" x14ac:dyDescent="0.25">
      <c r="N727" s="156"/>
    </row>
    <row r="728" spans="14:14" ht="15.75" customHeight="1" x14ac:dyDescent="0.25">
      <c r="N728" s="156"/>
    </row>
    <row r="729" spans="14:14" ht="15.75" customHeight="1" x14ac:dyDescent="0.25">
      <c r="N729" s="156"/>
    </row>
    <row r="730" spans="14:14" ht="15.75" customHeight="1" x14ac:dyDescent="0.25">
      <c r="N730" s="156"/>
    </row>
    <row r="731" spans="14:14" ht="15.75" customHeight="1" x14ac:dyDescent="0.25">
      <c r="N731" s="156"/>
    </row>
    <row r="732" spans="14:14" ht="15.75" customHeight="1" x14ac:dyDescent="0.25">
      <c r="N732" s="156"/>
    </row>
    <row r="733" spans="14:14" ht="15.75" customHeight="1" x14ac:dyDescent="0.25">
      <c r="N733" s="156"/>
    </row>
    <row r="734" spans="14:14" ht="15.75" customHeight="1" x14ac:dyDescent="0.25">
      <c r="N734" s="156"/>
    </row>
    <row r="735" spans="14:14" ht="15.75" customHeight="1" x14ac:dyDescent="0.25">
      <c r="N735" s="156"/>
    </row>
    <row r="736" spans="14:14" ht="15.75" customHeight="1" x14ac:dyDescent="0.25">
      <c r="N736" s="156"/>
    </row>
    <row r="737" spans="14:14" ht="15.75" customHeight="1" x14ac:dyDescent="0.25">
      <c r="N737" s="156"/>
    </row>
    <row r="738" spans="14:14" ht="15.75" customHeight="1" x14ac:dyDescent="0.25">
      <c r="N738" s="156"/>
    </row>
    <row r="739" spans="14:14" ht="15.75" customHeight="1" x14ac:dyDescent="0.25">
      <c r="N739" s="156"/>
    </row>
    <row r="740" spans="14:14" ht="15.75" customHeight="1" x14ac:dyDescent="0.25">
      <c r="N740" s="156"/>
    </row>
    <row r="741" spans="14:14" ht="15.75" customHeight="1" x14ac:dyDescent="0.25">
      <c r="N741" s="156"/>
    </row>
    <row r="742" spans="14:14" ht="15.75" customHeight="1" x14ac:dyDescent="0.25">
      <c r="N742" s="156"/>
    </row>
    <row r="743" spans="14:14" ht="15.75" customHeight="1" x14ac:dyDescent="0.25">
      <c r="N743" s="156"/>
    </row>
    <row r="744" spans="14:14" ht="15.75" customHeight="1" x14ac:dyDescent="0.25">
      <c r="N744" s="156"/>
    </row>
    <row r="745" spans="14:14" ht="15.75" customHeight="1" x14ac:dyDescent="0.25">
      <c r="N745" s="156"/>
    </row>
    <row r="746" spans="14:14" ht="15.75" customHeight="1" x14ac:dyDescent="0.25">
      <c r="N746" s="156"/>
    </row>
    <row r="747" spans="14:14" ht="15.75" customHeight="1" x14ac:dyDescent="0.25">
      <c r="N747" s="156"/>
    </row>
    <row r="748" spans="14:14" ht="15.75" customHeight="1" x14ac:dyDescent="0.25">
      <c r="N748" s="156"/>
    </row>
    <row r="749" spans="14:14" ht="15.75" customHeight="1" x14ac:dyDescent="0.25">
      <c r="N749" s="156"/>
    </row>
    <row r="750" spans="14:14" ht="15.75" customHeight="1" x14ac:dyDescent="0.25">
      <c r="N750" s="156"/>
    </row>
    <row r="751" spans="14:14" ht="15.75" customHeight="1" x14ac:dyDescent="0.25">
      <c r="N751" s="156"/>
    </row>
    <row r="752" spans="14:14" ht="15.75" customHeight="1" x14ac:dyDescent="0.25">
      <c r="N752" s="156"/>
    </row>
    <row r="753" spans="14:14" ht="15.75" customHeight="1" x14ac:dyDescent="0.25">
      <c r="N753" s="156"/>
    </row>
    <row r="754" spans="14:14" ht="15.75" customHeight="1" x14ac:dyDescent="0.25">
      <c r="N754" s="156"/>
    </row>
    <row r="755" spans="14:14" ht="15.75" customHeight="1" x14ac:dyDescent="0.25">
      <c r="N755" s="156"/>
    </row>
    <row r="756" spans="14:14" ht="15.75" customHeight="1" x14ac:dyDescent="0.25">
      <c r="N756" s="156"/>
    </row>
    <row r="757" spans="14:14" ht="15.75" customHeight="1" x14ac:dyDescent="0.25">
      <c r="N757" s="156"/>
    </row>
    <row r="758" spans="14:14" ht="15.75" customHeight="1" x14ac:dyDescent="0.25">
      <c r="N758" s="156"/>
    </row>
    <row r="759" spans="14:14" ht="15.75" customHeight="1" x14ac:dyDescent="0.25">
      <c r="N759" s="156"/>
    </row>
    <row r="760" spans="14:14" ht="15.75" customHeight="1" x14ac:dyDescent="0.25">
      <c r="N760" s="156"/>
    </row>
    <row r="761" spans="14:14" ht="15.75" customHeight="1" x14ac:dyDescent="0.25">
      <c r="N761" s="156"/>
    </row>
    <row r="762" spans="14:14" ht="15.75" customHeight="1" x14ac:dyDescent="0.25">
      <c r="N762" s="156"/>
    </row>
    <row r="763" spans="14:14" ht="15.75" customHeight="1" x14ac:dyDescent="0.25">
      <c r="N763" s="156"/>
    </row>
    <row r="764" spans="14:14" ht="15.75" customHeight="1" x14ac:dyDescent="0.25">
      <c r="N764" s="156"/>
    </row>
    <row r="765" spans="14:14" ht="15.75" customHeight="1" x14ac:dyDescent="0.25">
      <c r="N765" s="156"/>
    </row>
    <row r="766" spans="14:14" ht="15.75" customHeight="1" x14ac:dyDescent="0.25">
      <c r="N766" s="156"/>
    </row>
    <row r="767" spans="14:14" ht="15.75" customHeight="1" x14ac:dyDescent="0.25">
      <c r="N767" s="156"/>
    </row>
    <row r="768" spans="14:14" ht="15.75" customHeight="1" x14ac:dyDescent="0.25">
      <c r="N768" s="156"/>
    </row>
    <row r="769" spans="14:14" ht="15.75" customHeight="1" x14ac:dyDescent="0.25">
      <c r="N769" s="156"/>
    </row>
    <row r="770" spans="14:14" ht="15.75" customHeight="1" x14ac:dyDescent="0.25">
      <c r="N770" s="156"/>
    </row>
    <row r="771" spans="14:14" ht="15.75" customHeight="1" x14ac:dyDescent="0.25">
      <c r="N771" s="156"/>
    </row>
    <row r="772" spans="14:14" ht="15.75" customHeight="1" x14ac:dyDescent="0.25">
      <c r="N772" s="156"/>
    </row>
    <row r="773" spans="14:14" ht="15.75" customHeight="1" x14ac:dyDescent="0.25">
      <c r="N773" s="156"/>
    </row>
    <row r="774" spans="14:14" ht="15.75" customHeight="1" x14ac:dyDescent="0.25">
      <c r="N774" s="156"/>
    </row>
    <row r="775" spans="14:14" ht="15.75" customHeight="1" x14ac:dyDescent="0.25">
      <c r="N775" s="156"/>
    </row>
    <row r="776" spans="14:14" ht="15.75" customHeight="1" x14ac:dyDescent="0.25">
      <c r="N776" s="156"/>
    </row>
    <row r="777" spans="14:14" ht="15.75" customHeight="1" x14ac:dyDescent="0.25">
      <c r="N777" s="156"/>
    </row>
    <row r="778" spans="14:14" ht="15.75" customHeight="1" x14ac:dyDescent="0.25">
      <c r="N778" s="156"/>
    </row>
    <row r="779" spans="14:14" ht="15.75" customHeight="1" x14ac:dyDescent="0.25">
      <c r="N779" s="156"/>
    </row>
    <row r="780" spans="14:14" ht="15.75" customHeight="1" x14ac:dyDescent="0.25">
      <c r="N780" s="156"/>
    </row>
    <row r="781" spans="14:14" ht="15.75" customHeight="1" x14ac:dyDescent="0.25">
      <c r="N781" s="156"/>
    </row>
    <row r="782" spans="14:14" ht="15.75" customHeight="1" x14ac:dyDescent="0.25">
      <c r="N782" s="156"/>
    </row>
    <row r="783" spans="14:14" ht="15.75" customHeight="1" x14ac:dyDescent="0.25">
      <c r="N783" s="156"/>
    </row>
    <row r="784" spans="14:14" ht="15.75" customHeight="1" x14ac:dyDescent="0.25">
      <c r="N784" s="156"/>
    </row>
    <row r="785" spans="14:14" ht="15.75" customHeight="1" x14ac:dyDescent="0.25">
      <c r="N785" s="156"/>
    </row>
    <row r="786" spans="14:14" ht="15.75" customHeight="1" x14ac:dyDescent="0.25">
      <c r="N786" s="156"/>
    </row>
    <row r="787" spans="14:14" ht="15.75" customHeight="1" x14ac:dyDescent="0.25">
      <c r="N787" s="156"/>
    </row>
    <row r="788" spans="14:14" ht="15.75" customHeight="1" x14ac:dyDescent="0.25">
      <c r="N788" s="156"/>
    </row>
    <row r="789" spans="14:14" ht="15.75" customHeight="1" x14ac:dyDescent="0.25">
      <c r="N789" s="156"/>
    </row>
    <row r="790" spans="14:14" ht="15.75" customHeight="1" x14ac:dyDescent="0.25">
      <c r="N790" s="156"/>
    </row>
    <row r="791" spans="14:14" ht="15.75" customHeight="1" x14ac:dyDescent="0.25">
      <c r="N791" s="156"/>
    </row>
    <row r="792" spans="14:14" ht="15.75" customHeight="1" x14ac:dyDescent="0.25">
      <c r="N792" s="156"/>
    </row>
    <row r="793" spans="14:14" ht="15.75" customHeight="1" x14ac:dyDescent="0.25">
      <c r="N793" s="156"/>
    </row>
    <row r="794" spans="14:14" ht="15.75" customHeight="1" x14ac:dyDescent="0.25">
      <c r="N794" s="156"/>
    </row>
    <row r="795" spans="14:14" ht="15.75" customHeight="1" x14ac:dyDescent="0.25">
      <c r="N795" s="156"/>
    </row>
    <row r="796" spans="14:14" ht="15.75" customHeight="1" x14ac:dyDescent="0.25">
      <c r="N796" s="156"/>
    </row>
    <row r="797" spans="14:14" ht="15.75" customHeight="1" x14ac:dyDescent="0.25">
      <c r="N797" s="156"/>
    </row>
    <row r="798" spans="14:14" ht="15.75" customHeight="1" x14ac:dyDescent="0.25">
      <c r="N798" s="156"/>
    </row>
    <row r="799" spans="14:14" ht="15.75" customHeight="1" x14ac:dyDescent="0.25">
      <c r="N799" s="156"/>
    </row>
    <row r="800" spans="14:14" ht="15.75" customHeight="1" x14ac:dyDescent="0.25">
      <c r="N800" s="156"/>
    </row>
    <row r="801" spans="14:14" ht="15.75" customHeight="1" x14ac:dyDescent="0.25">
      <c r="N801" s="156"/>
    </row>
    <row r="802" spans="14:14" ht="15.75" customHeight="1" x14ac:dyDescent="0.25">
      <c r="N802" s="156"/>
    </row>
    <row r="803" spans="14:14" ht="15.75" customHeight="1" x14ac:dyDescent="0.25">
      <c r="N803" s="156"/>
    </row>
    <row r="804" spans="14:14" ht="15.75" customHeight="1" x14ac:dyDescent="0.25">
      <c r="N804" s="156"/>
    </row>
    <row r="805" spans="14:14" ht="15.75" customHeight="1" x14ac:dyDescent="0.25">
      <c r="N805" s="156"/>
    </row>
    <row r="806" spans="14:14" ht="15.75" customHeight="1" x14ac:dyDescent="0.25">
      <c r="N806" s="156"/>
    </row>
    <row r="807" spans="14:14" ht="15.75" customHeight="1" x14ac:dyDescent="0.25">
      <c r="N807" s="156"/>
    </row>
    <row r="808" spans="14:14" ht="15.75" customHeight="1" x14ac:dyDescent="0.25">
      <c r="N808" s="156"/>
    </row>
    <row r="809" spans="14:14" ht="15.75" customHeight="1" x14ac:dyDescent="0.25">
      <c r="N809" s="156"/>
    </row>
    <row r="810" spans="14:14" ht="15.75" customHeight="1" x14ac:dyDescent="0.25">
      <c r="N810" s="156"/>
    </row>
    <row r="811" spans="14:14" ht="15.75" customHeight="1" x14ac:dyDescent="0.25">
      <c r="N811" s="156"/>
    </row>
    <row r="812" spans="14:14" ht="15.75" customHeight="1" x14ac:dyDescent="0.25">
      <c r="N812" s="156"/>
    </row>
    <row r="813" spans="14:14" ht="15.75" customHeight="1" x14ac:dyDescent="0.25">
      <c r="N813" s="156"/>
    </row>
    <row r="814" spans="14:14" ht="15.75" customHeight="1" x14ac:dyDescent="0.25">
      <c r="N814" s="156"/>
    </row>
    <row r="815" spans="14:14" ht="15.75" customHeight="1" x14ac:dyDescent="0.25">
      <c r="N815" s="156"/>
    </row>
    <row r="816" spans="14:14" ht="15.75" customHeight="1" x14ac:dyDescent="0.25">
      <c r="N816" s="156"/>
    </row>
    <row r="817" spans="14:14" ht="15.75" customHeight="1" x14ac:dyDescent="0.25">
      <c r="N817" s="156"/>
    </row>
    <row r="818" spans="14:14" ht="15.75" customHeight="1" x14ac:dyDescent="0.25">
      <c r="N818" s="156"/>
    </row>
    <row r="819" spans="14:14" ht="15.75" customHeight="1" x14ac:dyDescent="0.25">
      <c r="N819" s="156"/>
    </row>
    <row r="820" spans="14:14" ht="15.75" customHeight="1" x14ac:dyDescent="0.25">
      <c r="N820" s="156"/>
    </row>
    <row r="821" spans="14:14" ht="15.75" customHeight="1" x14ac:dyDescent="0.25">
      <c r="N821" s="156"/>
    </row>
    <row r="822" spans="14:14" ht="15.75" customHeight="1" x14ac:dyDescent="0.25">
      <c r="N822" s="156"/>
    </row>
    <row r="823" spans="14:14" ht="15.75" customHeight="1" x14ac:dyDescent="0.25">
      <c r="N823" s="156"/>
    </row>
    <row r="824" spans="14:14" ht="15.75" customHeight="1" x14ac:dyDescent="0.25">
      <c r="N824" s="156"/>
    </row>
    <row r="825" spans="14:14" ht="15.75" customHeight="1" x14ac:dyDescent="0.25">
      <c r="N825" s="156"/>
    </row>
    <row r="826" spans="14:14" ht="15.75" customHeight="1" x14ac:dyDescent="0.25">
      <c r="N826" s="156"/>
    </row>
    <row r="827" spans="14:14" ht="15.75" customHeight="1" x14ac:dyDescent="0.25">
      <c r="N827" s="156"/>
    </row>
    <row r="828" spans="14:14" ht="15.75" customHeight="1" x14ac:dyDescent="0.25">
      <c r="N828" s="156"/>
    </row>
    <row r="829" spans="14:14" ht="15.75" customHeight="1" x14ac:dyDescent="0.25">
      <c r="N829" s="156"/>
    </row>
    <row r="830" spans="14:14" ht="15.75" customHeight="1" x14ac:dyDescent="0.25">
      <c r="N830" s="156"/>
    </row>
    <row r="831" spans="14:14" ht="15.75" customHeight="1" x14ac:dyDescent="0.25">
      <c r="N831" s="156"/>
    </row>
    <row r="832" spans="14:14" ht="15.75" customHeight="1" x14ac:dyDescent="0.25">
      <c r="N832" s="156"/>
    </row>
    <row r="833" spans="14:14" ht="15.75" customHeight="1" x14ac:dyDescent="0.25">
      <c r="N833" s="156"/>
    </row>
    <row r="834" spans="14:14" ht="15.75" customHeight="1" x14ac:dyDescent="0.25">
      <c r="N834" s="156"/>
    </row>
    <row r="835" spans="14:14" ht="15.75" customHeight="1" x14ac:dyDescent="0.25">
      <c r="N835" s="156"/>
    </row>
    <row r="836" spans="14:14" ht="15.75" customHeight="1" x14ac:dyDescent="0.25">
      <c r="N836" s="156"/>
    </row>
    <row r="837" spans="14:14" ht="15.75" customHeight="1" x14ac:dyDescent="0.25">
      <c r="N837" s="156"/>
    </row>
    <row r="838" spans="14:14" ht="15.75" customHeight="1" x14ac:dyDescent="0.25">
      <c r="N838" s="156"/>
    </row>
    <row r="839" spans="14:14" ht="15.75" customHeight="1" x14ac:dyDescent="0.25">
      <c r="N839" s="156"/>
    </row>
    <row r="840" spans="14:14" ht="15.75" customHeight="1" x14ac:dyDescent="0.25">
      <c r="N840" s="156"/>
    </row>
    <row r="841" spans="14:14" ht="15.75" customHeight="1" x14ac:dyDescent="0.25">
      <c r="N841" s="156"/>
    </row>
    <row r="842" spans="14:14" ht="15.75" customHeight="1" x14ac:dyDescent="0.25">
      <c r="N842" s="156"/>
    </row>
    <row r="843" spans="14:14" ht="15.75" customHeight="1" x14ac:dyDescent="0.25">
      <c r="N843" s="156"/>
    </row>
    <row r="844" spans="14:14" ht="15.75" customHeight="1" x14ac:dyDescent="0.25">
      <c r="N844" s="156"/>
    </row>
    <row r="845" spans="14:14" ht="15.75" customHeight="1" x14ac:dyDescent="0.25">
      <c r="N845" s="156"/>
    </row>
    <row r="846" spans="14:14" ht="15.75" customHeight="1" x14ac:dyDescent="0.25">
      <c r="N846" s="156"/>
    </row>
    <row r="847" spans="14:14" ht="15.75" customHeight="1" x14ac:dyDescent="0.25">
      <c r="N847" s="156"/>
    </row>
    <row r="848" spans="14:14" ht="15.75" customHeight="1" x14ac:dyDescent="0.25">
      <c r="N848" s="156"/>
    </row>
    <row r="849" spans="14:14" ht="15.75" customHeight="1" x14ac:dyDescent="0.25">
      <c r="N849" s="156"/>
    </row>
    <row r="850" spans="14:14" ht="15.75" customHeight="1" x14ac:dyDescent="0.25">
      <c r="N850" s="156"/>
    </row>
    <row r="851" spans="14:14" ht="15.75" customHeight="1" x14ac:dyDescent="0.25">
      <c r="N851" s="156"/>
    </row>
    <row r="852" spans="14:14" ht="15.75" customHeight="1" x14ac:dyDescent="0.25">
      <c r="N852" s="156"/>
    </row>
    <row r="853" spans="14:14" ht="15.75" customHeight="1" x14ac:dyDescent="0.25">
      <c r="N853" s="156"/>
    </row>
    <row r="854" spans="14:14" ht="15.75" customHeight="1" x14ac:dyDescent="0.25">
      <c r="N854" s="156"/>
    </row>
    <row r="855" spans="14:14" ht="15.75" customHeight="1" x14ac:dyDescent="0.25">
      <c r="N855" s="156"/>
    </row>
    <row r="856" spans="14:14" ht="15.75" customHeight="1" x14ac:dyDescent="0.25">
      <c r="N856" s="156"/>
    </row>
    <row r="857" spans="14:14" ht="15.75" customHeight="1" x14ac:dyDescent="0.25">
      <c r="N857" s="156"/>
    </row>
    <row r="858" spans="14:14" ht="15.75" customHeight="1" x14ac:dyDescent="0.25">
      <c r="N858" s="156"/>
    </row>
    <row r="859" spans="14:14" ht="15.75" customHeight="1" x14ac:dyDescent="0.25">
      <c r="N859" s="156"/>
    </row>
    <row r="860" spans="14:14" ht="15.75" customHeight="1" x14ac:dyDescent="0.25">
      <c r="N860" s="156"/>
    </row>
    <row r="861" spans="14:14" ht="15.75" customHeight="1" x14ac:dyDescent="0.25">
      <c r="N861" s="156"/>
    </row>
    <row r="862" spans="14:14" ht="15.75" customHeight="1" x14ac:dyDescent="0.25">
      <c r="N862" s="156"/>
    </row>
    <row r="863" spans="14:14" ht="15.75" customHeight="1" x14ac:dyDescent="0.25">
      <c r="N863" s="156"/>
    </row>
    <row r="864" spans="14:14" ht="15.75" customHeight="1" x14ac:dyDescent="0.25">
      <c r="N864" s="156"/>
    </row>
    <row r="865" spans="14:14" ht="15.75" customHeight="1" x14ac:dyDescent="0.25">
      <c r="N865" s="156"/>
    </row>
    <row r="866" spans="14:14" ht="15.75" customHeight="1" x14ac:dyDescent="0.25">
      <c r="N866" s="156"/>
    </row>
    <row r="867" spans="14:14" ht="15.75" customHeight="1" x14ac:dyDescent="0.25">
      <c r="N867" s="156"/>
    </row>
    <row r="868" spans="14:14" ht="15.75" customHeight="1" x14ac:dyDescent="0.25">
      <c r="N868" s="156"/>
    </row>
    <row r="869" spans="14:14" ht="15.75" customHeight="1" x14ac:dyDescent="0.25">
      <c r="N869" s="156"/>
    </row>
    <row r="870" spans="14:14" ht="15.75" customHeight="1" x14ac:dyDescent="0.25">
      <c r="N870" s="156"/>
    </row>
    <row r="871" spans="14:14" ht="15.75" customHeight="1" x14ac:dyDescent="0.25">
      <c r="N871" s="156"/>
    </row>
    <row r="872" spans="14:14" ht="15.75" customHeight="1" x14ac:dyDescent="0.25">
      <c r="N872" s="156"/>
    </row>
    <row r="873" spans="14:14" ht="15.75" customHeight="1" x14ac:dyDescent="0.25">
      <c r="N873" s="156"/>
    </row>
    <row r="874" spans="14:14" ht="15.75" customHeight="1" x14ac:dyDescent="0.25">
      <c r="N874" s="156"/>
    </row>
    <row r="875" spans="14:14" ht="15.75" customHeight="1" x14ac:dyDescent="0.25">
      <c r="N875" s="156"/>
    </row>
    <row r="876" spans="14:14" ht="15.75" customHeight="1" x14ac:dyDescent="0.25">
      <c r="N876" s="156"/>
    </row>
    <row r="877" spans="14:14" ht="15.75" customHeight="1" x14ac:dyDescent="0.25">
      <c r="N877" s="156"/>
    </row>
    <row r="878" spans="14:14" ht="15.75" customHeight="1" x14ac:dyDescent="0.25">
      <c r="N878" s="156"/>
    </row>
    <row r="879" spans="14:14" ht="15.75" customHeight="1" x14ac:dyDescent="0.25">
      <c r="N879" s="156"/>
    </row>
    <row r="880" spans="14:14" ht="15.75" customHeight="1" x14ac:dyDescent="0.25">
      <c r="N880" s="156"/>
    </row>
    <row r="881" spans="14:14" ht="15.75" customHeight="1" x14ac:dyDescent="0.25">
      <c r="N881" s="156"/>
    </row>
    <row r="882" spans="14:14" ht="15.75" customHeight="1" x14ac:dyDescent="0.25">
      <c r="N882" s="156"/>
    </row>
    <row r="883" spans="14:14" ht="15.75" customHeight="1" x14ac:dyDescent="0.25">
      <c r="N883" s="156"/>
    </row>
    <row r="884" spans="14:14" ht="15.75" customHeight="1" x14ac:dyDescent="0.25">
      <c r="N884" s="156"/>
    </row>
    <row r="885" spans="14:14" ht="15.75" customHeight="1" x14ac:dyDescent="0.25">
      <c r="N885" s="156"/>
    </row>
    <row r="886" spans="14:14" ht="15.75" customHeight="1" x14ac:dyDescent="0.25">
      <c r="N886" s="156"/>
    </row>
    <row r="887" spans="14:14" ht="15.75" customHeight="1" x14ac:dyDescent="0.25">
      <c r="N887" s="156"/>
    </row>
    <row r="888" spans="14:14" ht="15.75" customHeight="1" x14ac:dyDescent="0.25">
      <c r="N888" s="156"/>
    </row>
    <row r="889" spans="14:14" ht="15.75" customHeight="1" x14ac:dyDescent="0.25">
      <c r="N889" s="156"/>
    </row>
    <row r="890" spans="14:14" ht="15.75" customHeight="1" x14ac:dyDescent="0.25">
      <c r="N890" s="156"/>
    </row>
    <row r="891" spans="14:14" ht="15.75" customHeight="1" x14ac:dyDescent="0.25">
      <c r="N891" s="156"/>
    </row>
    <row r="892" spans="14:14" ht="15.75" customHeight="1" x14ac:dyDescent="0.25">
      <c r="N892" s="156"/>
    </row>
    <row r="893" spans="14:14" ht="15.75" customHeight="1" x14ac:dyDescent="0.25">
      <c r="N893" s="156"/>
    </row>
    <row r="894" spans="14:14" ht="15.75" customHeight="1" x14ac:dyDescent="0.25">
      <c r="N894" s="156"/>
    </row>
    <row r="895" spans="14:14" ht="15.75" customHeight="1" x14ac:dyDescent="0.25">
      <c r="N895" s="156"/>
    </row>
    <row r="896" spans="14:14" ht="15.75" customHeight="1" x14ac:dyDescent="0.25">
      <c r="N896" s="156"/>
    </row>
    <row r="897" spans="14:14" ht="15.75" customHeight="1" x14ac:dyDescent="0.25">
      <c r="N897" s="156"/>
    </row>
    <row r="898" spans="14:14" ht="15.75" customHeight="1" x14ac:dyDescent="0.25">
      <c r="N898" s="156"/>
    </row>
    <row r="899" spans="14:14" ht="15.75" customHeight="1" x14ac:dyDescent="0.25">
      <c r="N899" s="156"/>
    </row>
    <row r="900" spans="14:14" ht="15.75" customHeight="1" x14ac:dyDescent="0.25">
      <c r="N900" s="156"/>
    </row>
    <row r="901" spans="14:14" ht="15.75" customHeight="1" x14ac:dyDescent="0.25">
      <c r="N901" s="156"/>
    </row>
    <row r="902" spans="14:14" ht="15.75" customHeight="1" x14ac:dyDescent="0.25">
      <c r="N902" s="156"/>
    </row>
    <row r="903" spans="14:14" ht="15.75" customHeight="1" x14ac:dyDescent="0.25">
      <c r="N903" s="156"/>
    </row>
    <row r="904" spans="14:14" ht="15.75" customHeight="1" x14ac:dyDescent="0.25">
      <c r="N904" s="156"/>
    </row>
    <row r="905" spans="14:14" ht="15.75" customHeight="1" x14ac:dyDescent="0.25">
      <c r="N905" s="156"/>
    </row>
    <row r="906" spans="14:14" ht="15.75" customHeight="1" x14ac:dyDescent="0.25">
      <c r="N906" s="156"/>
    </row>
    <row r="907" spans="14:14" ht="15.75" customHeight="1" x14ac:dyDescent="0.25">
      <c r="N907" s="156"/>
    </row>
    <row r="908" spans="14:14" ht="15.75" customHeight="1" x14ac:dyDescent="0.25">
      <c r="N908" s="156"/>
    </row>
    <row r="909" spans="14:14" ht="15.75" customHeight="1" x14ac:dyDescent="0.25">
      <c r="N909" s="156"/>
    </row>
    <row r="910" spans="14:14" ht="15.75" customHeight="1" x14ac:dyDescent="0.25">
      <c r="N910" s="156"/>
    </row>
    <row r="911" spans="14:14" ht="15.75" customHeight="1" x14ac:dyDescent="0.25">
      <c r="N911" s="156"/>
    </row>
    <row r="912" spans="14:14" ht="15.75" customHeight="1" x14ac:dyDescent="0.25">
      <c r="N912" s="156"/>
    </row>
    <row r="913" spans="14:14" ht="15.75" customHeight="1" x14ac:dyDescent="0.25">
      <c r="N913" s="156"/>
    </row>
    <row r="914" spans="14:14" ht="15.75" customHeight="1" x14ac:dyDescent="0.25">
      <c r="N914" s="156"/>
    </row>
    <row r="915" spans="14:14" ht="15.75" customHeight="1" x14ac:dyDescent="0.25">
      <c r="N915" s="156"/>
    </row>
    <row r="916" spans="14:14" ht="15.75" customHeight="1" x14ac:dyDescent="0.25">
      <c r="N916" s="156"/>
    </row>
    <row r="917" spans="14:14" ht="15.75" customHeight="1" x14ac:dyDescent="0.25">
      <c r="N917" s="156"/>
    </row>
    <row r="918" spans="14:14" ht="15.75" customHeight="1" x14ac:dyDescent="0.25">
      <c r="N918" s="156"/>
    </row>
    <row r="919" spans="14:14" ht="15.75" customHeight="1" x14ac:dyDescent="0.25">
      <c r="N919" s="156"/>
    </row>
    <row r="920" spans="14:14" ht="15.75" customHeight="1" x14ac:dyDescent="0.25">
      <c r="N920" s="156"/>
    </row>
    <row r="921" spans="14:14" ht="15.75" customHeight="1" x14ac:dyDescent="0.25">
      <c r="N921" s="156"/>
    </row>
    <row r="922" spans="14:14" ht="15.75" customHeight="1" x14ac:dyDescent="0.25">
      <c r="N922" s="156"/>
    </row>
    <row r="923" spans="14:14" ht="15.75" customHeight="1" x14ac:dyDescent="0.25">
      <c r="N923" s="156"/>
    </row>
    <row r="924" spans="14:14" ht="15.75" customHeight="1" x14ac:dyDescent="0.25">
      <c r="N924" s="156"/>
    </row>
    <row r="925" spans="14:14" ht="15.75" customHeight="1" x14ac:dyDescent="0.25">
      <c r="N925" s="156"/>
    </row>
    <row r="926" spans="14:14" ht="15.75" customHeight="1" x14ac:dyDescent="0.25">
      <c r="N926" s="156"/>
    </row>
    <row r="927" spans="14:14" ht="15.75" customHeight="1" x14ac:dyDescent="0.25">
      <c r="N927" s="156"/>
    </row>
    <row r="928" spans="14:14" ht="15.75" customHeight="1" x14ac:dyDescent="0.25">
      <c r="N928" s="156"/>
    </row>
    <row r="929" spans="14:14" ht="15.75" customHeight="1" x14ac:dyDescent="0.25">
      <c r="N929" s="156"/>
    </row>
    <row r="930" spans="14:14" ht="15.75" customHeight="1" x14ac:dyDescent="0.25">
      <c r="N930" s="156"/>
    </row>
    <row r="931" spans="14:14" ht="15.75" customHeight="1" x14ac:dyDescent="0.25">
      <c r="N931" s="156"/>
    </row>
    <row r="932" spans="14:14" ht="15.75" customHeight="1" x14ac:dyDescent="0.25">
      <c r="N932" s="156"/>
    </row>
    <row r="933" spans="14:14" ht="15.75" customHeight="1" x14ac:dyDescent="0.25">
      <c r="N933" s="156"/>
    </row>
    <row r="934" spans="14:14" ht="15.75" customHeight="1" x14ac:dyDescent="0.25">
      <c r="N934" s="156"/>
    </row>
    <row r="935" spans="14:14" ht="15.75" customHeight="1" x14ac:dyDescent="0.25">
      <c r="N935" s="156"/>
    </row>
    <row r="936" spans="14:14" ht="15.75" customHeight="1" x14ac:dyDescent="0.25">
      <c r="N936" s="156"/>
    </row>
    <row r="937" spans="14:14" ht="15.75" customHeight="1" x14ac:dyDescent="0.25">
      <c r="N937" s="156"/>
    </row>
    <row r="938" spans="14:14" ht="15.75" customHeight="1" x14ac:dyDescent="0.25">
      <c r="N938" s="156"/>
    </row>
    <row r="939" spans="14:14" ht="15.75" customHeight="1" x14ac:dyDescent="0.25">
      <c r="N939" s="156"/>
    </row>
    <row r="940" spans="14:14" ht="15.75" customHeight="1" x14ac:dyDescent="0.25">
      <c r="N940" s="156"/>
    </row>
    <row r="941" spans="14:14" ht="15.75" customHeight="1" x14ac:dyDescent="0.25">
      <c r="N941" s="156"/>
    </row>
    <row r="942" spans="14:14" ht="15.75" customHeight="1" x14ac:dyDescent="0.25">
      <c r="N942" s="156"/>
    </row>
    <row r="943" spans="14:14" ht="15.75" customHeight="1" x14ac:dyDescent="0.25">
      <c r="N943" s="156"/>
    </row>
    <row r="944" spans="14:14" ht="15.75" customHeight="1" x14ac:dyDescent="0.25">
      <c r="N944" s="156"/>
    </row>
    <row r="945" spans="14:14" ht="15.75" customHeight="1" x14ac:dyDescent="0.25">
      <c r="N945" s="156"/>
    </row>
    <row r="946" spans="14:14" ht="15.75" customHeight="1" x14ac:dyDescent="0.25">
      <c r="N946" s="156"/>
    </row>
    <row r="947" spans="14:14" ht="15.75" customHeight="1" x14ac:dyDescent="0.25">
      <c r="N947" s="156"/>
    </row>
    <row r="948" spans="14:14" ht="15.75" customHeight="1" x14ac:dyDescent="0.25">
      <c r="N948" s="156"/>
    </row>
    <row r="949" spans="14:14" ht="15.75" customHeight="1" x14ac:dyDescent="0.25">
      <c r="N949" s="156"/>
    </row>
    <row r="950" spans="14:14" ht="15.75" customHeight="1" x14ac:dyDescent="0.25">
      <c r="N950" s="156"/>
    </row>
    <row r="951" spans="14:14" ht="15.75" customHeight="1" x14ac:dyDescent="0.25">
      <c r="N951" s="156"/>
    </row>
    <row r="952" spans="14:14" ht="15.75" customHeight="1" x14ac:dyDescent="0.25">
      <c r="N952" s="156"/>
    </row>
    <row r="953" spans="14:14" ht="15.75" customHeight="1" x14ac:dyDescent="0.25">
      <c r="N953" s="156"/>
    </row>
    <row r="954" spans="14:14" ht="15.75" customHeight="1" x14ac:dyDescent="0.25">
      <c r="N954" s="156"/>
    </row>
    <row r="955" spans="14:14" ht="15.75" customHeight="1" x14ac:dyDescent="0.25">
      <c r="N955" s="156"/>
    </row>
    <row r="956" spans="14:14" ht="15.75" customHeight="1" x14ac:dyDescent="0.25">
      <c r="N956" s="156"/>
    </row>
    <row r="957" spans="14:14" ht="15.75" customHeight="1" x14ac:dyDescent="0.25">
      <c r="N957" s="156"/>
    </row>
    <row r="958" spans="14:14" ht="15.75" customHeight="1" x14ac:dyDescent="0.25">
      <c r="N958" s="156"/>
    </row>
    <row r="959" spans="14:14" ht="15.75" customHeight="1" x14ac:dyDescent="0.25">
      <c r="N959" s="156"/>
    </row>
    <row r="960" spans="14:14" ht="15.75" customHeight="1" x14ac:dyDescent="0.25">
      <c r="N960" s="156"/>
    </row>
    <row r="961" spans="14:14" ht="15.75" customHeight="1" x14ac:dyDescent="0.25">
      <c r="N961" s="156"/>
    </row>
    <row r="962" spans="14:14" ht="15.75" customHeight="1" x14ac:dyDescent="0.25">
      <c r="N962" s="156"/>
    </row>
    <row r="963" spans="14:14" ht="15.75" customHeight="1" x14ac:dyDescent="0.25">
      <c r="N963" s="156"/>
    </row>
    <row r="964" spans="14:14" ht="15.75" customHeight="1" x14ac:dyDescent="0.25">
      <c r="N964" s="156"/>
    </row>
    <row r="965" spans="14:14" ht="15.75" customHeight="1" x14ac:dyDescent="0.25">
      <c r="N965" s="156"/>
    </row>
    <row r="966" spans="14:14" ht="15.75" customHeight="1" x14ac:dyDescent="0.25">
      <c r="N966" s="156"/>
    </row>
    <row r="967" spans="14:14" ht="15.75" customHeight="1" x14ac:dyDescent="0.25">
      <c r="N967" s="156"/>
    </row>
    <row r="968" spans="14:14" ht="15.75" customHeight="1" x14ac:dyDescent="0.25">
      <c r="N968" s="156"/>
    </row>
    <row r="969" spans="14:14" ht="15.75" customHeight="1" x14ac:dyDescent="0.25">
      <c r="N969" s="156"/>
    </row>
    <row r="970" spans="14:14" ht="15.75" customHeight="1" x14ac:dyDescent="0.25">
      <c r="N970" s="156"/>
    </row>
    <row r="971" spans="14:14" ht="15.75" customHeight="1" x14ac:dyDescent="0.25">
      <c r="N971" s="156"/>
    </row>
    <row r="972" spans="14:14" ht="15.75" customHeight="1" x14ac:dyDescent="0.25">
      <c r="N972" s="156"/>
    </row>
    <row r="973" spans="14:14" ht="15.75" customHeight="1" x14ac:dyDescent="0.25">
      <c r="N973" s="156"/>
    </row>
    <row r="974" spans="14:14" ht="15.75" customHeight="1" x14ac:dyDescent="0.25">
      <c r="N974" s="156"/>
    </row>
    <row r="975" spans="14:14" ht="15.75" customHeight="1" x14ac:dyDescent="0.25">
      <c r="N975" s="156"/>
    </row>
    <row r="976" spans="14:14" ht="15.75" customHeight="1" x14ac:dyDescent="0.25">
      <c r="N976" s="156"/>
    </row>
    <row r="977" spans="14:14" ht="15.75" customHeight="1" x14ac:dyDescent="0.25">
      <c r="N977" s="156"/>
    </row>
    <row r="978" spans="14:14" ht="15.75" customHeight="1" x14ac:dyDescent="0.25">
      <c r="N978" s="156"/>
    </row>
    <row r="979" spans="14:14" ht="15.75" customHeight="1" x14ac:dyDescent="0.25">
      <c r="N979" s="156"/>
    </row>
    <row r="980" spans="14:14" ht="15.75" customHeight="1" x14ac:dyDescent="0.25">
      <c r="N980" s="156"/>
    </row>
    <row r="981" spans="14:14" ht="15.75" customHeight="1" x14ac:dyDescent="0.25">
      <c r="N981" s="156"/>
    </row>
    <row r="982" spans="14:14" ht="15.75" customHeight="1" x14ac:dyDescent="0.25">
      <c r="N982" s="156"/>
    </row>
    <row r="983" spans="14:14" ht="15.75" customHeight="1" x14ac:dyDescent="0.25">
      <c r="N983" s="156"/>
    </row>
    <row r="984" spans="14:14" ht="15.75" customHeight="1" x14ac:dyDescent="0.25">
      <c r="N984" s="156"/>
    </row>
    <row r="985" spans="14:14" ht="15.75" customHeight="1" x14ac:dyDescent="0.25">
      <c r="N985" s="156"/>
    </row>
    <row r="986" spans="14:14" ht="15.75" customHeight="1" x14ac:dyDescent="0.25">
      <c r="N986" s="156"/>
    </row>
    <row r="987" spans="14:14" ht="15.75" customHeight="1" x14ac:dyDescent="0.25">
      <c r="N987" s="156"/>
    </row>
    <row r="988" spans="14:14" ht="15.75" customHeight="1" x14ac:dyDescent="0.25">
      <c r="N988" s="156"/>
    </row>
    <row r="989" spans="14:14" ht="15.75" customHeight="1" x14ac:dyDescent="0.25">
      <c r="N989" s="156"/>
    </row>
    <row r="990" spans="14:14" ht="15.75" customHeight="1" x14ac:dyDescent="0.25">
      <c r="N990" s="156"/>
    </row>
    <row r="991" spans="14:14" ht="15.75" customHeight="1" x14ac:dyDescent="0.25">
      <c r="N991" s="156"/>
    </row>
    <row r="992" spans="14:14" ht="15.75" customHeight="1" x14ac:dyDescent="0.25">
      <c r="N992" s="156"/>
    </row>
    <row r="993" spans="14:14" ht="15.75" customHeight="1" x14ac:dyDescent="0.25">
      <c r="N993" s="156"/>
    </row>
    <row r="994" spans="14:14" ht="15.75" customHeight="1" x14ac:dyDescent="0.25">
      <c r="N994" s="156"/>
    </row>
    <row r="995" spans="14:14" ht="15.75" customHeight="1" x14ac:dyDescent="0.25">
      <c r="N995" s="156"/>
    </row>
    <row r="996" spans="14:14" ht="15.75" customHeight="1" x14ac:dyDescent="0.25">
      <c r="N996" s="156"/>
    </row>
    <row r="997" spans="14:14" ht="15.75" customHeight="1" x14ac:dyDescent="0.25">
      <c r="N997" s="156"/>
    </row>
    <row r="998" spans="14:14" ht="15.75" customHeight="1" x14ac:dyDescent="0.25">
      <c r="N998" s="156"/>
    </row>
    <row r="999" spans="14:14" ht="15.75" customHeight="1" x14ac:dyDescent="0.25">
      <c r="N999" s="156"/>
    </row>
    <row r="1000" spans="14:14" ht="15.75" customHeight="1" x14ac:dyDescent="0.25">
      <c r="N1000" s="156"/>
    </row>
  </sheetData>
  <mergeCells count="132">
    <mergeCell ref="N222:N231"/>
    <mergeCell ref="N232:N246"/>
    <mergeCell ref="N247:N266"/>
    <mergeCell ref="N267:N271"/>
    <mergeCell ref="N272:N281"/>
    <mergeCell ref="N282:N289"/>
    <mergeCell ref="N127:N160"/>
    <mergeCell ref="N161:N178"/>
    <mergeCell ref="N179:N193"/>
    <mergeCell ref="N194:N206"/>
    <mergeCell ref="N207:N211"/>
    <mergeCell ref="N212:N216"/>
    <mergeCell ref="N217:N221"/>
    <mergeCell ref="N36:N40"/>
    <mergeCell ref="N41:N45"/>
    <mergeCell ref="N46:N48"/>
    <mergeCell ref="N49:N53"/>
    <mergeCell ref="N54:N58"/>
    <mergeCell ref="N59:N92"/>
    <mergeCell ref="N93:N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N4:N6"/>
    <mergeCell ref="N12:N16"/>
    <mergeCell ref="N17:N19"/>
    <mergeCell ref="N21:N23"/>
    <mergeCell ref="N24:N27"/>
    <mergeCell ref="N29:N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Q489"/>
  <sheetViews>
    <sheetView topLeftCell="A209" workbookViewId="0">
      <selection activeCell="G11" sqref="G11"/>
    </sheetView>
  </sheetViews>
  <sheetFormatPr defaultColWidth="12.6640625" defaultRowHeight="15" customHeight="1" x14ac:dyDescent="0.25"/>
  <cols>
    <col min="1" max="1" width="2.33203125" customWidth="1"/>
    <col min="2" max="2" width="4.109375" customWidth="1"/>
    <col min="3" max="3" width="9.6640625" customWidth="1"/>
    <col min="4" max="4" width="55.33203125" customWidth="1"/>
    <col min="5" max="5" width="10.33203125" customWidth="1"/>
    <col min="6" max="9" width="6.33203125" customWidth="1"/>
    <col min="10" max="10" width="6" customWidth="1"/>
    <col min="11" max="11" width="6.33203125" customWidth="1"/>
    <col min="12" max="12" width="2.33203125" customWidth="1"/>
    <col min="13" max="13" width="9.109375" customWidth="1"/>
    <col min="14" max="14" width="2.33203125" customWidth="1"/>
    <col min="15" max="15" width="40.8867187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776</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157" t="s">
        <v>133</v>
      </c>
      <c r="E5" s="866"/>
      <c r="F5" s="866"/>
      <c r="G5" s="866"/>
      <c r="H5" s="866"/>
      <c r="I5" s="866"/>
      <c r="J5" s="866"/>
      <c r="K5" s="866"/>
      <c r="L5" s="13"/>
      <c r="M5" s="59" t="s">
        <v>113</v>
      </c>
      <c r="N5" s="13"/>
      <c r="O5" s="902"/>
      <c r="P5" s="13"/>
      <c r="Q5" s="13"/>
      <c r="R5" s="13"/>
      <c r="S5" s="13"/>
      <c r="T5" s="13"/>
      <c r="U5" s="13"/>
      <c r="V5" s="13"/>
      <c r="W5" s="13"/>
      <c r="X5" s="13"/>
      <c r="Y5" s="13"/>
      <c r="Z5" s="13"/>
    </row>
    <row r="6" spans="1:26" ht="39.75" customHeight="1" x14ac:dyDescent="0.25">
      <c r="A6" s="13"/>
      <c r="B6" s="60"/>
      <c r="C6" s="60"/>
      <c r="D6" s="61"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2</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1</v>
      </c>
      <c r="G46" s="111">
        <v>1</v>
      </c>
      <c r="H46" s="111">
        <v>1</v>
      </c>
      <c r="I46" s="111"/>
      <c r="J46" s="111"/>
      <c r="K46" s="111"/>
      <c r="L46" s="13"/>
      <c r="M46" s="79">
        <f t="shared" si="0"/>
        <v>3</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1</v>
      </c>
      <c r="G47" s="111">
        <v>1</v>
      </c>
      <c r="H47" s="111">
        <v>1</v>
      </c>
      <c r="I47" s="111"/>
      <c r="J47" s="111"/>
      <c r="K47" s="111"/>
      <c r="L47" s="13"/>
      <c r="M47" s="79">
        <f t="shared" si="0"/>
        <v>3</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13</v>
      </c>
      <c r="G48" s="111">
        <v>11</v>
      </c>
      <c r="H48" s="111">
        <v>16</v>
      </c>
      <c r="I48" s="111"/>
      <c r="J48" s="111"/>
      <c r="K48" s="111"/>
      <c r="L48" s="13"/>
      <c r="M48" s="79">
        <f t="shared" si="0"/>
        <v>40</v>
      </c>
      <c r="N48" s="13"/>
      <c r="O48" s="902"/>
      <c r="P48" s="13"/>
      <c r="Q48" s="13"/>
      <c r="R48" s="13"/>
      <c r="S48" s="13"/>
      <c r="T48" s="13"/>
      <c r="U48" s="13"/>
      <c r="V48" s="13"/>
      <c r="W48" s="13"/>
      <c r="X48" s="13"/>
      <c r="Y48" s="13"/>
      <c r="Z48" s="13"/>
    </row>
    <row r="49" spans="1:26" ht="12.75" customHeight="1" x14ac:dyDescent="0.25">
      <c r="A49" s="13"/>
      <c r="B49" s="891" t="s">
        <v>256</v>
      </c>
      <c r="C49" s="892" t="s">
        <v>257</v>
      </c>
      <c r="D49" s="95" t="s">
        <v>258</v>
      </c>
      <c r="E49" s="130" t="s">
        <v>259</v>
      </c>
      <c r="F49" s="96">
        <v>0</v>
      </c>
      <c r="G49" s="96">
        <v>0</v>
      </c>
      <c r="H49" s="96">
        <v>0</v>
      </c>
      <c r="I49" s="96"/>
      <c r="J49" s="96"/>
      <c r="K49" s="96"/>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95" t="s">
        <v>261</v>
      </c>
      <c r="E50" s="130" t="s">
        <v>262</v>
      </c>
      <c r="F50" s="96">
        <v>0</v>
      </c>
      <c r="G50" s="96">
        <v>0</v>
      </c>
      <c r="H50" s="96">
        <v>0</v>
      </c>
      <c r="I50" s="96"/>
      <c r="J50" s="96"/>
      <c r="K50" s="96"/>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129" t="s">
        <v>263</v>
      </c>
      <c r="E51" s="159" t="s">
        <v>264</v>
      </c>
      <c r="F51" s="137">
        <v>0</v>
      </c>
      <c r="G51" s="137">
        <v>0</v>
      </c>
      <c r="H51" s="137">
        <v>0</v>
      </c>
      <c r="I51" s="152"/>
      <c r="J51" s="152"/>
      <c r="K51" s="152"/>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95" t="s">
        <v>265</v>
      </c>
      <c r="E52" s="130" t="s">
        <v>266</v>
      </c>
      <c r="F52" s="96">
        <v>0</v>
      </c>
      <c r="G52" s="96">
        <v>0</v>
      </c>
      <c r="H52" s="96">
        <v>0</v>
      </c>
      <c r="I52" s="96"/>
      <c r="J52" s="96"/>
      <c r="K52" s="96"/>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95" t="s">
        <v>267</v>
      </c>
      <c r="E53" s="130" t="s">
        <v>268</v>
      </c>
      <c r="F53" s="96">
        <v>0</v>
      </c>
      <c r="G53" s="96">
        <v>0</v>
      </c>
      <c r="H53" s="96">
        <v>0</v>
      </c>
      <c r="I53" s="96"/>
      <c r="J53" s="96"/>
      <c r="K53" s="96"/>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95" t="s">
        <v>271</v>
      </c>
      <c r="E54" s="130" t="s">
        <v>272</v>
      </c>
      <c r="F54" s="96">
        <v>0</v>
      </c>
      <c r="G54" s="96">
        <v>0</v>
      </c>
      <c r="H54" s="96">
        <v>0</v>
      </c>
      <c r="I54" s="96"/>
      <c r="J54" s="96"/>
      <c r="K54" s="96"/>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95" t="s">
        <v>274</v>
      </c>
      <c r="E55" s="130" t="s">
        <v>275</v>
      </c>
      <c r="F55" s="96">
        <v>0</v>
      </c>
      <c r="G55" s="96">
        <v>0</v>
      </c>
      <c r="H55" s="96">
        <v>0</v>
      </c>
      <c r="I55" s="96"/>
      <c r="J55" s="96"/>
      <c r="K55" s="96"/>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95" t="s">
        <v>276</v>
      </c>
      <c r="E56" s="130" t="s">
        <v>277</v>
      </c>
      <c r="F56" s="96">
        <v>0</v>
      </c>
      <c r="G56" s="96">
        <v>0</v>
      </c>
      <c r="H56" s="96">
        <v>0</v>
      </c>
      <c r="I56" s="96"/>
      <c r="J56" s="96"/>
      <c r="K56" s="96"/>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95" t="s">
        <v>278</v>
      </c>
      <c r="E57" s="130" t="s">
        <v>279</v>
      </c>
      <c r="F57" s="96">
        <v>0</v>
      </c>
      <c r="G57" s="96">
        <v>0</v>
      </c>
      <c r="H57" s="96">
        <v>0</v>
      </c>
      <c r="I57" s="96"/>
      <c r="J57" s="96"/>
      <c r="K57" s="96"/>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0</v>
      </c>
      <c r="G59" s="73">
        <v>0</v>
      </c>
      <c r="H59" s="73">
        <v>0</v>
      </c>
      <c r="I59" s="73"/>
      <c r="J59" s="73"/>
      <c r="K59" s="73"/>
      <c r="L59" s="13"/>
      <c r="M59" s="79">
        <f t="shared" si="0"/>
        <v>0</v>
      </c>
      <c r="N59" s="13"/>
      <c r="O59" s="901" t="s">
        <v>779</v>
      </c>
      <c r="P59" s="13"/>
      <c r="Q59" s="13"/>
      <c r="R59" s="13"/>
      <c r="S59" s="13"/>
      <c r="T59" s="13"/>
      <c r="U59" s="13"/>
      <c r="V59" s="13"/>
      <c r="W59" s="13"/>
      <c r="X59" s="13"/>
      <c r="Y59" s="13"/>
      <c r="Z59" s="13"/>
    </row>
    <row r="60" spans="1:26" ht="12.75" customHeight="1" x14ac:dyDescent="0.25">
      <c r="A60" s="13"/>
      <c r="B60" s="866"/>
      <c r="C60" s="866"/>
      <c r="D60" s="81" t="s">
        <v>287</v>
      </c>
      <c r="E60" s="82" t="s">
        <v>288</v>
      </c>
      <c r="F60" s="73">
        <v>0</v>
      </c>
      <c r="G60" s="73">
        <v>0</v>
      </c>
      <c r="H60" s="73">
        <v>0</v>
      </c>
      <c r="I60" s="73"/>
      <c r="J60" s="73"/>
      <c r="K60" s="73"/>
      <c r="L60" s="13"/>
      <c r="M60" s="79">
        <f t="shared" si="0"/>
        <v>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0</v>
      </c>
      <c r="G61" s="73">
        <v>0</v>
      </c>
      <c r="H61" s="73">
        <v>0</v>
      </c>
      <c r="I61" s="73"/>
      <c r="J61" s="73"/>
      <c r="K61" s="73"/>
      <c r="L61" s="13"/>
      <c r="M61" s="79">
        <f t="shared" si="0"/>
        <v>0</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0</v>
      </c>
      <c r="G62" s="73">
        <v>0</v>
      </c>
      <c r="H62" s="73">
        <v>0</v>
      </c>
      <c r="I62" s="73"/>
      <c r="J62" s="73"/>
      <c r="K62" s="73"/>
      <c r="L62" s="13"/>
      <c r="M62" s="79">
        <f t="shared" si="0"/>
        <v>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1</v>
      </c>
      <c r="G63" s="73">
        <v>1</v>
      </c>
      <c r="H63" s="73">
        <v>1</v>
      </c>
      <c r="I63" s="73"/>
      <c r="J63" s="73"/>
      <c r="K63" s="73"/>
      <c r="L63" s="13"/>
      <c r="M63" s="79">
        <f t="shared" si="0"/>
        <v>3</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41</v>
      </c>
      <c r="G64" s="73">
        <v>41</v>
      </c>
      <c r="H64" s="73">
        <v>41</v>
      </c>
      <c r="I64" s="73"/>
      <c r="J64" s="73"/>
      <c r="K64" s="73"/>
      <c r="L64" s="13"/>
      <c r="M64" s="79">
        <f t="shared" si="0"/>
        <v>123</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1</v>
      </c>
      <c r="G69" s="73">
        <v>1</v>
      </c>
      <c r="H69" s="73">
        <v>1</v>
      </c>
      <c r="I69" s="73"/>
      <c r="J69" s="73"/>
      <c r="K69" s="73"/>
      <c r="L69" s="13"/>
      <c r="M69" s="79">
        <f t="shared" si="0"/>
        <v>3</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44</v>
      </c>
      <c r="G70" s="73">
        <v>43</v>
      </c>
      <c r="H70" s="73">
        <v>42</v>
      </c>
      <c r="I70" s="73"/>
      <c r="J70" s="73"/>
      <c r="K70" s="73"/>
      <c r="L70" s="13"/>
      <c r="M70" s="79">
        <f t="shared" si="0"/>
        <v>129</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0</v>
      </c>
      <c r="G71" s="73">
        <v>0</v>
      </c>
      <c r="H71" s="73">
        <v>0</v>
      </c>
      <c r="I71" s="73"/>
      <c r="J71" s="73"/>
      <c r="K71" s="73"/>
      <c r="L71" s="13"/>
      <c r="M71" s="79">
        <f t="shared" si="0"/>
        <v>0</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0</v>
      </c>
      <c r="G72" s="73">
        <v>0</v>
      </c>
      <c r="H72" s="73">
        <v>0</v>
      </c>
      <c r="I72" s="73"/>
      <c r="J72" s="73"/>
      <c r="K72" s="73"/>
      <c r="L72" s="13"/>
      <c r="M72" s="79">
        <f t="shared" si="0"/>
        <v>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1</v>
      </c>
      <c r="G77" s="73">
        <v>1</v>
      </c>
      <c r="H77" s="73">
        <v>1</v>
      </c>
      <c r="I77" s="73"/>
      <c r="J77" s="73"/>
      <c r="K77" s="73"/>
      <c r="L77" s="13"/>
      <c r="M77" s="79">
        <f t="shared" si="0"/>
        <v>3</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21</v>
      </c>
      <c r="G78" s="73">
        <v>21</v>
      </c>
      <c r="H78" s="73">
        <v>21</v>
      </c>
      <c r="I78" s="73"/>
      <c r="J78" s="73"/>
      <c r="K78" s="73"/>
      <c r="L78" s="13"/>
      <c r="M78" s="79">
        <f t="shared" si="0"/>
        <v>63</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0</v>
      </c>
      <c r="G83" s="73">
        <v>0</v>
      </c>
      <c r="H83" s="73">
        <v>0</v>
      </c>
      <c r="I83" s="73"/>
      <c r="J83" s="73"/>
      <c r="K83" s="73"/>
      <c r="L83" s="13"/>
      <c r="M83" s="79">
        <f t="shared" si="0"/>
        <v>0</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0</v>
      </c>
      <c r="G84" s="73">
        <v>0</v>
      </c>
      <c r="H84" s="73">
        <v>0</v>
      </c>
      <c r="I84" s="73"/>
      <c r="J84" s="73"/>
      <c r="K84" s="73"/>
      <c r="L84" s="13"/>
      <c r="M84" s="79">
        <f t="shared" si="0"/>
        <v>0</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0</v>
      </c>
      <c r="G89" s="73">
        <v>0</v>
      </c>
      <c r="H89" s="73">
        <v>0</v>
      </c>
      <c r="I89" s="73"/>
      <c r="J89" s="73"/>
      <c r="K89" s="73"/>
      <c r="L89" s="13"/>
      <c r="M89" s="79">
        <f t="shared" si="0"/>
        <v>0</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0</v>
      </c>
      <c r="G90" s="73">
        <v>0</v>
      </c>
      <c r="H90" s="73">
        <v>0</v>
      </c>
      <c r="I90" s="73"/>
      <c r="J90" s="73"/>
      <c r="K90" s="73"/>
      <c r="L90" s="13"/>
      <c r="M90" s="79">
        <f t="shared" si="0"/>
        <v>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3</v>
      </c>
      <c r="G91" s="121">
        <f t="shared" si="7"/>
        <v>3</v>
      </c>
      <c r="H91" s="121">
        <f t="shared" si="7"/>
        <v>3</v>
      </c>
      <c r="I91" s="121">
        <f t="shared" si="7"/>
        <v>0</v>
      </c>
      <c r="J91" s="121">
        <f t="shared" si="7"/>
        <v>0</v>
      </c>
      <c r="K91" s="121">
        <f t="shared" si="7"/>
        <v>0</v>
      </c>
      <c r="L91" s="13"/>
      <c r="M91" s="110">
        <f t="shared" si="0"/>
        <v>9</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106</v>
      </c>
      <c r="G92" s="121">
        <f t="shared" si="8"/>
        <v>105</v>
      </c>
      <c r="H92" s="121">
        <f t="shared" si="8"/>
        <v>104</v>
      </c>
      <c r="I92" s="121">
        <f t="shared" si="8"/>
        <v>0</v>
      </c>
      <c r="J92" s="121">
        <f t="shared" si="8"/>
        <v>0</v>
      </c>
      <c r="K92" s="121">
        <f t="shared" si="8"/>
        <v>0</v>
      </c>
      <c r="L92" s="13"/>
      <c r="M92" s="110">
        <f t="shared" si="0"/>
        <v>315</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780</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1</v>
      </c>
      <c r="H95" s="73">
        <v>1</v>
      </c>
      <c r="I95" s="73"/>
      <c r="J95" s="73"/>
      <c r="K95" s="73"/>
      <c r="L95" s="13"/>
      <c r="M95" s="79">
        <f t="shared" si="0"/>
        <v>2</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50</v>
      </c>
      <c r="H96" s="73">
        <v>50</v>
      </c>
      <c r="I96" s="73"/>
      <c r="J96" s="73"/>
      <c r="K96" s="73"/>
      <c r="L96" s="13"/>
      <c r="M96" s="79">
        <f t="shared" si="0"/>
        <v>100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1</v>
      </c>
      <c r="H97" s="73">
        <v>2</v>
      </c>
      <c r="I97" s="73"/>
      <c r="J97" s="73"/>
      <c r="K97" s="73"/>
      <c r="L97" s="13"/>
      <c r="M97" s="79">
        <f t="shared" si="0"/>
        <v>3</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10</v>
      </c>
      <c r="H98" s="73">
        <v>25</v>
      </c>
      <c r="I98" s="73"/>
      <c r="J98" s="73"/>
      <c r="K98" s="73"/>
      <c r="L98" s="13"/>
      <c r="M98" s="79">
        <f t="shared" si="0"/>
        <v>35</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1</v>
      </c>
      <c r="H99" s="73">
        <v>2</v>
      </c>
      <c r="I99" s="73"/>
      <c r="J99" s="73"/>
      <c r="K99" s="73"/>
      <c r="L99" s="13"/>
      <c r="M99" s="79">
        <f t="shared" si="0"/>
        <v>3</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10</v>
      </c>
      <c r="H100" s="73">
        <v>25</v>
      </c>
      <c r="I100" s="73"/>
      <c r="J100" s="73"/>
      <c r="K100" s="73"/>
      <c r="L100" s="13"/>
      <c r="M100" s="79">
        <f t="shared" si="0"/>
        <v>35</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1</v>
      </c>
      <c r="I101" s="73"/>
      <c r="J101" s="73"/>
      <c r="K101" s="73"/>
      <c r="L101" s="13"/>
      <c r="M101" s="79">
        <f t="shared" si="0"/>
        <v>1</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10</v>
      </c>
      <c r="I102" s="73"/>
      <c r="J102" s="73"/>
      <c r="K102" s="73"/>
      <c r="L102" s="13"/>
      <c r="M102" s="79">
        <f t="shared" si="0"/>
        <v>10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0</v>
      </c>
      <c r="H118" s="73">
        <v>0</v>
      </c>
      <c r="I118" s="73"/>
      <c r="J118" s="73"/>
      <c r="K118" s="73"/>
      <c r="L118" s="13"/>
      <c r="M118" s="79">
        <f t="shared" si="0"/>
        <v>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9">F93+F95+F97+F99+F101+F103+F105+F107+F109+F111+F113+F115+F117+F119</f>
        <v>0</v>
      </c>
      <c r="G125" s="121">
        <f t="shared" si="9"/>
        <v>3</v>
      </c>
      <c r="H125" s="121">
        <f t="shared" si="9"/>
        <v>6</v>
      </c>
      <c r="I125" s="121">
        <f t="shared" si="9"/>
        <v>0</v>
      </c>
      <c r="J125" s="121">
        <f t="shared" si="9"/>
        <v>0</v>
      </c>
      <c r="K125" s="121">
        <f t="shared" si="9"/>
        <v>0</v>
      </c>
      <c r="L125" s="13"/>
      <c r="M125" s="110">
        <f t="shared" si="0"/>
        <v>9</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0">F94+F96+F98+F100+F102+F104+F106+F108+F110+F112+F114+F116+F118+F120</f>
        <v>0</v>
      </c>
      <c r="G126" s="121">
        <f t="shared" si="10"/>
        <v>70</v>
      </c>
      <c r="H126" s="121">
        <f t="shared" si="10"/>
        <v>110</v>
      </c>
      <c r="I126" s="121">
        <f t="shared" si="10"/>
        <v>0</v>
      </c>
      <c r="J126" s="121">
        <f t="shared" si="10"/>
        <v>0</v>
      </c>
      <c r="K126" s="121">
        <f t="shared" si="10"/>
        <v>0</v>
      </c>
      <c r="L126" s="13"/>
      <c r="M126" s="110">
        <f t="shared" si="0"/>
        <v>180</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0</v>
      </c>
      <c r="G127" s="73">
        <v>0</v>
      </c>
      <c r="H127" s="73">
        <v>0</v>
      </c>
      <c r="I127" s="73"/>
      <c r="J127" s="73"/>
      <c r="K127" s="73"/>
      <c r="L127" s="13"/>
      <c r="M127" s="79">
        <f t="shared" si="0"/>
        <v>0</v>
      </c>
      <c r="N127" s="13"/>
      <c r="O127" s="901" t="s">
        <v>781</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0</v>
      </c>
      <c r="G128" s="73">
        <v>0</v>
      </c>
      <c r="H128" s="73">
        <v>0</v>
      </c>
      <c r="I128" s="73"/>
      <c r="J128" s="73"/>
      <c r="K128" s="73"/>
      <c r="L128" s="13"/>
      <c r="M128" s="79">
        <f t="shared" si="0"/>
        <v>0</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0</v>
      </c>
      <c r="G129" s="73">
        <v>0</v>
      </c>
      <c r="H129" s="73">
        <v>1</v>
      </c>
      <c r="I129" s="73"/>
      <c r="J129" s="73"/>
      <c r="K129" s="73"/>
      <c r="L129" s="13"/>
      <c r="M129" s="79">
        <f t="shared" si="0"/>
        <v>1</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0</v>
      </c>
      <c r="G130" s="73">
        <v>0</v>
      </c>
      <c r="H130" s="73">
        <v>35</v>
      </c>
      <c r="I130" s="73"/>
      <c r="J130" s="73"/>
      <c r="K130" s="73"/>
      <c r="L130" s="13"/>
      <c r="M130" s="79">
        <f t="shared" si="0"/>
        <v>35</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0</v>
      </c>
      <c r="G131" s="73">
        <v>0</v>
      </c>
      <c r="H131" s="73">
        <v>0</v>
      </c>
      <c r="I131" s="73"/>
      <c r="J131" s="73"/>
      <c r="K131" s="73"/>
      <c r="L131" s="13"/>
      <c r="M131" s="79">
        <f t="shared" si="0"/>
        <v>0</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0</v>
      </c>
      <c r="G132" s="73">
        <v>0</v>
      </c>
      <c r="H132" s="73">
        <v>0</v>
      </c>
      <c r="I132" s="73"/>
      <c r="J132" s="73"/>
      <c r="K132" s="73"/>
      <c r="L132" s="13"/>
      <c r="M132" s="79">
        <f t="shared" si="0"/>
        <v>0</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1</v>
      </c>
      <c r="I133" s="73"/>
      <c r="J133" s="73"/>
      <c r="K133" s="73"/>
      <c r="L133" s="13"/>
      <c r="M133" s="79">
        <f t="shared" si="0"/>
        <v>1</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0</v>
      </c>
      <c r="H134" s="73">
        <v>35</v>
      </c>
      <c r="I134" s="73"/>
      <c r="J134" s="73"/>
      <c r="K134" s="73"/>
      <c r="L134" s="13"/>
      <c r="M134" s="79">
        <f t="shared" si="0"/>
        <v>35</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1</v>
      </c>
      <c r="I135" s="73"/>
      <c r="J135" s="73"/>
      <c r="K135" s="73"/>
      <c r="L135" s="13"/>
      <c r="M135" s="79">
        <f t="shared" si="0"/>
        <v>1</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35</v>
      </c>
      <c r="I136" s="73"/>
      <c r="J136" s="73"/>
      <c r="K136" s="73"/>
      <c r="L136" s="13"/>
      <c r="M136" s="79">
        <f t="shared" si="0"/>
        <v>35</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1</v>
      </c>
      <c r="I138" s="73"/>
      <c r="J138" s="73"/>
      <c r="K138" s="73"/>
      <c r="L138" s="13"/>
      <c r="M138" s="79">
        <f t="shared" si="0"/>
        <v>1</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35</v>
      </c>
      <c r="I139" s="73"/>
      <c r="J139" s="73"/>
      <c r="K139" s="73"/>
      <c r="L139" s="13"/>
      <c r="M139" s="79">
        <f t="shared" si="0"/>
        <v>35</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0</v>
      </c>
      <c r="I140" s="73"/>
      <c r="J140" s="73"/>
      <c r="K140" s="73"/>
      <c r="L140" s="13"/>
      <c r="M140" s="79">
        <f t="shared" si="0"/>
        <v>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1</v>
      </c>
      <c r="I141" s="73"/>
      <c r="J141" s="73"/>
      <c r="K141" s="73"/>
      <c r="L141" s="13"/>
      <c r="M141" s="79">
        <f t="shared" si="0"/>
        <v>1</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20</v>
      </c>
      <c r="I142" s="73"/>
      <c r="J142" s="73"/>
      <c r="K142" s="73"/>
      <c r="L142" s="13"/>
      <c r="M142" s="79">
        <f t="shared" si="0"/>
        <v>20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0</v>
      </c>
      <c r="I143" s="73"/>
      <c r="J143" s="73"/>
      <c r="K143" s="73"/>
      <c r="L143" s="13"/>
      <c r="M143" s="79">
        <f t="shared" si="0"/>
        <v>0</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0</v>
      </c>
      <c r="I144" s="73"/>
      <c r="J144" s="73"/>
      <c r="K144" s="73"/>
      <c r="L144" s="13"/>
      <c r="M144" s="79">
        <f t="shared" si="0"/>
        <v>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0</v>
      </c>
      <c r="H145" s="73">
        <v>0</v>
      </c>
      <c r="I145" s="73"/>
      <c r="J145" s="73"/>
      <c r="K145" s="73"/>
      <c r="L145" s="13"/>
      <c r="M145" s="79">
        <f t="shared" si="0"/>
        <v>0</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0</v>
      </c>
      <c r="H146" s="73">
        <v>0</v>
      </c>
      <c r="I146" s="73"/>
      <c r="J146" s="73"/>
      <c r="K146" s="73"/>
      <c r="L146" s="13"/>
      <c r="M146" s="79">
        <f t="shared" si="0"/>
        <v>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1</v>
      </c>
      <c r="I147" s="73"/>
      <c r="J147" s="73"/>
      <c r="K147" s="73"/>
      <c r="L147" s="13"/>
      <c r="M147" s="79">
        <f t="shared" si="0"/>
        <v>1</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20</v>
      </c>
      <c r="I148" s="73"/>
      <c r="J148" s="73"/>
      <c r="K148" s="73"/>
      <c r="L148" s="13"/>
      <c r="M148" s="79">
        <f t="shared" si="0"/>
        <v>20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0</v>
      </c>
      <c r="H151" s="73">
        <v>1</v>
      </c>
      <c r="I151" s="73"/>
      <c r="J151" s="73"/>
      <c r="K151" s="73"/>
      <c r="L151" s="13"/>
      <c r="M151" s="79">
        <f t="shared" si="0"/>
        <v>1</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0</v>
      </c>
      <c r="H152" s="73">
        <v>20</v>
      </c>
      <c r="I152" s="73"/>
      <c r="J152" s="73"/>
      <c r="K152" s="73"/>
      <c r="L152" s="13"/>
      <c r="M152" s="79">
        <f t="shared" si="0"/>
        <v>20</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0</v>
      </c>
      <c r="G155" s="73">
        <v>0</v>
      </c>
      <c r="H155" s="73">
        <v>0</v>
      </c>
      <c r="I155" s="73"/>
      <c r="J155" s="73"/>
      <c r="K155" s="73"/>
      <c r="L155" s="13"/>
      <c r="M155" s="79">
        <f t="shared" si="0"/>
        <v>0</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0</v>
      </c>
      <c r="G156" s="73">
        <v>0</v>
      </c>
      <c r="H156" s="73">
        <v>0</v>
      </c>
      <c r="I156" s="73"/>
      <c r="J156" s="73"/>
      <c r="K156" s="73"/>
      <c r="L156" s="13"/>
      <c r="M156" s="79">
        <f t="shared" si="0"/>
        <v>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0</v>
      </c>
      <c r="G157" s="73">
        <v>0</v>
      </c>
      <c r="H157" s="73">
        <v>0</v>
      </c>
      <c r="I157" s="73"/>
      <c r="J157" s="73"/>
      <c r="K157" s="73"/>
      <c r="L157" s="13"/>
      <c r="M157" s="79">
        <f t="shared" si="0"/>
        <v>0</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0</v>
      </c>
      <c r="G158" s="73">
        <v>0</v>
      </c>
      <c r="H158" s="73">
        <v>0</v>
      </c>
      <c r="I158" s="73"/>
      <c r="J158" s="73"/>
      <c r="K158" s="73"/>
      <c r="L158" s="13"/>
      <c r="M158" s="79">
        <f t="shared" si="0"/>
        <v>0</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1">F127+F129+F131+F133+F135+F137+F139+F141+F143+F145+F147+F149+F151+F153</f>
        <v>0</v>
      </c>
      <c r="G159" s="121">
        <f t="shared" si="11"/>
        <v>0</v>
      </c>
      <c r="H159" s="121">
        <f t="shared" si="11"/>
        <v>41</v>
      </c>
      <c r="I159" s="121">
        <f t="shared" si="11"/>
        <v>0</v>
      </c>
      <c r="J159" s="121">
        <f t="shared" si="11"/>
        <v>0</v>
      </c>
      <c r="K159" s="121">
        <f t="shared" si="11"/>
        <v>0</v>
      </c>
      <c r="L159" s="13"/>
      <c r="M159" s="110">
        <f t="shared" si="0"/>
        <v>41</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0</v>
      </c>
      <c r="G160" s="121">
        <f t="shared" ref="G160:K160" si="12">+G128+G130+G132+G134+G136+G138+G140+G142+G144+G146+G148+G150+G152+G154</f>
        <v>0</v>
      </c>
      <c r="H160" s="121">
        <f t="shared" si="12"/>
        <v>166</v>
      </c>
      <c r="I160" s="121">
        <f t="shared" si="12"/>
        <v>0</v>
      </c>
      <c r="J160" s="121">
        <f t="shared" si="12"/>
        <v>0</v>
      </c>
      <c r="K160" s="121">
        <f t="shared" si="12"/>
        <v>0</v>
      </c>
      <c r="L160" s="13"/>
      <c r="M160" s="110">
        <f t="shared" si="0"/>
        <v>166</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204</v>
      </c>
      <c r="G179" s="78">
        <v>105</v>
      </c>
      <c r="H179" s="78">
        <v>96</v>
      </c>
      <c r="I179" s="78"/>
      <c r="J179" s="78"/>
      <c r="K179" s="78"/>
      <c r="L179" s="13"/>
      <c r="M179" s="79">
        <f t="shared" si="0"/>
        <v>405</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813">
        <v>61</v>
      </c>
      <c r="G180" s="813">
        <v>34</v>
      </c>
      <c r="H180" s="813">
        <v>22</v>
      </c>
      <c r="I180" s="73"/>
      <c r="J180" s="73"/>
      <c r="K180" s="73"/>
      <c r="L180" s="13"/>
      <c r="M180" s="79">
        <f t="shared" si="0"/>
        <v>117</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812">
        <v>61</v>
      </c>
      <c r="G181" s="812">
        <v>34</v>
      </c>
      <c r="H181" s="812">
        <v>22</v>
      </c>
      <c r="I181" s="78"/>
      <c r="J181" s="78"/>
      <c r="K181" s="78"/>
      <c r="L181" s="13"/>
      <c r="M181" s="79">
        <f t="shared" si="0"/>
        <v>117</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813">
        <v>8</v>
      </c>
      <c r="G182" s="813">
        <v>8</v>
      </c>
      <c r="H182" s="813">
        <v>2</v>
      </c>
      <c r="I182" s="73"/>
      <c r="J182" s="73"/>
      <c r="K182" s="73"/>
      <c r="L182" s="13"/>
      <c r="M182" s="79">
        <f t="shared" si="0"/>
        <v>18</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812">
        <v>11</v>
      </c>
      <c r="G183" s="812">
        <v>8</v>
      </c>
      <c r="H183" s="812">
        <v>2</v>
      </c>
      <c r="I183" s="78"/>
      <c r="J183" s="78"/>
      <c r="K183" s="78"/>
      <c r="L183" s="13"/>
      <c r="M183" s="79">
        <f t="shared" si="0"/>
        <v>21</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813">
        <v>56</v>
      </c>
      <c r="G184" s="813">
        <v>32</v>
      </c>
      <c r="H184" s="813">
        <v>18</v>
      </c>
      <c r="I184" s="73"/>
      <c r="J184" s="73"/>
      <c r="K184" s="73"/>
      <c r="L184" s="13"/>
      <c r="M184" s="79">
        <f t="shared" si="0"/>
        <v>106</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812">
        <f>56+5</f>
        <v>61</v>
      </c>
      <c r="G185" s="812">
        <v>34</v>
      </c>
      <c r="H185" s="812">
        <f>18+4</f>
        <v>22</v>
      </c>
      <c r="I185" s="78"/>
      <c r="J185" s="78"/>
      <c r="K185" s="78"/>
      <c r="L185" s="13"/>
      <c r="M185" s="79">
        <f t="shared" si="0"/>
        <v>117</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200</v>
      </c>
      <c r="G186" s="813">
        <v>103</v>
      </c>
      <c r="H186" s="813">
        <v>93</v>
      </c>
      <c r="I186" s="73"/>
      <c r="J186" s="73"/>
      <c r="K186" s="73"/>
      <c r="L186" s="13"/>
      <c r="M186" s="79">
        <f t="shared" si="0"/>
        <v>396</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204</v>
      </c>
      <c r="G187" s="813">
        <v>105</v>
      </c>
      <c r="H187" s="73">
        <v>96</v>
      </c>
      <c r="I187" s="73"/>
      <c r="J187" s="73"/>
      <c r="K187" s="73"/>
      <c r="L187" s="13"/>
      <c r="M187" s="79">
        <f t="shared" si="0"/>
        <v>405</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f>204-8</f>
        <v>196</v>
      </c>
      <c r="G188" s="73">
        <v>104</v>
      </c>
      <c r="H188" s="73">
        <v>96</v>
      </c>
      <c r="I188" s="73"/>
      <c r="J188" s="73"/>
      <c r="K188" s="73"/>
      <c r="L188" s="13"/>
      <c r="M188" s="79">
        <f t="shared" si="0"/>
        <v>396</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202</v>
      </c>
      <c r="G189" s="73">
        <v>105</v>
      </c>
      <c r="H189" s="73">
        <v>91</v>
      </c>
      <c r="I189" s="73"/>
      <c r="J189" s="73"/>
      <c r="K189" s="73"/>
      <c r="L189" s="13"/>
      <c r="M189" s="79">
        <f t="shared" si="0"/>
        <v>398</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198</v>
      </c>
      <c r="G190" s="73">
        <v>103</v>
      </c>
      <c r="H190" s="73">
        <v>93</v>
      </c>
      <c r="I190" s="73"/>
      <c r="J190" s="73"/>
      <c r="K190" s="73"/>
      <c r="L190" s="13"/>
      <c r="M190" s="79">
        <f t="shared" si="0"/>
        <v>394</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181</v>
      </c>
      <c r="G191" s="73">
        <v>86</v>
      </c>
      <c r="H191" s="73">
        <v>57</v>
      </c>
      <c r="I191" s="73"/>
      <c r="J191" s="73"/>
      <c r="K191" s="73"/>
      <c r="L191" s="13"/>
      <c r="M191" s="79">
        <f t="shared" si="0"/>
        <v>324</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99</v>
      </c>
      <c r="G192" s="73">
        <v>69</v>
      </c>
      <c r="H192" s="73">
        <v>71</v>
      </c>
      <c r="I192" s="73"/>
      <c r="J192" s="73"/>
      <c r="K192" s="73"/>
      <c r="L192" s="13"/>
      <c r="M192" s="79">
        <f t="shared" si="0"/>
        <v>239</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78</v>
      </c>
      <c r="G193" s="121">
        <v>58</v>
      </c>
      <c r="H193" s="121">
        <v>46</v>
      </c>
      <c r="I193" s="121">
        <f t="shared" ref="I193:K193" si="15">SUM(I180,I182,I184,I186:I192)</f>
        <v>0</v>
      </c>
      <c r="J193" s="121">
        <f t="shared" si="15"/>
        <v>0</v>
      </c>
      <c r="K193" s="121">
        <f t="shared" si="15"/>
        <v>0</v>
      </c>
      <c r="L193" s="13"/>
      <c r="M193" s="110">
        <f t="shared" si="0"/>
        <v>182</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1</v>
      </c>
      <c r="G194" s="73">
        <v>0</v>
      </c>
      <c r="H194" s="73">
        <v>14</v>
      </c>
      <c r="I194" s="73"/>
      <c r="J194" s="73"/>
      <c r="K194" s="73"/>
      <c r="L194" s="13"/>
      <c r="M194" s="79">
        <f t="shared" si="0"/>
        <v>15</v>
      </c>
      <c r="N194" s="13"/>
      <c r="O194" s="901" t="s">
        <v>782</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1</v>
      </c>
      <c r="G195" s="73">
        <v>0</v>
      </c>
      <c r="H195" s="73">
        <v>14</v>
      </c>
      <c r="I195" s="73"/>
      <c r="J195" s="73"/>
      <c r="K195" s="73"/>
      <c r="L195" s="13"/>
      <c r="M195" s="79">
        <f t="shared" si="0"/>
        <v>15</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2</v>
      </c>
      <c r="G196" s="73">
        <v>0</v>
      </c>
      <c r="H196" s="73">
        <v>1</v>
      </c>
      <c r="I196" s="73"/>
      <c r="J196" s="73"/>
      <c r="K196" s="73"/>
      <c r="L196" s="13"/>
      <c r="M196" s="79">
        <f t="shared" si="0"/>
        <v>3</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20</v>
      </c>
      <c r="G197" s="73">
        <v>0</v>
      </c>
      <c r="H197" s="73">
        <v>35</v>
      </c>
      <c r="I197" s="73"/>
      <c r="J197" s="73"/>
      <c r="K197" s="73"/>
      <c r="L197" s="13"/>
      <c r="M197" s="79">
        <f t="shared" si="0"/>
        <v>55</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0</v>
      </c>
      <c r="H203" s="73">
        <v>0</v>
      </c>
      <c r="I203" s="73"/>
      <c r="J203" s="73"/>
      <c r="K203" s="73"/>
      <c r="L203" s="13"/>
      <c r="M203" s="79">
        <f t="shared" si="0"/>
        <v>0</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16">F194+F196+F198+F200+F202+F204</f>
        <v>3</v>
      </c>
      <c r="G206" s="121">
        <f t="shared" si="16"/>
        <v>0</v>
      </c>
      <c r="H206" s="121">
        <f t="shared" si="16"/>
        <v>15</v>
      </c>
      <c r="I206" s="121">
        <f t="shared" si="16"/>
        <v>0</v>
      </c>
      <c r="J206" s="121">
        <f t="shared" si="16"/>
        <v>0</v>
      </c>
      <c r="K206" s="121">
        <f t="shared" si="16"/>
        <v>0</v>
      </c>
      <c r="L206" s="13"/>
      <c r="M206" s="110">
        <f t="shared" si="0"/>
        <v>18</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783</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121"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121" ht="12.75" customHeight="1" x14ac:dyDescent="0.25">
      <c r="A210" s="13"/>
      <c r="B210" s="62" t="s">
        <v>529</v>
      </c>
      <c r="C210" s="866"/>
      <c r="D210" s="126" t="s">
        <v>530</v>
      </c>
      <c r="E210" s="82" t="s">
        <v>531</v>
      </c>
      <c r="F210" s="73">
        <v>0</v>
      </c>
      <c r="G210" s="73">
        <v>0</v>
      </c>
      <c r="H210" s="73">
        <v>0</v>
      </c>
      <c r="I210" s="73"/>
      <c r="J210" s="73"/>
      <c r="K210" s="73"/>
      <c r="L210" s="13"/>
      <c r="M210" s="79">
        <f t="shared" si="0"/>
        <v>0</v>
      </c>
      <c r="N210" s="13"/>
      <c r="O210" s="902"/>
      <c r="P210" s="13"/>
      <c r="Q210" s="13"/>
      <c r="R210" s="13"/>
      <c r="S210" s="13"/>
      <c r="T210" s="13"/>
      <c r="U210" s="13"/>
      <c r="V210" s="13"/>
      <c r="W210" s="13"/>
      <c r="X210" s="13"/>
      <c r="Y210" s="13"/>
      <c r="Z210" s="13"/>
    </row>
    <row r="211" spans="1:121" ht="12.75" customHeight="1" x14ac:dyDescent="0.25">
      <c r="A211" s="13"/>
      <c r="B211" s="62">
        <v>12</v>
      </c>
      <c r="C211" s="867"/>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902"/>
      <c r="P211" s="13"/>
      <c r="Q211" s="13"/>
      <c r="R211" s="13"/>
      <c r="S211" s="13"/>
      <c r="T211" s="13"/>
      <c r="U211" s="13"/>
      <c r="V211" s="13"/>
      <c r="W211" s="13"/>
      <c r="X211" s="13"/>
      <c r="Y211" s="13"/>
      <c r="Z211" s="13"/>
    </row>
    <row r="212" spans="1:121"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784</v>
      </c>
      <c r="P212" s="13"/>
      <c r="Q212" s="13"/>
      <c r="R212" s="13"/>
      <c r="S212" s="13"/>
      <c r="T212" s="13"/>
      <c r="U212" s="13"/>
      <c r="V212" s="13"/>
      <c r="W212" s="13"/>
      <c r="X212" s="13"/>
      <c r="Y212" s="13"/>
      <c r="Z212" s="13"/>
    </row>
    <row r="213" spans="1:121"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121"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121" ht="12.75" customHeight="1" x14ac:dyDescent="0.25">
      <c r="A215" s="13"/>
      <c r="B215" s="62" t="s">
        <v>545</v>
      </c>
      <c r="C215" s="866"/>
      <c r="D215" s="126" t="s">
        <v>546</v>
      </c>
      <c r="E215" s="82" t="s">
        <v>547</v>
      </c>
      <c r="F215" s="73">
        <v>2</v>
      </c>
      <c r="G215" s="73">
        <v>0</v>
      </c>
      <c r="H215" s="73">
        <v>0</v>
      </c>
      <c r="I215" s="73"/>
      <c r="J215" s="73"/>
      <c r="K215" s="73"/>
      <c r="L215" s="13"/>
      <c r="M215" s="79">
        <f t="shared" si="0"/>
        <v>2</v>
      </c>
      <c r="N215" s="13"/>
      <c r="O215" s="902"/>
      <c r="P215" s="13"/>
      <c r="Q215" s="13"/>
      <c r="R215" s="13"/>
      <c r="S215" s="13"/>
      <c r="T215" s="13"/>
      <c r="U215" s="13"/>
      <c r="V215" s="13"/>
      <c r="W215" s="13"/>
      <c r="X215" s="13"/>
      <c r="Y215" s="13"/>
      <c r="Z215" s="13"/>
    </row>
    <row r="216" spans="1:121" ht="12.75" customHeight="1" x14ac:dyDescent="0.25">
      <c r="A216" s="13"/>
      <c r="B216" s="62">
        <v>13</v>
      </c>
      <c r="C216" s="867"/>
      <c r="D216" s="127" t="s">
        <v>548</v>
      </c>
      <c r="E216" s="108" t="s">
        <v>549</v>
      </c>
      <c r="F216" s="109">
        <f t="shared" ref="F216:K216" si="18">SUM(F212:F215)</f>
        <v>2</v>
      </c>
      <c r="G216" s="109">
        <f t="shared" si="18"/>
        <v>0</v>
      </c>
      <c r="H216" s="109">
        <f t="shared" si="18"/>
        <v>0</v>
      </c>
      <c r="I216" s="109">
        <f t="shared" si="18"/>
        <v>0</v>
      </c>
      <c r="J216" s="109">
        <f t="shared" si="18"/>
        <v>0</v>
      </c>
      <c r="K216" s="109">
        <f t="shared" si="18"/>
        <v>0</v>
      </c>
      <c r="L216" s="13"/>
      <c r="M216" s="110">
        <f t="shared" si="0"/>
        <v>2</v>
      </c>
      <c r="N216" s="13"/>
      <c r="O216" s="902"/>
      <c r="P216" s="13"/>
      <c r="Q216" s="13"/>
      <c r="R216" s="13"/>
      <c r="S216" s="13"/>
      <c r="T216" s="13"/>
      <c r="U216" s="13"/>
      <c r="V216" s="13"/>
      <c r="W216" s="13"/>
      <c r="X216" s="13"/>
      <c r="Y216" s="13"/>
      <c r="Z216" s="13"/>
    </row>
    <row r="217" spans="1:121"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785</v>
      </c>
      <c r="P217" s="13"/>
      <c r="Q217" s="13"/>
      <c r="R217" s="13"/>
      <c r="S217" s="13"/>
      <c r="T217" s="13"/>
      <c r="U217" s="13"/>
      <c r="V217" s="13"/>
      <c r="W217" s="13"/>
      <c r="X217" s="13"/>
      <c r="Y217" s="13"/>
      <c r="Z217" s="13"/>
    </row>
    <row r="218" spans="1:121"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c r="DQ218" s="160" t="s">
        <v>786</v>
      </c>
    </row>
    <row r="219" spans="1:121"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121" ht="12.75" customHeight="1" x14ac:dyDescent="0.25">
      <c r="A220" s="13"/>
      <c r="B220" s="83" t="s">
        <v>561</v>
      </c>
      <c r="C220" s="866"/>
      <c r="D220" s="126" t="s">
        <v>562</v>
      </c>
      <c r="E220" s="82" t="s">
        <v>563</v>
      </c>
      <c r="F220" s="73">
        <v>0</v>
      </c>
      <c r="G220" s="73">
        <v>0</v>
      </c>
      <c r="H220" s="73">
        <v>1</v>
      </c>
      <c r="I220" s="73"/>
      <c r="J220" s="73"/>
      <c r="K220" s="73"/>
      <c r="L220" s="13"/>
      <c r="M220" s="79">
        <f t="shared" si="0"/>
        <v>1</v>
      </c>
      <c r="N220" s="13"/>
      <c r="O220" s="902"/>
      <c r="P220" s="13"/>
      <c r="Q220" s="13"/>
      <c r="R220" s="13"/>
      <c r="S220" s="13"/>
      <c r="T220" s="13"/>
      <c r="U220" s="13"/>
      <c r="V220" s="13"/>
      <c r="W220" s="13"/>
      <c r="X220" s="13"/>
      <c r="Y220" s="13"/>
      <c r="Z220" s="13"/>
    </row>
    <row r="221" spans="1:121" ht="12.75" customHeight="1" x14ac:dyDescent="0.25">
      <c r="A221" s="13"/>
      <c r="B221" s="83">
        <v>14</v>
      </c>
      <c r="C221" s="867"/>
      <c r="D221" s="127" t="s">
        <v>564</v>
      </c>
      <c r="E221" s="108" t="s">
        <v>565</v>
      </c>
      <c r="F221" s="109">
        <f t="shared" ref="F221:K221" si="19">SUM(F217:F220)</f>
        <v>0</v>
      </c>
      <c r="G221" s="109">
        <f t="shared" si="19"/>
        <v>0</v>
      </c>
      <c r="H221" s="109">
        <f t="shared" si="19"/>
        <v>1</v>
      </c>
      <c r="I221" s="109">
        <f t="shared" si="19"/>
        <v>0</v>
      </c>
      <c r="J221" s="109">
        <f t="shared" si="19"/>
        <v>0</v>
      </c>
      <c r="K221" s="109">
        <f t="shared" si="19"/>
        <v>0</v>
      </c>
      <c r="L221" s="13"/>
      <c r="M221" s="110">
        <f t="shared" si="0"/>
        <v>1</v>
      </c>
      <c r="N221" s="13"/>
      <c r="O221" s="902"/>
      <c r="P221" s="13"/>
      <c r="Q221" s="13"/>
      <c r="R221" s="13"/>
      <c r="S221" s="13"/>
      <c r="T221" s="13"/>
      <c r="U221" s="13"/>
      <c r="V221" s="13"/>
      <c r="W221" s="13"/>
      <c r="X221" s="13"/>
      <c r="Y221" s="13"/>
      <c r="Z221" s="13"/>
    </row>
    <row r="222" spans="1:121"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787</v>
      </c>
      <c r="P222" s="13"/>
      <c r="Q222" s="13"/>
      <c r="R222" s="13"/>
      <c r="S222" s="13"/>
      <c r="T222" s="13"/>
      <c r="U222" s="13"/>
      <c r="V222" s="13"/>
      <c r="W222" s="13"/>
      <c r="X222" s="13"/>
      <c r="Y222" s="13"/>
      <c r="Z222" s="13"/>
    </row>
    <row r="223" spans="1:121"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121"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788</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789</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c r="G252" s="96"/>
      <c r="H252" s="96"/>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c r="G253" s="96"/>
      <c r="H253" s="96"/>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c r="G254" s="96"/>
      <c r="H254" s="96"/>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c r="G255" s="96"/>
      <c r="H255" s="96"/>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131" t="s">
        <v>676</v>
      </c>
      <c r="E257" s="130" t="s">
        <v>677</v>
      </c>
      <c r="F257" s="96"/>
      <c r="G257" s="96"/>
      <c r="H257" s="96"/>
      <c r="I257" s="96"/>
      <c r="J257" s="96"/>
      <c r="K257" s="96"/>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131" t="s">
        <v>679</v>
      </c>
      <c r="E258" s="130" t="s">
        <v>680</v>
      </c>
      <c r="F258" s="96"/>
      <c r="G258" s="96"/>
      <c r="H258" s="96"/>
      <c r="I258" s="96"/>
      <c r="J258" s="96"/>
      <c r="K258" s="96"/>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131" t="s">
        <v>682</v>
      </c>
      <c r="E259" s="130" t="s">
        <v>683</v>
      </c>
      <c r="F259" s="96"/>
      <c r="G259" s="96"/>
      <c r="H259" s="96"/>
      <c r="I259" s="96"/>
      <c r="J259" s="96"/>
      <c r="K259" s="96"/>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131" t="s">
        <v>685</v>
      </c>
      <c r="E260" s="130" t="s">
        <v>686</v>
      </c>
      <c r="F260" s="96"/>
      <c r="G260" s="96"/>
      <c r="H260" s="96"/>
      <c r="I260" s="96"/>
      <c r="J260" s="96"/>
      <c r="K260" s="96"/>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31" t="s">
        <v>688</v>
      </c>
      <c r="E261" s="130" t="s">
        <v>689</v>
      </c>
      <c r="F261" s="96">
        <f t="shared" ref="F261:K261" si="27">SUM(F257:F260)</f>
        <v>0</v>
      </c>
      <c r="G261" s="96">
        <f t="shared" si="27"/>
        <v>0</v>
      </c>
      <c r="H261" s="96">
        <f t="shared" si="27"/>
        <v>0</v>
      </c>
      <c r="I261" s="96">
        <f t="shared" si="27"/>
        <v>0</v>
      </c>
      <c r="J261" s="96">
        <f t="shared" si="27"/>
        <v>0</v>
      </c>
      <c r="K261" s="96">
        <f t="shared" si="27"/>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31" t="s">
        <v>691</v>
      </c>
      <c r="E262" s="130" t="s">
        <v>692</v>
      </c>
      <c r="F262" s="133"/>
      <c r="G262" s="133"/>
      <c r="H262" s="133"/>
      <c r="I262" s="133"/>
      <c r="J262" s="133"/>
      <c r="K262" s="133"/>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31" t="s">
        <v>694</v>
      </c>
      <c r="E263" s="130" t="s">
        <v>695</v>
      </c>
      <c r="F263" s="133"/>
      <c r="G263" s="133"/>
      <c r="H263" s="133"/>
      <c r="I263" s="133"/>
      <c r="J263" s="133"/>
      <c r="K263" s="133"/>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31" t="s">
        <v>697</v>
      </c>
      <c r="E264" s="130" t="s">
        <v>698</v>
      </c>
      <c r="F264" s="133"/>
      <c r="G264" s="133"/>
      <c r="H264" s="133"/>
      <c r="I264" s="133"/>
      <c r="J264" s="133"/>
      <c r="K264" s="133"/>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31" t="s">
        <v>700</v>
      </c>
      <c r="E265" s="130" t="s">
        <v>701</v>
      </c>
      <c r="F265" s="133"/>
      <c r="G265" s="133"/>
      <c r="H265" s="133"/>
      <c r="I265" s="133"/>
      <c r="J265" s="133"/>
      <c r="K265" s="133"/>
      <c r="L265" s="134"/>
      <c r="M265" s="135">
        <f t="shared" ref="M265:M289" si="28">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131" t="s">
        <v>703</v>
      </c>
      <c r="E266" s="130" t="s">
        <v>704</v>
      </c>
      <c r="F266" s="96">
        <f t="shared" ref="F266:K266" si="29">+F262+F263+F264+F265</f>
        <v>0</v>
      </c>
      <c r="G266" s="96">
        <f t="shared" si="29"/>
        <v>0</v>
      </c>
      <c r="H266" s="96">
        <f t="shared" si="29"/>
        <v>0</v>
      </c>
      <c r="I266" s="96">
        <f t="shared" si="29"/>
        <v>0</v>
      </c>
      <c r="J266" s="96">
        <f t="shared" si="29"/>
        <v>0</v>
      </c>
      <c r="K266" s="96">
        <f t="shared" si="29"/>
        <v>0</v>
      </c>
      <c r="L266" s="13"/>
      <c r="M266" s="79">
        <f t="shared" si="28"/>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131" t="s">
        <v>707</v>
      </c>
      <c r="E267" s="130" t="s">
        <v>708</v>
      </c>
      <c r="F267" s="96"/>
      <c r="G267" s="96"/>
      <c r="H267" s="96"/>
      <c r="I267" s="96"/>
      <c r="J267" s="96"/>
      <c r="K267" s="96"/>
      <c r="L267" s="13"/>
      <c r="M267" s="79">
        <f t="shared" si="28"/>
        <v>0</v>
      </c>
      <c r="N267" s="13"/>
      <c r="O267" s="901" t="s">
        <v>790</v>
      </c>
      <c r="P267" s="13"/>
      <c r="Q267" s="13"/>
      <c r="R267" s="13"/>
      <c r="S267" s="13"/>
      <c r="T267" s="13"/>
      <c r="U267" s="13"/>
      <c r="V267" s="13"/>
      <c r="W267" s="13"/>
      <c r="X267" s="13"/>
      <c r="Y267" s="13"/>
      <c r="Z267" s="13"/>
    </row>
    <row r="268" spans="1:26" ht="12.75" customHeight="1" x14ac:dyDescent="0.25">
      <c r="A268" s="13"/>
      <c r="B268" s="83" t="s">
        <v>710</v>
      </c>
      <c r="C268" s="866"/>
      <c r="D268" s="131" t="s">
        <v>711</v>
      </c>
      <c r="E268" s="130" t="s">
        <v>712</v>
      </c>
      <c r="F268" s="96"/>
      <c r="G268" s="96"/>
      <c r="H268" s="96"/>
      <c r="I268" s="96"/>
      <c r="J268" s="96"/>
      <c r="K268" s="96"/>
      <c r="L268" s="13"/>
      <c r="M268" s="79">
        <f t="shared" si="28"/>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131" t="s">
        <v>714</v>
      </c>
      <c r="E269" s="130" t="s">
        <v>715</v>
      </c>
      <c r="F269" s="96"/>
      <c r="G269" s="96"/>
      <c r="H269" s="96"/>
      <c r="I269" s="96"/>
      <c r="J269" s="96"/>
      <c r="K269" s="96"/>
      <c r="L269" s="13"/>
      <c r="M269" s="79">
        <f t="shared" si="28"/>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131" t="s">
        <v>717</v>
      </c>
      <c r="E270" s="130" t="s">
        <v>718</v>
      </c>
      <c r="F270" s="96"/>
      <c r="G270" s="96"/>
      <c r="H270" s="96"/>
      <c r="I270" s="96"/>
      <c r="J270" s="96"/>
      <c r="K270" s="96"/>
      <c r="L270" s="13"/>
      <c r="M270" s="79">
        <f t="shared" si="28"/>
        <v>0</v>
      </c>
      <c r="N270" s="13"/>
      <c r="O270" s="902"/>
      <c r="P270" s="13"/>
      <c r="Q270" s="13"/>
      <c r="R270" s="13"/>
      <c r="S270" s="13"/>
      <c r="T270" s="13"/>
      <c r="U270" s="13"/>
      <c r="V270" s="13"/>
      <c r="W270" s="13"/>
      <c r="X270" s="13"/>
      <c r="Y270" s="13"/>
      <c r="Z270" s="13"/>
    </row>
    <row r="271" spans="1:26" ht="12.75" customHeight="1" x14ac:dyDescent="0.25">
      <c r="A271" s="13"/>
      <c r="B271" s="83">
        <v>18</v>
      </c>
      <c r="C271" s="867"/>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140">
        <v>1</v>
      </c>
      <c r="G272" s="140">
        <v>1</v>
      </c>
      <c r="H272" s="162">
        <v>0</v>
      </c>
      <c r="I272" s="141"/>
      <c r="J272" s="141"/>
      <c r="K272" s="141"/>
      <c r="L272" s="138"/>
      <c r="M272" s="79">
        <f t="shared" si="28"/>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140">
        <v>15</v>
      </c>
      <c r="G273" s="140">
        <v>15</v>
      </c>
      <c r="H273" s="162">
        <v>0</v>
      </c>
      <c r="I273" s="141"/>
      <c r="J273" s="141"/>
      <c r="K273" s="141"/>
      <c r="L273" s="138"/>
      <c r="M273" s="79">
        <f t="shared" si="28"/>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140">
        <v>15</v>
      </c>
      <c r="G274" s="140">
        <v>15</v>
      </c>
      <c r="H274" s="162">
        <v>0</v>
      </c>
      <c r="I274" s="142"/>
      <c r="J274" s="142"/>
      <c r="K274" s="142"/>
      <c r="L274" s="13"/>
      <c r="M274" s="79">
        <f t="shared" si="28"/>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140">
        <v>5</v>
      </c>
      <c r="G275" s="140">
        <v>5</v>
      </c>
      <c r="H275" s="162">
        <v>0</v>
      </c>
      <c r="I275" s="142"/>
      <c r="J275" s="142"/>
      <c r="K275" s="142"/>
      <c r="L275" s="13"/>
      <c r="M275" s="79">
        <f t="shared" si="28"/>
        <v>10</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140">
        <v>0</v>
      </c>
      <c r="G276" s="140">
        <v>0</v>
      </c>
      <c r="H276" s="162">
        <v>0</v>
      </c>
      <c r="I276" s="142"/>
      <c r="J276" s="142"/>
      <c r="K276" s="142"/>
      <c r="L276" s="13"/>
      <c r="M276" s="79">
        <f t="shared" si="28"/>
        <v>0</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63">
        <v>0</v>
      </c>
      <c r="G277" s="163">
        <v>0</v>
      </c>
      <c r="H277" s="163">
        <v>0</v>
      </c>
      <c r="I277" s="144"/>
      <c r="J277" s="144"/>
      <c r="K277" s="144"/>
      <c r="L277" s="13"/>
      <c r="M277" s="79">
        <f t="shared" si="28"/>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63">
        <v>0</v>
      </c>
      <c r="G278" s="163">
        <v>0</v>
      </c>
      <c r="H278" s="163">
        <v>0</v>
      </c>
      <c r="I278" s="144"/>
      <c r="J278" s="144"/>
      <c r="K278" s="144"/>
      <c r="L278" s="13"/>
      <c r="M278" s="79">
        <f t="shared" si="28"/>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63">
        <v>1</v>
      </c>
      <c r="G279" s="163">
        <v>0</v>
      </c>
      <c r="H279" s="163">
        <v>0</v>
      </c>
      <c r="I279" s="144"/>
      <c r="J279" s="144"/>
      <c r="K279" s="144"/>
      <c r="L279" s="13"/>
      <c r="M279" s="79">
        <f t="shared" si="28"/>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63">
        <v>0</v>
      </c>
      <c r="G280" s="163">
        <v>1</v>
      </c>
      <c r="H280" s="163">
        <v>0</v>
      </c>
      <c r="I280" s="144"/>
      <c r="J280" s="144"/>
      <c r="K280" s="144"/>
      <c r="L280" s="13"/>
      <c r="M280" s="79">
        <f t="shared" si="28"/>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129" t="s">
        <v>753</v>
      </c>
      <c r="E282" s="150" t="s">
        <v>754</v>
      </c>
      <c r="F282" s="137">
        <v>0</v>
      </c>
      <c r="G282" s="137">
        <v>0</v>
      </c>
      <c r="H282" s="137">
        <v>0</v>
      </c>
      <c r="I282" s="152"/>
      <c r="J282" s="152"/>
      <c r="K282" s="152"/>
      <c r="L282" s="13"/>
      <c r="M282" s="79">
        <f t="shared" si="28"/>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129" t="s">
        <v>757</v>
      </c>
      <c r="E283" s="150" t="s">
        <v>758</v>
      </c>
      <c r="F283" s="137">
        <v>0</v>
      </c>
      <c r="G283" s="137">
        <v>0</v>
      </c>
      <c r="H283" s="137">
        <v>0</v>
      </c>
      <c r="I283" s="152"/>
      <c r="J283" s="152"/>
      <c r="K283" s="152"/>
      <c r="L283" s="13"/>
      <c r="M283" s="79">
        <f t="shared" si="28"/>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129" t="s">
        <v>760</v>
      </c>
      <c r="E284" s="150" t="s">
        <v>761</v>
      </c>
      <c r="F284" s="137">
        <v>0</v>
      </c>
      <c r="G284" s="137">
        <v>0</v>
      </c>
      <c r="H284" s="137">
        <v>0</v>
      </c>
      <c r="I284" s="152"/>
      <c r="J284" s="152"/>
      <c r="K284" s="152"/>
      <c r="L284" s="13"/>
      <c r="M284" s="79">
        <f t="shared" si="28"/>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28"/>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28"/>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28"/>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28"/>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1000"/>
  <sheetViews>
    <sheetView topLeftCell="A210" workbookViewId="0">
      <selection activeCell="G11" sqref="G11"/>
    </sheetView>
  </sheetViews>
  <sheetFormatPr defaultColWidth="12.6640625" defaultRowHeight="15" customHeight="1" x14ac:dyDescent="0.25"/>
  <cols>
    <col min="1" max="1" width="2.33203125" customWidth="1"/>
    <col min="2" max="2" width="4.109375" customWidth="1"/>
    <col min="3" max="3" width="9.6640625" customWidth="1"/>
    <col min="4" max="4" width="59.33203125" customWidth="1"/>
    <col min="5" max="5" width="10.33203125" customWidth="1"/>
    <col min="6" max="9" width="6.33203125" customWidth="1"/>
    <col min="10" max="10" width="6" customWidth="1"/>
    <col min="11" max="11" width="6.33203125" customWidth="1"/>
    <col min="12" max="12" width="1.6640625" customWidth="1"/>
    <col min="13" max="13" width="9.109375" customWidth="1"/>
    <col min="14" max="14" width="1.88671875" customWidth="1"/>
    <col min="15" max="15" width="41.664062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791</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39.7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3</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1</v>
      </c>
      <c r="G46" s="111">
        <v>1</v>
      </c>
      <c r="H46" s="111">
        <v>1</v>
      </c>
      <c r="I46" s="111"/>
      <c r="J46" s="111"/>
      <c r="K46" s="111"/>
      <c r="L46" s="13"/>
      <c r="M46" s="79">
        <f t="shared" si="0"/>
        <v>3</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1</v>
      </c>
      <c r="G47" s="111">
        <v>1</v>
      </c>
      <c r="H47" s="111">
        <v>1</v>
      </c>
      <c r="I47" s="111"/>
      <c r="J47" s="111"/>
      <c r="K47" s="111"/>
      <c r="L47" s="13"/>
      <c r="M47" s="79">
        <f t="shared" si="0"/>
        <v>3</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13</v>
      </c>
      <c r="G48" s="111">
        <v>11</v>
      </c>
      <c r="H48" s="111">
        <v>16</v>
      </c>
      <c r="I48" s="111"/>
      <c r="J48" s="111"/>
      <c r="K48" s="111"/>
      <c r="L48" s="13"/>
      <c r="M48" s="79">
        <f t="shared" si="0"/>
        <v>40</v>
      </c>
      <c r="N48" s="13"/>
      <c r="O48" s="902"/>
      <c r="P48" s="13"/>
      <c r="Q48" s="13"/>
      <c r="R48" s="13"/>
      <c r="S48" s="13"/>
      <c r="T48" s="13"/>
      <c r="U48" s="13"/>
      <c r="V48" s="13"/>
      <c r="W48" s="13"/>
      <c r="X48" s="13"/>
      <c r="Y48" s="13"/>
      <c r="Z48" s="13"/>
    </row>
    <row r="49" spans="1:26" ht="12.75" customHeight="1" x14ac:dyDescent="0.25">
      <c r="A49" s="13"/>
      <c r="B49" s="891" t="s">
        <v>256</v>
      </c>
      <c r="C49" s="892" t="s">
        <v>257</v>
      </c>
      <c r="D49" s="95" t="s">
        <v>258</v>
      </c>
      <c r="E49" s="130" t="s">
        <v>259</v>
      </c>
      <c r="F49" s="96">
        <v>0</v>
      </c>
      <c r="G49" s="96">
        <v>0</v>
      </c>
      <c r="H49" s="96">
        <v>0</v>
      </c>
      <c r="I49" s="96"/>
      <c r="J49" s="96"/>
      <c r="K49" s="96"/>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95" t="s">
        <v>261</v>
      </c>
      <c r="E50" s="130" t="s">
        <v>262</v>
      </c>
      <c r="F50" s="96">
        <v>0</v>
      </c>
      <c r="G50" s="96">
        <v>0</v>
      </c>
      <c r="H50" s="96">
        <v>0</v>
      </c>
      <c r="I50" s="96"/>
      <c r="J50" s="96"/>
      <c r="K50" s="96"/>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129" t="s">
        <v>263</v>
      </c>
      <c r="E51" s="159" t="s">
        <v>264</v>
      </c>
      <c r="F51" s="137">
        <v>0</v>
      </c>
      <c r="G51" s="137">
        <v>0</v>
      </c>
      <c r="H51" s="137">
        <v>0</v>
      </c>
      <c r="I51" s="152"/>
      <c r="J51" s="152"/>
      <c r="K51" s="152"/>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95" t="s">
        <v>265</v>
      </c>
      <c r="E52" s="130" t="s">
        <v>266</v>
      </c>
      <c r="F52" s="96">
        <v>0</v>
      </c>
      <c r="G52" s="96">
        <v>0</v>
      </c>
      <c r="H52" s="96">
        <v>0</v>
      </c>
      <c r="I52" s="96"/>
      <c r="J52" s="96"/>
      <c r="K52" s="96"/>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95" t="s">
        <v>267</v>
      </c>
      <c r="E53" s="130" t="s">
        <v>268</v>
      </c>
      <c r="F53" s="96">
        <v>0</v>
      </c>
      <c r="G53" s="96">
        <v>0</v>
      </c>
      <c r="H53" s="96">
        <v>0</v>
      </c>
      <c r="I53" s="96"/>
      <c r="J53" s="96"/>
      <c r="K53" s="96"/>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95" t="s">
        <v>271</v>
      </c>
      <c r="E54" s="130" t="s">
        <v>272</v>
      </c>
      <c r="F54" s="96">
        <v>0</v>
      </c>
      <c r="G54" s="96">
        <v>0</v>
      </c>
      <c r="H54" s="96">
        <v>0</v>
      </c>
      <c r="I54" s="96"/>
      <c r="J54" s="96"/>
      <c r="K54" s="96"/>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95" t="s">
        <v>274</v>
      </c>
      <c r="E55" s="130" t="s">
        <v>275</v>
      </c>
      <c r="F55" s="96">
        <v>0</v>
      </c>
      <c r="G55" s="96">
        <v>0</v>
      </c>
      <c r="H55" s="96">
        <v>0</v>
      </c>
      <c r="I55" s="96"/>
      <c r="J55" s="96"/>
      <c r="K55" s="96"/>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95" t="s">
        <v>276</v>
      </c>
      <c r="E56" s="130" t="s">
        <v>277</v>
      </c>
      <c r="F56" s="96">
        <v>0</v>
      </c>
      <c r="G56" s="96">
        <v>0</v>
      </c>
      <c r="H56" s="96">
        <v>0</v>
      </c>
      <c r="I56" s="96"/>
      <c r="J56" s="96"/>
      <c r="K56" s="96"/>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95" t="s">
        <v>278</v>
      </c>
      <c r="E57" s="130" t="s">
        <v>279</v>
      </c>
      <c r="F57" s="96">
        <v>0</v>
      </c>
      <c r="G57" s="96">
        <v>0</v>
      </c>
      <c r="H57" s="96">
        <v>0</v>
      </c>
      <c r="I57" s="96"/>
      <c r="J57" s="96"/>
      <c r="K57" s="96"/>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1</v>
      </c>
      <c r="G59" s="73">
        <v>1</v>
      </c>
      <c r="H59" s="73">
        <v>1</v>
      </c>
      <c r="I59" s="73"/>
      <c r="J59" s="73"/>
      <c r="K59" s="73"/>
      <c r="L59" s="13"/>
      <c r="M59" s="79">
        <f t="shared" si="0"/>
        <v>3</v>
      </c>
      <c r="N59" s="13"/>
      <c r="O59" s="901" t="s">
        <v>792</v>
      </c>
      <c r="P59" s="13"/>
      <c r="Q59" s="13"/>
      <c r="R59" s="13"/>
      <c r="S59" s="13"/>
      <c r="T59" s="13"/>
      <c r="U59" s="13"/>
      <c r="V59" s="13"/>
      <c r="W59" s="13"/>
      <c r="X59" s="13"/>
      <c r="Y59" s="13"/>
      <c r="Z59" s="13"/>
    </row>
    <row r="60" spans="1:26" ht="12.75" customHeight="1" x14ac:dyDescent="0.25">
      <c r="A60" s="13"/>
      <c r="B60" s="866"/>
      <c r="C60" s="866"/>
      <c r="D60" s="81" t="s">
        <v>287</v>
      </c>
      <c r="E60" s="82" t="s">
        <v>288</v>
      </c>
      <c r="F60" s="73">
        <v>9</v>
      </c>
      <c r="G60" s="73">
        <v>9</v>
      </c>
      <c r="H60" s="73">
        <v>9</v>
      </c>
      <c r="I60" s="73"/>
      <c r="J60" s="73"/>
      <c r="K60" s="73"/>
      <c r="L60" s="13"/>
      <c r="M60" s="79">
        <f t="shared" si="0"/>
        <v>27</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1</v>
      </c>
      <c r="G61" s="73">
        <v>1</v>
      </c>
      <c r="H61" s="73">
        <v>1</v>
      </c>
      <c r="I61" s="73"/>
      <c r="J61" s="73"/>
      <c r="K61" s="73"/>
      <c r="L61" s="13"/>
      <c r="M61" s="79">
        <f t="shared" si="0"/>
        <v>3</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9</v>
      </c>
      <c r="G62" s="73">
        <v>9</v>
      </c>
      <c r="H62" s="73">
        <v>9</v>
      </c>
      <c r="I62" s="73"/>
      <c r="J62" s="73"/>
      <c r="K62" s="73"/>
      <c r="L62" s="13"/>
      <c r="M62" s="79">
        <f t="shared" si="0"/>
        <v>27</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1</v>
      </c>
      <c r="G63" s="73">
        <v>1</v>
      </c>
      <c r="H63" s="73">
        <v>1</v>
      </c>
      <c r="I63" s="73"/>
      <c r="J63" s="73"/>
      <c r="K63" s="73"/>
      <c r="L63" s="13"/>
      <c r="M63" s="79">
        <f t="shared" si="0"/>
        <v>3</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9</v>
      </c>
      <c r="G64" s="73">
        <v>9</v>
      </c>
      <c r="H64" s="73">
        <v>9</v>
      </c>
      <c r="I64" s="73"/>
      <c r="J64" s="73"/>
      <c r="K64" s="73"/>
      <c r="L64" s="13"/>
      <c r="M64" s="79">
        <f t="shared" si="0"/>
        <v>27</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1</v>
      </c>
      <c r="G65" s="73">
        <v>1</v>
      </c>
      <c r="H65" s="73">
        <v>1</v>
      </c>
      <c r="I65" s="73"/>
      <c r="J65" s="73"/>
      <c r="K65" s="73"/>
      <c r="L65" s="13"/>
      <c r="M65" s="79">
        <f t="shared" si="0"/>
        <v>3</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9</v>
      </c>
      <c r="G66" s="73">
        <v>9</v>
      </c>
      <c r="H66" s="73">
        <v>9</v>
      </c>
      <c r="I66" s="73"/>
      <c r="J66" s="73"/>
      <c r="K66" s="73"/>
      <c r="L66" s="13"/>
      <c r="M66" s="79">
        <f t="shared" si="0"/>
        <v>27</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1</v>
      </c>
      <c r="G71" s="73">
        <v>1</v>
      </c>
      <c r="H71" s="73">
        <v>1</v>
      </c>
      <c r="I71" s="73"/>
      <c r="J71" s="73"/>
      <c r="K71" s="73"/>
      <c r="L71" s="13"/>
      <c r="M71" s="79">
        <f t="shared" si="0"/>
        <v>3</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9</v>
      </c>
      <c r="G72" s="73">
        <v>9</v>
      </c>
      <c r="H72" s="73">
        <v>9</v>
      </c>
      <c r="I72" s="73"/>
      <c r="J72" s="73"/>
      <c r="K72" s="73"/>
      <c r="L72" s="13"/>
      <c r="M72" s="79">
        <f t="shared" si="0"/>
        <v>27</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1</v>
      </c>
      <c r="G79" s="73">
        <v>1</v>
      </c>
      <c r="H79" s="73">
        <v>1</v>
      </c>
      <c r="I79" s="73"/>
      <c r="J79" s="73"/>
      <c r="K79" s="73"/>
      <c r="L79" s="13"/>
      <c r="M79" s="79">
        <f t="shared" si="0"/>
        <v>3</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9</v>
      </c>
      <c r="G80" s="73">
        <v>9</v>
      </c>
      <c r="H80" s="73">
        <v>9</v>
      </c>
      <c r="I80" s="73"/>
      <c r="J80" s="73"/>
      <c r="K80" s="73"/>
      <c r="L80" s="13"/>
      <c r="M80" s="79">
        <f t="shared" si="0"/>
        <v>27</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1</v>
      </c>
      <c r="G83" s="73">
        <v>1</v>
      </c>
      <c r="H83" s="73">
        <v>1</v>
      </c>
      <c r="I83" s="73"/>
      <c r="J83" s="73"/>
      <c r="K83" s="73"/>
      <c r="L83" s="13"/>
      <c r="M83" s="79">
        <f t="shared" si="0"/>
        <v>3</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9</v>
      </c>
      <c r="G84" s="73">
        <v>9</v>
      </c>
      <c r="H84" s="73">
        <v>9</v>
      </c>
      <c r="I84" s="73"/>
      <c r="J84" s="73"/>
      <c r="K84" s="73"/>
      <c r="L84" s="13"/>
      <c r="M84" s="79">
        <f t="shared" si="0"/>
        <v>27</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0</v>
      </c>
      <c r="G89" s="73">
        <v>0</v>
      </c>
      <c r="H89" s="73">
        <v>0</v>
      </c>
      <c r="I89" s="73"/>
      <c r="J89" s="73"/>
      <c r="K89" s="73"/>
      <c r="L89" s="13"/>
      <c r="M89" s="79">
        <f t="shared" si="0"/>
        <v>0</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0</v>
      </c>
      <c r="G90" s="73">
        <v>0</v>
      </c>
      <c r="H90" s="73">
        <v>0</v>
      </c>
      <c r="I90" s="73"/>
      <c r="J90" s="73"/>
      <c r="K90" s="73"/>
      <c r="L90" s="13"/>
      <c r="M90" s="79">
        <f t="shared" si="0"/>
        <v>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7</v>
      </c>
      <c r="G91" s="121">
        <f t="shared" si="7"/>
        <v>7</v>
      </c>
      <c r="H91" s="121">
        <f t="shared" si="7"/>
        <v>7</v>
      </c>
      <c r="I91" s="121">
        <f t="shared" si="7"/>
        <v>0</v>
      </c>
      <c r="J91" s="121">
        <f t="shared" si="7"/>
        <v>0</v>
      </c>
      <c r="K91" s="121">
        <f t="shared" si="7"/>
        <v>0</v>
      </c>
      <c r="L91" s="13"/>
      <c r="M91" s="110">
        <f t="shared" si="0"/>
        <v>21</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63</v>
      </c>
      <c r="G92" s="121">
        <f t="shared" si="8"/>
        <v>63</v>
      </c>
      <c r="H92" s="121">
        <f t="shared" si="8"/>
        <v>63</v>
      </c>
      <c r="I92" s="121">
        <f t="shared" si="8"/>
        <v>0</v>
      </c>
      <c r="J92" s="121">
        <f t="shared" si="8"/>
        <v>0</v>
      </c>
      <c r="K92" s="121">
        <f t="shared" si="8"/>
        <v>0</v>
      </c>
      <c r="L92" s="13"/>
      <c r="M92" s="110">
        <f t="shared" si="0"/>
        <v>189</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793</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0</v>
      </c>
      <c r="H95" s="73">
        <v>0</v>
      </c>
      <c r="I95" s="73"/>
      <c r="J95" s="73"/>
      <c r="K95" s="73"/>
      <c r="L95" s="13"/>
      <c r="M95" s="79">
        <f t="shared" si="0"/>
        <v>0</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0</v>
      </c>
      <c r="H96" s="73">
        <v>0</v>
      </c>
      <c r="I96" s="73"/>
      <c r="J96" s="73"/>
      <c r="K96" s="73"/>
      <c r="L96" s="13"/>
      <c r="M96" s="79">
        <f t="shared" si="0"/>
        <v>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1</v>
      </c>
      <c r="H97" s="73">
        <v>0</v>
      </c>
      <c r="I97" s="73"/>
      <c r="J97" s="73"/>
      <c r="K97" s="73"/>
      <c r="L97" s="13"/>
      <c r="M97" s="79">
        <f t="shared" si="0"/>
        <v>1</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10</v>
      </c>
      <c r="H98" s="73">
        <v>0</v>
      </c>
      <c r="I98" s="73"/>
      <c r="J98" s="73"/>
      <c r="K98" s="73"/>
      <c r="L98" s="13"/>
      <c r="M98" s="79">
        <f t="shared" si="0"/>
        <v>10</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1</v>
      </c>
      <c r="H99" s="73">
        <v>0</v>
      </c>
      <c r="I99" s="73"/>
      <c r="J99" s="73"/>
      <c r="K99" s="73"/>
      <c r="L99" s="13"/>
      <c r="M99" s="79">
        <f t="shared" si="0"/>
        <v>1</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10</v>
      </c>
      <c r="H100" s="73">
        <v>0</v>
      </c>
      <c r="I100" s="73"/>
      <c r="J100" s="73"/>
      <c r="K100" s="73"/>
      <c r="L100" s="13"/>
      <c r="M100" s="79">
        <f t="shared" si="0"/>
        <v>10</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1</v>
      </c>
      <c r="H117" s="73">
        <v>0</v>
      </c>
      <c r="I117" s="73"/>
      <c r="J117" s="73"/>
      <c r="K117" s="73"/>
      <c r="L117" s="13"/>
      <c r="M117" s="79">
        <f t="shared" si="0"/>
        <v>1</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10</v>
      </c>
      <c r="H118" s="73">
        <v>0</v>
      </c>
      <c r="I118" s="73"/>
      <c r="J118" s="73"/>
      <c r="K118" s="73"/>
      <c r="L118" s="13"/>
      <c r="M118" s="79">
        <f t="shared" si="0"/>
        <v>10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t="s">
        <v>125</v>
      </c>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F126" si="9">F93+F95+F97+F99+F101+F103+F105+F107+F109+F111+F113+F115+F117+F119+F121+F123</f>
        <v>0</v>
      </c>
      <c r="G125" s="121">
        <f t="shared" ref="G125:G126" si="10">G93+G95+G97+G99+G101+G103+G105+G107+G109+G111+G113+G115+G117+G119</f>
        <v>3</v>
      </c>
      <c r="H125" s="121">
        <f t="shared" ref="H125:H126" si="11">H93+H95+H97+H99+H101+H103+H105+H107+H109+H111+H113+H115+H117+H119+H121+H123</f>
        <v>0</v>
      </c>
      <c r="I125" s="121">
        <f t="shared" ref="I125:K125" si="12">I93+I95+I97+I99+I101+I103+I105+I107+I109+I111+I113+I115+I117+I119</f>
        <v>0</v>
      </c>
      <c r="J125" s="121">
        <f t="shared" si="12"/>
        <v>0</v>
      </c>
      <c r="K125" s="121">
        <f t="shared" si="12"/>
        <v>0</v>
      </c>
      <c r="L125" s="13"/>
      <c r="M125" s="110">
        <f t="shared" si="0"/>
        <v>3</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si="9"/>
        <v>0</v>
      </c>
      <c r="G126" s="121">
        <f t="shared" si="10"/>
        <v>30</v>
      </c>
      <c r="H126" s="121">
        <f t="shared" si="11"/>
        <v>0</v>
      </c>
      <c r="I126" s="121">
        <f t="shared" ref="I126:K126" si="13">I94+I96+I98+I100+I102+I104+I106+I108+I110+I112+I114+I116+I118+I120</f>
        <v>0</v>
      </c>
      <c r="J126" s="121">
        <f t="shared" si="13"/>
        <v>0</v>
      </c>
      <c r="K126" s="121">
        <f t="shared" si="13"/>
        <v>0</v>
      </c>
      <c r="L126" s="13"/>
      <c r="M126" s="110">
        <f t="shared" si="0"/>
        <v>30</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0</v>
      </c>
      <c r="G127" s="73">
        <v>0</v>
      </c>
      <c r="H127" s="73">
        <v>0</v>
      </c>
      <c r="I127" s="73"/>
      <c r="J127" s="73"/>
      <c r="K127" s="73"/>
      <c r="L127" s="13"/>
      <c r="M127" s="79">
        <f t="shared" si="0"/>
        <v>0</v>
      </c>
      <c r="N127" s="13"/>
      <c r="O127" s="901" t="s">
        <v>794</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0</v>
      </c>
      <c r="G128" s="73">
        <v>0</v>
      </c>
      <c r="H128" s="73">
        <v>0</v>
      </c>
      <c r="I128" s="73"/>
      <c r="J128" s="73"/>
      <c r="K128" s="73"/>
      <c r="L128" s="13"/>
      <c r="M128" s="79">
        <f t="shared" si="0"/>
        <v>0</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0</v>
      </c>
      <c r="G129" s="73">
        <v>0</v>
      </c>
      <c r="H129" s="73">
        <v>0</v>
      </c>
      <c r="I129" s="73"/>
      <c r="J129" s="73"/>
      <c r="K129" s="73"/>
      <c r="L129" s="13"/>
      <c r="M129" s="79">
        <f t="shared" si="0"/>
        <v>0</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0</v>
      </c>
      <c r="G130" s="73">
        <v>0</v>
      </c>
      <c r="H130" s="73">
        <v>0</v>
      </c>
      <c r="I130" s="73"/>
      <c r="J130" s="73"/>
      <c r="K130" s="73"/>
      <c r="L130" s="13"/>
      <c r="M130" s="79">
        <f t="shared" si="0"/>
        <v>0</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1</v>
      </c>
      <c r="G131" s="73">
        <v>2</v>
      </c>
      <c r="H131" s="73">
        <v>1</v>
      </c>
      <c r="I131" s="73"/>
      <c r="J131" s="73"/>
      <c r="K131" s="73"/>
      <c r="L131" s="13"/>
      <c r="M131" s="79">
        <f t="shared" si="0"/>
        <v>4</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26</v>
      </c>
      <c r="G132" s="73">
        <v>20</v>
      </c>
      <c r="H132" s="73">
        <v>20</v>
      </c>
      <c r="I132" s="73"/>
      <c r="J132" s="73"/>
      <c r="K132" s="73"/>
      <c r="L132" s="13"/>
      <c r="M132" s="79">
        <f t="shared" si="0"/>
        <v>66</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1</v>
      </c>
      <c r="G133" s="73">
        <v>0</v>
      </c>
      <c r="H133" s="73">
        <v>0</v>
      </c>
      <c r="I133" s="73"/>
      <c r="J133" s="73"/>
      <c r="K133" s="73"/>
      <c r="L133" s="13"/>
      <c r="M133" s="79">
        <f t="shared" si="0"/>
        <v>1</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26</v>
      </c>
      <c r="G134" s="73">
        <v>0</v>
      </c>
      <c r="H134" s="73">
        <v>0</v>
      </c>
      <c r="I134" s="73"/>
      <c r="J134" s="73"/>
      <c r="K134" s="73"/>
      <c r="L134" s="13"/>
      <c r="M134" s="79">
        <f t="shared" si="0"/>
        <v>26</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0</v>
      </c>
      <c r="I139" s="73"/>
      <c r="J139" s="73"/>
      <c r="K139" s="73"/>
      <c r="L139" s="13"/>
      <c r="M139" s="79">
        <f t="shared" si="0"/>
        <v>0</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0</v>
      </c>
      <c r="I140" s="73"/>
      <c r="J140" s="73"/>
      <c r="K140" s="73"/>
      <c r="L140" s="13"/>
      <c r="M140" s="79">
        <f t="shared" si="0"/>
        <v>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0</v>
      </c>
      <c r="I141" s="73"/>
      <c r="J141" s="73"/>
      <c r="K141" s="73"/>
      <c r="L141" s="13"/>
      <c r="M141" s="79">
        <f t="shared" si="0"/>
        <v>0</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0</v>
      </c>
      <c r="I142" s="73"/>
      <c r="J142" s="73"/>
      <c r="K142" s="73"/>
      <c r="L142" s="13"/>
      <c r="M142" s="79">
        <f t="shared" si="0"/>
        <v>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0</v>
      </c>
      <c r="I143" s="73"/>
      <c r="J143" s="73"/>
      <c r="K143" s="73"/>
      <c r="L143" s="13"/>
      <c r="M143" s="79">
        <f t="shared" si="0"/>
        <v>0</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0</v>
      </c>
      <c r="I144" s="73"/>
      <c r="J144" s="73"/>
      <c r="K144" s="73"/>
      <c r="L144" s="13"/>
      <c r="M144" s="79">
        <f t="shared" si="0"/>
        <v>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1</v>
      </c>
      <c r="H145" s="73">
        <v>0</v>
      </c>
      <c r="I145" s="73"/>
      <c r="J145" s="73"/>
      <c r="K145" s="73"/>
      <c r="L145" s="13"/>
      <c r="M145" s="79">
        <f t="shared" si="0"/>
        <v>1</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60</v>
      </c>
      <c r="H146" s="73">
        <v>0</v>
      </c>
      <c r="I146" s="73"/>
      <c r="J146" s="73"/>
      <c r="K146" s="73"/>
      <c r="L146" s="13"/>
      <c r="M146" s="79">
        <f t="shared" si="0"/>
        <v>60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1</v>
      </c>
      <c r="H151" s="73">
        <v>0</v>
      </c>
      <c r="I151" s="73"/>
      <c r="J151" s="73"/>
      <c r="K151" s="73"/>
      <c r="L151" s="13"/>
      <c r="M151" s="79">
        <f t="shared" si="0"/>
        <v>1</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60</v>
      </c>
      <c r="H152" s="73">
        <v>0</v>
      </c>
      <c r="I152" s="73"/>
      <c r="J152" s="73"/>
      <c r="K152" s="73"/>
      <c r="L152" s="13"/>
      <c r="M152" s="79">
        <f t="shared" si="0"/>
        <v>60</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0</v>
      </c>
      <c r="G155" s="73">
        <v>0</v>
      </c>
      <c r="H155" s="73">
        <v>0</v>
      </c>
      <c r="I155" s="73"/>
      <c r="J155" s="73"/>
      <c r="K155" s="73"/>
      <c r="L155" s="13"/>
      <c r="M155" s="79">
        <f t="shared" si="0"/>
        <v>0</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0</v>
      </c>
      <c r="G156" s="73">
        <v>0</v>
      </c>
      <c r="H156" s="73">
        <v>0</v>
      </c>
      <c r="I156" s="73"/>
      <c r="J156" s="73"/>
      <c r="K156" s="73"/>
      <c r="L156" s="13"/>
      <c r="M156" s="79">
        <f t="shared" si="0"/>
        <v>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1</v>
      </c>
      <c r="G157" s="73">
        <v>0</v>
      </c>
      <c r="H157" s="73">
        <v>1</v>
      </c>
      <c r="I157" s="73"/>
      <c r="J157" s="73"/>
      <c r="K157" s="73"/>
      <c r="L157" s="13"/>
      <c r="M157" s="79">
        <f t="shared" si="0"/>
        <v>2</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26</v>
      </c>
      <c r="G158" s="73">
        <v>0</v>
      </c>
      <c r="H158" s="73">
        <v>20</v>
      </c>
      <c r="I158" s="73"/>
      <c r="J158" s="73"/>
      <c r="K158" s="73"/>
      <c r="L158" s="13"/>
      <c r="M158" s="79">
        <f t="shared" si="0"/>
        <v>46</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4">F127+F129+F131+F133+F135+F137+F139+F141+F143+F145+F147+F149+F151+F153</f>
        <v>2</v>
      </c>
      <c r="G159" s="121">
        <f t="shared" si="14"/>
        <v>4</v>
      </c>
      <c r="H159" s="121">
        <f t="shared" si="14"/>
        <v>1</v>
      </c>
      <c r="I159" s="121">
        <f t="shared" si="14"/>
        <v>0</v>
      </c>
      <c r="J159" s="121">
        <f t="shared" si="14"/>
        <v>0</v>
      </c>
      <c r="K159" s="121">
        <f t="shared" si="14"/>
        <v>0</v>
      </c>
      <c r="L159" s="13"/>
      <c r="M159" s="110">
        <f t="shared" si="0"/>
        <v>7</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52</v>
      </c>
      <c r="G160" s="121">
        <f t="shared" ref="G160:K160" si="15">+G128+G130+G132+G134+G136+G138+G140+G142+G144+G146+G148+G150+G152+G154</f>
        <v>140</v>
      </c>
      <c r="H160" s="121">
        <f t="shared" si="15"/>
        <v>20</v>
      </c>
      <c r="I160" s="121">
        <f t="shared" si="15"/>
        <v>0</v>
      </c>
      <c r="J160" s="121">
        <f t="shared" si="15"/>
        <v>0</v>
      </c>
      <c r="K160" s="121">
        <f t="shared" si="15"/>
        <v>0</v>
      </c>
      <c r="L160" s="13"/>
      <c r="M160" s="110">
        <f t="shared" si="0"/>
        <v>212</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K177" si="16">F161+F163+F165+F167+F169+F171+F173+F175</f>
        <v>292</v>
      </c>
      <c r="G177" s="122">
        <f t="shared" si="16"/>
        <v>292</v>
      </c>
      <c r="H177" s="122">
        <f t="shared" si="16"/>
        <v>292</v>
      </c>
      <c r="I177" s="122">
        <f t="shared" si="16"/>
        <v>0</v>
      </c>
      <c r="J177" s="122">
        <f t="shared" si="16"/>
        <v>0</v>
      </c>
      <c r="K177" s="122">
        <f t="shared" si="16"/>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K178" si="17">+G162+G164+G166+G168+G170+G172+G174+G176</f>
        <v>4295</v>
      </c>
      <c r="H178" s="121">
        <f t="shared" si="17"/>
        <v>4295</v>
      </c>
      <c r="I178" s="121">
        <f t="shared" si="17"/>
        <v>0</v>
      </c>
      <c r="J178" s="121">
        <f t="shared" si="17"/>
        <v>0</v>
      </c>
      <c r="K178" s="121">
        <f t="shared" si="17"/>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230</v>
      </c>
      <c r="G179" s="78">
        <v>105</v>
      </c>
      <c r="H179" s="78">
        <v>103</v>
      </c>
      <c r="I179" s="78"/>
      <c r="J179" s="78"/>
      <c r="K179" s="78"/>
      <c r="L179" s="13"/>
      <c r="M179" s="79">
        <f t="shared" si="0"/>
        <v>438</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813">
        <v>67</v>
      </c>
      <c r="G180" s="73">
        <v>20</v>
      </c>
      <c r="H180" s="73">
        <v>43</v>
      </c>
      <c r="I180" s="73"/>
      <c r="J180" s="73"/>
      <c r="K180" s="73"/>
      <c r="L180" s="13"/>
      <c r="M180" s="79">
        <f t="shared" si="0"/>
        <v>130</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812">
        <v>67</v>
      </c>
      <c r="G181" s="78">
        <v>20</v>
      </c>
      <c r="H181" s="78">
        <v>43</v>
      </c>
      <c r="I181" s="78"/>
      <c r="J181" s="78"/>
      <c r="K181" s="78"/>
      <c r="L181" s="13"/>
      <c r="M181" s="79">
        <f t="shared" si="0"/>
        <v>130</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813">
        <v>13</v>
      </c>
      <c r="G182" s="73">
        <v>3</v>
      </c>
      <c r="H182" s="73">
        <v>9</v>
      </c>
      <c r="I182" s="73"/>
      <c r="J182" s="73"/>
      <c r="K182" s="73"/>
      <c r="L182" s="13"/>
      <c r="M182" s="79">
        <f t="shared" si="0"/>
        <v>25</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812">
        <v>13</v>
      </c>
      <c r="G183" s="78">
        <v>3</v>
      </c>
      <c r="H183" s="78">
        <v>9</v>
      </c>
      <c r="I183" s="78"/>
      <c r="J183" s="78"/>
      <c r="K183" s="78"/>
      <c r="L183" s="13"/>
      <c r="M183" s="79">
        <f t="shared" si="0"/>
        <v>25</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813">
        <v>63</v>
      </c>
      <c r="G184" s="73">
        <v>20</v>
      </c>
      <c r="H184" s="73">
        <v>42</v>
      </c>
      <c r="I184" s="73"/>
      <c r="J184" s="73"/>
      <c r="K184" s="73"/>
      <c r="L184" s="13"/>
      <c r="M184" s="79">
        <f t="shared" si="0"/>
        <v>125</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812">
        <v>67</v>
      </c>
      <c r="G185" s="78">
        <v>20</v>
      </c>
      <c r="H185" s="78">
        <v>43</v>
      </c>
      <c r="I185" s="78"/>
      <c r="J185" s="78"/>
      <c r="K185" s="78"/>
      <c r="L185" s="13"/>
      <c r="M185" s="79">
        <f t="shared" si="0"/>
        <v>130</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230</v>
      </c>
      <c r="G186" s="73">
        <v>103</v>
      </c>
      <c r="H186" s="73">
        <v>103</v>
      </c>
      <c r="I186" s="73"/>
      <c r="J186" s="73"/>
      <c r="K186" s="73"/>
      <c r="L186" s="13"/>
      <c r="M186" s="79">
        <f t="shared" si="0"/>
        <v>436</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230</v>
      </c>
      <c r="G187" s="73">
        <v>105</v>
      </c>
      <c r="H187" s="73">
        <v>103</v>
      </c>
      <c r="I187" s="73"/>
      <c r="J187" s="73"/>
      <c r="K187" s="73"/>
      <c r="L187" s="13"/>
      <c r="M187" s="79">
        <f t="shared" si="0"/>
        <v>438</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217</v>
      </c>
      <c r="G188" s="73">
        <v>105</v>
      </c>
      <c r="H188" s="73">
        <v>103</v>
      </c>
      <c r="I188" s="73"/>
      <c r="J188" s="73"/>
      <c r="K188" s="73"/>
      <c r="L188" s="13"/>
      <c r="M188" s="79">
        <f t="shared" si="0"/>
        <v>425</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229</v>
      </c>
      <c r="G189" s="73">
        <v>105</v>
      </c>
      <c r="H189" s="73">
        <v>102</v>
      </c>
      <c r="I189" s="73"/>
      <c r="J189" s="73"/>
      <c r="K189" s="73"/>
      <c r="L189" s="13"/>
      <c r="M189" s="79">
        <f t="shared" si="0"/>
        <v>436</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220</v>
      </c>
      <c r="G190" s="73">
        <v>102</v>
      </c>
      <c r="H190" s="73">
        <v>98</v>
      </c>
      <c r="I190" s="73"/>
      <c r="J190" s="73"/>
      <c r="K190" s="73"/>
      <c r="L190" s="13"/>
      <c r="M190" s="79">
        <f t="shared" si="0"/>
        <v>420</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192</v>
      </c>
      <c r="G191" s="73">
        <v>97</v>
      </c>
      <c r="H191" s="73">
        <v>76</v>
      </c>
      <c r="I191" s="73"/>
      <c r="J191" s="73"/>
      <c r="K191" s="73"/>
      <c r="L191" s="13"/>
      <c r="M191" s="79">
        <f t="shared" si="0"/>
        <v>365</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135</v>
      </c>
      <c r="G192" s="73">
        <v>71</v>
      </c>
      <c r="H192" s="73">
        <v>66</v>
      </c>
      <c r="I192" s="73"/>
      <c r="J192" s="73"/>
      <c r="K192" s="73"/>
      <c r="L192" s="13"/>
      <c r="M192" s="79">
        <f t="shared" si="0"/>
        <v>272</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102</v>
      </c>
      <c r="G193" s="121">
        <v>66</v>
      </c>
      <c r="H193" s="121">
        <v>49</v>
      </c>
      <c r="I193" s="121">
        <f t="shared" ref="I193:K193" si="18">SUM(I180,I182,I184,I186:I192)</f>
        <v>0</v>
      </c>
      <c r="J193" s="121">
        <f t="shared" si="18"/>
        <v>0</v>
      </c>
      <c r="K193" s="121">
        <f t="shared" si="18"/>
        <v>0</v>
      </c>
      <c r="L193" s="13"/>
      <c r="M193" s="110">
        <f t="shared" si="0"/>
        <v>217</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9</v>
      </c>
      <c r="G194" s="73">
        <v>8</v>
      </c>
      <c r="H194" s="73">
        <v>3</v>
      </c>
      <c r="I194" s="73"/>
      <c r="J194" s="73"/>
      <c r="K194" s="73"/>
      <c r="L194" s="13"/>
      <c r="M194" s="79">
        <f t="shared" si="0"/>
        <v>20</v>
      </c>
      <c r="N194" s="13"/>
      <c r="O194" s="901" t="s">
        <v>795</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36</v>
      </c>
      <c r="G195" s="73">
        <f>4+6+3+3+5+3+4+4</f>
        <v>32</v>
      </c>
      <c r="H195" s="73">
        <f>2+5+20</f>
        <v>27</v>
      </c>
      <c r="I195" s="73"/>
      <c r="J195" s="73"/>
      <c r="K195" s="73"/>
      <c r="L195" s="13"/>
      <c r="M195" s="79">
        <f t="shared" si="0"/>
        <v>95</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0</v>
      </c>
      <c r="G196" s="73">
        <v>2</v>
      </c>
      <c r="H196" s="73">
        <v>0</v>
      </c>
      <c r="I196" s="73"/>
      <c r="J196" s="73"/>
      <c r="K196" s="73"/>
      <c r="L196" s="13"/>
      <c r="M196" s="79">
        <f t="shared" si="0"/>
        <v>2</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0</v>
      </c>
      <c r="G197" s="73">
        <v>60</v>
      </c>
      <c r="H197" s="73">
        <v>0</v>
      </c>
      <c r="I197" s="73"/>
      <c r="J197" s="73"/>
      <c r="K197" s="73"/>
      <c r="L197" s="13"/>
      <c r="M197" s="79">
        <f t="shared" si="0"/>
        <v>60</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0</v>
      </c>
      <c r="H203" s="73">
        <v>0</v>
      </c>
      <c r="I203" s="73"/>
      <c r="J203" s="73"/>
      <c r="K203" s="73"/>
      <c r="L203" s="13"/>
      <c r="M203" s="79">
        <f t="shared" si="0"/>
        <v>0</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19">F194+F196+F198+F200+F202+F204</f>
        <v>9</v>
      </c>
      <c r="G206" s="121">
        <f t="shared" si="19"/>
        <v>10</v>
      </c>
      <c r="H206" s="121">
        <f t="shared" si="19"/>
        <v>3</v>
      </c>
      <c r="I206" s="121">
        <f t="shared" si="19"/>
        <v>0</v>
      </c>
      <c r="J206" s="121">
        <f t="shared" si="19"/>
        <v>0</v>
      </c>
      <c r="K206" s="121">
        <f t="shared" si="19"/>
        <v>0</v>
      </c>
      <c r="L206" s="13"/>
      <c r="M206" s="110">
        <f t="shared" si="0"/>
        <v>22</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796</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0</v>
      </c>
      <c r="G210" s="73">
        <v>2</v>
      </c>
      <c r="H210" s="73">
        <v>0</v>
      </c>
      <c r="I210" s="73"/>
      <c r="J210" s="73"/>
      <c r="K210" s="73"/>
      <c r="L210" s="13"/>
      <c r="M210" s="79">
        <f t="shared" si="0"/>
        <v>2</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20">SUM(F207:F210)</f>
        <v>0</v>
      </c>
      <c r="G211" s="109">
        <f t="shared" si="20"/>
        <v>2</v>
      </c>
      <c r="H211" s="109">
        <f t="shared" si="20"/>
        <v>0</v>
      </c>
      <c r="I211" s="109">
        <f t="shared" si="20"/>
        <v>0</v>
      </c>
      <c r="J211" s="109">
        <f t="shared" si="20"/>
        <v>0</v>
      </c>
      <c r="K211" s="109">
        <f t="shared" si="20"/>
        <v>0</v>
      </c>
      <c r="L211" s="13"/>
      <c r="M211" s="110">
        <f t="shared" si="0"/>
        <v>2</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797</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21">SUM(F212:F215)</f>
        <v>0</v>
      </c>
      <c r="G216" s="109">
        <f t="shared" si="21"/>
        <v>0</v>
      </c>
      <c r="H216" s="109">
        <f t="shared" si="21"/>
        <v>0</v>
      </c>
      <c r="I216" s="109">
        <f t="shared" si="21"/>
        <v>0</v>
      </c>
      <c r="J216" s="109">
        <f t="shared" si="21"/>
        <v>0</v>
      </c>
      <c r="K216" s="109">
        <f t="shared" si="21"/>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798</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22">SUM(F217:F220)</f>
        <v>0</v>
      </c>
      <c r="G221" s="109">
        <f t="shared" si="22"/>
        <v>0</v>
      </c>
      <c r="H221" s="109">
        <f t="shared" si="22"/>
        <v>0</v>
      </c>
      <c r="I221" s="109">
        <f t="shared" si="22"/>
        <v>0</v>
      </c>
      <c r="J221" s="109">
        <f t="shared" si="22"/>
        <v>0</v>
      </c>
      <c r="K221" s="109">
        <f t="shared" si="22"/>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799</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3">SUM(F222:F225)</f>
        <v>0</v>
      </c>
      <c r="G226" s="109">
        <f t="shared" si="23"/>
        <v>0</v>
      </c>
      <c r="H226" s="109">
        <f t="shared" si="23"/>
        <v>0</v>
      </c>
      <c r="I226" s="109">
        <f t="shared" si="23"/>
        <v>0</v>
      </c>
      <c r="J226" s="109">
        <f t="shared" si="23"/>
        <v>0</v>
      </c>
      <c r="K226" s="109">
        <f t="shared" si="23"/>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4">SUM(F227:F230)</f>
        <v>0</v>
      </c>
      <c r="G231" s="109">
        <f t="shared" si="24"/>
        <v>0</v>
      </c>
      <c r="H231" s="109">
        <f t="shared" si="24"/>
        <v>0</v>
      </c>
      <c r="I231" s="109">
        <f t="shared" si="24"/>
        <v>0</v>
      </c>
      <c r="J231" s="109">
        <f t="shared" si="24"/>
        <v>0</v>
      </c>
      <c r="K231" s="109">
        <f t="shared" si="24"/>
        <v>0</v>
      </c>
      <c r="L231" s="13"/>
      <c r="M231" s="110">
        <f t="shared" si="0"/>
        <v>0</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800</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5">SUM(F232:F235)</f>
        <v>0</v>
      </c>
      <c r="G236" s="109">
        <f t="shared" si="25"/>
        <v>0</v>
      </c>
      <c r="H236" s="109">
        <f t="shared" si="25"/>
        <v>0</v>
      </c>
      <c r="I236" s="109">
        <f t="shared" si="25"/>
        <v>0</v>
      </c>
      <c r="J236" s="109">
        <f t="shared" si="25"/>
        <v>0</v>
      </c>
      <c r="K236" s="109">
        <f t="shared" si="25"/>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26">+F237+F238+F239+F240</f>
        <v>0</v>
      </c>
      <c r="G241" s="96">
        <f t="shared" si="26"/>
        <v>0</v>
      </c>
      <c r="H241" s="96">
        <f t="shared" si="26"/>
        <v>0</v>
      </c>
      <c r="I241" s="96">
        <f t="shared" si="26"/>
        <v>0</v>
      </c>
      <c r="J241" s="96">
        <f t="shared" si="26"/>
        <v>0</v>
      </c>
      <c r="K241" s="96">
        <f t="shared" si="26"/>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27">+F242+F243+F244+F245</f>
        <v>0</v>
      </c>
      <c r="G246" s="96">
        <f t="shared" si="27"/>
        <v>0</v>
      </c>
      <c r="H246" s="96">
        <f t="shared" si="27"/>
        <v>0</v>
      </c>
      <c r="I246" s="96">
        <f t="shared" si="27"/>
        <v>0</v>
      </c>
      <c r="J246" s="96">
        <f t="shared" si="27"/>
        <v>0</v>
      </c>
      <c r="K246" s="96">
        <f t="shared" si="27"/>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801</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8">SUM(F247:F250)</f>
        <v>0</v>
      </c>
      <c r="G251" s="109">
        <f t="shared" si="28"/>
        <v>0</v>
      </c>
      <c r="H251" s="109">
        <f t="shared" si="28"/>
        <v>0</v>
      </c>
      <c r="I251" s="109">
        <f t="shared" si="28"/>
        <v>0</v>
      </c>
      <c r="J251" s="109">
        <f t="shared" si="28"/>
        <v>0</v>
      </c>
      <c r="K251" s="109">
        <f t="shared" si="28"/>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c r="G252" s="96"/>
      <c r="H252" s="96"/>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c r="G253" s="96"/>
      <c r="H253" s="96"/>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c r="G254" s="96"/>
      <c r="H254" s="96"/>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c r="G255" s="96"/>
      <c r="H255" s="96"/>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131" t="s">
        <v>673</v>
      </c>
      <c r="E256" s="130" t="s">
        <v>674</v>
      </c>
      <c r="F256" s="96">
        <f t="shared" ref="F256:K256" si="29">+F252+F253+F254+F255</f>
        <v>0</v>
      </c>
      <c r="G256" s="96">
        <f t="shared" si="29"/>
        <v>0</v>
      </c>
      <c r="H256" s="96">
        <f t="shared" si="29"/>
        <v>0</v>
      </c>
      <c r="I256" s="96">
        <f t="shared" si="29"/>
        <v>0</v>
      </c>
      <c r="J256" s="96">
        <f t="shared" si="29"/>
        <v>0</v>
      </c>
      <c r="K256" s="96">
        <f t="shared" si="29"/>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131" t="s">
        <v>676</v>
      </c>
      <c r="E257" s="130" t="s">
        <v>677</v>
      </c>
      <c r="F257" s="96"/>
      <c r="G257" s="96"/>
      <c r="H257" s="96"/>
      <c r="I257" s="96"/>
      <c r="J257" s="96"/>
      <c r="K257" s="96"/>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131" t="s">
        <v>679</v>
      </c>
      <c r="E258" s="130" t="s">
        <v>680</v>
      </c>
      <c r="F258" s="96"/>
      <c r="G258" s="96"/>
      <c r="H258" s="96"/>
      <c r="I258" s="96"/>
      <c r="J258" s="96"/>
      <c r="K258" s="96"/>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131" t="s">
        <v>682</v>
      </c>
      <c r="E259" s="130" t="s">
        <v>683</v>
      </c>
      <c r="F259" s="96"/>
      <c r="G259" s="96"/>
      <c r="H259" s="96"/>
      <c r="I259" s="96"/>
      <c r="J259" s="96"/>
      <c r="K259" s="96"/>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131" t="s">
        <v>685</v>
      </c>
      <c r="E260" s="130" t="s">
        <v>686</v>
      </c>
      <c r="F260" s="96"/>
      <c r="G260" s="96"/>
      <c r="H260" s="96"/>
      <c r="I260" s="96"/>
      <c r="J260" s="96"/>
      <c r="K260" s="96"/>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31" t="s">
        <v>688</v>
      </c>
      <c r="E261" s="130" t="s">
        <v>689</v>
      </c>
      <c r="F261" s="96">
        <f t="shared" ref="F261:K261" si="30">SUM(F257:F260)</f>
        <v>0</v>
      </c>
      <c r="G261" s="96">
        <f t="shared" si="30"/>
        <v>0</v>
      </c>
      <c r="H261" s="96">
        <f t="shared" si="30"/>
        <v>0</v>
      </c>
      <c r="I261" s="96">
        <f t="shared" si="30"/>
        <v>0</v>
      </c>
      <c r="J261" s="96">
        <f t="shared" si="30"/>
        <v>0</v>
      </c>
      <c r="K261" s="96">
        <f t="shared" si="30"/>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31" t="s">
        <v>691</v>
      </c>
      <c r="E262" s="130" t="s">
        <v>692</v>
      </c>
      <c r="F262" s="133"/>
      <c r="G262" s="133"/>
      <c r="H262" s="133"/>
      <c r="I262" s="133"/>
      <c r="J262" s="133"/>
      <c r="K262" s="133"/>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31" t="s">
        <v>694</v>
      </c>
      <c r="E263" s="130" t="s">
        <v>695</v>
      </c>
      <c r="F263" s="133"/>
      <c r="G263" s="133"/>
      <c r="H263" s="133"/>
      <c r="I263" s="133"/>
      <c r="J263" s="133"/>
      <c r="K263" s="133"/>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31" t="s">
        <v>697</v>
      </c>
      <c r="E264" s="130" t="s">
        <v>698</v>
      </c>
      <c r="F264" s="133"/>
      <c r="G264" s="133"/>
      <c r="H264" s="133"/>
      <c r="I264" s="133"/>
      <c r="J264" s="133"/>
      <c r="K264" s="133"/>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31" t="s">
        <v>700</v>
      </c>
      <c r="E265" s="130" t="s">
        <v>701</v>
      </c>
      <c r="F265" s="133"/>
      <c r="G265" s="133"/>
      <c r="H265" s="133"/>
      <c r="I265" s="133"/>
      <c r="J265" s="133"/>
      <c r="K265" s="133"/>
      <c r="L265" s="134"/>
      <c r="M265" s="135">
        <f t="shared" ref="M265:M289" si="31">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131" t="s">
        <v>703</v>
      </c>
      <c r="E266" s="130" t="s">
        <v>704</v>
      </c>
      <c r="F266" s="96">
        <f t="shared" ref="F266:K266" si="32">+F262+F263+F264+F265</f>
        <v>0</v>
      </c>
      <c r="G266" s="96">
        <f t="shared" si="32"/>
        <v>0</v>
      </c>
      <c r="H266" s="96">
        <f t="shared" si="32"/>
        <v>0</v>
      </c>
      <c r="I266" s="96">
        <f t="shared" si="32"/>
        <v>0</v>
      </c>
      <c r="J266" s="96">
        <f t="shared" si="32"/>
        <v>0</v>
      </c>
      <c r="K266" s="96">
        <f t="shared" si="32"/>
        <v>0</v>
      </c>
      <c r="L266" s="13"/>
      <c r="M266" s="79">
        <f t="shared" si="31"/>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131" t="s">
        <v>707</v>
      </c>
      <c r="E267" s="130" t="s">
        <v>708</v>
      </c>
      <c r="F267" s="96"/>
      <c r="G267" s="96"/>
      <c r="H267" s="96"/>
      <c r="I267" s="96"/>
      <c r="J267" s="96"/>
      <c r="K267" s="96"/>
      <c r="L267" s="13"/>
      <c r="M267" s="79">
        <f t="shared" si="31"/>
        <v>0</v>
      </c>
      <c r="N267" s="13"/>
      <c r="O267" s="901" t="s">
        <v>802</v>
      </c>
      <c r="P267" s="13"/>
      <c r="Q267" s="13"/>
      <c r="R267" s="13"/>
      <c r="S267" s="13"/>
      <c r="T267" s="13"/>
      <c r="U267" s="13"/>
      <c r="V267" s="13"/>
      <c r="W267" s="13"/>
      <c r="X267" s="13"/>
      <c r="Y267" s="13"/>
      <c r="Z267" s="13"/>
    </row>
    <row r="268" spans="1:26" ht="12.75" customHeight="1" x14ac:dyDescent="0.25">
      <c r="A268" s="13"/>
      <c r="B268" s="83" t="s">
        <v>710</v>
      </c>
      <c r="C268" s="866"/>
      <c r="D268" s="131" t="s">
        <v>711</v>
      </c>
      <c r="E268" s="130" t="s">
        <v>712</v>
      </c>
      <c r="F268" s="96"/>
      <c r="G268" s="96"/>
      <c r="H268" s="96"/>
      <c r="I268" s="96"/>
      <c r="J268" s="96"/>
      <c r="K268" s="96"/>
      <c r="L268" s="13"/>
      <c r="M268" s="79">
        <f t="shared" si="31"/>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131" t="s">
        <v>714</v>
      </c>
      <c r="E269" s="130" t="s">
        <v>715</v>
      </c>
      <c r="F269" s="96"/>
      <c r="G269" s="96"/>
      <c r="H269" s="96"/>
      <c r="I269" s="96"/>
      <c r="J269" s="96"/>
      <c r="K269" s="96"/>
      <c r="L269" s="13"/>
      <c r="M269" s="79">
        <f t="shared" si="31"/>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131" t="s">
        <v>717</v>
      </c>
      <c r="E270" s="130" t="s">
        <v>718</v>
      </c>
      <c r="F270" s="96"/>
      <c r="G270" s="96"/>
      <c r="H270" s="96"/>
      <c r="I270" s="96"/>
      <c r="J270" s="96"/>
      <c r="K270" s="96"/>
      <c r="L270" s="13"/>
      <c r="M270" s="79">
        <f t="shared" si="31"/>
        <v>0</v>
      </c>
      <c r="N270" s="13"/>
      <c r="O270" s="902"/>
      <c r="P270" s="13"/>
      <c r="Q270" s="13"/>
      <c r="R270" s="13"/>
      <c r="S270" s="13"/>
      <c r="T270" s="13"/>
      <c r="U270" s="13"/>
      <c r="V270" s="13"/>
      <c r="W270" s="13"/>
      <c r="X270" s="13"/>
      <c r="Y270" s="13"/>
      <c r="Z270" s="13"/>
    </row>
    <row r="271" spans="1:26" ht="12.75" customHeight="1" x14ac:dyDescent="0.25">
      <c r="A271" s="13"/>
      <c r="B271" s="83">
        <v>18</v>
      </c>
      <c r="C271" s="867"/>
      <c r="D271" s="131" t="s">
        <v>719</v>
      </c>
      <c r="E271" s="136" t="s">
        <v>720</v>
      </c>
      <c r="F271" s="137">
        <f t="shared" ref="F271:K271" si="33">SUM(F267:F270)</f>
        <v>0</v>
      </c>
      <c r="G271" s="137">
        <f t="shared" si="33"/>
        <v>0</v>
      </c>
      <c r="H271" s="137">
        <f t="shared" si="33"/>
        <v>0</v>
      </c>
      <c r="I271" s="137">
        <f t="shared" si="33"/>
        <v>0</v>
      </c>
      <c r="J271" s="137">
        <f t="shared" si="33"/>
        <v>0</v>
      </c>
      <c r="K271" s="137">
        <f t="shared" si="33"/>
        <v>0</v>
      </c>
      <c r="L271" s="13"/>
      <c r="M271" s="110">
        <f t="shared" si="31"/>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140">
        <v>1</v>
      </c>
      <c r="G272" s="140">
        <v>1</v>
      </c>
      <c r="H272" s="162">
        <v>0</v>
      </c>
      <c r="I272" s="141"/>
      <c r="J272" s="141"/>
      <c r="K272" s="141"/>
      <c r="L272" s="138"/>
      <c r="M272" s="79">
        <f t="shared" si="31"/>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140">
        <v>15</v>
      </c>
      <c r="G273" s="140">
        <v>15</v>
      </c>
      <c r="H273" s="162">
        <v>0</v>
      </c>
      <c r="I273" s="141"/>
      <c r="J273" s="141"/>
      <c r="K273" s="141"/>
      <c r="L273" s="138"/>
      <c r="M273" s="79">
        <f t="shared" si="31"/>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140">
        <v>15</v>
      </c>
      <c r="G274" s="140">
        <v>15</v>
      </c>
      <c r="H274" s="162">
        <v>0</v>
      </c>
      <c r="I274" s="142"/>
      <c r="J274" s="142"/>
      <c r="K274" s="142"/>
      <c r="L274" s="13"/>
      <c r="M274" s="79">
        <f t="shared" si="31"/>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140">
        <v>5</v>
      </c>
      <c r="G275" s="140">
        <v>5</v>
      </c>
      <c r="H275" s="162">
        <v>0</v>
      </c>
      <c r="I275" s="142"/>
      <c r="J275" s="142"/>
      <c r="K275" s="142"/>
      <c r="L275" s="13"/>
      <c r="M275" s="79">
        <f t="shared" si="31"/>
        <v>10</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140">
        <v>0</v>
      </c>
      <c r="G276" s="140">
        <v>0</v>
      </c>
      <c r="H276" s="162">
        <v>0</v>
      </c>
      <c r="I276" s="142"/>
      <c r="J276" s="142"/>
      <c r="K276" s="142"/>
      <c r="L276" s="13"/>
      <c r="M276" s="79">
        <f t="shared" si="31"/>
        <v>0</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63">
        <v>0</v>
      </c>
      <c r="G277" s="163">
        <v>0</v>
      </c>
      <c r="H277" s="163">
        <v>0</v>
      </c>
      <c r="I277" s="144"/>
      <c r="J277" s="144"/>
      <c r="K277" s="144"/>
      <c r="L277" s="13"/>
      <c r="M277" s="79">
        <f t="shared" si="31"/>
        <v>0</v>
      </c>
      <c r="N277" s="13"/>
      <c r="O277" s="902"/>
      <c r="P277" s="13"/>
      <c r="Q277" s="13"/>
      <c r="R277" s="13"/>
      <c r="S277" s="13"/>
      <c r="T277" s="13"/>
      <c r="U277" s="13"/>
      <c r="V277" s="13"/>
      <c r="W277" s="13"/>
      <c r="X277" s="13"/>
      <c r="Y277" s="13"/>
      <c r="Z277" s="13"/>
    </row>
    <row r="278" spans="1:26" ht="10.5" customHeight="1" x14ac:dyDescent="0.25">
      <c r="A278" s="13"/>
      <c r="B278" s="139" t="s">
        <v>740</v>
      </c>
      <c r="C278" s="866"/>
      <c r="D278" s="65" t="s">
        <v>741</v>
      </c>
      <c r="E278" s="63" t="s">
        <v>742</v>
      </c>
      <c r="F278" s="163">
        <v>0</v>
      </c>
      <c r="G278" s="163">
        <v>0</v>
      </c>
      <c r="H278" s="163">
        <v>0</v>
      </c>
      <c r="I278" s="144"/>
      <c r="J278" s="144"/>
      <c r="K278" s="144"/>
      <c r="L278" s="13"/>
      <c r="M278" s="79">
        <f t="shared" si="31"/>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63">
        <v>1</v>
      </c>
      <c r="G279" s="163">
        <v>0</v>
      </c>
      <c r="H279" s="163">
        <v>0</v>
      </c>
      <c r="I279" s="144"/>
      <c r="J279" s="144"/>
      <c r="K279" s="144"/>
      <c r="L279" s="13"/>
      <c r="M279" s="79">
        <f t="shared" si="31"/>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63">
        <v>0</v>
      </c>
      <c r="G280" s="163">
        <v>1</v>
      </c>
      <c r="H280" s="163">
        <v>0</v>
      </c>
      <c r="I280" s="144"/>
      <c r="J280" s="144"/>
      <c r="K280" s="144"/>
      <c r="L280" s="13"/>
      <c r="M280" s="79">
        <f t="shared" si="31"/>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4">SUM(F277:F280)</f>
        <v>1</v>
      </c>
      <c r="G281" s="166">
        <f t="shared" si="34"/>
        <v>1</v>
      </c>
      <c r="H281" s="166">
        <f t="shared" si="34"/>
        <v>0</v>
      </c>
      <c r="I281" s="166">
        <f t="shared" si="34"/>
        <v>0</v>
      </c>
      <c r="J281" s="166">
        <f t="shared" si="34"/>
        <v>0</v>
      </c>
      <c r="K281" s="166">
        <f t="shared" si="34"/>
        <v>0</v>
      </c>
      <c r="L281" s="13"/>
      <c r="M281" s="110">
        <f t="shared" si="31"/>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129" t="s">
        <v>753</v>
      </c>
      <c r="E282" s="150" t="s">
        <v>754</v>
      </c>
      <c r="F282" s="137">
        <v>0</v>
      </c>
      <c r="G282" s="137">
        <v>0</v>
      </c>
      <c r="H282" s="137">
        <v>0</v>
      </c>
      <c r="I282" s="152"/>
      <c r="J282" s="152"/>
      <c r="K282" s="152"/>
      <c r="L282" s="13"/>
      <c r="M282" s="79">
        <f t="shared" si="31"/>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129" t="s">
        <v>757</v>
      </c>
      <c r="E283" s="150" t="s">
        <v>758</v>
      </c>
      <c r="F283" s="137">
        <v>0</v>
      </c>
      <c r="G283" s="137">
        <v>0</v>
      </c>
      <c r="H283" s="137">
        <v>0</v>
      </c>
      <c r="I283" s="152"/>
      <c r="J283" s="152"/>
      <c r="K283" s="152"/>
      <c r="L283" s="13"/>
      <c r="M283" s="79">
        <f t="shared" si="31"/>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129" t="s">
        <v>760</v>
      </c>
      <c r="E284" s="150" t="s">
        <v>761</v>
      </c>
      <c r="F284" s="137">
        <v>0</v>
      </c>
      <c r="G284" s="137">
        <v>0</v>
      </c>
      <c r="H284" s="137">
        <v>0</v>
      </c>
      <c r="I284" s="152"/>
      <c r="J284" s="152"/>
      <c r="K284" s="152"/>
      <c r="L284" s="13"/>
      <c r="M284" s="79">
        <f t="shared" si="31"/>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31"/>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31"/>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31"/>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31"/>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5">SUM(F285:F288)</f>
        <v>13</v>
      </c>
      <c r="G289" s="166">
        <f t="shared" si="35"/>
        <v>10</v>
      </c>
      <c r="H289" s="166">
        <f t="shared" si="35"/>
        <v>9</v>
      </c>
      <c r="I289" s="166">
        <f t="shared" si="35"/>
        <v>0</v>
      </c>
      <c r="J289" s="166">
        <f t="shared" si="35"/>
        <v>0</v>
      </c>
      <c r="K289" s="166">
        <f t="shared" si="35"/>
        <v>0</v>
      </c>
      <c r="L289" s="13"/>
      <c r="M289" s="110">
        <f t="shared" si="31"/>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1000"/>
  <sheetViews>
    <sheetView topLeftCell="A208" workbookViewId="0">
      <selection activeCell="G11" sqref="G11"/>
    </sheetView>
  </sheetViews>
  <sheetFormatPr defaultColWidth="12.6640625" defaultRowHeight="15" customHeight="1" x14ac:dyDescent="0.25"/>
  <cols>
    <col min="1" max="1" width="2.33203125" customWidth="1"/>
    <col min="2" max="2" width="4.109375" customWidth="1"/>
    <col min="3" max="3" width="9.6640625" customWidth="1"/>
    <col min="4" max="4" width="68.33203125" customWidth="1"/>
    <col min="5" max="5" width="10.33203125" customWidth="1"/>
    <col min="6" max="9" width="6.33203125" customWidth="1"/>
    <col min="10" max="10" width="6" customWidth="1"/>
    <col min="11" max="11" width="6.33203125" customWidth="1"/>
    <col min="12" max="12" width="2.33203125" customWidth="1"/>
    <col min="13" max="13" width="9.109375" customWidth="1"/>
    <col min="14" max="14" width="2.33203125" customWidth="1"/>
    <col min="15" max="15" width="40.3320312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803</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39.7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4</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861">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1</v>
      </c>
      <c r="G46" s="111">
        <v>0</v>
      </c>
      <c r="H46" s="111">
        <v>0</v>
      </c>
      <c r="I46" s="111"/>
      <c r="J46" s="111"/>
      <c r="K46" s="111"/>
      <c r="L46" s="13"/>
      <c r="M46" s="79">
        <f t="shared" si="0"/>
        <v>1</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1</v>
      </c>
      <c r="G47" s="111">
        <v>0</v>
      </c>
      <c r="H47" s="111">
        <v>0</v>
      </c>
      <c r="I47" s="111"/>
      <c r="J47" s="111"/>
      <c r="K47" s="111"/>
      <c r="L47" s="13"/>
      <c r="M47" s="79">
        <f t="shared" si="0"/>
        <v>1</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13</v>
      </c>
      <c r="G48" s="111">
        <v>0</v>
      </c>
      <c r="H48" s="111">
        <v>0</v>
      </c>
      <c r="I48" s="111"/>
      <c r="J48" s="111"/>
      <c r="K48" s="111"/>
      <c r="L48" s="13"/>
      <c r="M48" s="79">
        <f t="shared" si="0"/>
        <v>13</v>
      </c>
      <c r="N48" s="13"/>
      <c r="O48" s="902"/>
      <c r="P48" s="13"/>
      <c r="Q48" s="13"/>
      <c r="R48" s="13"/>
      <c r="S48" s="13"/>
      <c r="T48" s="13"/>
      <c r="U48" s="13"/>
      <c r="V48" s="13"/>
      <c r="W48" s="13"/>
      <c r="X48" s="13"/>
      <c r="Y48" s="13"/>
      <c r="Z48" s="13"/>
    </row>
    <row r="49" spans="1:26" ht="12.75" customHeight="1" x14ac:dyDescent="0.25">
      <c r="A49" s="13"/>
      <c r="B49" s="891" t="s">
        <v>256</v>
      </c>
      <c r="C49" s="892" t="s">
        <v>257</v>
      </c>
      <c r="D49" s="81" t="s">
        <v>258</v>
      </c>
      <c r="E49" s="82" t="s">
        <v>259</v>
      </c>
      <c r="F49" s="169">
        <v>0</v>
      </c>
      <c r="G49" s="169">
        <v>0</v>
      </c>
      <c r="H49" s="169">
        <v>0</v>
      </c>
      <c r="I49" s="169"/>
      <c r="J49" s="169"/>
      <c r="K49" s="169"/>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81" t="s">
        <v>261</v>
      </c>
      <c r="E50" s="82" t="s">
        <v>262</v>
      </c>
      <c r="F50" s="169">
        <v>0</v>
      </c>
      <c r="G50" s="169">
        <v>0</v>
      </c>
      <c r="H50" s="169">
        <v>0</v>
      </c>
      <c r="I50" s="169"/>
      <c r="J50" s="169"/>
      <c r="K50" s="169"/>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65" t="s">
        <v>263</v>
      </c>
      <c r="E51" s="100" t="s">
        <v>264</v>
      </c>
      <c r="F51" s="170">
        <v>0</v>
      </c>
      <c r="G51" s="170">
        <v>0</v>
      </c>
      <c r="H51" s="170">
        <v>0</v>
      </c>
      <c r="I51" s="171"/>
      <c r="J51" s="171"/>
      <c r="K51" s="171"/>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81" t="s">
        <v>265</v>
      </c>
      <c r="E52" s="82" t="s">
        <v>266</v>
      </c>
      <c r="F52" s="169">
        <v>0</v>
      </c>
      <c r="G52" s="169">
        <v>0</v>
      </c>
      <c r="H52" s="169">
        <v>0</v>
      </c>
      <c r="I52" s="169"/>
      <c r="J52" s="169"/>
      <c r="K52" s="169"/>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81" t="s">
        <v>267</v>
      </c>
      <c r="E53" s="82" t="s">
        <v>268</v>
      </c>
      <c r="F53" s="169">
        <v>0</v>
      </c>
      <c r="G53" s="169">
        <v>0</v>
      </c>
      <c r="H53" s="169">
        <v>0</v>
      </c>
      <c r="I53" s="169"/>
      <c r="J53" s="169"/>
      <c r="K53" s="169"/>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81" t="s">
        <v>271</v>
      </c>
      <c r="E54" s="82" t="s">
        <v>272</v>
      </c>
      <c r="F54" s="91">
        <v>0</v>
      </c>
      <c r="G54" s="91">
        <v>0</v>
      </c>
      <c r="H54" s="91">
        <v>0</v>
      </c>
      <c r="I54" s="91"/>
      <c r="J54" s="91"/>
      <c r="K54" s="91"/>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81" t="s">
        <v>274</v>
      </c>
      <c r="E55" s="82" t="s">
        <v>275</v>
      </c>
      <c r="F55" s="91">
        <v>0</v>
      </c>
      <c r="G55" s="91">
        <v>0</v>
      </c>
      <c r="H55" s="91">
        <v>0</v>
      </c>
      <c r="I55" s="91"/>
      <c r="J55" s="91"/>
      <c r="K55" s="91"/>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81" t="s">
        <v>276</v>
      </c>
      <c r="E56" s="82" t="s">
        <v>277</v>
      </c>
      <c r="F56" s="91">
        <v>0</v>
      </c>
      <c r="G56" s="91">
        <v>0</v>
      </c>
      <c r="H56" s="91">
        <v>0</v>
      </c>
      <c r="I56" s="91"/>
      <c r="J56" s="91"/>
      <c r="K56" s="91"/>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81" t="s">
        <v>278</v>
      </c>
      <c r="E57" s="82" t="s">
        <v>279</v>
      </c>
      <c r="F57" s="91">
        <v>0</v>
      </c>
      <c r="G57" s="91">
        <v>0</v>
      </c>
      <c r="H57" s="91">
        <v>0</v>
      </c>
      <c r="I57" s="91"/>
      <c r="J57" s="91"/>
      <c r="K57" s="91"/>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0</v>
      </c>
      <c r="G59" s="73">
        <v>0</v>
      </c>
      <c r="H59" s="73">
        <v>0</v>
      </c>
      <c r="I59" s="73"/>
      <c r="J59" s="73"/>
      <c r="K59" s="73"/>
      <c r="L59" s="13"/>
      <c r="M59" s="79">
        <f t="shared" si="0"/>
        <v>0</v>
      </c>
      <c r="N59" s="13"/>
      <c r="O59" s="901" t="s">
        <v>804</v>
      </c>
      <c r="P59" s="13"/>
      <c r="Q59" s="13"/>
      <c r="R59" s="13"/>
      <c r="S59" s="13"/>
      <c r="T59" s="13"/>
      <c r="U59" s="13"/>
      <c r="V59" s="13"/>
      <c r="W59" s="13"/>
      <c r="X59" s="13"/>
      <c r="Y59" s="13"/>
      <c r="Z59" s="13"/>
    </row>
    <row r="60" spans="1:26" ht="12.75" customHeight="1" x14ac:dyDescent="0.25">
      <c r="A60" s="13"/>
      <c r="B60" s="866"/>
      <c r="C60" s="866"/>
      <c r="D60" s="81" t="s">
        <v>287</v>
      </c>
      <c r="E60" s="82" t="s">
        <v>288</v>
      </c>
      <c r="F60" s="73">
        <v>0</v>
      </c>
      <c r="G60" s="73">
        <v>0</v>
      </c>
      <c r="H60" s="73">
        <v>0</v>
      </c>
      <c r="I60" s="73"/>
      <c r="J60" s="73"/>
      <c r="K60" s="73"/>
      <c r="L60" s="13"/>
      <c r="M60" s="79">
        <f t="shared" si="0"/>
        <v>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0</v>
      </c>
      <c r="G61" s="73">
        <v>0</v>
      </c>
      <c r="H61" s="73">
        <v>0</v>
      </c>
      <c r="I61" s="73"/>
      <c r="J61" s="73"/>
      <c r="K61" s="73"/>
      <c r="L61" s="13"/>
      <c r="M61" s="79">
        <f t="shared" si="0"/>
        <v>0</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0</v>
      </c>
      <c r="G62" s="73">
        <v>0</v>
      </c>
      <c r="H62" s="73">
        <v>0</v>
      </c>
      <c r="I62" s="73"/>
      <c r="J62" s="73"/>
      <c r="K62" s="73"/>
      <c r="L62" s="13"/>
      <c r="M62" s="79">
        <f t="shared" si="0"/>
        <v>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3</v>
      </c>
      <c r="G63" s="73">
        <v>3</v>
      </c>
      <c r="H63" s="73">
        <v>3</v>
      </c>
      <c r="I63" s="73"/>
      <c r="J63" s="73"/>
      <c r="K63" s="73"/>
      <c r="L63" s="13"/>
      <c r="M63" s="79">
        <f t="shared" si="0"/>
        <v>9</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20</v>
      </c>
      <c r="G64" s="73">
        <v>20</v>
      </c>
      <c r="H64" s="73">
        <v>20</v>
      </c>
      <c r="I64" s="73"/>
      <c r="J64" s="73"/>
      <c r="K64" s="73"/>
      <c r="L64" s="13"/>
      <c r="M64" s="79">
        <f t="shared" si="0"/>
        <v>60</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0</v>
      </c>
      <c r="G71" s="73">
        <v>0</v>
      </c>
      <c r="H71" s="73">
        <v>0</v>
      </c>
      <c r="I71" s="73"/>
      <c r="J71" s="73"/>
      <c r="K71" s="73"/>
      <c r="L71" s="13"/>
      <c r="M71" s="79">
        <f t="shared" si="0"/>
        <v>0</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0</v>
      </c>
      <c r="G72" s="73">
        <v>0</v>
      </c>
      <c r="H72" s="73">
        <v>0</v>
      </c>
      <c r="I72" s="73"/>
      <c r="J72" s="73"/>
      <c r="K72" s="73"/>
      <c r="L72" s="13"/>
      <c r="M72" s="79">
        <f t="shared" si="0"/>
        <v>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2</v>
      </c>
      <c r="G83" s="73">
        <v>2</v>
      </c>
      <c r="H83" s="73">
        <v>2</v>
      </c>
      <c r="I83" s="73"/>
      <c r="J83" s="73"/>
      <c r="K83" s="73"/>
      <c r="L83" s="13"/>
      <c r="M83" s="79">
        <f t="shared" si="0"/>
        <v>6</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15</v>
      </c>
      <c r="G84" s="73">
        <v>15</v>
      </c>
      <c r="H84" s="73">
        <v>15</v>
      </c>
      <c r="I84" s="73"/>
      <c r="J84" s="73"/>
      <c r="K84" s="73"/>
      <c r="L84" s="13"/>
      <c r="M84" s="79">
        <f t="shared" si="0"/>
        <v>45</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0</v>
      </c>
      <c r="G89" s="73">
        <v>0</v>
      </c>
      <c r="H89" s="73">
        <v>0</v>
      </c>
      <c r="I89" s="73"/>
      <c r="J89" s="73"/>
      <c r="K89" s="73"/>
      <c r="L89" s="13"/>
      <c r="M89" s="79">
        <f t="shared" si="0"/>
        <v>0</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0</v>
      </c>
      <c r="G90" s="73">
        <v>0</v>
      </c>
      <c r="H90" s="73">
        <v>0</v>
      </c>
      <c r="I90" s="73"/>
      <c r="J90" s="73"/>
      <c r="K90" s="73"/>
      <c r="L90" s="13"/>
      <c r="M90" s="79">
        <f t="shared" si="0"/>
        <v>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5</v>
      </c>
      <c r="G91" s="121">
        <f t="shared" si="7"/>
        <v>5</v>
      </c>
      <c r="H91" s="121">
        <f t="shared" si="7"/>
        <v>5</v>
      </c>
      <c r="I91" s="121">
        <f t="shared" si="7"/>
        <v>0</v>
      </c>
      <c r="J91" s="121">
        <f t="shared" si="7"/>
        <v>0</v>
      </c>
      <c r="K91" s="121">
        <f t="shared" si="7"/>
        <v>0</v>
      </c>
      <c r="L91" s="13"/>
      <c r="M91" s="110">
        <f t="shared" si="0"/>
        <v>15</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35</v>
      </c>
      <c r="G92" s="121">
        <f t="shared" si="8"/>
        <v>35</v>
      </c>
      <c r="H92" s="121">
        <f t="shared" si="8"/>
        <v>35</v>
      </c>
      <c r="I92" s="121">
        <f t="shared" si="8"/>
        <v>0</v>
      </c>
      <c r="J92" s="121">
        <f t="shared" si="8"/>
        <v>0</v>
      </c>
      <c r="K92" s="121">
        <f t="shared" si="8"/>
        <v>0</v>
      </c>
      <c r="L92" s="13"/>
      <c r="M92" s="110">
        <f t="shared" si="0"/>
        <v>105</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805</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0</v>
      </c>
      <c r="H95" s="73">
        <v>0</v>
      </c>
      <c r="I95" s="73"/>
      <c r="J95" s="73"/>
      <c r="K95" s="73"/>
      <c r="L95" s="13"/>
      <c r="M95" s="79">
        <f t="shared" si="0"/>
        <v>0</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0</v>
      </c>
      <c r="H96" s="73">
        <v>0</v>
      </c>
      <c r="I96" s="73"/>
      <c r="J96" s="73"/>
      <c r="K96" s="73"/>
      <c r="L96" s="13"/>
      <c r="M96" s="79">
        <f t="shared" si="0"/>
        <v>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0</v>
      </c>
      <c r="H97" s="73">
        <v>0</v>
      </c>
      <c r="I97" s="73"/>
      <c r="J97" s="73"/>
      <c r="K97" s="73"/>
      <c r="L97" s="13"/>
      <c r="M97" s="79">
        <f t="shared" si="0"/>
        <v>0</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0</v>
      </c>
      <c r="H98" s="73">
        <v>0</v>
      </c>
      <c r="I98" s="73"/>
      <c r="J98" s="73"/>
      <c r="K98" s="73"/>
      <c r="L98" s="13"/>
      <c r="M98" s="79">
        <f t="shared" si="0"/>
        <v>0</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0</v>
      </c>
      <c r="H99" s="73">
        <v>0</v>
      </c>
      <c r="I99" s="73"/>
      <c r="J99" s="73"/>
      <c r="K99" s="73"/>
      <c r="L99" s="13"/>
      <c r="M99" s="79">
        <f t="shared" si="0"/>
        <v>0</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0</v>
      </c>
      <c r="H100" s="73">
        <v>0</v>
      </c>
      <c r="I100" s="73"/>
      <c r="J100" s="73"/>
      <c r="K100" s="73"/>
      <c r="L100" s="13"/>
      <c r="M100" s="79">
        <f t="shared" si="0"/>
        <v>0</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0</v>
      </c>
      <c r="H118" s="73">
        <v>0</v>
      </c>
      <c r="I118" s="73"/>
      <c r="J118" s="73"/>
      <c r="K118" s="73"/>
      <c r="L118" s="13"/>
      <c r="M118" s="79">
        <f t="shared" si="0"/>
        <v>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0</v>
      </c>
      <c r="G127" s="73">
        <v>0</v>
      </c>
      <c r="H127" s="73">
        <v>0</v>
      </c>
      <c r="I127" s="73"/>
      <c r="J127" s="73"/>
      <c r="K127" s="73"/>
      <c r="L127" s="13"/>
      <c r="M127" s="79">
        <f t="shared" si="0"/>
        <v>0</v>
      </c>
      <c r="N127" s="13"/>
      <c r="O127" s="901" t="s">
        <v>806</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0</v>
      </c>
      <c r="G128" s="73">
        <v>0</v>
      </c>
      <c r="H128" s="73">
        <v>0</v>
      </c>
      <c r="I128" s="73"/>
      <c r="J128" s="73"/>
      <c r="K128" s="73"/>
      <c r="L128" s="13"/>
      <c r="M128" s="79">
        <f t="shared" si="0"/>
        <v>0</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1</v>
      </c>
      <c r="G129" s="73">
        <v>0</v>
      </c>
      <c r="H129" s="73">
        <v>0</v>
      </c>
      <c r="I129" s="73"/>
      <c r="J129" s="73"/>
      <c r="K129" s="73"/>
      <c r="L129" s="13"/>
      <c r="M129" s="79">
        <f t="shared" si="0"/>
        <v>1</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25</v>
      </c>
      <c r="G130" s="73">
        <v>0</v>
      </c>
      <c r="H130" s="73">
        <v>0</v>
      </c>
      <c r="I130" s="73"/>
      <c r="J130" s="73"/>
      <c r="K130" s="73"/>
      <c r="L130" s="13"/>
      <c r="M130" s="79">
        <f t="shared" si="0"/>
        <v>25</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0</v>
      </c>
      <c r="G131" s="73">
        <v>0</v>
      </c>
      <c r="H131" s="73">
        <v>0</v>
      </c>
      <c r="I131" s="73"/>
      <c r="J131" s="73"/>
      <c r="K131" s="73"/>
      <c r="L131" s="13"/>
      <c r="M131" s="79">
        <f t="shared" si="0"/>
        <v>0</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0</v>
      </c>
      <c r="G132" s="73">
        <v>0</v>
      </c>
      <c r="H132" s="73">
        <v>0</v>
      </c>
      <c r="I132" s="73"/>
      <c r="J132" s="73"/>
      <c r="K132" s="73"/>
      <c r="L132" s="13"/>
      <c r="M132" s="79">
        <f t="shared" si="0"/>
        <v>0</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0</v>
      </c>
      <c r="I133" s="73"/>
      <c r="J133" s="73"/>
      <c r="K133" s="73"/>
      <c r="L133" s="13"/>
      <c r="M133" s="79">
        <f t="shared" si="0"/>
        <v>0</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0</v>
      </c>
      <c r="H134" s="73">
        <v>0</v>
      </c>
      <c r="I134" s="73"/>
      <c r="J134" s="73"/>
      <c r="K134" s="73"/>
      <c r="L134" s="13"/>
      <c r="M134" s="79">
        <f t="shared" si="0"/>
        <v>0</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0</v>
      </c>
      <c r="I139" s="73"/>
      <c r="J139" s="73"/>
      <c r="K139" s="73"/>
      <c r="L139" s="13"/>
      <c r="M139" s="79">
        <f t="shared" si="0"/>
        <v>0</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0</v>
      </c>
      <c r="I140" s="73"/>
      <c r="J140" s="73"/>
      <c r="K140" s="73"/>
      <c r="L140" s="13"/>
      <c r="M140" s="79">
        <f t="shared" si="0"/>
        <v>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0</v>
      </c>
      <c r="I141" s="73"/>
      <c r="J141" s="73"/>
      <c r="K141" s="73"/>
      <c r="L141" s="13"/>
      <c r="M141" s="79">
        <f t="shared" si="0"/>
        <v>0</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0</v>
      </c>
      <c r="I142" s="73"/>
      <c r="J142" s="73"/>
      <c r="K142" s="73"/>
      <c r="L142" s="13"/>
      <c r="M142" s="79">
        <f t="shared" si="0"/>
        <v>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0</v>
      </c>
      <c r="I143" s="73"/>
      <c r="J143" s="73"/>
      <c r="K143" s="73"/>
      <c r="L143" s="13"/>
      <c r="M143" s="79">
        <f t="shared" si="0"/>
        <v>0</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0</v>
      </c>
      <c r="I144" s="73"/>
      <c r="J144" s="73"/>
      <c r="K144" s="73"/>
      <c r="L144" s="13"/>
      <c r="M144" s="79">
        <f t="shared" si="0"/>
        <v>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0</v>
      </c>
      <c r="H145" s="73">
        <v>0</v>
      </c>
      <c r="I145" s="73"/>
      <c r="J145" s="73"/>
      <c r="K145" s="73"/>
      <c r="L145" s="13"/>
      <c r="M145" s="79">
        <f t="shared" si="0"/>
        <v>0</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0</v>
      </c>
      <c r="H146" s="73">
        <v>0</v>
      </c>
      <c r="I146" s="73"/>
      <c r="J146" s="73"/>
      <c r="K146" s="73"/>
      <c r="L146" s="13"/>
      <c r="M146" s="79">
        <f t="shared" si="0"/>
        <v>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0</v>
      </c>
      <c r="H151" s="73">
        <v>0</v>
      </c>
      <c r="I151" s="73"/>
      <c r="J151" s="73"/>
      <c r="K151" s="73"/>
      <c r="L151" s="13"/>
      <c r="M151" s="79">
        <f t="shared" si="0"/>
        <v>0</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0</v>
      </c>
      <c r="H152" s="73">
        <v>0</v>
      </c>
      <c r="I152" s="73"/>
      <c r="J152" s="73"/>
      <c r="K152" s="73"/>
      <c r="L152" s="13"/>
      <c r="M152" s="79">
        <f t="shared" si="0"/>
        <v>0</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0</v>
      </c>
      <c r="G155" s="73">
        <v>0</v>
      </c>
      <c r="H155" s="73">
        <v>0</v>
      </c>
      <c r="I155" s="73"/>
      <c r="J155" s="73"/>
      <c r="K155" s="73"/>
      <c r="L155" s="13"/>
      <c r="M155" s="79">
        <f t="shared" si="0"/>
        <v>0</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0</v>
      </c>
      <c r="G156" s="73">
        <v>0</v>
      </c>
      <c r="H156" s="73">
        <v>0</v>
      </c>
      <c r="I156" s="73"/>
      <c r="J156" s="73"/>
      <c r="K156" s="73"/>
      <c r="L156" s="13"/>
      <c r="M156" s="79">
        <f t="shared" si="0"/>
        <v>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1</v>
      </c>
      <c r="G157" s="73">
        <v>0</v>
      </c>
      <c r="H157" s="73">
        <v>0</v>
      </c>
      <c r="I157" s="73"/>
      <c r="J157" s="73"/>
      <c r="K157" s="73"/>
      <c r="L157" s="13"/>
      <c r="M157" s="79">
        <f t="shared" si="0"/>
        <v>1</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25</v>
      </c>
      <c r="G158" s="73">
        <v>0</v>
      </c>
      <c r="H158" s="73">
        <v>0</v>
      </c>
      <c r="I158" s="73"/>
      <c r="J158" s="73"/>
      <c r="K158" s="73"/>
      <c r="L158" s="13"/>
      <c r="M158" s="79">
        <f t="shared" si="0"/>
        <v>25</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1">F127+F129+F131+F133+F135+F137+F139+F141+F143+F145+F147+F149+F151+F153</f>
        <v>1</v>
      </c>
      <c r="G159" s="121">
        <f t="shared" si="11"/>
        <v>0</v>
      </c>
      <c r="H159" s="121">
        <f t="shared" si="11"/>
        <v>0</v>
      </c>
      <c r="I159" s="121">
        <f t="shared" si="11"/>
        <v>0</v>
      </c>
      <c r="J159" s="121">
        <f t="shared" si="11"/>
        <v>0</v>
      </c>
      <c r="K159" s="121">
        <f t="shared" si="11"/>
        <v>0</v>
      </c>
      <c r="L159" s="13"/>
      <c r="M159" s="110">
        <f t="shared" si="0"/>
        <v>1</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25</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25</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241</v>
      </c>
      <c r="G179" s="78">
        <v>107</v>
      </c>
      <c r="H179" s="78">
        <v>84</v>
      </c>
      <c r="I179" s="78"/>
      <c r="J179" s="78"/>
      <c r="K179" s="78"/>
      <c r="L179" s="13"/>
      <c r="M179" s="79">
        <f t="shared" si="0"/>
        <v>432</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813">
        <v>44</v>
      </c>
      <c r="G180" s="73">
        <v>18</v>
      </c>
      <c r="H180" s="73">
        <v>21</v>
      </c>
      <c r="I180" s="73"/>
      <c r="J180" s="73"/>
      <c r="K180" s="73"/>
      <c r="L180" s="13"/>
      <c r="M180" s="79">
        <f t="shared" si="0"/>
        <v>83</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812">
        <v>44</v>
      </c>
      <c r="G181" s="78">
        <v>18</v>
      </c>
      <c r="H181" s="78">
        <v>21</v>
      </c>
      <c r="I181" s="78"/>
      <c r="J181" s="78"/>
      <c r="K181" s="78"/>
      <c r="L181" s="13"/>
      <c r="M181" s="79">
        <f t="shared" si="0"/>
        <v>83</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813">
        <v>6</v>
      </c>
      <c r="G182" s="73">
        <v>2</v>
      </c>
      <c r="H182" s="73">
        <v>3</v>
      </c>
      <c r="I182" s="73"/>
      <c r="J182" s="73"/>
      <c r="K182" s="73"/>
      <c r="L182" s="13"/>
      <c r="M182" s="79">
        <f t="shared" si="0"/>
        <v>11</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812">
        <v>7</v>
      </c>
      <c r="G183" s="78">
        <v>2</v>
      </c>
      <c r="H183" s="78">
        <v>3</v>
      </c>
      <c r="I183" s="78"/>
      <c r="J183" s="78"/>
      <c r="K183" s="78"/>
      <c r="L183" s="13"/>
      <c r="M183" s="79">
        <f t="shared" si="0"/>
        <v>12</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813">
        <v>42</v>
      </c>
      <c r="G184" s="73">
        <v>18</v>
      </c>
      <c r="H184" s="73">
        <v>19</v>
      </c>
      <c r="I184" s="73"/>
      <c r="J184" s="73"/>
      <c r="K184" s="73"/>
      <c r="L184" s="13"/>
      <c r="M184" s="79">
        <f t="shared" si="0"/>
        <v>79</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812">
        <v>44</v>
      </c>
      <c r="G185" s="78">
        <v>18</v>
      </c>
      <c r="H185" s="78">
        <v>21</v>
      </c>
      <c r="I185" s="78"/>
      <c r="J185" s="78"/>
      <c r="K185" s="78"/>
      <c r="L185" s="13"/>
      <c r="M185" s="79">
        <f t="shared" si="0"/>
        <v>83</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813">
        <v>230</v>
      </c>
      <c r="G186" s="73">
        <v>105</v>
      </c>
      <c r="H186" s="73">
        <v>84</v>
      </c>
      <c r="I186" s="73"/>
      <c r="J186" s="73"/>
      <c r="K186" s="73"/>
      <c r="L186" s="13"/>
      <c r="M186" s="79">
        <f t="shared" si="0"/>
        <v>419</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240</v>
      </c>
      <c r="G187" s="73">
        <v>107</v>
      </c>
      <c r="H187" s="73">
        <v>84</v>
      </c>
      <c r="I187" s="73"/>
      <c r="J187" s="73"/>
      <c r="K187" s="73"/>
      <c r="L187" s="13"/>
      <c r="M187" s="79">
        <f t="shared" si="0"/>
        <v>431</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235</v>
      </c>
      <c r="G188" s="73">
        <v>103</v>
      </c>
      <c r="H188" s="73">
        <v>83</v>
      </c>
      <c r="I188" s="73"/>
      <c r="J188" s="73"/>
      <c r="K188" s="73"/>
      <c r="L188" s="13"/>
      <c r="M188" s="79">
        <f t="shared" si="0"/>
        <v>421</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238</v>
      </c>
      <c r="G189" s="73">
        <v>106</v>
      </c>
      <c r="H189" s="73">
        <v>81</v>
      </c>
      <c r="I189" s="73"/>
      <c r="J189" s="73"/>
      <c r="K189" s="73"/>
      <c r="L189" s="13"/>
      <c r="M189" s="79">
        <f t="shared" si="0"/>
        <v>425</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233</v>
      </c>
      <c r="G190" s="73">
        <v>103</v>
      </c>
      <c r="H190" s="73">
        <v>78</v>
      </c>
      <c r="I190" s="73"/>
      <c r="J190" s="73"/>
      <c r="K190" s="73"/>
      <c r="L190" s="13"/>
      <c r="M190" s="79">
        <f t="shared" si="0"/>
        <v>414</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191</v>
      </c>
      <c r="G191" s="73">
        <v>90</v>
      </c>
      <c r="H191" s="73">
        <v>48</v>
      </c>
      <c r="I191" s="73"/>
      <c r="J191" s="73"/>
      <c r="K191" s="73"/>
      <c r="L191" s="13"/>
      <c r="M191" s="79">
        <f t="shared" si="0"/>
        <v>329</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134</v>
      </c>
      <c r="G192" s="73">
        <v>62</v>
      </c>
      <c r="H192" s="73">
        <v>46</v>
      </c>
      <c r="I192" s="73"/>
      <c r="J192" s="73"/>
      <c r="K192" s="73"/>
      <c r="L192" s="13"/>
      <c r="M192" s="79">
        <f t="shared" si="0"/>
        <v>242</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98</v>
      </c>
      <c r="G193" s="121">
        <v>47</v>
      </c>
      <c r="H193" s="121">
        <v>26</v>
      </c>
      <c r="I193" s="121">
        <f t="shared" ref="I193:K193" si="15">SUM(I180,I182,I184,I186:I192)</f>
        <v>0</v>
      </c>
      <c r="J193" s="121">
        <f t="shared" si="15"/>
        <v>0</v>
      </c>
      <c r="K193" s="121">
        <f t="shared" si="15"/>
        <v>0</v>
      </c>
      <c r="L193" s="13"/>
      <c r="M193" s="110">
        <f t="shared" si="0"/>
        <v>171</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8</v>
      </c>
      <c r="G194" s="73">
        <v>6</v>
      </c>
      <c r="H194" s="73">
        <v>5</v>
      </c>
      <c r="I194" s="73"/>
      <c r="J194" s="73"/>
      <c r="K194" s="73"/>
      <c r="L194" s="13"/>
      <c r="M194" s="79">
        <f t="shared" si="0"/>
        <v>19</v>
      </c>
      <c r="N194" s="13"/>
      <c r="O194" s="901" t="s">
        <v>807</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16</v>
      </c>
      <c r="G195" s="73">
        <v>12</v>
      </c>
      <c r="H195" s="73">
        <v>15</v>
      </c>
      <c r="I195" s="73"/>
      <c r="J195" s="73"/>
      <c r="K195" s="73"/>
      <c r="L195" s="13"/>
      <c r="M195" s="79">
        <f t="shared" si="0"/>
        <v>43</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0</v>
      </c>
      <c r="G196" s="73">
        <v>0</v>
      </c>
      <c r="H196" s="73">
        <v>0</v>
      </c>
      <c r="I196" s="73"/>
      <c r="J196" s="73"/>
      <c r="K196" s="73"/>
      <c r="L196" s="13"/>
      <c r="M196" s="79">
        <f t="shared" si="0"/>
        <v>0</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0</v>
      </c>
      <c r="G197" s="73">
        <v>0</v>
      </c>
      <c r="H197" s="73">
        <v>0</v>
      </c>
      <c r="I197" s="73"/>
      <c r="J197" s="73"/>
      <c r="K197" s="73"/>
      <c r="L197" s="13"/>
      <c r="M197" s="79">
        <f t="shared" si="0"/>
        <v>0</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0</v>
      </c>
      <c r="H203" s="73">
        <v>0</v>
      </c>
      <c r="I203" s="73"/>
      <c r="J203" s="73"/>
      <c r="K203" s="73"/>
      <c r="L203" s="13"/>
      <c r="M203" s="79">
        <f t="shared" si="0"/>
        <v>0</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16">F194+F196+F198+F200+F202+F204</f>
        <v>8</v>
      </c>
      <c r="G206" s="121">
        <f t="shared" si="16"/>
        <v>6</v>
      </c>
      <c r="H206" s="121">
        <f t="shared" si="16"/>
        <v>5</v>
      </c>
      <c r="I206" s="121">
        <f t="shared" si="16"/>
        <v>0</v>
      </c>
      <c r="J206" s="121">
        <f t="shared" si="16"/>
        <v>0</v>
      </c>
      <c r="K206" s="121">
        <f t="shared" si="16"/>
        <v>0</v>
      </c>
      <c r="L206" s="13"/>
      <c r="M206" s="110">
        <f t="shared" si="0"/>
        <v>19</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808</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0</v>
      </c>
      <c r="G210" s="73">
        <v>0</v>
      </c>
      <c r="H210" s="73">
        <v>0</v>
      </c>
      <c r="I210" s="73"/>
      <c r="J210" s="73"/>
      <c r="K210" s="73"/>
      <c r="L210" s="13"/>
      <c r="M210" s="79">
        <f t="shared" si="0"/>
        <v>0</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809</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810</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811</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812</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v>0</v>
      </c>
      <c r="G237" s="96">
        <v>0</v>
      </c>
      <c r="H237" s="96">
        <v>0</v>
      </c>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v>0</v>
      </c>
      <c r="G238" s="96">
        <v>0</v>
      </c>
      <c r="H238" s="96">
        <v>0</v>
      </c>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v>0</v>
      </c>
      <c r="G239" s="96">
        <v>0</v>
      </c>
      <c r="H239" s="96">
        <v>0</v>
      </c>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v>0</v>
      </c>
      <c r="G240" s="96">
        <v>0</v>
      </c>
      <c r="H240" s="96">
        <v>0</v>
      </c>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v>0</v>
      </c>
      <c r="G241" s="96">
        <v>0</v>
      </c>
      <c r="H241" s="96">
        <v>0</v>
      </c>
      <c r="I241" s="96">
        <f t="shared" ref="I241:K241" si="23">+I237+I238+I239+I240</f>
        <v>0</v>
      </c>
      <c r="J241" s="96">
        <f t="shared" si="23"/>
        <v>0</v>
      </c>
      <c r="K241" s="96">
        <f t="shared" si="23"/>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v>0</v>
      </c>
      <c r="G242" s="96">
        <v>0</v>
      </c>
      <c r="H242" s="96">
        <v>0</v>
      </c>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v>0</v>
      </c>
      <c r="G243" s="96">
        <v>0</v>
      </c>
      <c r="H243" s="96">
        <v>0</v>
      </c>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v>0</v>
      </c>
      <c r="G244" s="96">
        <v>0</v>
      </c>
      <c r="H244" s="96">
        <v>0</v>
      </c>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v>0</v>
      </c>
      <c r="G245" s="96">
        <v>0</v>
      </c>
      <c r="H245" s="96">
        <v>0</v>
      </c>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v>0</v>
      </c>
      <c r="G246" s="96">
        <v>0</v>
      </c>
      <c r="H246" s="96">
        <v>0</v>
      </c>
      <c r="I246" s="96">
        <f t="shared" ref="I246:K246" si="24">+I242+I243+I244+I245</f>
        <v>0</v>
      </c>
      <c r="J246" s="96">
        <f t="shared" si="24"/>
        <v>0</v>
      </c>
      <c r="K246" s="96">
        <f t="shared" si="24"/>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813</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v>0</v>
      </c>
      <c r="G252" s="96">
        <v>0</v>
      </c>
      <c r="H252" s="96">
        <v>0</v>
      </c>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v>0</v>
      </c>
      <c r="G253" s="96">
        <v>0</v>
      </c>
      <c r="H253" s="96">
        <v>0</v>
      </c>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v>0</v>
      </c>
      <c r="G254" s="96">
        <v>0</v>
      </c>
      <c r="H254" s="96">
        <v>0</v>
      </c>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v>0</v>
      </c>
      <c r="G255" s="96">
        <v>0</v>
      </c>
      <c r="H255" s="96">
        <v>0</v>
      </c>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132" t="s">
        <v>676</v>
      </c>
      <c r="E257" s="82" t="s">
        <v>677</v>
      </c>
      <c r="F257" s="73">
        <v>0</v>
      </c>
      <c r="G257" s="73">
        <v>0</v>
      </c>
      <c r="H257" s="73">
        <v>0</v>
      </c>
      <c r="I257" s="73"/>
      <c r="J257" s="73"/>
      <c r="K257" s="73"/>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132" t="s">
        <v>679</v>
      </c>
      <c r="E258" s="82" t="s">
        <v>680</v>
      </c>
      <c r="F258" s="73">
        <v>0</v>
      </c>
      <c r="G258" s="73">
        <v>0</v>
      </c>
      <c r="H258" s="73">
        <v>0</v>
      </c>
      <c r="I258" s="73"/>
      <c r="J258" s="73"/>
      <c r="K258" s="73"/>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132" t="s">
        <v>682</v>
      </c>
      <c r="E259" s="82" t="s">
        <v>683</v>
      </c>
      <c r="F259" s="73">
        <v>0</v>
      </c>
      <c r="G259" s="73">
        <v>0</v>
      </c>
      <c r="H259" s="73">
        <v>0</v>
      </c>
      <c r="I259" s="73"/>
      <c r="J259" s="73"/>
      <c r="K259" s="73"/>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132" t="s">
        <v>685</v>
      </c>
      <c r="E260" s="82" t="s">
        <v>686</v>
      </c>
      <c r="F260" s="73">
        <v>0</v>
      </c>
      <c r="G260" s="73">
        <v>0</v>
      </c>
      <c r="H260" s="73">
        <v>0</v>
      </c>
      <c r="I260" s="73"/>
      <c r="J260" s="73"/>
      <c r="K260" s="73"/>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72" t="s">
        <v>691</v>
      </c>
      <c r="E262" s="173" t="s">
        <v>692</v>
      </c>
      <c r="F262" s="174">
        <v>0</v>
      </c>
      <c r="G262" s="174">
        <v>0</v>
      </c>
      <c r="H262" s="174">
        <v>0</v>
      </c>
      <c r="I262" s="175"/>
      <c r="J262" s="175"/>
      <c r="K262" s="175"/>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72" t="s">
        <v>694</v>
      </c>
      <c r="E263" s="173" t="s">
        <v>695</v>
      </c>
      <c r="F263" s="174">
        <v>0</v>
      </c>
      <c r="G263" s="174">
        <v>0</v>
      </c>
      <c r="H263" s="174">
        <v>0</v>
      </c>
      <c r="I263" s="175"/>
      <c r="J263" s="175"/>
      <c r="K263" s="175"/>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72" t="s">
        <v>697</v>
      </c>
      <c r="E264" s="173" t="s">
        <v>698</v>
      </c>
      <c r="F264" s="174">
        <v>0</v>
      </c>
      <c r="G264" s="174">
        <v>0</v>
      </c>
      <c r="H264" s="174">
        <v>0</v>
      </c>
      <c r="I264" s="175"/>
      <c r="J264" s="175"/>
      <c r="K264" s="175"/>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72" t="s">
        <v>700</v>
      </c>
      <c r="E265" s="173" t="s">
        <v>701</v>
      </c>
      <c r="F265" s="174">
        <v>0</v>
      </c>
      <c r="G265" s="174">
        <v>0</v>
      </c>
      <c r="H265" s="174">
        <v>0</v>
      </c>
      <c r="I265" s="175"/>
      <c r="J265" s="175"/>
      <c r="K265" s="175"/>
      <c r="L265" s="134"/>
      <c r="M265" s="135">
        <f t="shared" ref="M265:M289" si="28">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132" t="s">
        <v>707</v>
      </c>
      <c r="E267" s="82" t="s">
        <v>708</v>
      </c>
      <c r="F267" s="73">
        <v>0</v>
      </c>
      <c r="G267" s="73">
        <v>0</v>
      </c>
      <c r="H267" s="73">
        <v>0</v>
      </c>
      <c r="I267" s="73"/>
      <c r="J267" s="73"/>
      <c r="K267" s="73"/>
      <c r="L267" s="13"/>
      <c r="M267" s="79">
        <f t="shared" si="28"/>
        <v>0</v>
      </c>
      <c r="N267" s="13"/>
      <c r="O267" s="901" t="s">
        <v>814</v>
      </c>
      <c r="P267" s="13"/>
      <c r="Q267" s="13"/>
      <c r="R267" s="13"/>
      <c r="S267" s="13"/>
      <c r="T267" s="13"/>
      <c r="U267" s="13"/>
      <c r="V267" s="13"/>
      <c r="W267" s="13"/>
      <c r="X267" s="13"/>
      <c r="Y267" s="13"/>
      <c r="Z267" s="13"/>
    </row>
    <row r="268" spans="1:26" ht="12.75" customHeight="1" x14ac:dyDescent="0.25">
      <c r="A268" s="13"/>
      <c r="B268" s="83" t="s">
        <v>710</v>
      </c>
      <c r="C268" s="866"/>
      <c r="D268" s="132" t="s">
        <v>711</v>
      </c>
      <c r="E268" s="82" t="s">
        <v>712</v>
      </c>
      <c r="F268" s="73">
        <v>0</v>
      </c>
      <c r="G268" s="73">
        <v>0</v>
      </c>
      <c r="H268" s="73">
        <v>0</v>
      </c>
      <c r="I268" s="73"/>
      <c r="J268" s="73"/>
      <c r="K268" s="73"/>
      <c r="L268" s="13"/>
      <c r="M268" s="79">
        <f t="shared" si="28"/>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132" t="s">
        <v>714</v>
      </c>
      <c r="E269" s="82" t="s">
        <v>715</v>
      </c>
      <c r="F269" s="73">
        <v>0</v>
      </c>
      <c r="G269" s="73">
        <v>0</v>
      </c>
      <c r="H269" s="73">
        <v>0</v>
      </c>
      <c r="I269" s="73"/>
      <c r="J269" s="73"/>
      <c r="K269" s="73"/>
      <c r="L269" s="13"/>
      <c r="M269" s="79">
        <f t="shared" si="28"/>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132" t="s">
        <v>717</v>
      </c>
      <c r="E270" s="82" t="s">
        <v>718</v>
      </c>
      <c r="F270" s="73">
        <v>0</v>
      </c>
      <c r="G270" s="73">
        <v>0</v>
      </c>
      <c r="H270" s="73">
        <v>0</v>
      </c>
      <c r="I270" s="73"/>
      <c r="J270" s="73"/>
      <c r="K270" s="73"/>
      <c r="L270" s="13"/>
      <c r="M270" s="79">
        <f t="shared" si="28"/>
        <v>0</v>
      </c>
      <c r="N270" s="13"/>
      <c r="O270" s="902"/>
      <c r="P270" s="13"/>
      <c r="Q270" s="13"/>
      <c r="R270" s="13"/>
      <c r="S270" s="13"/>
      <c r="T270" s="13"/>
      <c r="U270" s="13"/>
      <c r="V270" s="13"/>
      <c r="W270" s="13"/>
      <c r="X270" s="13"/>
      <c r="Y270" s="13"/>
      <c r="Z270" s="13"/>
    </row>
    <row r="271" spans="1:26" ht="12.75" customHeight="1" x14ac:dyDescent="0.25">
      <c r="A271" s="13"/>
      <c r="B271" s="83">
        <v>18</v>
      </c>
      <c r="C271" s="867"/>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140">
        <v>1</v>
      </c>
      <c r="G272" s="140">
        <v>1</v>
      </c>
      <c r="H272" s="162">
        <v>0</v>
      </c>
      <c r="I272" s="141"/>
      <c r="J272" s="141"/>
      <c r="K272" s="141"/>
      <c r="L272" s="138"/>
      <c r="M272" s="79">
        <f t="shared" si="28"/>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140">
        <v>15</v>
      </c>
      <c r="G273" s="140">
        <v>15</v>
      </c>
      <c r="H273" s="162">
        <v>0</v>
      </c>
      <c r="I273" s="141"/>
      <c r="J273" s="141"/>
      <c r="K273" s="141"/>
      <c r="L273" s="138"/>
      <c r="M273" s="79">
        <f t="shared" si="28"/>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140">
        <v>15</v>
      </c>
      <c r="G274" s="140">
        <v>15</v>
      </c>
      <c r="H274" s="162">
        <v>0</v>
      </c>
      <c r="I274" s="142"/>
      <c r="J274" s="142"/>
      <c r="K274" s="142"/>
      <c r="L274" s="13"/>
      <c r="M274" s="79">
        <f t="shared" si="28"/>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140">
        <v>5</v>
      </c>
      <c r="G275" s="140">
        <v>5</v>
      </c>
      <c r="H275" s="162">
        <v>0</v>
      </c>
      <c r="I275" s="142"/>
      <c r="J275" s="142"/>
      <c r="K275" s="142"/>
      <c r="L275" s="13"/>
      <c r="M275" s="79">
        <f t="shared" si="28"/>
        <v>10</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140">
        <v>0</v>
      </c>
      <c r="G276" s="140">
        <v>0</v>
      </c>
      <c r="H276" s="162">
        <v>0</v>
      </c>
      <c r="I276" s="142"/>
      <c r="J276" s="142"/>
      <c r="K276" s="142"/>
      <c r="L276" s="13"/>
      <c r="M276" s="79">
        <f t="shared" si="28"/>
        <v>0</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63">
        <v>0</v>
      </c>
      <c r="G277" s="163">
        <v>0</v>
      </c>
      <c r="H277" s="163">
        <v>0</v>
      </c>
      <c r="I277" s="144"/>
      <c r="J277" s="144"/>
      <c r="K277" s="144"/>
      <c r="L277" s="13"/>
      <c r="M277" s="79">
        <f t="shared" si="28"/>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63">
        <v>0</v>
      </c>
      <c r="G278" s="163">
        <v>0</v>
      </c>
      <c r="H278" s="163">
        <v>0</v>
      </c>
      <c r="I278" s="144"/>
      <c r="J278" s="144"/>
      <c r="K278" s="144"/>
      <c r="L278" s="13"/>
      <c r="M278" s="79">
        <f t="shared" si="28"/>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63">
        <v>1</v>
      </c>
      <c r="G279" s="163">
        <v>0</v>
      </c>
      <c r="H279" s="163">
        <v>0</v>
      </c>
      <c r="I279" s="144"/>
      <c r="J279" s="144"/>
      <c r="K279" s="144"/>
      <c r="L279" s="13"/>
      <c r="M279" s="79">
        <f t="shared" si="28"/>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63">
        <v>0</v>
      </c>
      <c r="G280" s="163">
        <v>1</v>
      </c>
      <c r="H280" s="163">
        <v>0</v>
      </c>
      <c r="I280" s="144"/>
      <c r="J280" s="144"/>
      <c r="K280" s="144"/>
      <c r="L280" s="13"/>
      <c r="M280" s="79">
        <f t="shared" si="28"/>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65" t="s">
        <v>753</v>
      </c>
      <c r="E282" s="63" t="s">
        <v>754</v>
      </c>
      <c r="F282" s="137">
        <v>0</v>
      </c>
      <c r="G282" s="137">
        <v>0</v>
      </c>
      <c r="H282" s="137">
        <v>0</v>
      </c>
      <c r="I282" s="44"/>
      <c r="J282" s="44"/>
      <c r="K282" s="44"/>
      <c r="L282" s="13"/>
      <c r="M282" s="79">
        <f t="shared" si="28"/>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65" t="s">
        <v>757</v>
      </c>
      <c r="E283" s="63" t="s">
        <v>758</v>
      </c>
      <c r="F283" s="137">
        <v>0</v>
      </c>
      <c r="G283" s="137">
        <v>0</v>
      </c>
      <c r="H283" s="137">
        <v>0</v>
      </c>
      <c r="I283" s="44"/>
      <c r="J283" s="44"/>
      <c r="K283" s="44"/>
      <c r="L283" s="13"/>
      <c r="M283" s="79">
        <f t="shared" si="28"/>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65" t="s">
        <v>760</v>
      </c>
      <c r="E284" s="63" t="s">
        <v>761</v>
      </c>
      <c r="F284" s="137">
        <v>0</v>
      </c>
      <c r="G284" s="137">
        <v>0</v>
      </c>
      <c r="H284" s="137">
        <v>0</v>
      </c>
      <c r="I284" s="44"/>
      <c r="J284" s="44"/>
      <c r="K284" s="44"/>
      <c r="L284" s="13"/>
      <c r="M284" s="79">
        <f t="shared" si="28"/>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28"/>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28"/>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28"/>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28"/>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1000"/>
  <sheetViews>
    <sheetView zoomScale="83" zoomScaleNormal="83" workbookViewId="0">
      <pane xSplit="3" ySplit="6" topLeftCell="D216" activePane="bottomRight" state="frozen"/>
      <selection pane="topRight" activeCell="D1" sqref="D1"/>
      <selection pane="bottomLeft" activeCell="A7" sqref="A7"/>
      <selection pane="bottomRight" activeCell="G12" sqref="G12"/>
    </sheetView>
  </sheetViews>
  <sheetFormatPr defaultColWidth="12.6640625" defaultRowHeight="15" customHeight="1" x14ac:dyDescent="0.25"/>
  <cols>
    <col min="1" max="1" width="2.33203125" customWidth="1"/>
    <col min="2" max="2" width="4.109375" customWidth="1"/>
    <col min="3" max="3" width="9.6640625" customWidth="1"/>
    <col min="4" max="4" width="60.109375" customWidth="1"/>
    <col min="5" max="5" width="10.33203125" customWidth="1"/>
    <col min="6" max="9" width="6.33203125" customWidth="1"/>
    <col min="10" max="10" width="6" customWidth="1"/>
    <col min="11" max="11" width="6.33203125" customWidth="1"/>
    <col min="12" max="12" width="2.33203125" customWidth="1"/>
    <col min="13" max="13" width="9.109375" customWidth="1"/>
    <col min="14" max="14" width="2.33203125" customWidth="1"/>
    <col min="15" max="15" width="44.664062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815</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1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5</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1</v>
      </c>
      <c r="G46" s="111">
        <v>1</v>
      </c>
      <c r="H46" s="111">
        <v>1</v>
      </c>
      <c r="I46" s="111"/>
      <c r="J46" s="111"/>
      <c r="K46" s="111"/>
      <c r="L46" s="13"/>
      <c r="M46" s="79">
        <f t="shared" si="0"/>
        <v>3</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1</v>
      </c>
      <c r="G47" s="111">
        <v>1</v>
      </c>
      <c r="H47" s="111">
        <v>1</v>
      </c>
      <c r="I47" s="111"/>
      <c r="J47" s="111"/>
      <c r="K47" s="111"/>
      <c r="L47" s="13"/>
      <c r="M47" s="79">
        <f t="shared" si="0"/>
        <v>3</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114</v>
      </c>
      <c r="G48" s="111">
        <v>79</v>
      </c>
      <c r="H48" s="111">
        <v>86</v>
      </c>
      <c r="I48" s="111"/>
      <c r="J48" s="111"/>
      <c r="K48" s="111"/>
      <c r="L48" s="13"/>
      <c r="M48" s="79">
        <f t="shared" si="0"/>
        <v>279</v>
      </c>
      <c r="N48" s="13"/>
      <c r="O48" s="902"/>
      <c r="P48" s="13"/>
      <c r="Q48" s="13"/>
      <c r="R48" s="13"/>
      <c r="S48" s="13"/>
      <c r="T48" s="13"/>
      <c r="U48" s="13"/>
      <c r="V48" s="13"/>
      <c r="W48" s="13"/>
      <c r="X48" s="13"/>
      <c r="Y48" s="13"/>
      <c r="Z48" s="13"/>
    </row>
    <row r="49" spans="1:26" ht="12.75" customHeight="1" x14ac:dyDescent="0.25">
      <c r="A49" s="13"/>
      <c r="B49" s="891" t="s">
        <v>256</v>
      </c>
      <c r="C49" s="892" t="s">
        <v>257</v>
      </c>
      <c r="D49" s="81" t="s">
        <v>258</v>
      </c>
      <c r="E49" s="82" t="s">
        <v>259</v>
      </c>
      <c r="F49" s="169">
        <v>0</v>
      </c>
      <c r="G49" s="169">
        <v>0</v>
      </c>
      <c r="H49" s="169">
        <v>0</v>
      </c>
      <c r="I49" s="169"/>
      <c r="J49" s="169"/>
      <c r="K49" s="169"/>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81" t="s">
        <v>261</v>
      </c>
      <c r="E50" s="82" t="s">
        <v>262</v>
      </c>
      <c r="F50" s="169">
        <v>0</v>
      </c>
      <c r="G50" s="169">
        <v>0</v>
      </c>
      <c r="H50" s="169">
        <v>0</v>
      </c>
      <c r="I50" s="169"/>
      <c r="J50" s="169"/>
      <c r="K50" s="169"/>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65" t="s">
        <v>263</v>
      </c>
      <c r="E51" s="100" t="s">
        <v>264</v>
      </c>
      <c r="F51" s="170">
        <v>0</v>
      </c>
      <c r="G51" s="170">
        <v>0</v>
      </c>
      <c r="H51" s="170">
        <v>0</v>
      </c>
      <c r="I51" s="171"/>
      <c r="J51" s="171"/>
      <c r="K51" s="171"/>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81" t="s">
        <v>265</v>
      </c>
      <c r="E52" s="82" t="s">
        <v>266</v>
      </c>
      <c r="F52" s="169">
        <v>0</v>
      </c>
      <c r="G52" s="169">
        <v>0</v>
      </c>
      <c r="H52" s="169">
        <v>0</v>
      </c>
      <c r="I52" s="169"/>
      <c r="J52" s="169"/>
      <c r="K52" s="169"/>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81" t="s">
        <v>267</v>
      </c>
      <c r="E53" s="82" t="s">
        <v>268</v>
      </c>
      <c r="F53" s="169">
        <v>0</v>
      </c>
      <c r="G53" s="169">
        <v>0</v>
      </c>
      <c r="H53" s="169">
        <v>0</v>
      </c>
      <c r="I53" s="169"/>
      <c r="J53" s="169"/>
      <c r="K53" s="169"/>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81" t="s">
        <v>271</v>
      </c>
      <c r="E54" s="82" t="s">
        <v>272</v>
      </c>
      <c r="F54" s="91">
        <v>0</v>
      </c>
      <c r="G54" s="91">
        <v>0</v>
      </c>
      <c r="H54" s="91">
        <v>0</v>
      </c>
      <c r="I54" s="91"/>
      <c r="J54" s="91"/>
      <c r="K54" s="91"/>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81" t="s">
        <v>274</v>
      </c>
      <c r="E55" s="82" t="s">
        <v>275</v>
      </c>
      <c r="F55" s="91">
        <v>0</v>
      </c>
      <c r="G55" s="91">
        <v>0</v>
      </c>
      <c r="H55" s="91">
        <v>0</v>
      </c>
      <c r="I55" s="91"/>
      <c r="J55" s="91"/>
      <c r="K55" s="91"/>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81" t="s">
        <v>276</v>
      </c>
      <c r="E56" s="82" t="s">
        <v>277</v>
      </c>
      <c r="F56" s="91">
        <v>0</v>
      </c>
      <c r="G56" s="91">
        <v>0</v>
      </c>
      <c r="H56" s="91">
        <v>0</v>
      </c>
      <c r="I56" s="91"/>
      <c r="J56" s="91"/>
      <c r="K56" s="91"/>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81" t="s">
        <v>278</v>
      </c>
      <c r="E57" s="82" t="s">
        <v>279</v>
      </c>
      <c r="F57" s="91">
        <v>0</v>
      </c>
      <c r="G57" s="91">
        <v>0</v>
      </c>
      <c r="H57" s="91">
        <v>0</v>
      </c>
      <c r="I57" s="91"/>
      <c r="J57" s="91"/>
      <c r="K57" s="91"/>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0</v>
      </c>
      <c r="G59" s="73">
        <v>0</v>
      </c>
      <c r="H59" s="73">
        <v>0</v>
      </c>
      <c r="I59" s="73"/>
      <c r="J59" s="73"/>
      <c r="K59" s="73"/>
      <c r="L59" s="13"/>
      <c r="M59" s="79">
        <f t="shared" si="0"/>
        <v>0</v>
      </c>
      <c r="N59" s="13"/>
      <c r="O59" s="901" t="s">
        <v>816</v>
      </c>
      <c r="P59" s="13"/>
      <c r="Q59" s="13"/>
      <c r="R59" s="13"/>
      <c r="S59" s="13"/>
      <c r="T59" s="13"/>
      <c r="U59" s="13"/>
      <c r="V59" s="13"/>
      <c r="W59" s="13"/>
      <c r="X59" s="13"/>
      <c r="Y59" s="13"/>
      <c r="Z59" s="13"/>
    </row>
    <row r="60" spans="1:26" ht="12.75" customHeight="1" x14ac:dyDescent="0.25">
      <c r="A60" s="13"/>
      <c r="B60" s="866"/>
      <c r="C60" s="866"/>
      <c r="D60" s="81" t="s">
        <v>287</v>
      </c>
      <c r="E60" s="82" t="s">
        <v>288</v>
      </c>
      <c r="F60" s="73">
        <v>0</v>
      </c>
      <c r="G60" s="73">
        <v>0</v>
      </c>
      <c r="H60" s="73">
        <v>0</v>
      </c>
      <c r="I60" s="73"/>
      <c r="J60" s="73"/>
      <c r="K60" s="73"/>
      <c r="L60" s="13"/>
      <c r="M60" s="79">
        <f t="shared" si="0"/>
        <v>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0</v>
      </c>
      <c r="G61" s="73">
        <v>0</v>
      </c>
      <c r="H61" s="73">
        <v>0</v>
      </c>
      <c r="I61" s="73"/>
      <c r="J61" s="73"/>
      <c r="K61" s="73"/>
      <c r="L61" s="13"/>
      <c r="M61" s="79">
        <f t="shared" si="0"/>
        <v>0</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0</v>
      </c>
      <c r="G62" s="73">
        <v>0</v>
      </c>
      <c r="H62" s="73">
        <v>0</v>
      </c>
      <c r="I62" s="73"/>
      <c r="J62" s="73"/>
      <c r="K62" s="73"/>
      <c r="L62" s="13"/>
      <c r="M62" s="79">
        <f t="shared" si="0"/>
        <v>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0</v>
      </c>
      <c r="G63" s="73">
        <v>0</v>
      </c>
      <c r="H63" s="73">
        <v>0</v>
      </c>
      <c r="I63" s="73"/>
      <c r="J63" s="73"/>
      <c r="K63" s="73"/>
      <c r="L63" s="13"/>
      <c r="M63" s="79">
        <f t="shared" si="0"/>
        <v>0</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0</v>
      </c>
      <c r="G64" s="73">
        <v>0</v>
      </c>
      <c r="H64" s="73">
        <v>0</v>
      </c>
      <c r="I64" s="73"/>
      <c r="J64" s="73"/>
      <c r="K64" s="73"/>
      <c r="L64" s="13"/>
      <c r="M64" s="79">
        <f t="shared" si="0"/>
        <v>0</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13"/>
      <c r="O65" s="902"/>
      <c r="P65" s="13"/>
      <c r="Q65" s="13" t="s">
        <v>482</v>
      </c>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13"/>
      <c r="O66" s="902"/>
      <c r="P66" s="13"/>
      <c r="Q66" s="13" t="s">
        <v>2311</v>
      </c>
      <c r="R66" s="13"/>
      <c r="S66" s="13"/>
      <c r="T66" s="13"/>
      <c r="U66" s="13"/>
      <c r="V66" s="13"/>
      <c r="W66" s="13"/>
      <c r="X66" s="13"/>
      <c r="Y66" s="13"/>
      <c r="Z66" s="13"/>
    </row>
    <row r="67" spans="1:26" ht="12.75" customHeight="1" x14ac:dyDescent="0.25">
      <c r="A67" s="13"/>
      <c r="B67" s="891" t="s">
        <v>303</v>
      </c>
      <c r="C67" s="866"/>
      <c r="D67" s="81" t="s">
        <v>304</v>
      </c>
      <c r="E67" s="82" t="s">
        <v>305</v>
      </c>
      <c r="F67" s="73">
        <v>1</v>
      </c>
      <c r="G67" s="73">
        <v>1</v>
      </c>
      <c r="H67" s="73">
        <v>1</v>
      </c>
      <c r="I67" s="73"/>
      <c r="J67" s="73"/>
      <c r="K67" s="73"/>
      <c r="L67" s="13"/>
      <c r="M67" s="79">
        <f t="shared" si="0"/>
        <v>3</v>
      </c>
      <c r="N67" s="13"/>
      <c r="O67" s="902"/>
      <c r="P67" s="13"/>
      <c r="Q67" s="13" t="s">
        <v>2312</v>
      </c>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t="s">
        <v>2313</v>
      </c>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0</v>
      </c>
      <c r="G71" s="73">
        <v>0</v>
      </c>
      <c r="H71" s="73">
        <v>0</v>
      </c>
      <c r="I71" s="73"/>
      <c r="J71" s="73"/>
      <c r="K71" s="73"/>
      <c r="L71" s="13"/>
      <c r="M71" s="79">
        <f t="shared" si="0"/>
        <v>0</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0</v>
      </c>
      <c r="G72" s="73">
        <v>0</v>
      </c>
      <c r="H72" s="73">
        <v>0</v>
      </c>
      <c r="I72" s="73"/>
      <c r="J72" s="73"/>
      <c r="K72" s="73"/>
      <c r="L72" s="13"/>
      <c r="M72" s="79">
        <f t="shared" si="0"/>
        <v>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1</v>
      </c>
      <c r="G75" s="73">
        <v>1</v>
      </c>
      <c r="H75" s="73">
        <v>1</v>
      </c>
      <c r="I75" s="73"/>
      <c r="J75" s="73"/>
      <c r="K75" s="73"/>
      <c r="L75" s="13"/>
      <c r="M75" s="79">
        <f t="shared" si="0"/>
        <v>3</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20</v>
      </c>
      <c r="G76" s="73">
        <v>20</v>
      </c>
      <c r="H76" s="73">
        <v>20</v>
      </c>
      <c r="I76" s="73"/>
      <c r="J76" s="73"/>
      <c r="K76" s="73"/>
      <c r="L76" s="13"/>
      <c r="M76" s="79">
        <f t="shared" si="0"/>
        <v>60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1</v>
      </c>
      <c r="G79" s="73">
        <v>1</v>
      </c>
      <c r="H79" s="73">
        <v>1</v>
      </c>
      <c r="I79" s="73"/>
      <c r="J79" s="73"/>
      <c r="K79" s="73"/>
      <c r="L79" s="13"/>
      <c r="M79" s="79">
        <f t="shared" si="0"/>
        <v>3</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20</v>
      </c>
      <c r="G80" s="73">
        <v>20</v>
      </c>
      <c r="H80" s="73">
        <v>20</v>
      </c>
      <c r="I80" s="73"/>
      <c r="J80" s="73"/>
      <c r="K80" s="73"/>
      <c r="L80" s="13"/>
      <c r="M80" s="79">
        <f t="shared" si="0"/>
        <v>60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1</v>
      </c>
      <c r="G81" s="73">
        <v>1</v>
      </c>
      <c r="H81" s="73">
        <v>1</v>
      </c>
      <c r="I81" s="73"/>
      <c r="J81" s="73"/>
      <c r="K81" s="73"/>
      <c r="L81" s="13"/>
      <c r="M81" s="79">
        <f t="shared" si="0"/>
        <v>3</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20</v>
      </c>
      <c r="G82" s="73">
        <v>20</v>
      </c>
      <c r="H82" s="73">
        <v>20</v>
      </c>
      <c r="I82" s="73"/>
      <c r="J82" s="73"/>
      <c r="K82" s="73"/>
      <c r="L82" s="13"/>
      <c r="M82" s="79">
        <f t="shared" si="0"/>
        <v>60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0</v>
      </c>
      <c r="G83" s="73">
        <v>0</v>
      </c>
      <c r="H83" s="73">
        <v>0</v>
      </c>
      <c r="I83" s="73"/>
      <c r="J83" s="73"/>
      <c r="K83" s="73"/>
      <c r="L83" s="13"/>
      <c r="M83" s="79">
        <f t="shared" si="0"/>
        <v>0</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0</v>
      </c>
      <c r="G84" s="73">
        <v>0</v>
      </c>
      <c r="H84" s="73">
        <v>0</v>
      </c>
      <c r="I84" s="73"/>
      <c r="J84" s="73"/>
      <c r="K84" s="73"/>
      <c r="L84" s="13"/>
      <c r="M84" s="79">
        <f t="shared" si="0"/>
        <v>0</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1</v>
      </c>
      <c r="G89" s="73">
        <v>1</v>
      </c>
      <c r="H89" s="73">
        <v>1</v>
      </c>
      <c r="I89" s="73"/>
      <c r="J89" s="73"/>
      <c r="K89" s="73"/>
      <c r="L89" s="13"/>
      <c r="M89" s="79">
        <f t="shared" si="0"/>
        <v>3</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20</v>
      </c>
      <c r="G90" s="73">
        <v>20</v>
      </c>
      <c r="H90" s="73">
        <v>20</v>
      </c>
      <c r="I90" s="73"/>
      <c r="J90" s="73"/>
      <c r="K90" s="73"/>
      <c r="L90" s="13"/>
      <c r="M90" s="79">
        <f t="shared" si="0"/>
        <v>60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5</v>
      </c>
      <c r="G91" s="121">
        <f t="shared" si="7"/>
        <v>5</v>
      </c>
      <c r="H91" s="121">
        <f t="shared" si="7"/>
        <v>5</v>
      </c>
      <c r="I91" s="121">
        <f t="shared" si="7"/>
        <v>0</v>
      </c>
      <c r="J91" s="121">
        <f t="shared" si="7"/>
        <v>0</v>
      </c>
      <c r="K91" s="121">
        <f t="shared" si="7"/>
        <v>0</v>
      </c>
      <c r="L91" s="13"/>
      <c r="M91" s="110">
        <f t="shared" si="0"/>
        <v>15</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80</v>
      </c>
      <c r="G92" s="121">
        <f t="shared" si="8"/>
        <v>80</v>
      </c>
      <c r="H92" s="121">
        <f t="shared" si="8"/>
        <v>80</v>
      </c>
      <c r="I92" s="121">
        <f t="shared" si="8"/>
        <v>0</v>
      </c>
      <c r="J92" s="121">
        <f t="shared" si="8"/>
        <v>0</v>
      </c>
      <c r="K92" s="121">
        <f t="shared" si="8"/>
        <v>0</v>
      </c>
      <c r="L92" s="13"/>
      <c r="M92" s="110">
        <f t="shared" si="0"/>
        <v>240</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817</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1</v>
      </c>
      <c r="G95" s="73">
        <v>0</v>
      </c>
      <c r="H95" s="73">
        <v>0</v>
      </c>
      <c r="I95" s="73"/>
      <c r="J95" s="73"/>
      <c r="K95" s="73"/>
      <c r="L95" s="13"/>
      <c r="M95" s="79">
        <f t="shared" si="0"/>
        <v>1</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75</v>
      </c>
      <c r="G96" s="73">
        <v>0</v>
      </c>
      <c r="H96" s="73">
        <v>0</v>
      </c>
      <c r="I96" s="73"/>
      <c r="J96" s="73"/>
      <c r="K96" s="73"/>
      <c r="L96" s="13"/>
      <c r="M96" s="79">
        <f t="shared" si="0"/>
        <v>75</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1</v>
      </c>
      <c r="G97" s="73">
        <v>1</v>
      </c>
      <c r="H97" s="73">
        <v>0</v>
      </c>
      <c r="I97" s="73"/>
      <c r="J97" s="73"/>
      <c r="K97" s="73"/>
      <c r="L97" s="13"/>
      <c r="M97" s="79">
        <f t="shared" si="0"/>
        <v>2</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75</v>
      </c>
      <c r="G98" s="73">
        <v>75</v>
      </c>
      <c r="H98" s="73">
        <v>0</v>
      </c>
      <c r="I98" s="73"/>
      <c r="J98" s="73"/>
      <c r="K98" s="73"/>
      <c r="L98" s="13"/>
      <c r="M98" s="79">
        <f t="shared" si="0"/>
        <v>150</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0</v>
      </c>
      <c r="H99" s="73">
        <v>0</v>
      </c>
      <c r="I99" s="73"/>
      <c r="J99" s="73"/>
      <c r="K99" s="73"/>
      <c r="L99" s="13"/>
      <c r="M99" s="79">
        <f t="shared" si="0"/>
        <v>0</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0</v>
      </c>
      <c r="H100" s="73">
        <v>0</v>
      </c>
      <c r="I100" s="73"/>
      <c r="J100" s="73"/>
      <c r="K100" s="73"/>
      <c r="L100" s="13"/>
      <c r="M100" s="79">
        <f t="shared" si="0"/>
        <v>0</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1</v>
      </c>
      <c r="G117" s="73">
        <v>1</v>
      </c>
      <c r="H117" s="73">
        <v>0</v>
      </c>
      <c r="I117" s="73"/>
      <c r="J117" s="73"/>
      <c r="K117" s="73"/>
      <c r="L117" s="13"/>
      <c r="M117" s="79">
        <f t="shared" si="0"/>
        <v>2</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75</v>
      </c>
      <c r="G118" s="73">
        <v>75</v>
      </c>
      <c r="H118" s="73">
        <v>0</v>
      </c>
      <c r="I118" s="73"/>
      <c r="J118" s="73"/>
      <c r="K118" s="73"/>
      <c r="L118" s="13"/>
      <c r="M118" s="79">
        <f t="shared" si="0"/>
        <v>150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1</v>
      </c>
      <c r="G121" s="73">
        <v>0</v>
      </c>
      <c r="H121" s="73">
        <v>0</v>
      </c>
      <c r="I121" s="73"/>
      <c r="J121" s="73"/>
      <c r="K121" s="73"/>
      <c r="L121" s="13"/>
      <c r="M121" s="79">
        <f t="shared" si="0"/>
        <v>1</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75</v>
      </c>
      <c r="G122" s="73">
        <v>0</v>
      </c>
      <c r="H122" s="73">
        <v>0</v>
      </c>
      <c r="I122" s="73"/>
      <c r="J122" s="73"/>
      <c r="K122" s="73"/>
      <c r="L122" s="13"/>
      <c r="M122" s="79">
        <f t="shared" si="0"/>
        <v>75</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9">F93+F95+F97+F99+F101+F103+F105+F107+F109+F111+F113+F115+F117+F119</f>
        <v>3</v>
      </c>
      <c r="G125" s="121">
        <f t="shared" si="9"/>
        <v>2</v>
      </c>
      <c r="H125" s="121">
        <f t="shared" si="9"/>
        <v>0</v>
      </c>
      <c r="I125" s="121">
        <f t="shared" si="9"/>
        <v>0</v>
      </c>
      <c r="J125" s="121">
        <f t="shared" si="9"/>
        <v>0</v>
      </c>
      <c r="K125" s="121">
        <f t="shared" si="9"/>
        <v>0</v>
      </c>
      <c r="L125" s="13"/>
      <c r="M125" s="110">
        <f t="shared" si="0"/>
        <v>5</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0">F94+F96+F98+F100+F102+F104+F106+F108+F110+F112+F114+F116+F118+F120</f>
        <v>225</v>
      </c>
      <c r="G126" s="121">
        <f t="shared" si="10"/>
        <v>150</v>
      </c>
      <c r="H126" s="121">
        <f t="shared" si="10"/>
        <v>0</v>
      </c>
      <c r="I126" s="121">
        <f t="shared" si="10"/>
        <v>0</v>
      </c>
      <c r="J126" s="121">
        <f t="shared" si="10"/>
        <v>0</v>
      </c>
      <c r="K126" s="121">
        <f t="shared" si="10"/>
        <v>0</v>
      </c>
      <c r="L126" s="13"/>
      <c r="M126" s="110">
        <f t="shared" si="0"/>
        <v>375</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0</v>
      </c>
      <c r="G127" s="73">
        <v>0</v>
      </c>
      <c r="H127" s="73">
        <v>0</v>
      </c>
      <c r="I127" s="73"/>
      <c r="J127" s="73"/>
      <c r="K127" s="73"/>
      <c r="L127" s="13"/>
      <c r="M127" s="79">
        <f t="shared" si="0"/>
        <v>0</v>
      </c>
      <c r="N127" s="13"/>
      <c r="O127" s="901" t="s">
        <v>818</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0</v>
      </c>
      <c r="G128" s="73">
        <v>0</v>
      </c>
      <c r="H128" s="73">
        <v>0</v>
      </c>
      <c r="I128" s="73"/>
      <c r="J128" s="73"/>
      <c r="K128" s="73"/>
      <c r="L128" s="13"/>
      <c r="M128" s="79">
        <f t="shared" si="0"/>
        <v>0</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1</v>
      </c>
      <c r="G129" s="73">
        <v>0</v>
      </c>
      <c r="H129" s="73">
        <v>2</v>
      </c>
      <c r="I129" s="73"/>
      <c r="J129" s="73"/>
      <c r="K129" s="73"/>
      <c r="L129" s="13"/>
      <c r="M129" s="79">
        <f t="shared" si="0"/>
        <v>3</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100</v>
      </c>
      <c r="G130" s="73">
        <v>0</v>
      </c>
      <c r="H130" s="73">
        <v>150</v>
      </c>
      <c r="I130" s="73"/>
      <c r="J130" s="73"/>
      <c r="K130" s="73"/>
      <c r="L130" s="13"/>
      <c r="M130" s="79">
        <f t="shared" si="0"/>
        <v>250</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0</v>
      </c>
      <c r="G131" s="73">
        <v>0</v>
      </c>
      <c r="H131" s="73">
        <v>1</v>
      </c>
      <c r="I131" s="73"/>
      <c r="J131" s="73"/>
      <c r="K131" s="73"/>
      <c r="L131" s="13"/>
      <c r="M131" s="79">
        <f t="shared" si="0"/>
        <v>1</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0</v>
      </c>
      <c r="G132" s="73">
        <v>0</v>
      </c>
      <c r="H132" s="73">
        <v>75</v>
      </c>
      <c r="I132" s="73"/>
      <c r="J132" s="73"/>
      <c r="K132" s="73"/>
      <c r="L132" s="13"/>
      <c r="M132" s="79">
        <f t="shared" si="0"/>
        <v>75</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1</v>
      </c>
      <c r="H133" s="73">
        <v>0</v>
      </c>
      <c r="I133" s="73"/>
      <c r="J133" s="73"/>
      <c r="K133" s="73"/>
      <c r="L133" s="13"/>
      <c r="M133" s="79">
        <f t="shared" si="0"/>
        <v>1</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100</v>
      </c>
      <c r="H134" s="73">
        <v>0</v>
      </c>
      <c r="I134" s="73"/>
      <c r="J134" s="73"/>
      <c r="K134" s="73"/>
      <c r="L134" s="13"/>
      <c r="M134" s="79">
        <f t="shared" si="0"/>
        <v>100</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1</v>
      </c>
      <c r="I139" s="73"/>
      <c r="J139" s="73"/>
      <c r="K139" s="73"/>
      <c r="L139" s="13"/>
      <c r="M139" s="79">
        <f t="shared" si="0"/>
        <v>1</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50</v>
      </c>
      <c r="I140" s="73"/>
      <c r="J140" s="73"/>
      <c r="K140" s="73"/>
      <c r="L140" s="13"/>
      <c r="M140" s="79">
        <f t="shared" si="0"/>
        <v>50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0</v>
      </c>
      <c r="I141" s="73"/>
      <c r="J141" s="73"/>
      <c r="K141" s="73"/>
      <c r="L141" s="13"/>
      <c r="M141" s="79">
        <f t="shared" si="0"/>
        <v>0</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0</v>
      </c>
      <c r="I142" s="73"/>
      <c r="J142" s="73"/>
      <c r="K142" s="73"/>
      <c r="L142" s="13"/>
      <c r="M142" s="79">
        <f t="shared" si="0"/>
        <v>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1</v>
      </c>
      <c r="I143" s="73"/>
      <c r="J143" s="73"/>
      <c r="K143" s="73"/>
      <c r="L143" s="13"/>
      <c r="M143" s="79">
        <f t="shared" si="0"/>
        <v>1</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50</v>
      </c>
      <c r="I144" s="73"/>
      <c r="J144" s="73"/>
      <c r="K144" s="73"/>
      <c r="L144" s="13"/>
      <c r="M144" s="79">
        <f t="shared" si="0"/>
        <v>50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0</v>
      </c>
      <c r="H145" s="73">
        <v>0</v>
      </c>
      <c r="I145" s="73"/>
      <c r="J145" s="73"/>
      <c r="K145" s="73"/>
      <c r="L145" s="13"/>
      <c r="M145" s="79">
        <f t="shared" si="0"/>
        <v>0</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0</v>
      </c>
      <c r="H146" s="73">
        <v>0</v>
      </c>
      <c r="I146" s="73"/>
      <c r="J146" s="73"/>
      <c r="K146" s="73"/>
      <c r="L146" s="13"/>
      <c r="M146" s="79">
        <f t="shared" si="0"/>
        <v>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0</v>
      </c>
      <c r="H151" s="73">
        <v>2</v>
      </c>
      <c r="I151" s="73"/>
      <c r="J151" s="73"/>
      <c r="K151" s="73"/>
      <c r="L151" s="13"/>
      <c r="M151" s="79">
        <f t="shared" si="0"/>
        <v>2</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0</v>
      </c>
      <c r="H152" s="73">
        <f>50+75</f>
        <v>125</v>
      </c>
      <c r="I152" s="73"/>
      <c r="J152" s="73"/>
      <c r="K152" s="73"/>
      <c r="L152" s="13"/>
      <c r="M152" s="79">
        <f t="shared" si="0"/>
        <v>125</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1</v>
      </c>
      <c r="G155" s="73">
        <v>0</v>
      </c>
      <c r="H155" s="73">
        <v>0</v>
      </c>
      <c r="I155" s="73"/>
      <c r="J155" s="73"/>
      <c r="K155" s="73"/>
      <c r="L155" s="13"/>
      <c r="M155" s="79">
        <f t="shared" si="0"/>
        <v>1</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100</v>
      </c>
      <c r="G156" s="73">
        <v>0</v>
      </c>
      <c r="H156" s="73">
        <v>0</v>
      </c>
      <c r="I156" s="73"/>
      <c r="J156" s="73"/>
      <c r="K156" s="73"/>
      <c r="L156" s="13"/>
      <c r="M156" s="79">
        <f t="shared" si="0"/>
        <v>100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0</v>
      </c>
      <c r="G157" s="73">
        <v>1</v>
      </c>
      <c r="H157" s="73">
        <v>1</v>
      </c>
      <c r="I157" s="73"/>
      <c r="J157" s="73"/>
      <c r="K157" s="73"/>
      <c r="L157" s="13"/>
      <c r="M157" s="79">
        <f t="shared" si="0"/>
        <v>2</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0</v>
      </c>
      <c r="G158" s="73">
        <v>100</v>
      </c>
      <c r="H158" s="73">
        <v>50</v>
      </c>
      <c r="I158" s="73"/>
      <c r="J158" s="73"/>
      <c r="K158" s="73"/>
      <c r="L158" s="13"/>
      <c r="M158" s="79">
        <f t="shared" si="0"/>
        <v>150</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1">F127+F129+F131+F133+F135+F137+F139+F141+F143+F145+F147+F149+F151+F153</f>
        <v>1</v>
      </c>
      <c r="G159" s="121">
        <f t="shared" si="11"/>
        <v>1</v>
      </c>
      <c r="H159" s="121">
        <f>H127+H129+H131+H133+H135+H137+H139+H141+H143+H145+H147+H149+H151+H153</f>
        <v>7</v>
      </c>
      <c r="I159" s="121">
        <f t="shared" si="11"/>
        <v>0</v>
      </c>
      <c r="J159" s="121">
        <f t="shared" si="11"/>
        <v>0</v>
      </c>
      <c r="K159" s="121">
        <f t="shared" si="11"/>
        <v>0</v>
      </c>
      <c r="L159" s="13"/>
      <c r="M159" s="110">
        <f t="shared" si="0"/>
        <v>9</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100</v>
      </c>
      <c r="G160" s="121">
        <f t="shared" ref="G160:K160" si="12">+G128+G130+G132+G134+G136+G138+G140+G142+G144+G146+G148+G150+G152+G154</f>
        <v>100</v>
      </c>
      <c r="H160" s="121">
        <f t="shared" si="12"/>
        <v>450</v>
      </c>
      <c r="I160" s="121">
        <f t="shared" si="12"/>
        <v>0</v>
      </c>
      <c r="J160" s="121">
        <f t="shared" si="12"/>
        <v>0</v>
      </c>
      <c r="K160" s="121">
        <f t="shared" si="12"/>
        <v>0</v>
      </c>
      <c r="L160" s="13"/>
      <c r="M160" s="110">
        <f t="shared" si="0"/>
        <v>650</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224</v>
      </c>
      <c r="G179" s="78">
        <v>109</v>
      </c>
      <c r="H179" s="78">
        <v>92</v>
      </c>
      <c r="I179" s="78"/>
      <c r="J179" s="78"/>
      <c r="K179" s="78"/>
      <c r="L179" s="13"/>
      <c r="M179" s="79">
        <f t="shared" si="0"/>
        <v>425</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73">
        <v>70</v>
      </c>
      <c r="G180" s="73">
        <v>41</v>
      </c>
      <c r="H180" s="73">
        <v>43</v>
      </c>
      <c r="I180" s="73"/>
      <c r="J180" s="73"/>
      <c r="K180" s="73"/>
      <c r="L180" s="13"/>
      <c r="M180" s="79">
        <f t="shared" si="0"/>
        <v>154</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78">
        <v>70</v>
      </c>
      <c r="G181" s="78">
        <v>41</v>
      </c>
      <c r="H181" s="78">
        <v>43</v>
      </c>
      <c r="I181" s="78"/>
      <c r="J181" s="78"/>
      <c r="K181" s="78"/>
      <c r="L181" s="13"/>
      <c r="M181" s="79">
        <f t="shared" si="0"/>
        <v>154</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73">
        <v>11</v>
      </c>
      <c r="G182" s="73">
        <v>3</v>
      </c>
      <c r="H182" s="73">
        <v>2</v>
      </c>
      <c r="I182" s="73"/>
      <c r="J182" s="73"/>
      <c r="K182" s="73"/>
      <c r="L182" s="13"/>
      <c r="M182" s="79">
        <f t="shared" si="0"/>
        <v>16</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78">
        <v>12</v>
      </c>
      <c r="G183" s="78">
        <v>5</v>
      </c>
      <c r="H183" s="78">
        <v>2</v>
      </c>
      <c r="I183" s="78"/>
      <c r="J183" s="78"/>
      <c r="K183" s="78"/>
      <c r="L183" s="13"/>
      <c r="M183" s="79">
        <f t="shared" si="0"/>
        <v>19</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73">
        <v>68</v>
      </c>
      <c r="G184" s="73">
        <v>32</v>
      </c>
      <c r="H184" s="73">
        <v>40</v>
      </c>
      <c r="I184" s="73"/>
      <c r="J184" s="73"/>
      <c r="K184" s="73"/>
      <c r="L184" s="13"/>
      <c r="M184" s="79">
        <f t="shared" si="0"/>
        <v>140</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78">
        <v>70</v>
      </c>
      <c r="G185" s="78">
        <v>41</v>
      </c>
      <c r="H185" s="78">
        <v>43</v>
      </c>
      <c r="I185" s="78"/>
      <c r="J185" s="78"/>
      <c r="K185" s="78"/>
      <c r="L185" s="13"/>
      <c r="M185" s="79">
        <f t="shared" si="0"/>
        <v>154</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211</v>
      </c>
      <c r="G186" s="73">
        <v>97</v>
      </c>
      <c r="H186" s="73">
        <v>91</v>
      </c>
      <c r="I186" s="73"/>
      <c r="J186" s="73"/>
      <c r="K186" s="73"/>
      <c r="L186" s="13"/>
      <c r="M186" s="79">
        <f t="shared" si="0"/>
        <v>399</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224</v>
      </c>
      <c r="G187" s="73">
        <v>109</v>
      </c>
      <c r="H187" s="73">
        <v>92</v>
      </c>
      <c r="I187" s="73"/>
      <c r="J187" s="73"/>
      <c r="K187" s="73"/>
      <c r="L187" s="13"/>
      <c r="M187" s="79">
        <f t="shared" si="0"/>
        <v>425</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218</v>
      </c>
      <c r="G188" s="73">
        <v>109</v>
      </c>
      <c r="H188" s="73">
        <v>92</v>
      </c>
      <c r="I188" s="73"/>
      <c r="J188" s="73"/>
      <c r="K188" s="73"/>
      <c r="L188" s="13"/>
      <c r="M188" s="79">
        <f t="shared" si="0"/>
        <v>419</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222</v>
      </c>
      <c r="G189" s="73">
        <v>108</v>
      </c>
      <c r="H189" s="73">
        <v>92</v>
      </c>
      <c r="I189" s="73"/>
      <c r="J189" s="73"/>
      <c r="K189" s="73"/>
      <c r="L189" s="13"/>
      <c r="M189" s="79">
        <f t="shared" si="0"/>
        <v>422</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217</v>
      </c>
      <c r="G190" s="73">
        <v>107</v>
      </c>
      <c r="H190" s="73">
        <v>86</v>
      </c>
      <c r="I190" s="73"/>
      <c r="J190" s="73"/>
      <c r="K190" s="73"/>
      <c r="L190" s="13"/>
      <c r="M190" s="79">
        <f t="shared" si="0"/>
        <v>410</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177</v>
      </c>
      <c r="G191" s="73">
        <v>85</v>
      </c>
      <c r="H191" s="73">
        <v>67</v>
      </c>
      <c r="I191" s="73"/>
      <c r="J191" s="73"/>
      <c r="K191" s="73"/>
      <c r="L191" s="13"/>
      <c r="M191" s="79">
        <f t="shared" si="0"/>
        <v>329</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130</v>
      </c>
      <c r="G192" s="73">
        <v>63</v>
      </c>
      <c r="H192" s="73">
        <v>41</v>
      </c>
      <c r="I192" s="73"/>
      <c r="J192" s="73"/>
      <c r="K192" s="73"/>
      <c r="L192" s="13"/>
      <c r="M192" s="79">
        <f t="shared" si="0"/>
        <v>234</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96</v>
      </c>
      <c r="G193" s="121">
        <v>40</v>
      </c>
      <c r="H193" s="121">
        <v>30</v>
      </c>
      <c r="I193" s="121">
        <f t="shared" ref="I193:K193" si="15">SUM(I180,I182,I184,I186:I192)</f>
        <v>0</v>
      </c>
      <c r="J193" s="121">
        <f t="shared" si="15"/>
        <v>0</v>
      </c>
      <c r="K193" s="121">
        <f t="shared" si="15"/>
        <v>0</v>
      </c>
      <c r="L193" s="13"/>
      <c r="M193" s="110">
        <f>SUM(F193:K193)</f>
        <v>166</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2</v>
      </c>
      <c r="G194" s="73">
        <v>6</v>
      </c>
      <c r="H194" s="73">
        <v>8</v>
      </c>
      <c r="I194" s="73"/>
      <c r="J194" s="73"/>
      <c r="K194" s="73"/>
      <c r="L194" s="13"/>
      <c r="M194" s="79">
        <f t="shared" si="0"/>
        <v>16</v>
      </c>
      <c r="N194" s="13"/>
      <c r="O194" s="901" t="s">
        <v>819</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6</v>
      </c>
      <c r="G195" s="73">
        <v>12</v>
      </c>
      <c r="H195" s="73">
        <v>16</v>
      </c>
      <c r="I195" s="73"/>
      <c r="J195" s="73"/>
      <c r="K195" s="73"/>
      <c r="L195" s="13"/>
      <c r="M195" s="79">
        <f t="shared" si="0"/>
        <v>34</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0</v>
      </c>
      <c r="G196" s="73">
        <v>0</v>
      </c>
      <c r="H196" s="73">
        <v>2</v>
      </c>
      <c r="I196" s="73"/>
      <c r="J196" s="73"/>
      <c r="K196" s="73"/>
      <c r="L196" s="13"/>
      <c r="M196" s="79">
        <f t="shared" si="0"/>
        <v>2</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0</v>
      </c>
      <c r="G197" s="73">
        <v>0</v>
      </c>
      <c r="H197" s="73">
        <v>100</v>
      </c>
      <c r="I197" s="73"/>
      <c r="J197" s="73"/>
      <c r="K197" s="73"/>
      <c r="L197" s="13"/>
      <c r="M197" s="79">
        <f t="shared" si="0"/>
        <v>100</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0</v>
      </c>
      <c r="H203" s="73">
        <v>0</v>
      </c>
      <c r="I203" s="73"/>
      <c r="J203" s="73"/>
      <c r="K203" s="73"/>
      <c r="L203" s="13"/>
      <c r="M203" s="79">
        <f t="shared" si="0"/>
        <v>0</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16">F194+F196+F198+F200+F202+F204</f>
        <v>2</v>
      </c>
      <c r="G206" s="121">
        <f t="shared" si="16"/>
        <v>6</v>
      </c>
      <c r="H206" s="121">
        <f t="shared" si="16"/>
        <v>10</v>
      </c>
      <c r="I206" s="121">
        <f t="shared" si="16"/>
        <v>0</v>
      </c>
      <c r="J206" s="121">
        <f t="shared" si="16"/>
        <v>0</v>
      </c>
      <c r="K206" s="121">
        <f t="shared" si="16"/>
        <v>0</v>
      </c>
      <c r="L206" s="13"/>
      <c r="M206" s="110">
        <f t="shared" si="0"/>
        <v>18</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820</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0</v>
      </c>
      <c r="G210" s="73">
        <v>0</v>
      </c>
      <c r="H210" s="73">
        <v>0</v>
      </c>
      <c r="I210" s="73"/>
      <c r="J210" s="73"/>
      <c r="K210" s="73"/>
      <c r="L210" s="13"/>
      <c r="M210" s="79">
        <f t="shared" si="0"/>
        <v>0</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821</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822</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823</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824</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v>0</v>
      </c>
      <c r="G237" s="96">
        <v>0</v>
      </c>
      <c r="H237" s="96">
        <v>0</v>
      </c>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v>0</v>
      </c>
      <c r="G238" s="96">
        <v>0</v>
      </c>
      <c r="H238" s="96">
        <v>0</v>
      </c>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v>0</v>
      </c>
      <c r="G239" s="96">
        <v>0</v>
      </c>
      <c r="H239" s="96">
        <v>0</v>
      </c>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v>0</v>
      </c>
      <c r="G240" s="96">
        <v>0</v>
      </c>
      <c r="H240" s="96">
        <v>0</v>
      </c>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v>0</v>
      </c>
      <c r="G241" s="96">
        <v>0</v>
      </c>
      <c r="H241" s="96">
        <v>0</v>
      </c>
      <c r="I241" s="96">
        <f t="shared" ref="I241:K241" si="23">+I237+I238+I239+I240</f>
        <v>0</v>
      </c>
      <c r="J241" s="96">
        <f t="shared" si="23"/>
        <v>0</v>
      </c>
      <c r="K241" s="96">
        <f t="shared" si="23"/>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v>0</v>
      </c>
      <c r="G242" s="96">
        <v>0</v>
      </c>
      <c r="H242" s="96">
        <v>0</v>
      </c>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v>0</v>
      </c>
      <c r="G243" s="96">
        <v>0</v>
      </c>
      <c r="H243" s="96">
        <v>0</v>
      </c>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v>0</v>
      </c>
      <c r="G244" s="96">
        <v>0</v>
      </c>
      <c r="H244" s="96">
        <v>0</v>
      </c>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v>0</v>
      </c>
      <c r="G245" s="96">
        <v>0</v>
      </c>
      <c r="H245" s="96">
        <v>0</v>
      </c>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v>0</v>
      </c>
      <c r="G246" s="96">
        <v>0</v>
      </c>
      <c r="H246" s="96">
        <v>0</v>
      </c>
      <c r="I246" s="96">
        <f t="shared" ref="I246:K246" si="24">+I242+I243+I244+I245</f>
        <v>0</v>
      </c>
      <c r="J246" s="96">
        <f t="shared" si="24"/>
        <v>0</v>
      </c>
      <c r="K246" s="96">
        <f t="shared" si="24"/>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825</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v>0</v>
      </c>
      <c r="G252" s="96">
        <v>0</v>
      </c>
      <c r="H252" s="96">
        <v>0</v>
      </c>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v>0</v>
      </c>
      <c r="G253" s="96">
        <v>0</v>
      </c>
      <c r="H253" s="96">
        <v>0</v>
      </c>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v>0</v>
      </c>
      <c r="G254" s="96">
        <v>0</v>
      </c>
      <c r="H254" s="96">
        <v>0</v>
      </c>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v>0</v>
      </c>
      <c r="G255" s="96">
        <v>0</v>
      </c>
      <c r="H255" s="96">
        <v>0</v>
      </c>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132" t="s">
        <v>676</v>
      </c>
      <c r="E257" s="82" t="s">
        <v>677</v>
      </c>
      <c r="F257" s="73">
        <v>0</v>
      </c>
      <c r="G257" s="73">
        <v>0</v>
      </c>
      <c r="H257" s="73">
        <v>0</v>
      </c>
      <c r="I257" s="73"/>
      <c r="J257" s="73"/>
      <c r="K257" s="73"/>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132" t="s">
        <v>679</v>
      </c>
      <c r="E258" s="82" t="s">
        <v>680</v>
      </c>
      <c r="F258" s="73">
        <v>0</v>
      </c>
      <c r="G258" s="73">
        <v>0</v>
      </c>
      <c r="H258" s="73">
        <v>0</v>
      </c>
      <c r="I258" s="73"/>
      <c r="J258" s="73"/>
      <c r="K258" s="73"/>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132" t="s">
        <v>682</v>
      </c>
      <c r="E259" s="82" t="s">
        <v>683</v>
      </c>
      <c r="F259" s="73">
        <v>0</v>
      </c>
      <c r="G259" s="73">
        <v>0</v>
      </c>
      <c r="H259" s="73">
        <v>0</v>
      </c>
      <c r="I259" s="73"/>
      <c r="J259" s="73"/>
      <c r="K259" s="73"/>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132" t="s">
        <v>685</v>
      </c>
      <c r="E260" s="82" t="s">
        <v>686</v>
      </c>
      <c r="F260" s="73">
        <v>0</v>
      </c>
      <c r="G260" s="73">
        <v>0</v>
      </c>
      <c r="H260" s="73">
        <v>0</v>
      </c>
      <c r="I260" s="73"/>
      <c r="J260" s="73"/>
      <c r="K260" s="73"/>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72" t="s">
        <v>691</v>
      </c>
      <c r="E262" s="173" t="s">
        <v>692</v>
      </c>
      <c r="F262" s="174">
        <v>0</v>
      </c>
      <c r="G262" s="174">
        <v>0</v>
      </c>
      <c r="H262" s="174">
        <v>0</v>
      </c>
      <c r="I262" s="175"/>
      <c r="J262" s="175"/>
      <c r="K262" s="175"/>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72" t="s">
        <v>694</v>
      </c>
      <c r="E263" s="173" t="s">
        <v>695</v>
      </c>
      <c r="F263" s="174">
        <v>0</v>
      </c>
      <c r="G263" s="174">
        <v>0</v>
      </c>
      <c r="H263" s="174">
        <v>0</v>
      </c>
      <c r="I263" s="175"/>
      <c r="J263" s="175"/>
      <c r="K263" s="175"/>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72" t="s">
        <v>697</v>
      </c>
      <c r="E264" s="173" t="s">
        <v>698</v>
      </c>
      <c r="F264" s="174">
        <v>0</v>
      </c>
      <c r="G264" s="174">
        <v>0</v>
      </c>
      <c r="H264" s="174">
        <v>0</v>
      </c>
      <c r="I264" s="175"/>
      <c r="J264" s="175"/>
      <c r="K264" s="175"/>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72" t="s">
        <v>700</v>
      </c>
      <c r="E265" s="173" t="s">
        <v>701</v>
      </c>
      <c r="F265" s="174">
        <v>0</v>
      </c>
      <c r="G265" s="174">
        <v>0</v>
      </c>
      <c r="H265" s="174">
        <v>0</v>
      </c>
      <c r="I265" s="175"/>
      <c r="J265" s="175"/>
      <c r="K265" s="175"/>
      <c r="L265" s="134"/>
      <c r="M265" s="135">
        <f t="shared" ref="M265:M289" si="28">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747" t="s">
        <v>707</v>
      </c>
      <c r="E267" s="748" t="s">
        <v>708</v>
      </c>
      <c r="F267" s="749">
        <v>0</v>
      </c>
      <c r="G267" s="749">
        <v>0</v>
      </c>
      <c r="H267" s="749">
        <v>0</v>
      </c>
      <c r="I267" s="749"/>
      <c r="J267" s="749"/>
      <c r="K267" s="749"/>
      <c r="L267" s="13"/>
      <c r="M267" s="79">
        <f t="shared" si="28"/>
        <v>0</v>
      </c>
      <c r="N267" s="13"/>
      <c r="O267" s="901" t="s">
        <v>826</v>
      </c>
      <c r="P267" s="13"/>
      <c r="Q267" s="13"/>
      <c r="R267" s="13"/>
      <c r="S267" s="13"/>
      <c r="T267" s="13"/>
      <c r="U267" s="13"/>
      <c r="V267" s="13"/>
      <c r="W267" s="13"/>
      <c r="X267" s="13"/>
      <c r="Y267" s="13"/>
      <c r="Z267" s="13"/>
    </row>
    <row r="268" spans="1:26" ht="12.75" customHeight="1" x14ac:dyDescent="0.25">
      <c r="A268" s="13"/>
      <c r="B268" s="83" t="s">
        <v>710</v>
      </c>
      <c r="C268" s="866"/>
      <c r="D268" s="747" t="s">
        <v>711</v>
      </c>
      <c r="E268" s="748" t="s">
        <v>712</v>
      </c>
      <c r="F268" s="749">
        <v>0</v>
      </c>
      <c r="G268" s="749">
        <v>0</v>
      </c>
      <c r="H268" s="749">
        <v>0</v>
      </c>
      <c r="I268" s="749"/>
      <c r="J268" s="749"/>
      <c r="K268" s="749"/>
      <c r="L268" s="13"/>
      <c r="M268" s="79">
        <f t="shared" si="28"/>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747" t="s">
        <v>714</v>
      </c>
      <c r="E269" s="748" t="s">
        <v>715</v>
      </c>
      <c r="F269" s="749">
        <v>0</v>
      </c>
      <c r="G269" s="749">
        <v>0</v>
      </c>
      <c r="H269" s="749">
        <v>0</v>
      </c>
      <c r="I269" s="749"/>
      <c r="J269" s="749"/>
      <c r="K269" s="749"/>
      <c r="L269" s="13"/>
      <c r="M269" s="79">
        <f t="shared" si="28"/>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747" t="s">
        <v>717</v>
      </c>
      <c r="E270" s="748" t="s">
        <v>718</v>
      </c>
      <c r="F270" s="749">
        <v>0</v>
      </c>
      <c r="G270" s="749">
        <v>0</v>
      </c>
      <c r="H270" s="749">
        <v>0</v>
      </c>
      <c r="I270" s="749"/>
      <c r="J270" s="749"/>
      <c r="K270" s="749"/>
      <c r="L270" s="13"/>
      <c r="M270" s="79">
        <f t="shared" si="28"/>
        <v>0</v>
      </c>
      <c r="N270" s="13"/>
      <c r="O270" s="902"/>
      <c r="P270" s="13"/>
      <c r="Q270" s="13"/>
      <c r="R270" s="13"/>
      <c r="S270" s="13"/>
      <c r="T270" s="13"/>
      <c r="U270" s="13"/>
      <c r="V270" s="13"/>
      <c r="W270" s="13"/>
      <c r="X270" s="13"/>
      <c r="Y270" s="13"/>
      <c r="Z270" s="13"/>
    </row>
    <row r="271" spans="1:26" ht="12.75" customHeight="1" x14ac:dyDescent="0.25">
      <c r="A271" s="13"/>
      <c r="B271" s="83">
        <v>18</v>
      </c>
      <c r="C271" s="867"/>
      <c r="D271" s="750" t="s">
        <v>719</v>
      </c>
      <c r="E271" s="751" t="s">
        <v>720</v>
      </c>
      <c r="F271" s="752">
        <f t="shared" ref="F271:K271" si="30">SUM(F267:F270)</f>
        <v>0</v>
      </c>
      <c r="G271" s="752">
        <f t="shared" si="30"/>
        <v>0</v>
      </c>
      <c r="H271" s="752">
        <f t="shared" si="30"/>
        <v>0</v>
      </c>
      <c r="I271" s="752">
        <f t="shared" si="30"/>
        <v>0</v>
      </c>
      <c r="J271" s="752">
        <f t="shared" si="30"/>
        <v>0</v>
      </c>
      <c r="K271" s="752">
        <f t="shared" si="30"/>
        <v>0</v>
      </c>
      <c r="L271" s="13"/>
      <c r="M271" s="110">
        <f t="shared" si="28"/>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140">
        <v>1</v>
      </c>
      <c r="G272" s="140">
        <v>1</v>
      </c>
      <c r="H272" s="162">
        <v>0</v>
      </c>
      <c r="I272" s="141"/>
      <c r="J272" s="141"/>
      <c r="K272" s="141"/>
      <c r="L272" s="138"/>
      <c r="M272" s="79">
        <f t="shared" si="28"/>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140">
        <v>15</v>
      </c>
      <c r="G273" s="140">
        <v>15</v>
      </c>
      <c r="H273" s="162">
        <v>0</v>
      </c>
      <c r="I273" s="141"/>
      <c r="J273" s="141"/>
      <c r="K273" s="141"/>
      <c r="L273" s="138"/>
      <c r="M273" s="79">
        <f t="shared" si="28"/>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140">
        <v>15</v>
      </c>
      <c r="G274" s="140">
        <v>15</v>
      </c>
      <c r="H274" s="162">
        <v>0</v>
      </c>
      <c r="I274" s="142"/>
      <c r="J274" s="142"/>
      <c r="K274" s="142"/>
      <c r="L274" s="13"/>
      <c r="M274" s="79">
        <f t="shared" si="28"/>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140">
        <v>5</v>
      </c>
      <c r="G275" s="140">
        <v>5</v>
      </c>
      <c r="H275" s="162">
        <v>0</v>
      </c>
      <c r="I275" s="142"/>
      <c r="J275" s="142"/>
      <c r="K275" s="142"/>
      <c r="L275" s="13"/>
      <c r="M275" s="79">
        <f t="shared" si="28"/>
        <v>10</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140">
        <v>0</v>
      </c>
      <c r="G276" s="140">
        <v>0</v>
      </c>
      <c r="H276" s="162">
        <v>0</v>
      </c>
      <c r="I276" s="142"/>
      <c r="J276" s="142"/>
      <c r="K276" s="142"/>
      <c r="L276" s="13"/>
      <c r="M276" s="79">
        <f t="shared" si="28"/>
        <v>0</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63">
        <v>0</v>
      </c>
      <c r="G277" s="163">
        <v>0</v>
      </c>
      <c r="H277" s="163">
        <v>0</v>
      </c>
      <c r="I277" s="144"/>
      <c r="J277" s="144"/>
      <c r="K277" s="144"/>
      <c r="L277" s="13"/>
      <c r="M277" s="79">
        <f t="shared" si="28"/>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63">
        <v>0</v>
      </c>
      <c r="G278" s="163">
        <v>0</v>
      </c>
      <c r="H278" s="163">
        <v>0</v>
      </c>
      <c r="I278" s="144"/>
      <c r="J278" s="144"/>
      <c r="K278" s="144"/>
      <c r="L278" s="13"/>
      <c r="M278" s="79">
        <f t="shared" si="28"/>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63">
        <v>1</v>
      </c>
      <c r="G279" s="163">
        <v>0</v>
      </c>
      <c r="H279" s="163">
        <v>0</v>
      </c>
      <c r="I279" s="144"/>
      <c r="J279" s="144"/>
      <c r="K279" s="144"/>
      <c r="L279" s="13"/>
      <c r="M279" s="79">
        <f t="shared" si="28"/>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63">
        <v>0</v>
      </c>
      <c r="G280" s="163">
        <v>1</v>
      </c>
      <c r="H280" s="163">
        <v>0</v>
      </c>
      <c r="I280" s="144"/>
      <c r="J280" s="144"/>
      <c r="K280" s="144"/>
      <c r="L280" s="13"/>
      <c r="M280" s="79">
        <f t="shared" si="28"/>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65" t="s">
        <v>753</v>
      </c>
      <c r="E282" s="63" t="s">
        <v>754</v>
      </c>
      <c r="F282" s="137">
        <v>0</v>
      </c>
      <c r="G282" s="137">
        <v>0</v>
      </c>
      <c r="H282" s="137">
        <v>0</v>
      </c>
      <c r="I282" s="44"/>
      <c r="J282" s="44"/>
      <c r="K282" s="44"/>
      <c r="L282" s="13"/>
      <c r="M282" s="79">
        <f t="shared" si="28"/>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65" t="s">
        <v>757</v>
      </c>
      <c r="E283" s="63" t="s">
        <v>758</v>
      </c>
      <c r="F283" s="137">
        <v>0</v>
      </c>
      <c r="G283" s="137">
        <v>0</v>
      </c>
      <c r="H283" s="137">
        <v>0</v>
      </c>
      <c r="I283" s="44"/>
      <c r="J283" s="44"/>
      <c r="K283" s="44"/>
      <c r="L283" s="13"/>
      <c r="M283" s="79">
        <f t="shared" si="28"/>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65" t="s">
        <v>760</v>
      </c>
      <c r="E284" s="63" t="s">
        <v>761</v>
      </c>
      <c r="F284" s="137">
        <v>0</v>
      </c>
      <c r="G284" s="137">
        <v>0</v>
      </c>
      <c r="H284" s="137">
        <v>0</v>
      </c>
      <c r="I284" s="44"/>
      <c r="J284" s="44"/>
      <c r="K284" s="44"/>
      <c r="L284" s="13"/>
      <c r="M284" s="79">
        <f t="shared" si="28"/>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28"/>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28"/>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28"/>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28"/>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1000"/>
  <sheetViews>
    <sheetView zoomScale="85" zoomScaleNormal="85" workbookViewId="0">
      <pane xSplit="4" ySplit="9" topLeftCell="E216" activePane="bottomRight" state="frozen"/>
      <selection pane="topRight" activeCell="E1" sqref="E1"/>
      <selection pane="bottomLeft" activeCell="A10" sqref="A10"/>
      <selection pane="bottomRight" activeCell="G12" sqref="G12"/>
    </sheetView>
  </sheetViews>
  <sheetFormatPr defaultColWidth="12.6640625" defaultRowHeight="15" customHeight="1" x14ac:dyDescent="0.25"/>
  <cols>
    <col min="1" max="1" width="2.33203125" customWidth="1"/>
    <col min="2" max="2" width="4.109375" customWidth="1"/>
    <col min="3" max="3" width="9.6640625" customWidth="1"/>
    <col min="4" max="4" width="55" customWidth="1"/>
    <col min="5" max="5" width="10.33203125" customWidth="1"/>
    <col min="6" max="9" width="6.33203125" customWidth="1"/>
    <col min="10" max="10" width="6" customWidth="1"/>
    <col min="11" max="11" width="6.33203125" customWidth="1"/>
    <col min="12" max="12" width="2.33203125" customWidth="1"/>
    <col min="13" max="13" width="9.109375" customWidth="1"/>
    <col min="14" max="14" width="2.33203125" customWidth="1"/>
    <col min="15" max="15" width="40.8867187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827</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39.7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6</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1</v>
      </c>
      <c r="G46" s="111">
        <v>1</v>
      </c>
      <c r="H46" s="111">
        <v>1</v>
      </c>
      <c r="I46" s="111"/>
      <c r="J46" s="111"/>
      <c r="K46" s="111"/>
      <c r="L46" s="13"/>
      <c r="M46" s="79">
        <f t="shared" si="0"/>
        <v>3</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1</v>
      </c>
      <c r="G47" s="111">
        <v>1</v>
      </c>
      <c r="H47" s="111">
        <v>1</v>
      </c>
      <c r="I47" s="111"/>
      <c r="J47" s="111"/>
      <c r="K47" s="111"/>
      <c r="L47" s="13"/>
      <c r="M47" s="79">
        <f t="shared" si="0"/>
        <v>3</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114</v>
      </c>
      <c r="G48" s="111">
        <v>79</v>
      </c>
      <c r="H48" s="111">
        <v>86</v>
      </c>
      <c r="I48" s="111"/>
      <c r="J48" s="111"/>
      <c r="K48" s="111"/>
      <c r="L48" s="13"/>
      <c r="M48" s="79">
        <f t="shared" si="0"/>
        <v>279</v>
      </c>
      <c r="N48" s="13"/>
      <c r="O48" s="902"/>
      <c r="P48" s="13"/>
      <c r="Q48" s="13"/>
      <c r="R48" s="13"/>
      <c r="S48" s="13"/>
      <c r="T48" s="13"/>
      <c r="U48" s="13"/>
      <c r="V48" s="13"/>
      <c r="W48" s="13"/>
      <c r="X48" s="13"/>
      <c r="Y48" s="13"/>
      <c r="Z48" s="13"/>
    </row>
    <row r="49" spans="1:26" ht="12.75" customHeight="1" x14ac:dyDescent="0.25">
      <c r="A49" s="13"/>
      <c r="B49" s="891" t="s">
        <v>256</v>
      </c>
      <c r="C49" s="892" t="s">
        <v>257</v>
      </c>
      <c r="D49" s="81" t="s">
        <v>258</v>
      </c>
      <c r="E49" s="82" t="s">
        <v>259</v>
      </c>
      <c r="F49" s="169">
        <v>0</v>
      </c>
      <c r="G49" s="169">
        <v>0</v>
      </c>
      <c r="H49" s="169">
        <v>0</v>
      </c>
      <c r="I49" s="169"/>
      <c r="J49" s="169"/>
      <c r="K49" s="169"/>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81" t="s">
        <v>261</v>
      </c>
      <c r="E50" s="82" t="s">
        <v>262</v>
      </c>
      <c r="F50" s="169">
        <v>0</v>
      </c>
      <c r="G50" s="169">
        <v>0</v>
      </c>
      <c r="H50" s="169">
        <v>0</v>
      </c>
      <c r="I50" s="169"/>
      <c r="J50" s="169"/>
      <c r="K50" s="169"/>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65" t="s">
        <v>263</v>
      </c>
      <c r="E51" s="100" t="s">
        <v>264</v>
      </c>
      <c r="F51" s="170">
        <v>0</v>
      </c>
      <c r="G51" s="170">
        <v>0</v>
      </c>
      <c r="H51" s="170">
        <v>0</v>
      </c>
      <c r="I51" s="171"/>
      <c r="J51" s="171"/>
      <c r="K51" s="171"/>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81" t="s">
        <v>265</v>
      </c>
      <c r="E52" s="82" t="s">
        <v>266</v>
      </c>
      <c r="F52" s="169">
        <v>0</v>
      </c>
      <c r="G52" s="169">
        <v>0</v>
      </c>
      <c r="H52" s="169">
        <v>0</v>
      </c>
      <c r="I52" s="169"/>
      <c r="J52" s="169"/>
      <c r="K52" s="169"/>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81" t="s">
        <v>267</v>
      </c>
      <c r="E53" s="82" t="s">
        <v>268</v>
      </c>
      <c r="F53" s="169">
        <v>0</v>
      </c>
      <c r="G53" s="169">
        <v>0</v>
      </c>
      <c r="H53" s="169">
        <v>0</v>
      </c>
      <c r="I53" s="169"/>
      <c r="J53" s="169"/>
      <c r="K53" s="169"/>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81" t="s">
        <v>271</v>
      </c>
      <c r="E54" s="82" t="s">
        <v>272</v>
      </c>
      <c r="F54" s="91">
        <v>0</v>
      </c>
      <c r="G54" s="91">
        <v>0</v>
      </c>
      <c r="H54" s="91">
        <v>0</v>
      </c>
      <c r="I54" s="91"/>
      <c r="J54" s="91"/>
      <c r="K54" s="91"/>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81" t="s">
        <v>274</v>
      </c>
      <c r="E55" s="82" t="s">
        <v>275</v>
      </c>
      <c r="F55" s="91">
        <v>0</v>
      </c>
      <c r="G55" s="91">
        <v>0</v>
      </c>
      <c r="H55" s="91">
        <v>0</v>
      </c>
      <c r="I55" s="91"/>
      <c r="J55" s="91"/>
      <c r="K55" s="91"/>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81" t="s">
        <v>276</v>
      </c>
      <c r="E56" s="82" t="s">
        <v>277</v>
      </c>
      <c r="F56" s="91">
        <v>0</v>
      </c>
      <c r="G56" s="91">
        <v>0</v>
      </c>
      <c r="H56" s="91">
        <v>0</v>
      </c>
      <c r="I56" s="91"/>
      <c r="J56" s="91"/>
      <c r="K56" s="91"/>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81" t="s">
        <v>278</v>
      </c>
      <c r="E57" s="82" t="s">
        <v>279</v>
      </c>
      <c r="F57" s="91">
        <v>0</v>
      </c>
      <c r="G57" s="91">
        <v>0</v>
      </c>
      <c r="H57" s="91">
        <v>0</v>
      </c>
      <c r="I57" s="91"/>
      <c r="J57" s="91"/>
      <c r="K57" s="91"/>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1</v>
      </c>
      <c r="G59" s="73">
        <v>1</v>
      </c>
      <c r="H59" s="73">
        <v>2</v>
      </c>
      <c r="I59" s="73"/>
      <c r="J59" s="73"/>
      <c r="K59" s="73"/>
      <c r="L59" s="13"/>
      <c r="M59" s="79">
        <f t="shared" si="0"/>
        <v>4</v>
      </c>
      <c r="N59" s="13"/>
      <c r="O59" s="901" t="s">
        <v>828</v>
      </c>
      <c r="P59" s="13"/>
      <c r="Q59" s="13"/>
      <c r="R59" s="13"/>
      <c r="S59" s="13"/>
      <c r="T59" s="13"/>
      <c r="U59" s="13"/>
      <c r="V59" s="13"/>
      <c r="W59" s="13"/>
      <c r="X59" s="13"/>
      <c r="Y59" s="13"/>
      <c r="Z59" s="13"/>
    </row>
    <row r="60" spans="1:26" ht="12.75" customHeight="1" x14ac:dyDescent="0.25">
      <c r="A60" s="13"/>
      <c r="B60" s="866"/>
      <c r="C60" s="866"/>
      <c r="D60" s="81" t="s">
        <v>287</v>
      </c>
      <c r="E60" s="82" t="s">
        <v>288</v>
      </c>
      <c r="F60" s="73">
        <v>10</v>
      </c>
      <c r="G60" s="73">
        <v>25</v>
      </c>
      <c r="H60" s="73">
        <v>35</v>
      </c>
      <c r="I60" s="73"/>
      <c r="J60" s="73"/>
      <c r="K60" s="73"/>
      <c r="L60" s="13"/>
      <c r="M60" s="79">
        <f t="shared" si="0"/>
        <v>70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0</v>
      </c>
      <c r="G61" s="73">
        <v>0</v>
      </c>
      <c r="H61" s="73">
        <v>0</v>
      </c>
      <c r="I61" s="73"/>
      <c r="J61" s="73"/>
      <c r="K61" s="73"/>
      <c r="L61" s="13"/>
      <c r="M61" s="79">
        <f t="shared" si="0"/>
        <v>0</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0</v>
      </c>
      <c r="G62" s="73">
        <v>0</v>
      </c>
      <c r="H62" s="73">
        <v>0</v>
      </c>
      <c r="I62" s="73"/>
      <c r="J62" s="73"/>
      <c r="K62" s="73"/>
      <c r="L62" s="13"/>
      <c r="M62" s="79">
        <f t="shared" si="0"/>
        <v>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4</v>
      </c>
      <c r="G63" s="73">
        <v>4</v>
      </c>
      <c r="H63" s="73">
        <v>4</v>
      </c>
      <c r="I63" s="73"/>
      <c r="J63" s="73"/>
      <c r="K63" s="73"/>
      <c r="L63" s="13"/>
      <c r="M63" s="79">
        <f t="shared" si="0"/>
        <v>12</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75</v>
      </c>
      <c r="G64" s="73">
        <v>75</v>
      </c>
      <c r="H64" s="73">
        <v>75</v>
      </c>
      <c r="I64" s="73"/>
      <c r="J64" s="73"/>
      <c r="K64" s="73"/>
      <c r="L64" s="13"/>
      <c r="M64" s="79">
        <f t="shared" si="0"/>
        <v>225</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1</v>
      </c>
      <c r="G65" s="73">
        <v>1</v>
      </c>
      <c r="H65" s="73">
        <v>1</v>
      </c>
      <c r="I65" s="73"/>
      <c r="J65" s="73"/>
      <c r="K65" s="73"/>
      <c r="L65" s="13"/>
      <c r="M65" s="79">
        <f t="shared" si="0"/>
        <v>3</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20</v>
      </c>
      <c r="G66" s="73">
        <v>20</v>
      </c>
      <c r="H66" s="73">
        <v>20</v>
      </c>
      <c r="I66" s="73"/>
      <c r="J66" s="73"/>
      <c r="K66" s="73"/>
      <c r="L66" s="13"/>
      <c r="M66" s="79">
        <f t="shared" si="0"/>
        <v>60</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0</v>
      </c>
      <c r="G71" s="73">
        <v>0</v>
      </c>
      <c r="H71" s="73">
        <v>0</v>
      </c>
      <c r="I71" s="73"/>
      <c r="J71" s="73"/>
      <c r="K71" s="73"/>
      <c r="L71" s="13"/>
      <c r="M71" s="79">
        <f t="shared" si="0"/>
        <v>0</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0</v>
      </c>
      <c r="G72" s="73">
        <v>0</v>
      </c>
      <c r="H72" s="73">
        <v>0</v>
      </c>
      <c r="I72" s="73"/>
      <c r="J72" s="73"/>
      <c r="K72" s="73"/>
      <c r="L72" s="13"/>
      <c r="M72" s="79">
        <f t="shared" si="0"/>
        <v>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0</v>
      </c>
      <c r="G83" s="73">
        <v>0</v>
      </c>
      <c r="H83" s="73">
        <v>0</v>
      </c>
      <c r="I83" s="73"/>
      <c r="J83" s="73"/>
      <c r="K83" s="73"/>
      <c r="L83" s="13"/>
      <c r="M83" s="79">
        <f t="shared" si="0"/>
        <v>0</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0</v>
      </c>
      <c r="G84" s="73">
        <v>0</v>
      </c>
      <c r="H84" s="73">
        <v>0</v>
      </c>
      <c r="I84" s="73"/>
      <c r="J84" s="73"/>
      <c r="K84" s="73"/>
      <c r="L84" s="13"/>
      <c r="M84" s="79">
        <f t="shared" si="0"/>
        <v>0</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1</v>
      </c>
      <c r="G87" s="73">
        <v>1</v>
      </c>
      <c r="H87" s="73">
        <v>1</v>
      </c>
      <c r="I87" s="73"/>
      <c r="J87" s="73"/>
      <c r="K87" s="73"/>
      <c r="L87" s="13"/>
      <c r="M87" s="79">
        <f t="shared" si="0"/>
        <v>3</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15</v>
      </c>
      <c r="G88" s="73">
        <v>15</v>
      </c>
      <c r="H88" s="73">
        <v>15</v>
      </c>
      <c r="I88" s="73"/>
      <c r="J88" s="73"/>
      <c r="K88" s="73"/>
      <c r="L88" s="13"/>
      <c r="M88" s="79">
        <f t="shared" si="0"/>
        <v>45</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0</v>
      </c>
      <c r="G89" s="73">
        <v>1</v>
      </c>
      <c r="H89" s="73">
        <v>1</v>
      </c>
      <c r="I89" s="73"/>
      <c r="J89" s="73"/>
      <c r="K89" s="73"/>
      <c r="L89" s="13"/>
      <c r="M89" s="79">
        <f t="shared" si="0"/>
        <v>2</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0</v>
      </c>
      <c r="G90" s="73">
        <v>25</v>
      </c>
      <c r="H90" s="73">
        <v>25</v>
      </c>
      <c r="I90" s="73"/>
      <c r="J90" s="73"/>
      <c r="K90" s="73"/>
      <c r="L90" s="13"/>
      <c r="M90" s="79">
        <f t="shared" si="0"/>
        <v>50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7</v>
      </c>
      <c r="G91" s="121">
        <f t="shared" si="7"/>
        <v>8</v>
      </c>
      <c r="H91" s="121">
        <f t="shared" si="7"/>
        <v>9</v>
      </c>
      <c r="I91" s="121">
        <f t="shared" si="7"/>
        <v>0</v>
      </c>
      <c r="J91" s="121">
        <f t="shared" si="7"/>
        <v>0</v>
      </c>
      <c r="K91" s="121">
        <f t="shared" si="7"/>
        <v>0</v>
      </c>
      <c r="L91" s="13"/>
      <c r="M91" s="110">
        <f t="shared" si="0"/>
        <v>24</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120</v>
      </c>
      <c r="G92" s="121">
        <f t="shared" si="8"/>
        <v>160</v>
      </c>
      <c r="H92" s="121">
        <f t="shared" si="8"/>
        <v>170</v>
      </c>
      <c r="I92" s="121">
        <f t="shared" si="8"/>
        <v>0</v>
      </c>
      <c r="J92" s="121">
        <f t="shared" si="8"/>
        <v>0</v>
      </c>
      <c r="K92" s="121">
        <f t="shared" si="8"/>
        <v>0</v>
      </c>
      <c r="L92" s="13"/>
      <c r="M92" s="110">
        <f t="shared" si="0"/>
        <v>450</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829</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0</v>
      </c>
      <c r="H95" s="73">
        <v>0</v>
      </c>
      <c r="I95" s="73"/>
      <c r="J95" s="73"/>
      <c r="K95" s="73"/>
      <c r="L95" s="13"/>
      <c r="M95" s="79">
        <f t="shared" si="0"/>
        <v>0</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0</v>
      </c>
      <c r="H96" s="73">
        <v>0</v>
      </c>
      <c r="I96" s="73"/>
      <c r="J96" s="73"/>
      <c r="K96" s="73"/>
      <c r="L96" s="13"/>
      <c r="M96" s="79">
        <f t="shared" si="0"/>
        <v>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0</v>
      </c>
      <c r="H97" s="73">
        <v>0</v>
      </c>
      <c r="I97" s="73"/>
      <c r="J97" s="73"/>
      <c r="K97" s="73"/>
      <c r="L97" s="13"/>
      <c r="M97" s="79">
        <f t="shared" si="0"/>
        <v>0</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0</v>
      </c>
      <c r="H98" s="73">
        <v>0</v>
      </c>
      <c r="I98" s="73"/>
      <c r="J98" s="73"/>
      <c r="K98" s="73"/>
      <c r="L98" s="13"/>
      <c r="M98" s="79">
        <f t="shared" si="0"/>
        <v>0</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1</v>
      </c>
      <c r="G99" s="73">
        <v>1</v>
      </c>
      <c r="H99" s="73">
        <v>1</v>
      </c>
      <c r="I99" s="73"/>
      <c r="J99" s="73"/>
      <c r="K99" s="73"/>
      <c r="L99" s="13"/>
      <c r="M99" s="79">
        <f t="shared" si="0"/>
        <v>3</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15</v>
      </c>
      <c r="G100" s="73">
        <v>15</v>
      </c>
      <c r="H100" s="73">
        <v>15</v>
      </c>
      <c r="I100" s="73"/>
      <c r="J100" s="73"/>
      <c r="K100" s="73"/>
      <c r="L100" s="13"/>
      <c r="M100" s="79">
        <f t="shared" si="0"/>
        <v>45</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1</v>
      </c>
      <c r="G118" s="73">
        <v>1</v>
      </c>
      <c r="H118" s="73">
        <v>1</v>
      </c>
      <c r="I118" s="73"/>
      <c r="J118" s="73"/>
      <c r="K118" s="73"/>
      <c r="L118" s="13"/>
      <c r="M118" s="79">
        <f t="shared" si="0"/>
        <v>3</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15</v>
      </c>
      <c r="G119" s="73">
        <v>15</v>
      </c>
      <c r="H119" s="73">
        <v>15</v>
      </c>
      <c r="I119" s="73"/>
      <c r="J119" s="73"/>
      <c r="K119" s="73"/>
      <c r="L119" s="13"/>
      <c r="M119" s="79">
        <f t="shared" si="0"/>
        <v>45</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9">F93+F95+F97+F99+F101+F103+F105+F107+F109+F111+F113+F115+F117+F119</f>
        <v>16</v>
      </c>
      <c r="G125" s="121">
        <f t="shared" si="9"/>
        <v>16</v>
      </c>
      <c r="H125" s="121">
        <f t="shared" si="9"/>
        <v>16</v>
      </c>
      <c r="I125" s="121">
        <f t="shared" si="9"/>
        <v>0</v>
      </c>
      <c r="J125" s="121">
        <f t="shared" si="9"/>
        <v>0</v>
      </c>
      <c r="K125" s="121">
        <f t="shared" si="9"/>
        <v>0</v>
      </c>
      <c r="L125" s="13"/>
      <c r="M125" s="110">
        <f t="shared" si="0"/>
        <v>48</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0">F94+F96+F98+F100+F102+F104+F106+F108+F110+F112+F114+F116+F118+F120</f>
        <v>16</v>
      </c>
      <c r="G126" s="121">
        <f t="shared" si="10"/>
        <v>16</v>
      </c>
      <c r="H126" s="121">
        <f t="shared" si="10"/>
        <v>16</v>
      </c>
      <c r="I126" s="121">
        <f t="shared" si="10"/>
        <v>0</v>
      </c>
      <c r="J126" s="121">
        <f t="shared" si="10"/>
        <v>0</v>
      </c>
      <c r="K126" s="121">
        <f t="shared" si="10"/>
        <v>0</v>
      </c>
      <c r="L126" s="13"/>
      <c r="M126" s="110">
        <f t="shared" si="0"/>
        <v>48</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0</v>
      </c>
      <c r="G127" s="73">
        <v>0</v>
      </c>
      <c r="H127" s="73">
        <v>0</v>
      </c>
      <c r="I127" s="73"/>
      <c r="J127" s="73"/>
      <c r="K127" s="73"/>
      <c r="L127" s="13"/>
      <c r="M127" s="79">
        <f t="shared" si="0"/>
        <v>0</v>
      </c>
      <c r="N127" s="13"/>
      <c r="O127" s="901" t="s">
        <v>830</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0</v>
      </c>
      <c r="G128" s="73">
        <v>0</v>
      </c>
      <c r="H128" s="73">
        <v>0</v>
      </c>
      <c r="I128" s="73"/>
      <c r="J128" s="73"/>
      <c r="K128" s="73"/>
      <c r="L128" s="13"/>
      <c r="M128" s="79">
        <f t="shared" si="0"/>
        <v>0</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0</v>
      </c>
      <c r="G129" s="73">
        <v>0</v>
      </c>
      <c r="H129" s="73">
        <v>0</v>
      </c>
      <c r="I129" s="73"/>
      <c r="J129" s="73"/>
      <c r="K129" s="73"/>
      <c r="L129" s="13"/>
      <c r="M129" s="79">
        <f t="shared" si="0"/>
        <v>0</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0</v>
      </c>
      <c r="G130" s="73">
        <v>0</v>
      </c>
      <c r="H130" s="73">
        <v>0</v>
      </c>
      <c r="I130" s="73"/>
      <c r="J130" s="73"/>
      <c r="K130" s="73"/>
      <c r="L130" s="13"/>
      <c r="M130" s="79">
        <f t="shared" si="0"/>
        <v>0</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1</v>
      </c>
      <c r="G131" s="73">
        <v>0</v>
      </c>
      <c r="H131" s="73">
        <v>0</v>
      </c>
      <c r="I131" s="73"/>
      <c r="J131" s="73"/>
      <c r="K131" s="73"/>
      <c r="L131" s="13"/>
      <c r="M131" s="79">
        <f t="shared" si="0"/>
        <v>1</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30</v>
      </c>
      <c r="G132" s="73">
        <v>0</v>
      </c>
      <c r="H132" s="73">
        <v>0</v>
      </c>
      <c r="I132" s="73"/>
      <c r="J132" s="73"/>
      <c r="K132" s="73"/>
      <c r="L132" s="13"/>
      <c r="M132" s="79">
        <f t="shared" si="0"/>
        <v>30</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0</v>
      </c>
      <c r="I133" s="73"/>
      <c r="J133" s="73"/>
      <c r="K133" s="73"/>
      <c r="L133" s="13"/>
      <c r="M133" s="79">
        <f t="shared" si="0"/>
        <v>0</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0</v>
      </c>
      <c r="H134" s="73">
        <v>0</v>
      </c>
      <c r="I134" s="73"/>
      <c r="J134" s="73"/>
      <c r="K134" s="73"/>
      <c r="L134" s="13"/>
      <c r="M134" s="79">
        <f t="shared" si="0"/>
        <v>0</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1</v>
      </c>
      <c r="G137" s="73">
        <v>0</v>
      </c>
      <c r="H137" s="73">
        <v>0</v>
      </c>
      <c r="I137" s="73"/>
      <c r="J137" s="73"/>
      <c r="K137" s="73"/>
      <c r="L137" s="13"/>
      <c r="M137" s="79">
        <f t="shared" si="0"/>
        <v>1</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30</v>
      </c>
      <c r="G138" s="73">
        <v>0</v>
      </c>
      <c r="H138" s="73">
        <v>0</v>
      </c>
      <c r="I138" s="73"/>
      <c r="J138" s="73"/>
      <c r="K138" s="73"/>
      <c r="L138" s="13"/>
      <c r="M138" s="79">
        <f t="shared" si="0"/>
        <v>30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0</v>
      </c>
      <c r="I139" s="73"/>
      <c r="J139" s="73"/>
      <c r="K139" s="73"/>
      <c r="L139" s="13"/>
      <c r="M139" s="79">
        <f t="shared" si="0"/>
        <v>0</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0</v>
      </c>
      <c r="I140" s="73"/>
      <c r="J140" s="73"/>
      <c r="K140" s="73"/>
      <c r="L140" s="13"/>
      <c r="M140" s="79">
        <f t="shared" si="0"/>
        <v>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0</v>
      </c>
      <c r="I141" s="73"/>
      <c r="J141" s="73"/>
      <c r="K141" s="73"/>
      <c r="L141" s="13"/>
      <c r="M141" s="79">
        <f t="shared" si="0"/>
        <v>0</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0</v>
      </c>
      <c r="I142" s="73"/>
      <c r="J142" s="73"/>
      <c r="K142" s="73"/>
      <c r="L142" s="13"/>
      <c r="M142" s="79">
        <f t="shared" si="0"/>
        <v>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0</v>
      </c>
      <c r="I143" s="73"/>
      <c r="J143" s="73"/>
      <c r="K143" s="73"/>
      <c r="L143" s="13"/>
      <c r="M143" s="79">
        <f t="shared" si="0"/>
        <v>0</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0</v>
      </c>
      <c r="I144" s="73"/>
      <c r="J144" s="73"/>
      <c r="K144" s="73"/>
      <c r="L144" s="13"/>
      <c r="M144" s="79">
        <f t="shared" si="0"/>
        <v>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0</v>
      </c>
      <c r="H145" s="73">
        <v>0</v>
      </c>
      <c r="I145" s="73"/>
      <c r="J145" s="73"/>
      <c r="K145" s="73"/>
      <c r="L145" s="13"/>
      <c r="M145" s="79">
        <f t="shared" si="0"/>
        <v>0</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0</v>
      </c>
      <c r="H146" s="73">
        <v>0</v>
      </c>
      <c r="I146" s="73"/>
      <c r="J146" s="73"/>
      <c r="K146" s="73"/>
      <c r="L146" s="13"/>
      <c r="M146" s="79">
        <f t="shared" si="0"/>
        <v>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1</v>
      </c>
      <c r="G151" s="73">
        <v>0</v>
      </c>
      <c r="H151" s="73">
        <v>0</v>
      </c>
      <c r="I151" s="73"/>
      <c r="J151" s="73"/>
      <c r="K151" s="73"/>
      <c r="L151" s="13"/>
      <c r="M151" s="79">
        <f t="shared" si="0"/>
        <v>1</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30</v>
      </c>
      <c r="G152" s="73">
        <v>0</v>
      </c>
      <c r="H152" s="73">
        <v>0</v>
      </c>
      <c r="I152" s="73"/>
      <c r="J152" s="73"/>
      <c r="K152" s="73"/>
      <c r="L152" s="13"/>
      <c r="M152" s="79">
        <f t="shared" si="0"/>
        <v>30</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0</v>
      </c>
      <c r="G155" s="73">
        <v>0</v>
      </c>
      <c r="H155" s="73">
        <v>0</v>
      </c>
      <c r="I155" s="73"/>
      <c r="J155" s="73"/>
      <c r="K155" s="73"/>
      <c r="L155" s="13"/>
      <c r="M155" s="79">
        <f t="shared" si="0"/>
        <v>0</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0</v>
      </c>
      <c r="G156" s="73">
        <v>0</v>
      </c>
      <c r="H156" s="73">
        <v>0</v>
      </c>
      <c r="I156" s="73"/>
      <c r="J156" s="73"/>
      <c r="K156" s="73"/>
      <c r="L156" s="13"/>
      <c r="M156" s="79">
        <f t="shared" si="0"/>
        <v>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1</v>
      </c>
      <c r="G157" s="73">
        <v>0</v>
      </c>
      <c r="H157" s="73">
        <v>0</v>
      </c>
      <c r="I157" s="73"/>
      <c r="J157" s="73"/>
      <c r="K157" s="73"/>
      <c r="L157" s="13"/>
      <c r="M157" s="79">
        <f t="shared" si="0"/>
        <v>1</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26</v>
      </c>
      <c r="G158" s="73">
        <v>0</v>
      </c>
      <c r="H158" s="73">
        <v>0</v>
      </c>
      <c r="I158" s="73"/>
      <c r="J158" s="73"/>
      <c r="K158" s="73"/>
      <c r="L158" s="13"/>
      <c r="M158" s="79">
        <f t="shared" si="0"/>
        <v>26</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1">F127+F129+F131+F133+F135+F137+F139+F141+F143+F145+F147+F149+F151+F153</f>
        <v>3</v>
      </c>
      <c r="G159" s="121">
        <f t="shared" si="11"/>
        <v>0</v>
      </c>
      <c r="H159" s="121">
        <f t="shared" si="11"/>
        <v>0</v>
      </c>
      <c r="I159" s="121">
        <f t="shared" si="11"/>
        <v>0</v>
      </c>
      <c r="J159" s="121">
        <f t="shared" si="11"/>
        <v>0</v>
      </c>
      <c r="K159" s="121">
        <f t="shared" si="11"/>
        <v>0</v>
      </c>
      <c r="L159" s="13"/>
      <c r="M159" s="110">
        <f t="shared" si="0"/>
        <v>3</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90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90</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198</v>
      </c>
      <c r="G179" s="78">
        <v>62</v>
      </c>
      <c r="H179" s="78">
        <v>110</v>
      </c>
      <c r="I179" s="78"/>
      <c r="J179" s="78"/>
      <c r="K179" s="78"/>
      <c r="L179" s="13"/>
      <c r="M179" s="79">
        <f t="shared" si="0"/>
        <v>370</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73">
        <v>52</v>
      </c>
      <c r="G180" s="73">
        <v>23</v>
      </c>
      <c r="H180" s="73">
        <v>14</v>
      </c>
      <c r="I180" s="73"/>
      <c r="J180" s="73"/>
      <c r="K180" s="73"/>
      <c r="L180" s="13"/>
      <c r="M180" s="79">
        <f t="shared" si="0"/>
        <v>89</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78">
        <v>52</v>
      </c>
      <c r="G181" s="812">
        <v>23</v>
      </c>
      <c r="H181" s="78">
        <v>14</v>
      </c>
      <c r="I181" s="78"/>
      <c r="J181" s="78"/>
      <c r="K181" s="78"/>
      <c r="L181" s="13"/>
      <c r="M181" s="79">
        <f t="shared" si="0"/>
        <v>89</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73">
        <v>9</v>
      </c>
      <c r="G182" s="73">
        <v>2</v>
      </c>
      <c r="H182" s="73">
        <v>2</v>
      </c>
      <c r="I182" s="73"/>
      <c r="J182" s="73"/>
      <c r="K182" s="73"/>
      <c r="L182" s="13"/>
      <c r="M182" s="79">
        <f t="shared" si="0"/>
        <v>13</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78">
        <v>9</v>
      </c>
      <c r="G183" s="78">
        <v>2</v>
      </c>
      <c r="H183" s="78">
        <v>2</v>
      </c>
      <c r="I183" s="78"/>
      <c r="J183" s="78"/>
      <c r="K183" s="78"/>
      <c r="L183" s="13"/>
      <c r="M183" s="79">
        <f t="shared" si="0"/>
        <v>13</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73">
        <v>50</v>
      </c>
      <c r="G184" s="73">
        <v>22</v>
      </c>
      <c r="H184" s="73">
        <v>14</v>
      </c>
      <c r="I184" s="73"/>
      <c r="J184" s="73"/>
      <c r="K184" s="73"/>
      <c r="L184" s="13"/>
      <c r="M184" s="79">
        <f t="shared" si="0"/>
        <v>86</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78">
        <v>52</v>
      </c>
      <c r="G185" s="812">
        <v>23</v>
      </c>
      <c r="H185" s="78">
        <v>14</v>
      </c>
      <c r="I185" s="78"/>
      <c r="J185" s="78"/>
      <c r="K185" s="78"/>
      <c r="L185" s="13"/>
      <c r="M185" s="79">
        <f t="shared" si="0"/>
        <v>89</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186</v>
      </c>
      <c r="G186" s="73">
        <v>60</v>
      </c>
      <c r="H186" s="73">
        <v>101</v>
      </c>
      <c r="I186" s="73"/>
      <c r="J186" s="73"/>
      <c r="K186" s="73"/>
      <c r="L186" s="13"/>
      <c r="M186" s="79">
        <f t="shared" si="0"/>
        <v>347</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198</v>
      </c>
      <c r="G187" s="73">
        <v>62</v>
      </c>
      <c r="H187" s="73">
        <v>109</v>
      </c>
      <c r="I187" s="73"/>
      <c r="J187" s="73"/>
      <c r="K187" s="73"/>
      <c r="L187" s="13"/>
      <c r="M187" s="79">
        <f t="shared" si="0"/>
        <v>369</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194</v>
      </c>
      <c r="G188" s="73">
        <v>58</v>
      </c>
      <c r="H188" s="73">
        <v>109</v>
      </c>
      <c r="I188" s="73"/>
      <c r="J188" s="73"/>
      <c r="K188" s="73"/>
      <c r="L188" s="13"/>
      <c r="M188" s="79">
        <f t="shared" si="0"/>
        <v>361</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195</v>
      </c>
      <c r="G189" s="73">
        <v>62</v>
      </c>
      <c r="H189" s="73">
        <v>109</v>
      </c>
      <c r="I189" s="73"/>
      <c r="J189" s="73"/>
      <c r="K189" s="73"/>
      <c r="L189" s="13"/>
      <c r="M189" s="79">
        <f t="shared" si="0"/>
        <v>366</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190</v>
      </c>
      <c r="G190" s="73">
        <v>60</v>
      </c>
      <c r="H190" s="73">
        <v>105</v>
      </c>
      <c r="I190" s="73"/>
      <c r="J190" s="73"/>
      <c r="K190" s="73"/>
      <c r="L190" s="13"/>
      <c r="M190" s="79">
        <f t="shared" si="0"/>
        <v>355</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165</v>
      </c>
      <c r="G191" s="73">
        <v>53</v>
      </c>
      <c r="H191" s="73">
        <v>94</v>
      </c>
      <c r="I191" s="73"/>
      <c r="J191" s="73"/>
      <c r="K191" s="73"/>
      <c r="L191" s="13"/>
      <c r="M191" s="79">
        <f t="shared" si="0"/>
        <v>312</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109</v>
      </c>
      <c r="G192" s="73">
        <v>35</v>
      </c>
      <c r="H192" s="73">
        <v>65</v>
      </c>
      <c r="I192" s="73"/>
      <c r="J192" s="73"/>
      <c r="K192" s="73"/>
      <c r="L192" s="13"/>
      <c r="M192" s="79">
        <f t="shared" si="0"/>
        <v>209</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83</v>
      </c>
      <c r="G193" s="121">
        <v>28</v>
      </c>
      <c r="H193" s="121">
        <v>52</v>
      </c>
      <c r="I193" s="121">
        <f t="shared" ref="I193:K193" si="15">SUM(I180,I182,I184,I186:I192)</f>
        <v>0</v>
      </c>
      <c r="J193" s="121">
        <f t="shared" si="15"/>
        <v>0</v>
      </c>
      <c r="K193" s="121">
        <f t="shared" si="15"/>
        <v>0</v>
      </c>
      <c r="L193" s="13"/>
      <c r="M193" s="110">
        <f t="shared" si="0"/>
        <v>163</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17</v>
      </c>
      <c r="G194" s="73">
        <v>5</v>
      </c>
      <c r="H194" s="73">
        <v>2</v>
      </c>
      <c r="I194" s="73"/>
      <c r="J194" s="73"/>
      <c r="K194" s="73"/>
      <c r="L194" s="13"/>
      <c r="M194" s="79">
        <f t="shared" si="0"/>
        <v>24</v>
      </c>
      <c r="N194" s="13"/>
      <c r="O194" s="901" t="s">
        <v>831</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35</v>
      </c>
      <c r="G195" s="73">
        <v>10</v>
      </c>
      <c r="H195" s="73">
        <v>4</v>
      </c>
      <c r="I195" s="73"/>
      <c r="J195" s="73"/>
      <c r="K195" s="73"/>
      <c r="L195" s="13"/>
      <c r="M195" s="79">
        <f t="shared" si="0"/>
        <v>49</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0</v>
      </c>
      <c r="G196" s="73">
        <v>0</v>
      </c>
      <c r="H196" s="73">
        <v>0</v>
      </c>
      <c r="I196" s="73"/>
      <c r="J196" s="73"/>
      <c r="K196" s="73"/>
      <c r="L196" s="13"/>
      <c r="M196" s="79">
        <f t="shared" si="0"/>
        <v>0</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0</v>
      </c>
      <c r="G197" s="73">
        <v>0</v>
      </c>
      <c r="H197" s="73">
        <v>0</v>
      </c>
      <c r="I197" s="73"/>
      <c r="J197" s="73"/>
      <c r="K197" s="73"/>
      <c r="L197" s="13"/>
      <c r="M197" s="79">
        <f t="shared" si="0"/>
        <v>0</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0</v>
      </c>
      <c r="H203" s="73">
        <v>0</v>
      </c>
      <c r="I203" s="73"/>
      <c r="J203" s="73"/>
      <c r="K203" s="73"/>
      <c r="L203" s="13"/>
      <c r="M203" s="79">
        <f t="shared" si="0"/>
        <v>0</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16">F194+F196+F198+F200+F202+F204</f>
        <v>17</v>
      </c>
      <c r="G206" s="121">
        <f t="shared" si="16"/>
        <v>5</v>
      </c>
      <c r="H206" s="121">
        <f t="shared" si="16"/>
        <v>2</v>
      </c>
      <c r="I206" s="121">
        <f t="shared" si="16"/>
        <v>0</v>
      </c>
      <c r="J206" s="121">
        <f t="shared" si="16"/>
        <v>0</v>
      </c>
      <c r="K206" s="121">
        <f t="shared" si="16"/>
        <v>0</v>
      </c>
      <c r="L206" s="13"/>
      <c r="M206" s="110">
        <f t="shared" si="0"/>
        <v>24</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832</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0</v>
      </c>
      <c r="G210" s="73">
        <v>0</v>
      </c>
      <c r="H210" s="73">
        <v>0</v>
      </c>
      <c r="I210" s="73"/>
      <c r="J210" s="73"/>
      <c r="K210" s="73"/>
      <c r="L210" s="13"/>
      <c r="M210" s="79">
        <f t="shared" si="0"/>
        <v>0</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H211" si="17">SUM(F207:F210)</f>
        <v>0</v>
      </c>
      <c r="G211" s="109">
        <f t="shared" si="17"/>
        <v>0</v>
      </c>
      <c r="H211" s="109">
        <f t="shared" si="17"/>
        <v>0</v>
      </c>
      <c r="I211" s="109">
        <f t="shared" ref="I211:K211" si="18">SUM(I207:I210)</f>
        <v>0</v>
      </c>
      <c r="J211" s="109">
        <f t="shared" si="18"/>
        <v>0</v>
      </c>
      <c r="K211" s="109">
        <f t="shared" si="18"/>
        <v>0</v>
      </c>
      <c r="L211" s="13"/>
      <c r="M211" s="110">
        <f t="shared" si="0"/>
        <v>0</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833</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19">SUM(F212:F215)</f>
        <v>0</v>
      </c>
      <c r="G216" s="109">
        <f t="shared" si="19"/>
        <v>0</v>
      </c>
      <c r="H216" s="109">
        <f t="shared" si="19"/>
        <v>0</v>
      </c>
      <c r="I216" s="109">
        <f t="shared" si="19"/>
        <v>0</v>
      </c>
      <c r="J216" s="109">
        <f t="shared" si="19"/>
        <v>0</v>
      </c>
      <c r="K216" s="109">
        <f t="shared" si="19"/>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834</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20">SUM(F217:F220)</f>
        <v>0</v>
      </c>
      <c r="G221" s="109">
        <f t="shared" si="20"/>
        <v>0</v>
      </c>
      <c r="H221" s="109">
        <f t="shared" si="20"/>
        <v>0</v>
      </c>
      <c r="I221" s="109">
        <f t="shared" si="20"/>
        <v>0</v>
      </c>
      <c r="J221" s="109">
        <f t="shared" si="20"/>
        <v>0</v>
      </c>
      <c r="K221" s="109">
        <f t="shared" si="20"/>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835</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1">SUM(F222:F225)</f>
        <v>0</v>
      </c>
      <c r="G226" s="109">
        <f t="shared" si="21"/>
        <v>0</v>
      </c>
      <c r="H226" s="109">
        <f t="shared" si="21"/>
        <v>0</v>
      </c>
      <c r="I226" s="109">
        <f t="shared" si="21"/>
        <v>0</v>
      </c>
      <c r="J226" s="109">
        <f t="shared" si="21"/>
        <v>0</v>
      </c>
      <c r="K226" s="109">
        <f t="shared" si="21"/>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2">SUM(F227:F230)</f>
        <v>0</v>
      </c>
      <c r="G231" s="109">
        <f t="shared" si="22"/>
        <v>0</v>
      </c>
      <c r="H231" s="109">
        <f t="shared" si="22"/>
        <v>0</v>
      </c>
      <c r="I231" s="109">
        <f t="shared" si="22"/>
        <v>0</v>
      </c>
      <c r="J231" s="109">
        <f t="shared" si="22"/>
        <v>0</v>
      </c>
      <c r="K231" s="109">
        <f t="shared" si="22"/>
        <v>0</v>
      </c>
      <c r="L231" s="13"/>
      <c r="M231" s="110">
        <f t="shared" si="0"/>
        <v>0</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836</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3">SUM(F232:F235)</f>
        <v>0</v>
      </c>
      <c r="G236" s="109">
        <f t="shared" si="23"/>
        <v>0</v>
      </c>
      <c r="H236" s="109">
        <f t="shared" si="23"/>
        <v>0</v>
      </c>
      <c r="I236" s="109">
        <f t="shared" si="23"/>
        <v>0</v>
      </c>
      <c r="J236" s="109">
        <f t="shared" si="23"/>
        <v>0</v>
      </c>
      <c r="K236" s="109">
        <f t="shared" si="23"/>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24">+F237+F238+F239+F240</f>
        <v>0</v>
      </c>
      <c r="G241" s="96">
        <f t="shared" si="24"/>
        <v>0</v>
      </c>
      <c r="H241" s="96">
        <f t="shared" si="24"/>
        <v>0</v>
      </c>
      <c r="I241" s="96">
        <f t="shared" si="24"/>
        <v>0</v>
      </c>
      <c r="J241" s="96">
        <f t="shared" si="24"/>
        <v>0</v>
      </c>
      <c r="K241" s="96">
        <f t="shared" si="24"/>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25">+F242+F243+F244+F245</f>
        <v>0</v>
      </c>
      <c r="G246" s="96">
        <f t="shared" si="25"/>
        <v>0</v>
      </c>
      <c r="H246" s="96">
        <f t="shared" si="25"/>
        <v>0</v>
      </c>
      <c r="I246" s="96">
        <f t="shared" si="25"/>
        <v>0</v>
      </c>
      <c r="J246" s="96">
        <f t="shared" si="25"/>
        <v>0</v>
      </c>
      <c r="K246" s="96">
        <f t="shared" si="25"/>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837</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6">SUM(F247:F250)</f>
        <v>0</v>
      </c>
      <c r="G251" s="109">
        <f t="shared" si="26"/>
        <v>0</v>
      </c>
      <c r="H251" s="109">
        <f t="shared" si="26"/>
        <v>0</v>
      </c>
      <c r="I251" s="109">
        <f t="shared" si="26"/>
        <v>0</v>
      </c>
      <c r="J251" s="109">
        <f t="shared" si="26"/>
        <v>0</v>
      </c>
      <c r="K251" s="109">
        <f t="shared" si="26"/>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c r="G252" s="96"/>
      <c r="H252" s="96"/>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c r="G253" s="96"/>
      <c r="H253" s="96"/>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c r="G254" s="96"/>
      <c r="H254" s="96"/>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c r="G255" s="96"/>
      <c r="H255" s="96"/>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131" t="s">
        <v>673</v>
      </c>
      <c r="E256" s="130" t="s">
        <v>674</v>
      </c>
      <c r="F256" s="96">
        <f t="shared" ref="F256:K256" si="27">+F252+F253+F254+F255</f>
        <v>0</v>
      </c>
      <c r="G256" s="96">
        <f t="shared" si="27"/>
        <v>0</v>
      </c>
      <c r="H256" s="96">
        <f t="shared" si="27"/>
        <v>0</v>
      </c>
      <c r="I256" s="96">
        <f t="shared" si="27"/>
        <v>0</v>
      </c>
      <c r="J256" s="96">
        <f t="shared" si="27"/>
        <v>0</v>
      </c>
      <c r="K256" s="96">
        <f t="shared" si="27"/>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132" t="s">
        <v>676</v>
      </c>
      <c r="E257" s="82" t="s">
        <v>677</v>
      </c>
      <c r="F257" s="73">
        <v>0</v>
      </c>
      <c r="G257" s="73">
        <v>0</v>
      </c>
      <c r="H257" s="73">
        <v>0</v>
      </c>
      <c r="I257" s="73"/>
      <c r="J257" s="73"/>
      <c r="K257" s="73"/>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132" t="s">
        <v>679</v>
      </c>
      <c r="E258" s="82" t="s">
        <v>680</v>
      </c>
      <c r="F258" s="73">
        <v>0</v>
      </c>
      <c r="G258" s="73">
        <v>0</v>
      </c>
      <c r="H258" s="73">
        <v>0</v>
      </c>
      <c r="I258" s="73"/>
      <c r="J258" s="73"/>
      <c r="K258" s="73"/>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132" t="s">
        <v>682</v>
      </c>
      <c r="E259" s="82" t="s">
        <v>683</v>
      </c>
      <c r="F259" s="73">
        <v>0</v>
      </c>
      <c r="G259" s="73">
        <v>0</v>
      </c>
      <c r="H259" s="73">
        <v>0</v>
      </c>
      <c r="I259" s="73"/>
      <c r="J259" s="73"/>
      <c r="K259" s="73"/>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132" t="s">
        <v>685</v>
      </c>
      <c r="E260" s="82" t="s">
        <v>686</v>
      </c>
      <c r="F260" s="73">
        <v>0</v>
      </c>
      <c r="G260" s="73">
        <v>0</v>
      </c>
      <c r="H260" s="73">
        <v>0</v>
      </c>
      <c r="I260" s="73"/>
      <c r="J260" s="73"/>
      <c r="K260" s="73"/>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28" t="s">
        <v>688</v>
      </c>
      <c r="E261" s="108" t="s">
        <v>689</v>
      </c>
      <c r="F261" s="109">
        <f t="shared" ref="F261:K261" si="28">SUM(F257:F260)</f>
        <v>0</v>
      </c>
      <c r="G261" s="109">
        <f t="shared" si="28"/>
        <v>0</v>
      </c>
      <c r="H261" s="109">
        <f t="shared" si="28"/>
        <v>0</v>
      </c>
      <c r="I261" s="109">
        <f t="shared" si="28"/>
        <v>0</v>
      </c>
      <c r="J261" s="109">
        <f t="shared" si="28"/>
        <v>0</v>
      </c>
      <c r="K261" s="109">
        <f t="shared" si="28"/>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753" t="s">
        <v>691</v>
      </c>
      <c r="E262" s="754" t="s">
        <v>692</v>
      </c>
      <c r="F262" s="755"/>
      <c r="G262" s="755"/>
      <c r="H262" s="755"/>
      <c r="I262" s="755"/>
      <c r="J262" s="755"/>
      <c r="K262" s="755"/>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753" t="s">
        <v>694</v>
      </c>
      <c r="E263" s="754" t="s">
        <v>695</v>
      </c>
      <c r="F263" s="755"/>
      <c r="G263" s="755"/>
      <c r="H263" s="755"/>
      <c r="I263" s="755"/>
      <c r="J263" s="755"/>
      <c r="K263" s="755"/>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753" t="s">
        <v>697</v>
      </c>
      <c r="E264" s="754" t="s">
        <v>698</v>
      </c>
      <c r="F264" s="755"/>
      <c r="G264" s="755"/>
      <c r="H264" s="755"/>
      <c r="I264" s="755"/>
      <c r="J264" s="755"/>
      <c r="K264" s="755"/>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753" t="s">
        <v>700</v>
      </c>
      <c r="E265" s="754" t="s">
        <v>701</v>
      </c>
      <c r="F265" s="755"/>
      <c r="G265" s="755"/>
      <c r="H265" s="755"/>
      <c r="I265" s="755"/>
      <c r="J265" s="755"/>
      <c r="K265" s="755"/>
      <c r="L265" s="134"/>
      <c r="M265" s="135">
        <f t="shared" ref="M265:M289" si="29">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753" t="s">
        <v>703</v>
      </c>
      <c r="E266" s="754" t="s">
        <v>704</v>
      </c>
      <c r="F266" s="756">
        <f t="shared" ref="F266:K266" si="30">+F262+F263+F264+F265</f>
        <v>0</v>
      </c>
      <c r="G266" s="756">
        <f t="shared" si="30"/>
        <v>0</v>
      </c>
      <c r="H266" s="756">
        <f t="shared" si="30"/>
        <v>0</v>
      </c>
      <c r="I266" s="756">
        <f t="shared" si="30"/>
        <v>0</v>
      </c>
      <c r="J266" s="756">
        <f t="shared" si="30"/>
        <v>0</v>
      </c>
      <c r="K266" s="756">
        <f t="shared" si="30"/>
        <v>0</v>
      </c>
      <c r="L266" s="13"/>
      <c r="M266" s="79">
        <f t="shared" si="29"/>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757" t="s">
        <v>707</v>
      </c>
      <c r="E267" s="758" t="s">
        <v>708</v>
      </c>
      <c r="F267" s="759"/>
      <c r="G267" s="759"/>
      <c r="H267" s="759"/>
      <c r="I267" s="759"/>
      <c r="J267" s="759"/>
      <c r="K267" s="759"/>
      <c r="L267" s="13"/>
      <c r="M267" s="79">
        <f t="shared" si="29"/>
        <v>0</v>
      </c>
      <c r="N267" s="13"/>
      <c r="O267" s="901" t="s">
        <v>838</v>
      </c>
      <c r="P267" s="13"/>
      <c r="Q267" s="13"/>
      <c r="R267" s="13"/>
      <c r="S267" s="13"/>
      <c r="T267" s="13"/>
      <c r="U267" s="13"/>
      <c r="V267" s="13"/>
      <c r="W267" s="13"/>
      <c r="X267" s="13"/>
      <c r="Y267" s="13"/>
      <c r="Z267" s="13"/>
    </row>
    <row r="268" spans="1:26" ht="12.75" customHeight="1" x14ac:dyDescent="0.25">
      <c r="A268" s="13"/>
      <c r="B268" s="83" t="s">
        <v>710</v>
      </c>
      <c r="C268" s="866"/>
      <c r="D268" s="757" t="s">
        <v>711</v>
      </c>
      <c r="E268" s="758" t="s">
        <v>712</v>
      </c>
      <c r="F268" s="759"/>
      <c r="G268" s="759"/>
      <c r="H268" s="759"/>
      <c r="I268" s="759"/>
      <c r="J268" s="759"/>
      <c r="K268" s="759"/>
      <c r="L268" s="13"/>
      <c r="M268" s="79">
        <f t="shared" si="29"/>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757" t="s">
        <v>714</v>
      </c>
      <c r="E269" s="758" t="s">
        <v>715</v>
      </c>
      <c r="F269" s="759"/>
      <c r="G269" s="759"/>
      <c r="H269" s="759"/>
      <c r="I269" s="759"/>
      <c r="J269" s="759"/>
      <c r="K269" s="759"/>
      <c r="L269" s="13"/>
      <c r="M269" s="79">
        <f t="shared" si="29"/>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757" t="s">
        <v>717</v>
      </c>
      <c r="E270" s="758" t="s">
        <v>718</v>
      </c>
      <c r="F270" s="759"/>
      <c r="G270" s="759"/>
      <c r="H270" s="759"/>
      <c r="I270" s="759"/>
      <c r="J270" s="759"/>
      <c r="K270" s="759"/>
      <c r="L270" s="13"/>
      <c r="M270" s="79">
        <f t="shared" si="29"/>
        <v>0</v>
      </c>
      <c r="N270" s="13"/>
      <c r="O270" s="902"/>
      <c r="P270" s="13"/>
      <c r="Q270" s="13"/>
      <c r="R270" s="13"/>
      <c r="S270" s="13"/>
      <c r="T270" s="13"/>
      <c r="U270" s="13"/>
      <c r="V270" s="13"/>
      <c r="W270" s="13"/>
      <c r="X270" s="13"/>
      <c r="Y270" s="13"/>
      <c r="Z270" s="13"/>
    </row>
    <row r="271" spans="1:26" ht="12.75" customHeight="1" x14ac:dyDescent="0.25">
      <c r="A271" s="13"/>
      <c r="B271" s="83">
        <v>18</v>
      </c>
      <c r="C271" s="867"/>
      <c r="D271" s="128" t="s">
        <v>719</v>
      </c>
      <c r="E271" s="161" t="s">
        <v>720</v>
      </c>
      <c r="F271" s="79">
        <f t="shared" ref="F271:K271" si="31">SUM(F267:F270)</f>
        <v>0</v>
      </c>
      <c r="G271" s="79">
        <f t="shared" si="31"/>
        <v>0</v>
      </c>
      <c r="H271" s="79">
        <f t="shared" si="31"/>
        <v>0</v>
      </c>
      <c r="I271" s="79">
        <f t="shared" si="31"/>
        <v>0</v>
      </c>
      <c r="J271" s="79">
        <f t="shared" si="31"/>
        <v>0</v>
      </c>
      <c r="K271" s="79">
        <f t="shared" si="31"/>
        <v>0</v>
      </c>
      <c r="L271" s="13"/>
      <c r="M271" s="110">
        <f t="shared" si="29"/>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140">
        <v>1</v>
      </c>
      <c r="G272" s="140">
        <v>1</v>
      </c>
      <c r="H272" s="162">
        <v>0</v>
      </c>
      <c r="I272" s="141"/>
      <c r="J272" s="141"/>
      <c r="K272" s="141"/>
      <c r="L272" s="138"/>
      <c r="M272" s="79">
        <f t="shared" si="29"/>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140">
        <v>15</v>
      </c>
      <c r="G273" s="140">
        <v>15</v>
      </c>
      <c r="H273" s="162">
        <v>0</v>
      </c>
      <c r="I273" s="141"/>
      <c r="J273" s="141"/>
      <c r="K273" s="141"/>
      <c r="L273" s="138"/>
      <c r="M273" s="79">
        <f t="shared" si="29"/>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140">
        <v>15</v>
      </c>
      <c r="G274" s="140">
        <v>15</v>
      </c>
      <c r="H274" s="162">
        <v>0</v>
      </c>
      <c r="I274" s="142"/>
      <c r="J274" s="142"/>
      <c r="K274" s="142"/>
      <c r="L274" s="13"/>
      <c r="M274" s="79">
        <f t="shared" si="29"/>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140">
        <v>5</v>
      </c>
      <c r="G275" s="140">
        <v>5</v>
      </c>
      <c r="H275" s="162">
        <v>0</v>
      </c>
      <c r="I275" s="142"/>
      <c r="J275" s="142"/>
      <c r="K275" s="142"/>
      <c r="L275" s="13"/>
      <c r="M275" s="79">
        <f t="shared" si="29"/>
        <v>10</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140">
        <v>0</v>
      </c>
      <c r="G276" s="140">
        <v>0</v>
      </c>
      <c r="H276" s="162">
        <v>0</v>
      </c>
      <c r="I276" s="142"/>
      <c r="J276" s="142"/>
      <c r="K276" s="142"/>
      <c r="L276" s="13"/>
      <c r="M276" s="79">
        <f t="shared" si="29"/>
        <v>0</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63">
        <v>0</v>
      </c>
      <c r="G277" s="163">
        <v>0</v>
      </c>
      <c r="H277" s="163">
        <v>0</v>
      </c>
      <c r="I277" s="144"/>
      <c r="J277" s="144"/>
      <c r="K277" s="144"/>
      <c r="L277" s="13"/>
      <c r="M277" s="79">
        <f t="shared" si="29"/>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63">
        <v>0</v>
      </c>
      <c r="G278" s="163">
        <v>0</v>
      </c>
      <c r="H278" s="163">
        <v>0</v>
      </c>
      <c r="I278" s="144"/>
      <c r="J278" s="144"/>
      <c r="K278" s="144"/>
      <c r="L278" s="13"/>
      <c r="M278" s="79">
        <f t="shared" si="29"/>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63">
        <v>1</v>
      </c>
      <c r="G279" s="163">
        <v>0</v>
      </c>
      <c r="H279" s="163">
        <v>0</v>
      </c>
      <c r="I279" s="144"/>
      <c r="J279" s="144"/>
      <c r="K279" s="144"/>
      <c r="L279" s="13"/>
      <c r="M279" s="79">
        <f t="shared" si="29"/>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63">
        <v>0</v>
      </c>
      <c r="G280" s="163">
        <v>1</v>
      </c>
      <c r="H280" s="163">
        <v>0</v>
      </c>
      <c r="I280" s="144"/>
      <c r="J280" s="144"/>
      <c r="K280" s="144"/>
      <c r="L280" s="13"/>
      <c r="M280" s="79">
        <f t="shared" si="29"/>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2">SUM(F277:F280)</f>
        <v>1</v>
      </c>
      <c r="G281" s="166">
        <f t="shared" si="32"/>
        <v>1</v>
      </c>
      <c r="H281" s="166">
        <f t="shared" si="32"/>
        <v>0</v>
      </c>
      <c r="I281" s="166">
        <f t="shared" si="32"/>
        <v>0</v>
      </c>
      <c r="J281" s="166">
        <f t="shared" si="32"/>
        <v>0</v>
      </c>
      <c r="K281" s="166">
        <f t="shared" si="32"/>
        <v>0</v>
      </c>
      <c r="L281" s="13"/>
      <c r="M281" s="110">
        <f t="shared" si="29"/>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65" t="s">
        <v>753</v>
      </c>
      <c r="E282" s="63" t="s">
        <v>754</v>
      </c>
      <c r="F282" s="137">
        <v>0</v>
      </c>
      <c r="G282" s="137">
        <v>0</v>
      </c>
      <c r="H282" s="137">
        <v>0</v>
      </c>
      <c r="I282" s="44"/>
      <c r="J282" s="44"/>
      <c r="K282" s="44"/>
      <c r="L282" s="13"/>
      <c r="M282" s="79">
        <f t="shared" si="29"/>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65" t="s">
        <v>757</v>
      </c>
      <c r="E283" s="63" t="s">
        <v>758</v>
      </c>
      <c r="F283" s="137">
        <v>0</v>
      </c>
      <c r="G283" s="137">
        <v>0</v>
      </c>
      <c r="H283" s="137">
        <v>0</v>
      </c>
      <c r="I283" s="44"/>
      <c r="J283" s="44"/>
      <c r="K283" s="44"/>
      <c r="L283" s="13"/>
      <c r="M283" s="79">
        <f t="shared" si="29"/>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65" t="s">
        <v>760</v>
      </c>
      <c r="E284" s="63" t="s">
        <v>761</v>
      </c>
      <c r="F284" s="137">
        <v>0</v>
      </c>
      <c r="G284" s="137">
        <v>0</v>
      </c>
      <c r="H284" s="137">
        <v>0</v>
      </c>
      <c r="I284" s="44"/>
      <c r="J284" s="44"/>
      <c r="K284" s="44"/>
      <c r="L284" s="13"/>
      <c r="M284" s="79">
        <f t="shared" si="29"/>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29"/>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29"/>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29"/>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29"/>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3">SUM(F285:F288)</f>
        <v>13</v>
      </c>
      <c r="G289" s="166">
        <f t="shared" si="33"/>
        <v>10</v>
      </c>
      <c r="H289" s="166">
        <f t="shared" si="33"/>
        <v>9</v>
      </c>
      <c r="I289" s="166">
        <f t="shared" si="33"/>
        <v>0</v>
      </c>
      <c r="J289" s="166">
        <f t="shared" si="33"/>
        <v>0</v>
      </c>
      <c r="K289" s="166">
        <f t="shared" si="33"/>
        <v>0</v>
      </c>
      <c r="L289" s="13"/>
      <c r="M289" s="110">
        <f t="shared" si="29"/>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CCFF"/>
  </sheetPr>
  <dimension ref="A1:Z1000"/>
  <sheetViews>
    <sheetView zoomScale="88" zoomScaleNormal="88" workbookViewId="0">
      <pane ySplit="9" topLeftCell="A215" activePane="bottomLeft" state="frozen"/>
      <selection pane="bottomLeft" activeCell="H221" sqref="H221"/>
    </sheetView>
  </sheetViews>
  <sheetFormatPr defaultColWidth="12.6640625" defaultRowHeight="15" customHeight="1" x14ac:dyDescent="0.25"/>
  <cols>
    <col min="1" max="1" width="2.33203125" customWidth="1"/>
    <col min="2" max="2" width="4.109375" customWidth="1"/>
    <col min="3" max="3" width="13.33203125" customWidth="1"/>
    <col min="4" max="4" width="48.33203125" customWidth="1"/>
    <col min="5" max="5" width="10.33203125" customWidth="1"/>
    <col min="6" max="9" width="6.33203125" customWidth="1"/>
    <col min="10" max="10" width="6" customWidth="1"/>
    <col min="11" max="11" width="6.33203125" customWidth="1"/>
    <col min="12" max="12" width="1.6640625" customWidth="1"/>
    <col min="13" max="13" width="9.109375" customWidth="1"/>
    <col min="14" max="14" width="1.6640625" customWidth="1"/>
    <col min="15" max="15" width="45.109375" customWidth="1"/>
    <col min="16" max="22" width="8" hidden="1" customWidth="1"/>
    <col min="23"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6" customHeight="1" x14ac:dyDescent="0.25">
      <c r="A3" s="13"/>
      <c r="B3" s="53" t="s">
        <v>839</v>
      </c>
      <c r="C3" s="53"/>
      <c r="D3" s="53"/>
      <c r="E3" s="13"/>
      <c r="F3" s="13"/>
      <c r="G3" s="13"/>
      <c r="H3" s="13"/>
      <c r="I3" s="13"/>
      <c r="J3" s="13"/>
      <c r="K3" s="13"/>
      <c r="L3" s="13"/>
      <c r="M3" s="13"/>
      <c r="N3" s="13"/>
      <c r="O3" s="13"/>
      <c r="P3" s="13"/>
      <c r="Q3" s="13"/>
      <c r="R3" s="13"/>
      <c r="S3" s="13"/>
      <c r="T3" s="13"/>
      <c r="U3" s="13"/>
      <c r="V3" s="13"/>
      <c r="W3" s="13"/>
      <c r="X3" s="13"/>
      <c r="Y3" s="13"/>
      <c r="Z3" s="13"/>
    </row>
    <row r="4" spans="1:26" ht="27.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27.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61.9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7</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0</v>
      </c>
      <c r="G46" s="111">
        <v>0</v>
      </c>
      <c r="H46" s="111">
        <v>0</v>
      </c>
      <c r="I46" s="111"/>
      <c r="J46" s="111"/>
      <c r="K46" s="111"/>
      <c r="L46" s="13"/>
      <c r="M46" s="79">
        <f t="shared" si="0"/>
        <v>0</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0</v>
      </c>
      <c r="G47" s="111">
        <v>0</v>
      </c>
      <c r="H47" s="111">
        <v>0</v>
      </c>
      <c r="I47" s="111"/>
      <c r="J47" s="111"/>
      <c r="K47" s="111"/>
      <c r="L47" s="13"/>
      <c r="M47" s="79">
        <f t="shared" si="0"/>
        <v>0</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0</v>
      </c>
      <c r="G48" s="111">
        <v>0</v>
      </c>
      <c r="H48" s="111">
        <v>0</v>
      </c>
      <c r="I48" s="111"/>
      <c r="J48" s="111"/>
      <c r="K48" s="111"/>
      <c r="L48" s="13"/>
      <c r="M48" s="79">
        <f t="shared" si="0"/>
        <v>0</v>
      </c>
      <c r="N48" s="13"/>
      <c r="O48" s="902"/>
      <c r="P48" s="13"/>
      <c r="Q48" s="13"/>
      <c r="R48" s="13"/>
      <c r="S48" s="13"/>
      <c r="T48" s="13"/>
      <c r="U48" s="13"/>
      <c r="V48" s="13"/>
      <c r="W48" s="13"/>
      <c r="X48" s="13"/>
      <c r="Y48" s="13"/>
      <c r="Z48" s="13"/>
    </row>
    <row r="49" spans="1:26" ht="12.75" customHeight="1" x14ac:dyDescent="0.25">
      <c r="A49" s="13"/>
      <c r="B49" s="891" t="s">
        <v>256</v>
      </c>
      <c r="C49" s="892" t="s">
        <v>257</v>
      </c>
      <c r="D49" s="81" t="s">
        <v>258</v>
      </c>
      <c r="E49" s="82" t="s">
        <v>259</v>
      </c>
      <c r="F49" s="169">
        <v>0</v>
      </c>
      <c r="G49" s="169">
        <v>0</v>
      </c>
      <c r="H49" s="169">
        <v>0</v>
      </c>
      <c r="I49" s="169"/>
      <c r="J49" s="169"/>
      <c r="K49" s="169"/>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81" t="s">
        <v>261</v>
      </c>
      <c r="E50" s="82" t="s">
        <v>262</v>
      </c>
      <c r="F50" s="169">
        <v>0</v>
      </c>
      <c r="G50" s="169">
        <v>0</v>
      </c>
      <c r="H50" s="169">
        <v>0</v>
      </c>
      <c r="I50" s="169"/>
      <c r="J50" s="169"/>
      <c r="K50" s="169"/>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65" t="s">
        <v>263</v>
      </c>
      <c r="E51" s="100" t="s">
        <v>264</v>
      </c>
      <c r="F51" s="170">
        <v>0</v>
      </c>
      <c r="G51" s="170">
        <v>0</v>
      </c>
      <c r="H51" s="170">
        <v>0</v>
      </c>
      <c r="I51" s="171"/>
      <c r="J51" s="171"/>
      <c r="K51" s="171"/>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81" t="s">
        <v>265</v>
      </c>
      <c r="E52" s="82" t="s">
        <v>266</v>
      </c>
      <c r="F52" s="169">
        <v>0</v>
      </c>
      <c r="G52" s="169">
        <v>0</v>
      </c>
      <c r="H52" s="169">
        <v>0</v>
      </c>
      <c r="I52" s="169"/>
      <c r="J52" s="169"/>
      <c r="K52" s="169"/>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81" t="s">
        <v>267</v>
      </c>
      <c r="E53" s="82" t="s">
        <v>268</v>
      </c>
      <c r="F53" s="169">
        <v>0</v>
      </c>
      <c r="G53" s="169">
        <v>0</v>
      </c>
      <c r="H53" s="169">
        <v>0</v>
      </c>
      <c r="I53" s="169"/>
      <c r="J53" s="169"/>
      <c r="K53" s="169"/>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81" t="s">
        <v>271</v>
      </c>
      <c r="E54" s="82" t="s">
        <v>272</v>
      </c>
      <c r="F54" s="91">
        <v>0</v>
      </c>
      <c r="G54" s="91">
        <v>0</v>
      </c>
      <c r="H54" s="91">
        <v>0</v>
      </c>
      <c r="I54" s="91"/>
      <c r="J54" s="91"/>
      <c r="K54" s="91"/>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81" t="s">
        <v>274</v>
      </c>
      <c r="E55" s="82" t="s">
        <v>275</v>
      </c>
      <c r="F55" s="91">
        <v>0</v>
      </c>
      <c r="G55" s="91">
        <v>0</v>
      </c>
      <c r="H55" s="91">
        <v>0</v>
      </c>
      <c r="I55" s="91"/>
      <c r="J55" s="91"/>
      <c r="K55" s="91"/>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81" t="s">
        <v>276</v>
      </c>
      <c r="E56" s="82" t="s">
        <v>277</v>
      </c>
      <c r="F56" s="91">
        <v>0</v>
      </c>
      <c r="G56" s="91">
        <v>0</v>
      </c>
      <c r="H56" s="91">
        <v>0</v>
      </c>
      <c r="I56" s="91"/>
      <c r="J56" s="91"/>
      <c r="K56" s="91"/>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81" t="s">
        <v>278</v>
      </c>
      <c r="E57" s="82" t="s">
        <v>279</v>
      </c>
      <c r="F57" s="91">
        <v>0</v>
      </c>
      <c r="G57" s="91">
        <v>0</v>
      </c>
      <c r="H57" s="91">
        <v>0</v>
      </c>
      <c r="I57" s="91"/>
      <c r="J57" s="91"/>
      <c r="K57" s="91"/>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0</v>
      </c>
      <c r="G59" s="73">
        <v>1</v>
      </c>
      <c r="H59" s="73">
        <v>0</v>
      </c>
      <c r="I59" s="73"/>
      <c r="J59" s="73"/>
      <c r="K59" s="73"/>
      <c r="L59" s="13"/>
      <c r="M59" s="79">
        <f t="shared" si="0"/>
        <v>1</v>
      </c>
      <c r="N59" s="13"/>
      <c r="O59" s="901" t="s">
        <v>840</v>
      </c>
      <c r="P59" s="13"/>
      <c r="Q59" s="13"/>
      <c r="R59" s="13"/>
      <c r="S59" s="13"/>
      <c r="T59" s="13"/>
      <c r="U59" s="13"/>
      <c r="V59" s="13"/>
      <c r="W59" s="13"/>
      <c r="X59" s="13"/>
      <c r="Y59" s="13"/>
      <c r="Z59" s="13"/>
    </row>
    <row r="60" spans="1:26" ht="12.75" customHeight="1" x14ac:dyDescent="0.25">
      <c r="A60" s="13"/>
      <c r="B60" s="866"/>
      <c r="C60" s="866"/>
      <c r="D60" s="81" t="s">
        <v>287</v>
      </c>
      <c r="E60" s="82" t="s">
        <v>288</v>
      </c>
      <c r="F60" s="73">
        <v>0</v>
      </c>
      <c r="G60" s="73">
        <v>20</v>
      </c>
      <c r="H60" s="73">
        <v>0</v>
      </c>
      <c r="I60" s="73"/>
      <c r="J60" s="73"/>
      <c r="K60" s="73"/>
      <c r="L60" s="13"/>
      <c r="M60" s="79">
        <f t="shared" si="0"/>
        <v>20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0</v>
      </c>
      <c r="G61" s="73">
        <v>0</v>
      </c>
      <c r="H61" s="73">
        <v>0</v>
      </c>
      <c r="I61" s="73"/>
      <c r="J61" s="73"/>
      <c r="K61" s="73"/>
      <c r="L61" s="13"/>
      <c r="M61" s="79">
        <f t="shared" si="0"/>
        <v>0</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0</v>
      </c>
      <c r="G62" s="73">
        <v>0</v>
      </c>
      <c r="H62" s="73">
        <v>0</v>
      </c>
      <c r="I62" s="73"/>
      <c r="J62" s="73"/>
      <c r="K62" s="73"/>
      <c r="L62" s="13"/>
      <c r="M62" s="79">
        <f t="shared" si="0"/>
        <v>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1</v>
      </c>
      <c r="G63" s="73">
        <v>1</v>
      </c>
      <c r="H63" s="73">
        <v>1</v>
      </c>
      <c r="I63" s="73"/>
      <c r="J63" s="73"/>
      <c r="K63" s="73"/>
      <c r="L63" s="13"/>
      <c r="M63" s="79">
        <f t="shared" si="0"/>
        <v>3</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10</v>
      </c>
      <c r="G64" s="73">
        <v>10</v>
      </c>
      <c r="H64" s="73">
        <v>5</v>
      </c>
      <c r="I64" s="73"/>
      <c r="J64" s="73"/>
      <c r="K64" s="73"/>
      <c r="L64" s="13"/>
      <c r="M64" s="79">
        <f t="shared" si="0"/>
        <v>25</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0</v>
      </c>
      <c r="G71" s="73">
        <v>1</v>
      </c>
      <c r="H71" s="73">
        <v>0</v>
      </c>
      <c r="I71" s="73"/>
      <c r="J71" s="73"/>
      <c r="K71" s="73"/>
      <c r="L71" s="13"/>
      <c r="M71" s="79">
        <f t="shared" si="0"/>
        <v>1</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0</v>
      </c>
      <c r="G72" s="73">
        <v>20</v>
      </c>
      <c r="H72" s="73">
        <v>0</v>
      </c>
      <c r="I72" s="73"/>
      <c r="J72" s="73"/>
      <c r="K72" s="73"/>
      <c r="L72" s="13"/>
      <c r="M72" s="79">
        <f t="shared" si="0"/>
        <v>20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0</v>
      </c>
      <c r="G83" s="73">
        <v>0</v>
      </c>
      <c r="H83" s="73">
        <v>0</v>
      </c>
      <c r="I83" s="73"/>
      <c r="J83" s="73"/>
      <c r="K83" s="73"/>
      <c r="L83" s="13"/>
      <c r="M83" s="79">
        <f t="shared" si="0"/>
        <v>0</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0</v>
      </c>
      <c r="G84" s="73">
        <v>0</v>
      </c>
      <c r="H84" s="73">
        <v>0</v>
      </c>
      <c r="I84" s="73"/>
      <c r="J84" s="73"/>
      <c r="K84" s="73"/>
      <c r="L84" s="13"/>
      <c r="M84" s="79">
        <f t="shared" si="0"/>
        <v>0</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1</v>
      </c>
      <c r="G87" s="73">
        <v>1</v>
      </c>
      <c r="H87" s="73">
        <v>1</v>
      </c>
      <c r="I87" s="73"/>
      <c r="J87" s="73"/>
      <c r="K87" s="73"/>
      <c r="L87" s="13"/>
      <c r="M87" s="79">
        <f t="shared" si="0"/>
        <v>3</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10</v>
      </c>
      <c r="G88" s="73">
        <v>10</v>
      </c>
      <c r="H88" s="73">
        <v>5</v>
      </c>
      <c r="I88" s="73"/>
      <c r="J88" s="73"/>
      <c r="K88" s="73"/>
      <c r="L88" s="13"/>
      <c r="M88" s="79">
        <f t="shared" si="0"/>
        <v>25</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0</v>
      </c>
      <c r="G89" s="73">
        <v>2</v>
      </c>
      <c r="H89" s="73">
        <v>0</v>
      </c>
      <c r="I89" s="73"/>
      <c r="J89" s="73"/>
      <c r="K89" s="73"/>
      <c r="L89" s="13"/>
      <c r="M89" s="79">
        <f t="shared" si="0"/>
        <v>2</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0</v>
      </c>
      <c r="G90" s="73">
        <v>60</v>
      </c>
      <c r="H90" s="73">
        <v>0</v>
      </c>
      <c r="I90" s="73"/>
      <c r="J90" s="73"/>
      <c r="K90" s="73"/>
      <c r="L90" s="13"/>
      <c r="M90" s="79">
        <f t="shared" si="0"/>
        <v>60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2</v>
      </c>
      <c r="G91" s="121">
        <f t="shared" si="7"/>
        <v>6</v>
      </c>
      <c r="H91" s="121">
        <f t="shared" si="7"/>
        <v>2</v>
      </c>
      <c r="I91" s="121">
        <f t="shared" si="7"/>
        <v>0</v>
      </c>
      <c r="J91" s="121">
        <f t="shared" si="7"/>
        <v>0</v>
      </c>
      <c r="K91" s="121">
        <f t="shared" si="7"/>
        <v>0</v>
      </c>
      <c r="L91" s="13"/>
      <c r="M91" s="110">
        <f t="shared" si="0"/>
        <v>10</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20</v>
      </c>
      <c r="G92" s="121">
        <f t="shared" si="8"/>
        <v>120</v>
      </c>
      <c r="H92" s="121">
        <f t="shared" si="8"/>
        <v>10</v>
      </c>
      <c r="I92" s="121">
        <f t="shared" si="8"/>
        <v>0</v>
      </c>
      <c r="J92" s="121">
        <f t="shared" si="8"/>
        <v>0</v>
      </c>
      <c r="K92" s="121">
        <f t="shared" si="8"/>
        <v>0</v>
      </c>
      <c r="L92" s="13"/>
      <c r="M92" s="110">
        <f t="shared" si="0"/>
        <v>150</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841</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1</v>
      </c>
      <c r="G95" s="73">
        <v>0</v>
      </c>
      <c r="H95" s="73">
        <v>0</v>
      </c>
      <c r="I95" s="73"/>
      <c r="J95" s="73"/>
      <c r="K95" s="73"/>
      <c r="L95" s="13"/>
      <c r="M95" s="79">
        <f t="shared" si="0"/>
        <v>1</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20</v>
      </c>
      <c r="G96" s="73">
        <v>0</v>
      </c>
      <c r="H96" s="73">
        <v>0</v>
      </c>
      <c r="I96" s="73"/>
      <c r="J96" s="73"/>
      <c r="K96" s="73"/>
      <c r="L96" s="13"/>
      <c r="M96" s="79">
        <f t="shared" si="0"/>
        <v>20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1</v>
      </c>
      <c r="G97" s="73">
        <v>1</v>
      </c>
      <c r="H97" s="73">
        <v>1</v>
      </c>
      <c r="I97" s="73"/>
      <c r="J97" s="73"/>
      <c r="K97" s="73"/>
      <c r="L97" s="13"/>
      <c r="M97" s="79">
        <f t="shared" si="0"/>
        <v>3</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20</v>
      </c>
      <c r="G98" s="73">
        <v>8</v>
      </c>
      <c r="H98" s="73">
        <v>20</v>
      </c>
      <c r="I98" s="73"/>
      <c r="J98" s="73"/>
      <c r="K98" s="73"/>
      <c r="L98" s="13"/>
      <c r="M98" s="79">
        <f t="shared" si="0"/>
        <v>48</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0</v>
      </c>
      <c r="H99" s="73">
        <v>0</v>
      </c>
      <c r="I99" s="73"/>
      <c r="J99" s="73"/>
      <c r="K99" s="73"/>
      <c r="L99" s="13"/>
      <c r="M99" s="79">
        <f t="shared" si="0"/>
        <v>0</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0</v>
      </c>
      <c r="H100" s="73">
        <v>0</v>
      </c>
      <c r="I100" s="73"/>
      <c r="J100" s="73"/>
      <c r="K100" s="73"/>
      <c r="L100" s="13"/>
      <c r="M100" s="79">
        <f t="shared" si="0"/>
        <v>0</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1</v>
      </c>
      <c r="H103" s="73">
        <v>0</v>
      </c>
      <c r="I103" s="73"/>
      <c r="J103" s="73"/>
      <c r="K103" s="73"/>
      <c r="L103" s="13"/>
      <c r="M103" s="79">
        <f t="shared" si="0"/>
        <v>1</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8</v>
      </c>
      <c r="H104" s="73">
        <v>0</v>
      </c>
      <c r="I104" s="73"/>
      <c r="J104" s="73"/>
      <c r="K104" s="73"/>
      <c r="L104" s="13"/>
      <c r="M104" s="79">
        <f t="shared" si="0"/>
        <v>8</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0</v>
      </c>
      <c r="H118" s="73">
        <v>0</v>
      </c>
      <c r="I118" s="73"/>
      <c r="J118" s="73"/>
      <c r="K118" s="73"/>
      <c r="L118" s="13"/>
      <c r="M118" s="79">
        <f t="shared" si="0"/>
        <v>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1</v>
      </c>
      <c r="H123" s="73">
        <v>0</v>
      </c>
      <c r="I123" s="73"/>
      <c r="J123" s="73"/>
      <c r="K123" s="73"/>
      <c r="L123" s="13"/>
      <c r="M123" s="79">
        <f t="shared" si="0"/>
        <v>1</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8</v>
      </c>
      <c r="H124" s="73">
        <v>0</v>
      </c>
      <c r="I124" s="73"/>
      <c r="J124" s="73"/>
      <c r="K124" s="73"/>
      <c r="L124" s="13"/>
      <c r="M124" s="79">
        <f t="shared" si="0"/>
        <v>8</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9">F93+F95+F97+F99+F101+F103+F105+F107+F109+F111+F113+F115+F117+F119</f>
        <v>2</v>
      </c>
      <c r="G125" s="121">
        <f t="shared" si="9"/>
        <v>2</v>
      </c>
      <c r="H125" s="121">
        <f t="shared" si="9"/>
        <v>1</v>
      </c>
      <c r="I125" s="121">
        <f t="shared" si="9"/>
        <v>0</v>
      </c>
      <c r="J125" s="121">
        <f t="shared" si="9"/>
        <v>0</v>
      </c>
      <c r="K125" s="121">
        <f t="shared" si="9"/>
        <v>0</v>
      </c>
      <c r="L125" s="13"/>
      <c r="M125" s="110">
        <f t="shared" si="0"/>
        <v>5</v>
      </c>
      <c r="N125" s="13"/>
      <c r="O125" s="902"/>
      <c r="P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0">F94+F96+F98+F100+F102+F104+F106+F108+F110+F112+F114+F116+F118+F120</f>
        <v>40</v>
      </c>
      <c r="G126" s="121">
        <f t="shared" si="10"/>
        <v>16</v>
      </c>
      <c r="H126" s="121">
        <f t="shared" si="10"/>
        <v>20</v>
      </c>
      <c r="I126" s="121">
        <f t="shared" si="10"/>
        <v>0</v>
      </c>
      <c r="J126" s="121">
        <f t="shared" si="10"/>
        <v>0</v>
      </c>
      <c r="K126" s="121">
        <f t="shared" si="10"/>
        <v>0</v>
      </c>
      <c r="L126" s="13"/>
      <c r="M126" s="110">
        <f t="shared" si="0"/>
        <v>76</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1</v>
      </c>
      <c r="G127" s="73">
        <v>2</v>
      </c>
      <c r="H127" s="73">
        <v>2</v>
      </c>
      <c r="I127" s="73"/>
      <c r="J127" s="73"/>
      <c r="K127" s="73"/>
      <c r="L127" s="13"/>
      <c r="M127" s="79">
        <f t="shared" si="0"/>
        <v>5</v>
      </c>
      <c r="N127" s="13"/>
      <c r="O127" s="901" t="s">
        <v>842</v>
      </c>
      <c r="P127" s="13" t="s">
        <v>2316</v>
      </c>
      <c r="Q127" s="13"/>
      <c r="R127" s="13"/>
      <c r="S127" s="13"/>
      <c r="T127" s="13"/>
      <c r="U127" s="13"/>
      <c r="V127" s="13"/>
      <c r="W127" s="13"/>
      <c r="X127" s="13"/>
      <c r="Y127" s="13"/>
      <c r="Z127" s="13"/>
    </row>
    <row r="128" spans="1:26" ht="12.75" customHeight="1" x14ac:dyDescent="0.25">
      <c r="A128" s="13"/>
      <c r="B128" s="866"/>
      <c r="C128" s="866"/>
      <c r="D128" s="81" t="s">
        <v>287</v>
      </c>
      <c r="E128" s="82" t="s">
        <v>288</v>
      </c>
      <c r="F128" s="73">
        <v>15</v>
      </c>
      <c r="G128" s="73">
        <v>20</v>
      </c>
      <c r="H128" s="73">
        <v>20</v>
      </c>
      <c r="I128" s="73"/>
      <c r="J128" s="73"/>
      <c r="K128" s="73"/>
      <c r="L128" s="13"/>
      <c r="M128" s="79">
        <f t="shared" si="0"/>
        <v>55</v>
      </c>
      <c r="N128" s="13"/>
      <c r="O128" s="902"/>
      <c r="P128" s="13" t="s">
        <v>2317</v>
      </c>
      <c r="Q128" s="13"/>
      <c r="R128" s="13"/>
      <c r="S128" s="13"/>
      <c r="T128" s="13"/>
      <c r="U128" s="13"/>
      <c r="V128" s="13"/>
      <c r="W128" s="13"/>
      <c r="X128" s="13"/>
      <c r="Y128" s="13"/>
      <c r="Z128" s="13"/>
    </row>
    <row r="129" spans="1:26" ht="12.75" customHeight="1" x14ac:dyDescent="0.25">
      <c r="A129" s="13"/>
      <c r="B129" s="866"/>
      <c r="C129" s="866"/>
      <c r="D129" s="81" t="s">
        <v>289</v>
      </c>
      <c r="E129" s="82" t="s">
        <v>290</v>
      </c>
      <c r="F129" s="73">
        <v>1</v>
      </c>
      <c r="G129" s="73">
        <v>1</v>
      </c>
      <c r="H129" s="73">
        <v>2</v>
      </c>
      <c r="I129" s="73"/>
      <c r="J129" s="73"/>
      <c r="K129" s="73"/>
      <c r="L129" s="13"/>
      <c r="M129" s="79">
        <f t="shared" si="0"/>
        <v>4</v>
      </c>
      <c r="N129" s="13"/>
      <c r="O129" s="902"/>
      <c r="P129" s="13" t="s">
        <v>2318</v>
      </c>
      <c r="Q129" s="13"/>
      <c r="R129" s="13"/>
      <c r="S129" s="13"/>
      <c r="T129" s="13"/>
      <c r="U129" s="13"/>
      <c r="V129" s="13"/>
      <c r="W129" s="13"/>
      <c r="X129" s="13"/>
      <c r="Y129" s="13"/>
      <c r="Z129" s="13"/>
    </row>
    <row r="130" spans="1:26" ht="12.75" customHeight="1" x14ac:dyDescent="0.25">
      <c r="A130" s="13"/>
      <c r="B130" s="867"/>
      <c r="C130" s="866"/>
      <c r="D130" s="81" t="s">
        <v>291</v>
      </c>
      <c r="E130" s="82" t="s">
        <v>292</v>
      </c>
      <c r="F130" s="73">
        <v>100</v>
      </c>
      <c r="G130" s="73">
        <v>100</v>
      </c>
      <c r="H130" s="73">
        <v>600</v>
      </c>
      <c r="I130" s="73"/>
      <c r="J130" s="73"/>
      <c r="K130" s="73"/>
      <c r="L130" s="13"/>
      <c r="M130" s="79">
        <f t="shared" si="0"/>
        <v>800</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0</v>
      </c>
      <c r="G131" s="73">
        <v>0</v>
      </c>
      <c r="H131" s="73">
        <v>0</v>
      </c>
      <c r="I131" s="73"/>
      <c r="J131" s="73"/>
      <c r="K131" s="73"/>
      <c r="L131" s="13"/>
      <c r="M131" s="79">
        <f t="shared" si="0"/>
        <v>0</v>
      </c>
      <c r="N131" s="13"/>
      <c r="O131" s="902"/>
      <c r="P131" s="13" t="s">
        <v>2319</v>
      </c>
      <c r="Q131" s="13"/>
      <c r="R131" s="13"/>
      <c r="S131" s="13"/>
      <c r="T131" s="13"/>
      <c r="U131" s="13"/>
      <c r="V131" s="13"/>
      <c r="W131" s="13"/>
      <c r="X131" s="13"/>
      <c r="Y131" s="13"/>
      <c r="Z131" s="13"/>
    </row>
    <row r="132" spans="1:26" ht="12.75" customHeight="1" x14ac:dyDescent="0.25">
      <c r="A132" s="13"/>
      <c r="B132" s="867"/>
      <c r="C132" s="866"/>
      <c r="D132" s="81" t="s">
        <v>296</v>
      </c>
      <c r="E132" s="82" t="s">
        <v>297</v>
      </c>
      <c r="F132" s="73">
        <v>0</v>
      </c>
      <c r="G132" s="73">
        <v>0</v>
      </c>
      <c r="H132" s="73">
        <v>0</v>
      </c>
      <c r="I132" s="73"/>
      <c r="J132" s="73"/>
      <c r="K132" s="73"/>
      <c r="L132" s="13"/>
      <c r="M132" s="79">
        <f t="shared" si="0"/>
        <v>0</v>
      </c>
      <c r="N132" s="13"/>
      <c r="O132" s="902"/>
      <c r="P132" s="13" t="s">
        <v>2320</v>
      </c>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0</v>
      </c>
      <c r="I133" s="73"/>
      <c r="J133" s="73"/>
      <c r="K133" s="73"/>
      <c r="L133" s="13"/>
      <c r="M133" s="79">
        <f t="shared" si="0"/>
        <v>0</v>
      </c>
      <c r="N133" s="13"/>
      <c r="O133" s="902"/>
      <c r="P133" s="13" t="s">
        <v>2321</v>
      </c>
      <c r="Q133" s="13"/>
      <c r="R133" s="13"/>
      <c r="S133" s="13" t="s">
        <v>2323</v>
      </c>
      <c r="T133" s="13" t="s">
        <v>2324</v>
      </c>
      <c r="U133" s="13"/>
      <c r="V133" s="13"/>
      <c r="W133" s="13"/>
      <c r="X133" s="13"/>
      <c r="Y133" s="13"/>
      <c r="Z133" s="13"/>
    </row>
    <row r="134" spans="1:26" ht="12.75" customHeight="1" x14ac:dyDescent="0.25">
      <c r="A134" s="13"/>
      <c r="B134" s="867"/>
      <c r="C134" s="866"/>
      <c r="D134" s="81" t="s">
        <v>301</v>
      </c>
      <c r="E134" s="82" t="s">
        <v>302</v>
      </c>
      <c r="F134" s="73">
        <v>0</v>
      </c>
      <c r="G134" s="73">
        <v>0</v>
      </c>
      <c r="H134" s="73">
        <v>0</v>
      </c>
      <c r="I134" s="73"/>
      <c r="J134" s="73"/>
      <c r="K134" s="73"/>
      <c r="L134" s="13"/>
      <c r="M134" s="79">
        <f t="shared" si="0"/>
        <v>0</v>
      </c>
      <c r="N134" s="13"/>
      <c r="O134" s="902"/>
      <c r="P134" s="13" t="s">
        <v>2322</v>
      </c>
      <c r="Q134" s="13"/>
      <c r="R134" s="13" t="s">
        <v>2325</v>
      </c>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1</v>
      </c>
      <c r="I135" s="73"/>
      <c r="J135" s="73"/>
      <c r="K135" s="73"/>
      <c r="L135" s="13"/>
      <c r="M135" s="79">
        <f t="shared" si="0"/>
        <v>1</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500</v>
      </c>
      <c r="I136" s="73"/>
      <c r="J136" s="73"/>
      <c r="K136" s="73"/>
      <c r="L136" s="13"/>
      <c r="M136" s="79">
        <f t="shared" si="0"/>
        <v>500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1</v>
      </c>
      <c r="G139" s="73">
        <v>1</v>
      </c>
      <c r="H139" s="73">
        <v>1</v>
      </c>
      <c r="I139" s="73"/>
      <c r="J139" s="73"/>
      <c r="K139" s="73"/>
      <c r="L139" s="13"/>
      <c r="M139" s="79">
        <f t="shared" si="0"/>
        <v>3</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15</v>
      </c>
      <c r="G140" s="73">
        <v>10</v>
      </c>
      <c r="H140" s="73">
        <v>10</v>
      </c>
      <c r="I140" s="73"/>
      <c r="J140" s="73"/>
      <c r="K140" s="73"/>
      <c r="L140" s="13"/>
      <c r="M140" s="79">
        <f t="shared" si="0"/>
        <v>35</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0</v>
      </c>
      <c r="I141" s="73"/>
      <c r="J141" s="73"/>
      <c r="K141" s="73"/>
      <c r="L141" s="13"/>
      <c r="M141" s="79">
        <f t="shared" si="0"/>
        <v>0</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0</v>
      </c>
      <c r="I142" s="73"/>
      <c r="J142" s="73"/>
      <c r="K142" s="73"/>
      <c r="L142" s="13"/>
      <c r="M142" s="79">
        <f t="shared" si="0"/>
        <v>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0</v>
      </c>
      <c r="I143" s="73"/>
      <c r="J143" s="73"/>
      <c r="K143" s="73"/>
      <c r="L143" s="13"/>
      <c r="M143" s="79">
        <f t="shared" si="0"/>
        <v>0</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0</v>
      </c>
      <c r="I144" s="73"/>
      <c r="J144" s="73"/>
      <c r="K144" s="73"/>
      <c r="L144" s="13"/>
      <c r="M144" s="79">
        <f t="shared" si="0"/>
        <v>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0</v>
      </c>
      <c r="H145" s="73">
        <v>0</v>
      </c>
      <c r="I145" s="73"/>
      <c r="J145" s="73"/>
      <c r="K145" s="73"/>
      <c r="L145" s="13"/>
      <c r="M145" s="79">
        <f t="shared" si="0"/>
        <v>0</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0</v>
      </c>
      <c r="H146" s="73">
        <v>0</v>
      </c>
      <c r="I146" s="73"/>
      <c r="J146" s="73"/>
      <c r="K146" s="73"/>
      <c r="L146" s="13"/>
      <c r="M146" s="79">
        <f t="shared" si="0"/>
        <v>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0</v>
      </c>
      <c r="H151" s="73">
        <v>0</v>
      </c>
      <c r="I151" s="73"/>
      <c r="J151" s="73"/>
      <c r="K151" s="73"/>
      <c r="L151" s="13"/>
      <c r="M151" s="79">
        <f t="shared" si="0"/>
        <v>0</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0</v>
      </c>
      <c r="H152" s="73">
        <v>0</v>
      </c>
      <c r="I152" s="73"/>
      <c r="J152" s="73"/>
      <c r="K152" s="73"/>
      <c r="L152" s="13"/>
      <c r="M152" s="79">
        <f t="shared" si="0"/>
        <v>0</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0</v>
      </c>
      <c r="G155" s="73">
        <v>0</v>
      </c>
      <c r="H155" s="73">
        <v>1</v>
      </c>
      <c r="I155" s="73"/>
      <c r="J155" s="73"/>
      <c r="K155" s="73"/>
      <c r="L155" s="13"/>
      <c r="M155" s="79">
        <f t="shared" si="0"/>
        <v>1</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0</v>
      </c>
      <c r="G156" s="73">
        <v>0</v>
      </c>
      <c r="H156" s="73">
        <v>500</v>
      </c>
      <c r="I156" s="73"/>
      <c r="J156" s="73"/>
      <c r="K156" s="73"/>
      <c r="L156" s="13"/>
      <c r="M156" s="79">
        <f t="shared" si="0"/>
        <v>500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0</v>
      </c>
      <c r="G157" s="73">
        <v>0</v>
      </c>
      <c r="H157" s="73">
        <v>1</v>
      </c>
      <c r="I157" s="73"/>
      <c r="J157" s="73"/>
      <c r="K157" s="73"/>
      <c r="L157" s="13"/>
      <c r="M157" s="79">
        <f t="shared" si="0"/>
        <v>1</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0</v>
      </c>
      <c r="G158" s="73">
        <v>0</v>
      </c>
      <c r="H158" s="73">
        <v>500</v>
      </c>
      <c r="I158" s="73"/>
      <c r="J158" s="73"/>
      <c r="K158" s="73"/>
      <c r="L158" s="13"/>
      <c r="M158" s="79">
        <f t="shared" si="0"/>
        <v>500</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1">F127+F129+F131+F133+F135+F137+F139+F141+F143+F145+F147+F149+F151+F153</f>
        <v>3</v>
      </c>
      <c r="G159" s="121">
        <f t="shared" si="11"/>
        <v>4</v>
      </c>
      <c r="H159" s="121">
        <f t="shared" si="11"/>
        <v>6</v>
      </c>
      <c r="I159" s="121">
        <f t="shared" si="11"/>
        <v>0</v>
      </c>
      <c r="J159" s="121">
        <f t="shared" si="11"/>
        <v>0</v>
      </c>
      <c r="K159" s="121">
        <f t="shared" si="11"/>
        <v>0</v>
      </c>
      <c r="L159" s="13"/>
      <c r="M159" s="110">
        <f t="shared" si="0"/>
        <v>13</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130</v>
      </c>
      <c r="G160" s="121">
        <f t="shared" ref="G160:K160" si="12">+G128+G130+G132+G134+G136+G138+G140+G142+G144+G146+G148+G150+G152+G154</f>
        <v>130</v>
      </c>
      <c r="H160" s="121">
        <f t="shared" si="12"/>
        <v>1130</v>
      </c>
      <c r="I160" s="121">
        <f t="shared" si="12"/>
        <v>0</v>
      </c>
      <c r="J160" s="121">
        <f t="shared" si="12"/>
        <v>0</v>
      </c>
      <c r="K160" s="121">
        <f t="shared" si="12"/>
        <v>0</v>
      </c>
      <c r="L160" s="13"/>
      <c r="M160" s="110">
        <f t="shared" si="0"/>
        <v>1390</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199</v>
      </c>
      <c r="G179" s="78">
        <v>145</v>
      </c>
      <c r="H179" s="78">
        <v>89</v>
      </c>
      <c r="I179" s="78"/>
      <c r="J179" s="78"/>
      <c r="K179" s="78"/>
      <c r="L179" s="13"/>
      <c r="M179" s="79">
        <f t="shared" si="0"/>
        <v>433</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73">
        <v>48</v>
      </c>
      <c r="G180" s="73">
        <v>35</v>
      </c>
      <c r="H180" s="73">
        <v>33</v>
      </c>
      <c r="I180" s="73"/>
      <c r="J180" s="73"/>
      <c r="K180" s="73"/>
      <c r="L180" s="13"/>
      <c r="M180" s="79">
        <f t="shared" si="0"/>
        <v>116</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78">
        <v>48</v>
      </c>
      <c r="G181" s="78">
        <v>35</v>
      </c>
      <c r="H181" s="78">
        <v>33</v>
      </c>
      <c r="I181" s="78"/>
      <c r="J181" s="78"/>
      <c r="K181" s="78"/>
      <c r="L181" s="13"/>
      <c r="M181" s="79">
        <f t="shared" si="0"/>
        <v>116</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73">
        <v>9</v>
      </c>
      <c r="G182" s="73">
        <v>3</v>
      </c>
      <c r="H182" s="73">
        <v>9</v>
      </c>
      <c r="I182" s="73"/>
      <c r="J182" s="73"/>
      <c r="K182" s="73"/>
      <c r="L182" s="13"/>
      <c r="M182" s="79">
        <f t="shared" si="0"/>
        <v>21</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78">
        <v>10</v>
      </c>
      <c r="G183" s="78">
        <v>3</v>
      </c>
      <c r="H183" s="78">
        <v>9</v>
      </c>
      <c r="I183" s="78"/>
      <c r="J183" s="78"/>
      <c r="K183" s="78"/>
      <c r="L183" s="13"/>
      <c r="M183" s="79">
        <f t="shared" si="0"/>
        <v>22</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73">
        <v>42</v>
      </c>
      <c r="G184" s="73">
        <v>31</v>
      </c>
      <c r="H184" s="73">
        <v>29</v>
      </c>
      <c r="I184" s="73"/>
      <c r="J184" s="73"/>
      <c r="K184" s="73"/>
      <c r="L184" s="13"/>
      <c r="M184" s="79">
        <f t="shared" si="0"/>
        <v>102</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78">
        <v>48</v>
      </c>
      <c r="G185" s="78">
        <v>35</v>
      </c>
      <c r="H185" s="78">
        <v>33</v>
      </c>
      <c r="I185" s="78"/>
      <c r="J185" s="78"/>
      <c r="K185" s="78"/>
      <c r="L185" s="13"/>
      <c r="M185" s="79">
        <f t="shared" si="0"/>
        <v>116</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187</v>
      </c>
      <c r="G186" s="73">
        <v>130</v>
      </c>
      <c r="H186" s="73">
        <v>86</v>
      </c>
      <c r="I186" s="73"/>
      <c r="J186" s="73"/>
      <c r="K186" s="73"/>
      <c r="L186" s="13"/>
      <c r="M186" s="79">
        <f t="shared" si="0"/>
        <v>403</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199</v>
      </c>
      <c r="G187" s="73">
        <v>134</v>
      </c>
      <c r="H187" s="73">
        <v>89</v>
      </c>
      <c r="I187" s="73"/>
      <c r="J187" s="73"/>
      <c r="K187" s="73"/>
      <c r="L187" s="13"/>
      <c r="M187" s="79">
        <f t="shared" si="0"/>
        <v>422</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191</v>
      </c>
      <c r="G188" s="73">
        <v>134</v>
      </c>
      <c r="H188" s="73">
        <v>88</v>
      </c>
      <c r="I188" s="73"/>
      <c r="J188" s="73"/>
      <c r="K188" s="73"/>
      <c r="L188" s="13"/>
      <c r="M188" s="79">
        <f t="shared" si="0"/>
        <v>413</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197</v>
      </c>
      <c r="G189" s="73">
        <v>133</v>
      </c>
      <c r="H189" s="73">
        <v>86</v>
      </c>
      <c r="I189" s="73"/>
      <c r="J189" s="73"/>
      <c r="K189" s="73"/>
      <c r="L189" s="13"/>
      <c r="M189" s="79">
        <f t="shared" si="0"/>
        <v>416</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184</v>
      </c>
      <c r="G190" s="73">
        <v>132</v>
      </c>
      <c r="H190" s="73">
        <v>79</v>
      </c>
      <c r="I190" s="73"/>
      <c r="J190" s="73"/>
      <c r="K190" s="73"/>
      <c r="L190" s="13"/>
      <c r="M190" s="79">
        <f t="shared" si="0"/>
        <v>395</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160</v>
      </c>
      <c r="G191" s="73">
        <v>110</v>
      </c>
      <c r="H191" s="73">
        <v>66</v>
      </c>
      <c r="I191" s="73"/>
      <c r="J191" s="73"/>
      <c r="K191" s="73"/>
      <c r="L191" s="13"/>
      <c r="M191" s="79">
        <f t="shared" si="0"/>
        <v>336</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99</v>
      </c>
      <c r="G192" s="73">
        <v>84</v>
      </c>
      <c r="H192" s="73">
        <v>46</v>
      </c>
      <c r="I192" s="73"/>
      <c r="J192" s="73"/>
      <c r="K192" s="73"/>
      <c r="L192" s="13"/>
      <c r="M192" s="79">
        <f t="shared" si="0"/>
        <v>229</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68</v>
      </c>
      <c r="G193" s="121">
        <v>68</v>
      </c>
      <c r="H193" s="121">
        <v>26</v>
      </c>
      <c r="I193" s="121">
        <f t="shared" ref="I193:K193" si="15">SUM(I180,I182,I184,I186:I192)</f>
        <v>0</v>
      </c>
      <c r="J193" s="121">
        <f t="shared" si="15"/>
        <v>0</v>
      </c>
      <c r="K193" s="121">
        <f t="shared" si="15"/>
        <v>0</v>
      </c>
      <c r="L193" s="13"/>
      <c r="M193" s="110">
        <f t="shared" si="0"/>
        <v>162</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7</v>
      </c>
      <c r="G194" s="73">
        <v>7</v>
      </c>
      <c r="H194" s="73">
        <v>4</v>
      </c>
      <c r="I194" s="73"/>
      <c r="J194" s="73"/>
      <c r="K194" s="73"/>
      <c r="L194" s="13"/>
      <c r="M194" s="79">
        <f t="shared" si="0"/>
        <v>18</v>
      </c>
      <c r="N194" s="13"/>
      <c r="O194" s="901" t="s">
        <v>843</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14</v>
      </c>
      <c r="G195" s="73">
        <v>14</v>
      </c>
      <c r="H195" s="73">
        <v>8</v>
      </c>
      <c r="I195" s="73"/>
      <c r="J195" s="73"/>
      <c r="K195" s="73"/>
      <c r="L195" s="13"/>
      <c r="M195" s="79">
        <f t="shared" si="0"/>
        <v>36</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0</v>
      </c>
      <c r="G196" s="73">
        <v>0</v>
      </c>
      <c r="H196" s="73">
        <v>2</v>
      </c>
      <c r="I196" s="73"/>
      <c r="J196" s="73"/>
      <c r="K196" s="73"/>
      <c r="L196" s="13"/>
      <c r="M196" s="79">
        <f t="shared" si="0"/>
        <v>2</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0</v>
      </c>
      <c r="G197" s="73">
        <v>0</v>
      </c>
      <c r="H197" s="73">
        <v>500</v>
      </c>
      <c r="I197" s="73"/>
      <c r="J197" s="73"/>
      <c r="K197" s="73"/>
      <c r="L197" s="13"/>
      <c r="M197" s="79">
        <f t="shared" si="0"/>
        <v>500</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1</v>
      </c>
      <c r="G198" s="73">
        <v>1</v>
      </c>
      <c r="H198" s="73">
        <v>0</v>
      </c>
      <c r="I198" s="73"/>
      <c r="J198" s="73"/>
      <c r="K198" s="73"/>
      <c r="L198" s="13"/>
      <c r="M198" s="79">
        <f t="shared" si="0"/>
        <v>2</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15</v>
      </c>
      <c r="H199" s="73">
        <v>0</v>
      </c>
      <c r="I199" s="73"/>
      <c r="J199" s="73"/>
      <c r="K199" s="73"/>
      <c r="L199" s="13"/>
      <c r="M199" s="79">
        <f t="shared" si="0"/>
        <v>15</v>
      </c>
      <c r="N199" s="13"/>
      <c r="O199" s="902"/>
      <c r="P199" s="13"/>
      <c r="Q199" s="13" t="s">
        <v>2314</v>
      </c>
      <c r="R199" s="13"/>
      <c r="S199" s="13" t="s">
        <v>2315</v>
      </c>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1</v>
      </c>
      <c r="H202" s="73">
        <v>0</v>
      </c>
      <c r="I202" s="73"/>
      <c r="J202" s="73"/>
      <c r="K202" s="73"/>
      <c r="L202" s="13"/>
      <c r="M202" s="79">
        <f t="shared" si="0"/>
        <v>1</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15</v>
      </c>
      <c r="H203" s="73">
        <v>0</v>
      </c>
      <c r="I203" s="73"/>
      <c r="J203" s="73"/>
      <c r="K203" s="73"/>
      <c r="L203" s="13"/>
      <c r="M203" s="79">
        <f t="shared" si="0"/>
        <v>15</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16">F194+F196+F198+F200+F202+F204</f>
        <v>8</v>
      </c>
      <c r="G206" s="121">
        <f t="shared" si="16"/>
        <v>9</v>
      </c>
      <c r="H206" s="121">
        <f t="shared" si="16"/>
        <v>6</v>
      </c>
      <c r="I206" s="121">
        <f t="shared" si="16"/>
        <v>0</v>
      </c>
      <c r="J206" s="121">
        <f t="shared" si="16"/>
        <v>0</v>
      </c>
      <c r="K206" s="121">
        <f t="shared" si="16"/>
        <v>0</v>
      </c>
      <c r="L206" s="13"/>
      <c r="M206" s="110">
        <f t="shared" si="0"/>
        <v>23</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844</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0</v>
      </c>
      <c r="G210" s="73">
        <v>0</v>
      </c>
      <c r="H210" s="73">
        <v>0</v>
      </c>
      <c r="I210" s="73"/>
      <c r="J210" s="73"/>
      <c r="K210" s="73"/>
      <c r="L210" s="13"/>
      <c r="M210" s="79">
        <f t="shared" si="0"/>
        <v>0</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845</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846</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847</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1</v>
      </c>
      <c r="G230" s="73">
        <v>0</v>
      </c>
      <c r="H230" s="73">
        <v>0</v>
      </c>
      <c r="I230" s="73"/>
      <c r="J230" s="73"/>
      <c r="K230" s="73"/>
      <c r="L230" s="13"/>
      <c r="M230" s="79">
        <f t="shared" si="0"/>
        <v>1</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1">SUM(F227:F230)</f>
        <v>1</v>
      </c>
      <c r="G231" s="109">
        <f t="shared" si="21"/>
        <v>0</v>
      </c>
      <c r="H231" s="109">
        <f t="shared" si="21"/>
        <v>0</v>
      </c>
      <c r="I231" s="109">
        <f t="shared" si="21"/>
        <v>0</v>
      </c>
      <c r="J231" s="109">
        <f t="shared" si="21"/>
        <v>0</v>
      </c>
      <c r="K231" s="109">
        <f t="shared" si="21"/>
        <v>0</v>
      </c>
      <c r="L231" s="13"/>
      <c r="M231" s="110">
        <f t="shared" si="0"/>
        <v>1</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848</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849</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c r="G252" s="96"/>
      <c r="H252" s="96"/>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c r="G253" s="96"/>
      <c r="H253" s="96"/>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c r="G254" s="96"/>
      <c r="H254" s="96"/>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c r="G255" s="96"/>
      <c r="H255" s="96"/>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766" t="s">
        <v>673</v>
      </c>
      <c r="E256" s="767" t="s">
        <v>674</v>
      </c>
      <c r="F256" s="768">
        <f t="shared" ref="F256:K256" si="26">+F252+F253+F254+F255</f>
        <v>0</v>
      </c>
      <c r="G256" s="768">
        <f t="shared" si="26"/>
        <v>0</v>
      </c>
      <c r="H256" s="768">
        <f t="shared" si="26"/>
        <v>0</v>
      </c>
      <c r="I256" s="768">
        <f t="shared" si="26"/>
        <v>0</v>
      </c>
      <c r="J256" s="768">
        <f t="shared" si="26"/>
        <v>0</v>
      </c>
      <c r="K256" s="768">
        <f t="shared" si="26"/>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760" t="s">
        <v>676</v>
      </c>
      <c r="E257" s="761" t="s">
        <v>677</v>
      </c>
      <c r="F257" s="762"/>
      <c r="G257" s="762"/>
      <c r="H257" s="762"/>
      <c r="I257" s="762"/>
      <c r="J257" s="762"/>
      <c r="K257" s="762"/>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760" t="s">
        <v>679</v>
      </c>
      <c r="E258" s="761" t="s">
        <v>680</v>
      </c>
      <c r="F258" s="762"/>
      <c r="G258" s="762"/>
      <c r="H258" s="762"/>
      <c r="I258" s="762"/>
      <c r="J258" s="762"/>
      <c r="K258" s="762"/>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760" t="s">
        <v>682</v>
      </c>
      <c r="E259" s="761" t="s">
        <v>683</v>
      </c>
      <c r="F259" s="762"/>
      <c r="G259" s="762"/>
      <c r="H259" s="762"/>
      <c r="I259" s="762"/>
      <c r="J259" s="762"/>
      <c r="K259" s="762"/>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760" t="s">
        <v>685</v>
      </c>
      <c r="E260" s="761" t="s">
        <v>686</v>
      </c>
      <c r="F260" s="762"/>
      <c r="G260" s="762"/>
      <c r="H260" s="762"/>
      <c r="I260" s="762"/>
      <c r="J260" s="762"/>
      <c r="K260" s="762"/>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72" t="s">
        <v>691</v>
      </c>
      <c r="E262" s="173" t="s">
        <v>692</v>
      </c>
      <c r="F262" s="175"/>
      <c r="G262" s="175"/>
      <c r="H262" s="175"/>
      <c r="I262" s="175"/>
      <c r="J262" s="175"/>
      <c r="K262" s="175"/>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72" t="s">
        <v>694</v>
      </c>
      <c r="E263" s="173" t="s">
        <v>695</v>
      </c>
      <c r="F263" s="175"/>
      <c r="G263" s="175"/>
      <c r="H263" s="175"/>
      <c r="I263" s="175"/>
      <c r="J263" s="175"/>
      <c r="K263" s="175"/>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72" t="s">
        <v>697</v>
      </c>
      <c r="E264" s="173" t="s">
        <v>698</v>
      </c>
      <c r="F264" s="175"/>
      <c r="G264" s="175"/>
      <c r="H264" s="175"/>
      <c r="I264" s="175"/>
      <c r="J264" s="175"/>
      <c r="K264" s="175"/>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72" t="s">
        <v>700</v>
      </c>
      <c r="E265" s="173" t="s">
        <v>701</v>
      </c>
      <c r="F265" s="175"/>
      <c r="G265" s="175"/>
      <c r="H265" s="175"/>
      <c r="I265" s="175"/>
      <c r="J265" s="175"/>
      <c r="K265" s="175"/>
      <c r="L265" s="134"/>
      <c r="M265" s="135">
        <f t="shared" ref="M265:M289" si="28">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763" t="s">
        <v>703</v>
      </c>
      <c r="E266" s="764" t="s">
        <v>704</v>
      </c>
      <c r="F266" s="765">
        <f t="shared" ref="F266:K266" si="29">+F262+F263+F264+F265</f>
        <v>0</v>
      </c>
      <c r="G266" s="765">
        <f t="shared" si="29"/>
        <v>0</v>
      </c>
      <c r="H266" s="765">
        <f t="shared" si="29"/>
        <v>0</v>
      </c>
      <c r="I266" s="765">
        <f t="shared" si="29"/>
        <v>0</v>
      </c>
      <c r="J266" s="765">
        <f t="shared" si="29"/>
        <v>0</v>
      </c>
      <c r="K266" s="765">
        <f t="shared" si="29"/>
        <v>0</v>
      </c>
      <c r="L266" s="13"/>
      <c r="M266" s="79">
        <f t="shared" si="28"/>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760" t="s">
        <v>707</v>
      </c>
      <c r="E267" s="761" t="s">
        <v>708</v>
      </c>
      <c r="F267" s="762"/>
      <c r="G267" s="762"/>
      <c r="H267" s="762"/>
      <c r="I267" s="762"/>
      <c r="J267" s="762"/>
      <c r="K267" s="762"/>
      <c r="L267" s="13"/>
      <c r="M267" s="79">
        <f t="shared" si="28"/>
        <v>0</v>
      </c>
      <c r="N267" s="13"/>
      <c r="O267" s="901" t="s">
        <v>850</v>
      </c>
      <c r="P267" s="13"/>
      <c r="Q267" s="13"/>
      <c r="R267" s="13"/>
      <c r="S267" s="13"/>
      <c r="T267" s="13"/>
      <c r="U267" s="13"/>
      <c r="V267" s="13"/>
      <c r="W267" s="13"/>
      <c r="X267" s="13"/>
      <c r="Y267" s="13"/>
      <c r="Z267" s="13"/>
    </row>
    <row r="268" spans="1:26" ht="12.75" customHeight="1" x14ac:dyDescent="0.25">
      <c r="A268" s="13"/>
      <c r="B268" s="83" t="s">
        <v>710</v>
      </c>
      <c r="C268" s="866"/>
      <c r="D268" s="760" t="s">
        <v>711</v>
      </c>
      <c r="E268" s="761" t="s">
        <v>712</v>
      </c>
      <c r="F268" s="762"/>
      <c r="G268" s="762"/>
      <c r="H268" s="762"/>
      <c r="I268" s="762"/>
      <c r="J268" s="762"/>
      <c r="K268" s="762"/>
      <c r="L268" s="13"/>
      <c r="M268" s="79">
        <f t="shared" si="28"/>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760" t="s">
        <v>714</v>
      </c>
      <c r="E269" s="761" t="s">
        <v>715</v>
      </c>
      <c r="F269" s="762"/>
      <c r="G269" s="762"/>
      <c r="H269" s="762"/>
      <c r="I269" s="762"/>
      <c r="J269" s="762"/>
      <c r="K269" s="762"/>
      <c r="L269" s="13"/>
      <c r="M269" s="79">
        <f t="shared" si="28"/>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760" t="s">
        <v>717</v>
      </c>
      <c r="E270" s="761" t="s">
        <v>718</v>
      </c>
      <c r="F270" s="762"/>
      <c r="G270" s="762"/>
      <c r="H270" s="762"/>
      <c r="I270" s="762"/>
      <c r="J270" s="762"/>
      <c r="K270" s="762"/>
      <c r="L270" s="13"/>
      <c r="M270" s="79">
        <f t="shared" si="28"/>
        <v>0</v>
      </c>
      <c r="N270" s="13"/>
      <c r="O270" s="902"/>
      <c r="P270" s="13"/>
      <c r="Q270" s="13"/>
      <c r="R270" s="13"/>
      <c r="S270" s="13"/>
      <c r="T270" s="13"/>
      <c r="U270" s="13"/>
      <c r="V270" s="13"/>
      <c r="W270" s="13"/>
      <c r="X270" s="13"/>
      <c r="Y270" s="13"/>
      <c r="Z270" s="13"/>
    </row>
    <row r="271" spans="1:26" ht="12.75" customHeight="1" x14ac:dyDescent="0.25">
      <c r="A271" s="13"/>
      <c r="B271" s="83">
        <v>18</v>
      </c>
      <c r="C271" s="867"/>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769">
        <v>1</v>
      </c>
      <c r="G272" s="142">
        <v>1</v>
      </c>
      <c r="H272" s="142">
        <v>0</v>
      </c>
      <c r="I272" s="141"/>
      <c r="J272" s="141"/>
      <c r="K272" s="141"/>
      <c r="L272" s="138"/>
      <c r="M272" s="79">
        <f t="shared" si="28"/>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769">
        <v>15</v>
      </c>
      <c r="G273" s="142">
        <v>15</v>
      </c>
      <c r="H273" s="142">
        <v>0</v>
      </c>
      <c r="I273" s="141"/>
      <c r="J273" s="141"/>
      <c r="K273" s="141"/>
      <c r="L273" s="138"/>
      <c r="M273" s="79">
        <f t="shared" si="28"/>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769">
        <v>15</v>
      </c>
      <c r="G274" s="142">
        <v>15</v>
      </c>
      <c r="H274" s="142">
        <v>0</v>
      </c>
      <c r="I274" s="142"/>
      <c r="J274" s="142"/>
      <c r="K274" s="142"/>
      <c r="L274" s="13"/>
      <c r="M274" s="79">
        <f t="shared" si="28"/>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769">
        <v>5</v>
      </c>
      <c r="G275" s="142">
        <v>12</v>
      </c>
      <c r="H275" s="142">
        <v>0</v>
      </c>
      <c r="I275" s="142"/>
      <c r="J275" s="142"/>
      <c r="K275" s="142"/>
      <c r="L275" s="13"/>
      <c r="M275" s="79">
        <f t="shared" si="28"/>
        <v>17</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769">
        <v>0</v>
      </c>
      <c r="G276" s="142">
        <v>1</v>
      </c>
      <c r="H276" s="142">
        <v>0</v>
      </c>
      <c r="I276" s="142"/>
      <c r="J276" s="142"/>
      <c r="K276" s="142"/>
      <c r="L276" s="13"/>
      <c r="M276" s="79">
        <f t="shared" si="28"/>
        <v>1</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44">
        <v>0</v>
      </c>
      <c r="G277" s="144">
        <v>0</v>
      </c>
      <c r="H277" s="144">
        <v>0</v>
      </c>
      <c r="I277" s="144"/>
      <c r="J277" s="144"/>
      <c r="K277" s="144"/>
      <c r="L277" s="13"/>
      <c r="M277" s="79">
        <f t="shared" si="28"/>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44">
        <v>0</v>
      </c>
      <c r="G278" s="144">
        <v>0</v>
      </c>
      <c r="H278" s="144">
        <v>0</v>
      </c>
      <c r="I278" s="144"/>
      <c r="J278" s="144"/>
      <c r="K278" s="144"/>
      <c r="L278" s="13"/>
      <c r="M278" s="79">
        <f t="shared" si="28"/>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44">
        <v>1</v>
      </c>
      <c r="G279" s="144">
        <v>0</v>
      </c>
      <c r="H279" s="144">
        <v>0</v>
      </c>
      <c r="I279" s="144"/>
      <c r="J279" s="144"/>
      <c r="K279" s="144"/>
      <c r="L279" s="13"/>
      <c r="M279" s="79">
        <f t="shared" si="28"/>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44">
        <v>0</v>
      </c>
      <c r="G280" s="144">
        <v>1</v>
      </c>
      <c r="H280" s="144">
        <v>0</v>
      </c>
      <c r="I280" s="144"/>
      <c r="J280" s="144"/>
      <c r="K280" s="144"/>
      <c r="L280" s="13"/>
      <c r="M280" s="79">
        <f t="shared" si="28"/>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65" t="s">
        <v>753</v>
      </c>
      <c r="E282" s="63" t="s">
        <v>754</v>
      </c>
      <c r="F282" s="137">
        <v>0</v>
      </c>
      <c r="G282" s="137">
        <v>0</v>
      </c>
      <c r="H282" s="137">
        <v>0</v>
      </c>
      <c r="I282" s="44"/>
      <c r="J282" s="44"/>
      <c r="K282" s="44"/>
      <c r="L282" s="13"/>
      <c r="M282" s="79">
        <f t="shared" si="28"/>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65" t="s">
        <v>757</v>
      </c>
      <c r="E283" s="63" t="s">
        <v>758</v>
      </c>
      <c r="F283" s="137">
        <v>0</v>
      </c>
      <c r="G283" s="137">
        <v>0</v>
      </c>
      <c r="H283" s="137">
        <v>0</v>
      </c>
      <c r="I283" s="44"/>
      <c r="J283" s="44"/>
      <c r="K283" s="44"/>
      <c r="L283" s="13"/>
      <c r="M283" s="79">
        <f t="shared" si="28"/>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65" t="s">
        <v>760</v>
      </c>
      <c r="E284" s="63" t="s">
        <v>761</v>
      </c>
      <c r="F284" s="137">
        <v>0</v>
      </c>
      <c r="G284" s="137">
        <v>0</v>
      </c>
      <c r="H284" s="137">
        <v>0</v>
      </c>
      <c r="I284" s="44"/>
      <c r="J284" s="44"/>
      <c r="K284" s="44"/>
      <c r="L284" s="13"/>
      <c r="M284" s="79">
        <f t="shared" si="28"/>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28"/>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28"/>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28"/>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28"/>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CCFF"/>
  </sheetPr>
  <dimension ref="A1:Z1000"/>
  <sheetViews>
    <sheetView zoomScale="83" zoomScaleNormal="83" workbookViewId="0">
      <pane ySplit="7" topLeftCell="A8" activePane="bottomLeft" state="frozen"/>
      <selection pane="bottomLeft" activeCell="G12" sqref="G12"/>
    </sheetView>
  </sheetViews>
  <sheetFormatPr defaultColWidth="12.6640625" defaultRowHeight="15" customHeight="1" x14ac:dyDescent="0.25"/>
  <cols>
    <col min="1" max="1" width="2.33203125" customWidth="1"/>
    <col min="2" max="2" width="4.109375" customWidth="1"/>
    <col min="3" max="3" width="9.6640625" customWidth="1"/>
    <col min="4" max="4" width="58.88671875" customWidth="1"/>
    <col min="5" max="5" width="10.33203125" customWidth="1"/>
    <col min="6" max="9" width="6.33203125" customWidth="1"/>
    <col min="10" max="10" width="6" customWidth="1"/>
    <col min="11" max="11" width="6.33203125" customWidth="1"/>
    <col min="12" max="12" width="2.109375" customWidth="1"/>
    <col min="13" max="13" width="9.109375" customWidth="1"/>
    <col min="14" max="14" width="2" customWidth="1"/>
    <col min="15" max="15" width="49.664062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851</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39.7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8</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H16" si="1">SUM(F12:F15)</f>
        <v>13</v>
      </c>
      <c r="G16" s="121">
        <f t="shared" si="1"/>
        <v>10</v>
      </c>
      <c r="H16" s="121">
        <f t="shared" si="1"/>
        <v>9</v>
      </c>
      <c r="I16" s="121">
        <f t="shared" ref="I16:K16" si="2">SUM(I12:I15)</f>
        <v>0</v>
      </c>
      <c r="J16" s="121">
        <f t="shared" si="2"/>
        <v>0</v>
      </c>
      <c r="K16" s="121">
        <f t="shared" si="2"/>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H19" si="3">SUM(F17:F18)</f>
        <v>6</v>
      </c>
      <c r="G19" s="121">
        <f t="shared" si="3"/>
        <v>6</v>
      </c>
      <c r="H19" s="121">
        <f t="shared" si="3"/>
        <v>6</v>
      </c>
      <c r="I19" s="121">
        <f t="shared" ref="I19:K19" si="4">SUM(I17:I18)</f>
        <v>0</v>
      </c>
      <c r="J19" s="121">
        <f t="shared" si="4"/>
        <v>0</v>
      </c>
      <c r="K19" s="121">
        <f t="shared" si="4"/>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H28" si="5">SUM(F24:F27)</f>
        <v>13</v>
      </c>
      <c r="G28" s="121">
        <f t="shared" si="5"/>
        <v>10</v>
      </c>
      <c r="H28" s="121">
        <f t="shared" si="5"/>
        <v>8</v>
      </c>
      <c r="I28" s="121">
        <f t="shared" ref="I28:K28" si="6">SUM(I24:I27)</f>
        <v>0</v>
      </c>
      <c r="J28" s="121">
        <f t="shared" si="6"/>
        <v>0</v>
      </c>
      <c r="K28" s="121">
        <f t="shared" si="6"/>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H40" si="7">SUM(F36:F39)</f>
        <v>1</v>
      </c>
      <c r="G40" s="109">
        <f t="shared" si="7"/>
        <v>1</v>
      </c>
      <c r="H40" s="109">
        <f t="shared" si="7"/>
        <v>1</v>
      </c>
      <c r="I40" s="109">
        <f t="shared" ref="I40:K40" si="8">SUM(I36:I39)</f>
        <v>0</v>
      </c>
      <c r="J40" s="109">
        <f t="shared" si="8"/>
        <v>0</v>
      </c>
      <c r="K40" s="109">
        <f t="shared" si="8"/>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H45" si="9">SUM(F41:F44)</f>
        <v>1</v>
      </c>
      <c r="G45" s="109">
        <f t="shared" si="9"/>
        <v>1</v>
      </c>
      <c r="H45" s="109">
        <f t="shared" si="9"/>
        <v>0</v>
      </c>
      <c r="I45" s="109">
        <f t="shared" ref="I45:K45" si="10">SUM(I41:I44)</f>
        <v>0</v>
      </c>
      <c r="J45" s="109">
        <f t="shared" si="10"/>
        <v>0</v>
      </c>
      <c r="K45" s="109">
        <f t="shared" si="10"/>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0</v>
      </c>
      <c r="G46" s="111">
        <v>0</v>
      </c>
      <c r="H46" s="111">
        <v>0</v>
      </c>
      <c r="I46" s="111"/>
      <c r="J46" s="111"/>
      <c r="K46" s="111"/>
      <c r="L46" s="13"/>
      <c r="M46" s="79">
        <f t="shared" si="0"/>
        <v>0</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0</v>
      </c>
      <c r="G47" s="111">
        <v>0</v>
      </c>
      <c r="H47" s="111">
        <v>0</v>
      </c>
      <c r="I47" s="111"/>
      <c r="J47" s="111"/>
      <c r="K47" s="111"/>
      <c r="L47" s="13"/>
      <c r="M47" s="79">
        <f t="shared" si="0"/>
        <v>0</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0</v>
      </c>
      <c r="G48" s="111">
        <v>0</v>
      </c>
      <c r="H48" s="111">
        <v>0</v>
      </c>
      <c r="I48" s="111"/>
      <c r="J48" s="111"/>
      <c r="K48" s="111"/>
      <c r="L48" s="13"/>
      <c r="M48" s="79">
        <f t="shared" si="0"/>
        <v>0</v>
      </c>
      <c r="N48" s="13"/>
      <c r="O48" s="902"/>
      <c r="P48" s="13"/>
      <c r="Q48" s="13"/>
      <c r="R48" s="13"/>
      <c r="S48" s="13"/>
      <c r="T48" s="13"/>
      <c r="U48" s="13"/>
      <c r="V48" s="13"/>
      <c r="W48" s="13"/>
      <c r="X48" s="13"/>
      <c r="Y48" s="13"/>
      <c r="Z48" s="13"/>
    </row>
    <row r="49" spans="1:26" ht="12.75" customHeight="1" x14ac:dyDescent="0.25">
      <c r="A49" s="13"/>
      <c r="B49" s="891" t="s">
        <v>256</v>
      </c>
      <c r="C49" s="892" t="s">
        <v>257</v>
      </c>
      <c r="D49" s="81" t="s">
        <v>258</v>
      </c>
      <c r="E49" s="82" t="s">
        <v>259</v>
      </c>
      <c r="F49" s="169">
        <v>0</v>
      </c>
      <c r="G49" s="169">
        <v>0</v>
      </c>
      <c r="H49" s="169">
        <v>0</v>
      </c>
      <c r="I49" s="169"/>
      <c r="J49" s="169"/>
      <c r="K49" s="169"/>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81" t="s">
        <v>261</v>
      </c>
      <c r="E50" s="82" t="s">
        <v>262</v>
      </c>
      <c r="F50" s="169">
        <v>0</v>
      </c>
      <c r="G50" s="169">
        <v>0</v>
      </c>
      <c r="H50" s="169">
        <v>0</v>
      </c>
      <c r="I50" s="169"/>
      <c r="J50" s="169"/>
      <c r="K50" s="169"/>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65" t="s">
        <v>263</v>
      </c>
      <c r="E51" s="100" t="s">
        <v>264</v>
      </c>
      <c r="F51" s="170">
        <v>0</v>
      </c>
      <c r="G51" s="170">
        <v>0</v>
      </c>
      <c r="H51" s="170">
        <v>0</v>
      </c>
      <c r="I51" s="171"/>
      <c r="J51" s="171"/>
      <c r="K51" s="171"/>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81" t="s">
        <v>265</v>
      </c>
      <c r="E52" s="82" t="s">
        <v>266</v>
      </c>
      <c r="F52" s="169">
        <v>0</v>
      </c>
      <c r="G52" s="169">
        <v>0</v>
      </c>
      <c r="H52" s="169">
        <v>0</v>
      </c>
      <c r="I52" s="169"/>
      <c r="J52" s="169"/>
      <c r="K52" s="169"/>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81" t="s">
        <v>267</v>
      </c>
      <c r="E53" s="82" t="s">
        <v>268</v>
      </c>
      <c r="F53" s="169">
        <v>0</v>
      </c>
      <c r="G53" s="169">
        <v>0</v>
      </c>
      <c r="H53" s="169">
        <v>0</v>
      </c>
      <c r="I53" s="169"/>
      <c r="J53" s="169"/>
      <c r="K53" s="169"/>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81" t="s">
        <v>271</v>
      </c>
      <c r="E54" s="82" t="s">
        <v>272</v>
      </c>
      <c r="F54" s="91">
        <v>0</v>
      </c>
      <c r="G54" s="91">
        <v>0</v>
      </c>
      <c r="H54" s="91">
        <v>0</v>
      </c>
      <c r="I54" s="91"/>
      <c r="J54" s="91"/>
      <c r="K54" s="91"/>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81" t="s">
        <v>274</v>
      </c>
      <c r="E55" s="82" t="s">
        <v>275</v>
      </c>
      <c r="F55" s="91">
        <v>0</v>
      </c>
      <c r="G55" s="91">
        <v>0</v>
      </c>
      <c r="H55" s="91">
        <v>0</v>
      </c>
      <c r="I55" s="91"/>
      <c r="J55" s="91"/>
      <c r="K55" s="91"/>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81" t="s">
        <v>276</v>
      </c>
      <c r="E56" s="82" t="s">
        <v>277</v>
      </c>
      <c r="F56" s="91">
        <v>0</v>
      </c>
      <c r="G56" s="91">
        <v>0</v>
      </c>
      <c r="H56" s="91">
        <v>0</v>
      </c>
      <c r="I56" s="91"/>
      <c r="J56" s="91"/>
      <c r="K56" s="91"/>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81" t="s">
        <v>278</v>
      </c>
      <c r="E57" s="82" t="s">
        <v>279</v>
      </c>
      <c r="F57" s="91">
        <v>0</v>
      </c>
      <c r="G57" s="91">
        <v>0</v>
      </c>
      <c r="H57" s="91">
        <v>0</v>
      </c>
      <c r="I57" s="91"/>
      <c r="J57" s="91"/>
      <c r="K57" s="91"/>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H58" si="11">SUM(F54:F57)</f>
        <v>0</v>
      </c>
      <c r="G58" s="109">
        <f t="shared" si="11"/>
        <v>0</v>
      </c>
      <c r="H58" s="109">
        <f t="shared" si="11"/>
        <v>0</v>
      </c>
      <c r="I58" s="109">
        <f t="shared" ref="I58:K58" si="12">SUM(I54:I57)</f>
        <v>0</v>
      </c>
      <c r="J58" s="109">
        <f t="shared" si="12"/>
        <v>0</v>
      </c>
      <c r="K58" s="109">
        <f t="shared" si="12"/>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0</v>
      </c>
      <c r="G59" s="73">
        <v>1</v>
      </c>
      <c r="H59" s="73">
        <v>0</v>
      </c>
      <c r="I59" s="73"/>
      <c r="J59" s="73"/>
      <c r="K59" s="73"/>
      <c r="L59" s="13"/>
      <c r="M59" s="79">
        <f t="shared" si="0"/>
        <v>1</v>
      </c>
      <c r="N59" s="13"/>
      <c r="O59" s="901" t="s">
        <v>852</v>
      </c>
      <c r="P59" s="13"/>
      <c r="Q59" s="13"/>
      <c r="R59" s="13"/>
      <c r="S59" s="13"/>
      <c r="T59" s="13"/>
      <c r="U59" s="13"/>
      <c r="V59" s="13"/>
      <c r="W59" s="13"/>
      <c r="X59" s="13"/>
      <c r="Y59" s="13"/>
      <c r="Z59" s="13"/>
    </row>
    <row r="60" spans="1:26" ht="12.75" customHeight="1" x14ac:dyDescent="0.25">
      <c r="A60" s="13"/>
      <c r="B60" s="866"/>
      <c r="C60" s="866"/>
      <c r="D60" s="81" t="s">
        <v>287</v>
      </c>
      <c r="E60" s="82" t="s">
        <v>288</v>
      </c>
      <c r="F60" s="73">
        <v>0</v>
      </c>
      <c r="G60" s="73">
        <v>20</v>
      </c>
      <c r="H60" s="73">
        <v>0</v>
      </c>
      <c r="I60" s="73"/>
      <c r="J60" s="73"/>
      <c r="K60" s="73"/>
      <c r="L60" s="13"/>
      <c r="M60" s="79">
        <f t="shared" si="0"/>
        <v>20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0</v>
      </c>
      <c r="G61" s="73">
        <v>0</v>
      </c>
      <c r="H61" s="73">
        <v>0</v>
      </c>
      <c r="I61" s="73"/>
      <c r="J61" s="73"/>
      <c r="K61" s="73"/>
      <c r="L61" s="13"/>
      <c r="M61" s="79">
        <f t="shared" si="0"/>
        <v>0</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0</v>
      </c>
      <c r="G62" s="73">
        <v>0</v>
      </c>
      <c r="H62" s="73">
        <v>0</v>
      </c>
      <c r="I62" s="73"/>
      <c r="J62" s="73"/>
      <c r="K62" s="73"/>
      <c r="L62" s="13"/>
      <c r="M62" s="79">
        <f t="shared" si="0"/>
        <v>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3</v>
      </c>
      <c r="G63" s="73">
        <v>3</v>
      </c>
      <c r="H63" s="73">
        <v>3</v>
      </c>
      <c r="I63" s="73"/>
      <c r="J63" s="73"/>
      <c r="K63" s="73"/>
      <c r="L63" s="13"/>
      <c r="M63" s="79">
        <f t="shared" si="0"/>
        <v>9</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15</v>
      </c>
      <c r="G64" s="73">
        <v>15</v>
      </c>
      <c r="H64" s="73">
        <v>15</v>
      </c>
      <c r="I64" s="73"/>
      <c r="J64" s="73"/>
      <c r="K64" s="73"/>
      <c r="L64" s="13"/>
      <c r="M64" s="79">
        <f t="shared" si="0"/>
        <v>45</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1</v>
      </c>
      <c r="G71" s="73">
        <v>0</v>
      </c>
      <c r="H71" s="73">
        <v>0</v>
      </c>
      <c r="I71" s="73"/>
      <c r="J71" s="73"/>
      <c r="K71" s="73"/>
      <c r="L71" s="13"/>
      <c r="M71" s="79">
        <f t="shared" si="0"/>
        <v>1</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20</v>
      </c>
      <c r="G72" s="73">
        <v>0</v>
      </c>
      <c r="H72" s="73">
        <v>0</v>
      </c>
      <c r="I72" s="73"/>
      <c r="J72" s="73"/>
      <c r="K72" s="73"/>
      <c r="L72" s="13"/>
      <c r="M72" s="79">
        <f t="shared" si="0"/>
        <v>20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0</v>
      </c>
      <c r="G83" s="73">
        <v>0</v>
      </c>
      <c r="H83" s="73">
        <v>0</v>
      </c>
      <c r="I83" s="73"/>
      <c r="J83" s="73"/>
      <c r="K83" s="73"/>
      <c r="L83" s="13"/>
      <c r="M83" s="79">
        <f t="shared" si="0"/>
        <v>0</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0</v>
      </c>
      <c r="G84" s="73">
        <v>0</v>
      </c>
      <c r="H84" s="73">
        <v>0</v>
      </c>
      <c r="I84" s="73"/>
      <c r="J84" s="73"/>
      <c r="K84" s="73"/>
      <c r="L84" s="13"/>
      <c r="M84" s="79">
        <f t="shared" si="0"/>
        <v>0</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0</v>
      </c>
      <c r="G89" s="73">
        <v>0</v>
      </c>
      <c r="H89" s="73">
        <v>0</v>
      </c>
      <c r="I89" s="73"/>
      <c r="J89" s="73"/>
      <c r="K89" s="73"/>
      <c r="L89" s="13"/>
      <c r="M89" s="79">
        <f t="shared" si="0"/>
        <v>0</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0</v>
      </c>
      <c r="G90" s="73">
        <v>0</v>
      </c>
      <c r="H90" s="73">
        <v>0</v>
      </c>
      <c r="I90" s="73"/>
      <c r="J90" s="73"/>
      <c r="K90" s="73"/>
      <c r="L90" s="13"/>
      <c r="M90" s="79">
        <f t="shared" si="0"/>
        <v>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13">F59+F61+F63+F65+F67+F69+F71+F73+F75+F77+F79+F81+F83+F85+F87+F89</f>
        <v>4</v>
      </c>
      <c r="G91" s="121">
        <f t="shared" si="13"/>
        <v>4</v>
      </c>
      <c r="H91" s="121">
        <f t="shared" si="13"/>
        <v>3</v>
      </c>
      <c r="I91" s="121">
        <f t="shared" si="13"/>
        <v>0</v>
      </c>
      <c r="J91" s="121">
        <f t="shared" si="13"/>
        <v>0</v>
      </c>
      <c r="K91" s="121">
        <f t="shared" si="13"/>
        <v>0</v>
      </c>
      <c r="L91" s="13"/>
      <c r="M91" s="110">
        <f t="shared" si="0"/>
        <v>11</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14">F60+F62+F64+F66+F68+F70+F72+F74+F76+F78+F80+F82+F84+F86+F88+F90</f>
        <v>35</v>
      </c>
      <c r="G92" s="121">
        <f t="shared" si="14"/>
        <v>35</v>
      </c>
      <c r="H92" s="121">
        <f t="shared" si="14"/>
        <v>15</v>
      </c>
      <c r="I92" s="121">
        <f t="shared" si="14"/>
        <v>0</v>
      </c>
      <c r="J92" s="121">
        <f t="shared" si="14"/>
        <v>0</v>
      </c>
      <c r="K92" s="121">
        <f t="shared" si="14"/>
        <v>0</v>
      </c>
      <c r="L92" s="13"/>
      <c r="M92" s="110">
        <f t="shared" si="0"/>
        <v>85</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2</v>
      </c>
      <c r="G93" s="73">
        <v>1</v>
      </c>
      <c r="H93" s="73">
        <v>1</v>
      </c>
      <c r="I93" s="73"/>
      <c r="J93" s="73"/>
      <c r="K93" s="73"/>
      <c r="L93" s="13"/>
      <c r="M93" s="79">
        <f t="shared" si="0"/>
        <v>4</v>
      </c>
      <c r="N93" s="13"/>
      <c r="O93" s="901" t="s">
        <v>853</v>
      </c>
      <c r="P93" s="13"/>
      <c r="Q93" s="13"/>
      <c r="R93" s="13"/>
      <c r="S93" s="13"/>
      <c r="T93" s="13"/>
      <c r="U93" s="13"/>
      <c r="V93" s="13"/>
      <c r="W93" s="13"/>
      <c r="X93" s="13"/>
      <c r="Y93" s="13"/>
      <c r="Z93" s="13"/>
    </row>
    <row r="94" spans="1:26" ht="12.75" customHeight="1" x14ac:dyDescent="0.25">
      <c r="A94" s="13"/>
      <c r="B94" s="866"/>
      <c r="C94" s="866"/>
      <c r="D94" s="81" t="s">
        <v>287</v>
      </c>
      <c r="E94" s="82" t="s">
        <v>288</v>
      </c>
      <c r="F94" s="73">
        <v>20</v>
      </c>
      <c r="G94" s="73">
        <v>10</v>
      </c>
      <c r="H94" s="73">
        <v>10</v>
      </c>
      <c r="I94" s="73"/>
      <c r="J94" s="73"/>
      <c r="K94" s="73"/>
      <c r="L94" s="13"/>
      <c r="M94" s="79">
        <f t="shared" si="0"/>
        <v>40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0</v>
      </c>
      <c r="H95" s="73">
        <v>0</v>
      </c>
      <c r="I95" s="73"/>
      <c r="J95" s="73"/>
      <c r="K95" s="73"/>
      <c r="L95" s="13"/>
      <c r="M95" s="79">
        <f t="shared" si="0"/>
        <v>0</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0</v>
      </c>
      <c r="H96" s="73">
        <v>0</v>
      </c>
      <c r="I96" s="73"/>
      <c r="J96" s="73"/>
      <c r="K96" s="73"/>
      <c r="L96" s="13"/>
      <c r="M96" s="79">
        <f t="shared" si="0"/>
        <v>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0</v>
      </c>
      <c r="H97" s="73">
        <v>0</v>
      </c>
      <c r="I97" s="73"/>
      <c r="J97" s="73"/>
      <c r="K97" s="73"/>
      <c r="L97" s="13"/>
      <c r="M97" s="79">
        <f t="shared" si="0"/>
        <v>0</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0</v>
      </c>
      <c r="H98" s="73">
        <v>0</v>
      </c>
      <c r="I98" s="73"/>
      <c r="J98" s="73"/>
      <c r="K98" s="73"/>
      <c r="L98" s="13"/>
      <c r="M98" s="79">
        <f t="shared" si="0"/>
        <v>0</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0</v>
      </c>
      <c r="H99" s="73">
        <v>0</v>
      </c>
      <c r="I99" s="73"/>
      <c r="J99" s="73"/>
      <c r="K99" s="73"/>
      <c r="L99" s="13"/>
      <c r="M99" s="79">
        <f t="shared" si="0"/>
        <v>0</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0</v>
      </c>
      <c r="H100" s="73">
        <v>0</v>
      </c>
      <c r="I100" s="73"/>
      <c r="J100" s="73"/>
      <c r="K100" s="73"/>
      <c r="L100" s="13"/>
      <c r="M100" s="79">
        <f t="shared" si="0"/>
        <v>0</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0</v>
      </c>
      <c r="H118" s="73">
        <v>0</v>
      </c>
      <c r="I118" s="73"/>
      <c r="J118" s="73"/>
      <c r="K118" s="73"/>
      <c r="L118" s="13"/>
      <c r="M118" s="79">
        <f t="shared" si="0"/>
        <v>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15">F93+F95+F97+F99+F101+F103+F105+F107+F109+F111+F113+F115+F117+F119</f>
        <v>2</v>
      </c>
      <c r="G125" s="121">
        <f t="shared" si="15"/>
        <v>1</v>
      </c>
      <c r="H125" s="121">
        <f t="shared" si="15"/>
        <v>1</v>
      </c>
      <c r="I125" s="121">
        <f t="shared" si="15"/>
        <v>0</v>
      </c>
      <c r="J125" s="121">
        <f t="shared" si="15"/>
        <v>0</v>
      </c>
      <c r="K125" s="121">
        <f t="shared" si="15"/>
        <v>0</v>
      </c>
      <c r="L125" s="13"/>
      <c r="M125" s="110">
        <f t="shared" si="0"/>
        <v>4</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6">F94+F96+F98+F100+F102+F104+F106+F108+F110+F112+F114+F116+F118+F120</f>
        <v>20</v>
      </c>
      <c r="G126" s="121">
        <f t="shared" si="16"/>
        <v>10</v>
      </c>
      <c r="H126" s="121">
        <f t="shared" si="16"/>
        <v>10</v>
      </c>
      <c r="I126" s="121">
        <f t="shared" si="16"/>
        <v>0</v>
      </c>
      <c r="J126" s="121">
        <f t="shared" si="16"/>
        <v>0</v>
      </c>
      <c r="K126" s="121">
        <f t="shared" si="16"/>
        <v>0</v>
      </c>
      <c r="L126" s="13"/>
      <c r="M126" s="110">
        <f t="shared" si="0"/>
        <v>40</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2</v>
      </c>
      <c r="G127" s="73">
        <v>1</v>
      </c>
      <c r="H127" s="73">
        <v>1</v>
      </c>
      <c r="I127" s="73"/>
      <c r="J127" s="73"/>
      <c r="K127" s="73"/>
      <c r="L127" s="13"/>
      <c r="M127" s="79">
        <f t="shared" si="0"/>
        <v>4</v>
      </c>
      <c r="N127" s="13"/>
      <c r="O127" s="901" t="s">
        <v>854</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20</v>
      </c>
      <c r="G128" s="73">
        <v>10</v>
      </c>
      <c r="H128" s="73">
        <v>10</v>
      </c>
      <c r="I128" s="73"/>
      <c r="J128" s="73"/>
      <c r="K128" s="73"/>
      <c r="L128" s="13"/>
      <c r="M128" s="79">
        <f t="shared" si="0"/>
        <v>40</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4</v>
      </c>
      <c r="G129" s="73">
        <v>1</v>
      </c>
      <c r="H129" s="73">
        <v>2</v>
      </c>
      <c r="I129" s="73"/>
      <c r="J129" s="73"/>
      <c r="K129" s="73"/>
      <c r="L129" s="13"/>
      <c r="M129" s="79">
        <f t="shared" si="0"/>
        <v>7</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220</v>
      </c>
      <c r="G130" s="73">
        <v>10</v>
      </c>
      <c r="H130" s="73">
        <v>220</v>
      </c>
      <c r="I130" s="73"/>
      <c r="J130" s="73"/>
      <c r="K130" s="73"/>
      <c r="L130" s="13"/>
      <c r="M130" s="79">
        <f t="shared" si="0"/>
        <v>450</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1</v>
      </c>
      <c r="G131" s="73">
        <v>2</v>
      </c>
      <c r="H131" s="73">
        <v>0</v>
      </c>
      <c r="I131" s="73"/>
      <c r="J131" s="73"/>
      <c r="K131" s="73"/>
      <c r="L131" s="13"/>
      <c r="M131" s="79">
        <f t="shared" si="0"/>
        <v>3</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18</v>
      </c>
      <c r="G132" s="73">
        <v>60</v>
      </c>
      <c r="H132" s="73">
        <v>0</v>
      </c>
      <c r="I132" s="73"/>
      <c r="J132" s="73"/>
      <c r="K132" s="73"/>
      <c r="L132" s="13"/>
      <c r="M132" s="79">
        <f t="shared" si="0"/>
        <v>78</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0</v>
      </c>
      <c r="I133" s="73"/>
      <c r="J133" s="73"/>
      <c r="K133" s="73"/>
      <c r="L133" s="13"/>
      <c r="M133" s="79">
        <f t="shared" si="0"/>
        <v>0</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0</v>
      </c>
      <c r="H134" s="73">
        <v>0</v>
      </c>
      <c r="I134" s="73"/>
      <c r="J134" s="73"/>
      <c r="K134" s="73"/>
      <c r="L134" s="13"/>
      <c r="M134" s="79">
        <f t="shared" si="0"/>
        <v>0</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0</v>
      </c>
      <c r="I139" s="73"/>
      <c r="J139" s="73"/>
      <c r="K139" s="73"/>
      <c r="L139" s="13"/>
      <c r="M139" s="79">
        <f t="shared" si="0"/>
        <v>0</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0</v>
      </c>
      <c r="I140" s="73"/>
      <c r="J140" s="73"/>
      <c r="K140" s="73"/>
      <c r="L140" s="13"/>
      <c r="M140" s="79">
        <f t="shared" si="0"/>
        <v>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0</v>
      </c>
      <c r="I141" s="73"/>
      <c r="J141" s="73"/>
      <c r="K141" s="73"/>
      <c r="L141" s="13"/>
      <c r="M141" s="79">
        <f t="shared" si="0"/>
        <v>0</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0</v>
      </c>
      <c r="I142" s="73"/>
      <c r="J142" s="73"/>
      <c r="K142" s="73"/>
      <c r="L142" s="13"/>
      <c r="M142" s="79">
        <f t="shared" si="0"/>
        <v>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2</v>
      </c>
      <c r="G143" s="73">
        <v>0</v>
      </c>
      <c r="H143" s="73">
        <v>0</v>
      </c>
      <c r="I143" s="73"/>
      <c r="J143" s="73"/>
      <c r="K143" s="73"/>
      <c r="L143" s="13"/>
      <c r="M143" s="79">
        <f t="shared" si="0"/>
        <v>2</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200</v>
      </c>
      <c r="G144" s="73">
        <v>0</v>
      </c>
      <c r="H144" s="73">
        <v>0</v>
      </c>
      <c r="I144" s="73"/>
      <c r="J144" s="73"/>
      <c r="K144" s="73"/>
      <c r="L144" s="13"/>
      <c r="M144" s="79">
        <f t="shared" si="0"/>
        <v>200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0</v>
      </c>
      <c r="H145" s="73">
        <v>0</v>
      </c>
      <c r="I145" s="73"/>
      <c r="J145" s="73"/>
      <c r="K145" s="73"/>
      <c r="L145" s="13"/>
      <c r="M145" s="79">
        <f t="shared" si="0"/>
        <v>0</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0</v>
      </c>
      <c r="H146" s="73">
        <v>0</v>
      </c>
      <c r="I146" s="73"/>
      <c r="J146" s="73"/>
      <c r="K146" s="73"/>
      <c r="L146" s="13"/>
      <c r="M146" s="79">
        <f t="shared" si="0"/>
        <v>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0</v>
      </c>
      <c r="H151" s="73">
        <v>0</v>
      </c>
      <c r="I151" s="73"/>
      <c r="J151" s="73"/>
      <c r="K151" s="73"/>
      <c r="L151" s="13"/>
      <c r="M151" s="79">
        <f t="shared" si="0"/>
        <v>0</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0</v>
      </c>
      <c r="H152" s="73">
        <v>0</v>
      </c>
      <c r="I152" s="73"/>
      <c r="J152" s="73"/>
      <c r="K152" s="73"/>
      <c r="L152" s="13"/>
      <c r="M152" s="79">
        <f t="shared" si="0"/>
        <v>0</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2</v>
      </c>
      <c r="G155" s="73">
        <v>0</v>
      </c>
      <c r="H155" s="73">
        <v>1</v>
      </c>
      <c r="I155" s="73"/>
      <c r="J155" s="73"/>
      <c r="K155" s="73"/>
      <c r="L155" s="13"/>
      <c r="M155" s="79">
        <f t="shared" si="0"/>
        <v>3</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200</v>
      </c>
      <c r="G156" s="73">
        <v>0</v>
      </c>
      <c r="H156" s="73">
        <v>100</v>
      </c>
      <c r="I156" s="73"/>
      <c r="J156" s="73"/>
      <c r="K156" s="73"/>
      <c r="L156" s="13"/>
      <c r="M156" s="79">
        <f t="shared" si="0"/>
        <v>300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1</v>
      </c>
      <c r="G157" s="73">
        <v>0</v>
      </c>
      <c r="H157" s="73">
        <v>1</v>
      </c>
      <c r="I157" s="73"/>
      <c r="J157" s="73"/>
      <c r="K157" s="73"/>
      <c r="L157" s="13"/>
      <c r="M157" s="79">
        <f t="shared" si="0"/>
        <v>2</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20</v>
      </c>
      <c r="G158" s="73">
        <v>0</v>
      </c>
      <c r="H158" s="73">
        <v>100</v>
      </c>
      <c r="I158" s="73"/>
      <c r="J158" s="73"/>
      <c r="K158" s="73"/>
      <c r="L158" s="13"/>
      <c r="M158" s="79">
        <f t="shared" si="0"/>
        <v>120</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7">F127+F129+F131+F133+F135+F137+F139+F141+F143+F145+F147+F149+F151+F153</f>
        <v>9</v>
      </c>
      <c r="G159" s="121">
        <f t="shared" si="17"/>
        <v>4</v>
      </c>
      <c r="H159" s="121">
        <f t="shared" si="17"/>
        <v>3</v>
      </c>
      <c r="I159" s="121">
        <f t="shared" si="17"/>
        <v>0</v>
      </c>
      <c r="J159" s="121">
        <f t="shared" si="17"/>
        <v>0</v>
      </c>
      <c r="K159" s="121">
        <f t="shared" si="17"/>
        <v>0</v>
      </c>
      <c r="L159" s="13"/>
      <c r="M159" s="110">
        <f t="shared" si="0"/>
        <v>16</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458</v>
      </c>
      <c r="G160" s="121">
        <f t="shared" ref="G160:K160" si="18">+G128+G130+G132+G134+G136+G138+G140+G142+G144+G146+G148+G150+G152+G154</f>
        <v>80</v>
      </c>
      <c r="H160" s="121">
        <f t="shared" si="18"/>
        <v>230</v>
      </c>
      <c r="I160" s="121">
        <f t="shared" si="18"/>
        <v>0</v>
      </c>
      <c r="J160" s="121">
        <f t="shared" si="18"/>
        <v>0</v>
      </c>
      <c r="K160" s="121">
        <f t="shared" si="18"/>
        <v>0</v>
      </c>
      <c r="L160" s="13"/>
      <c r="M160" s="110">
        <f t="shared" si="0"/>
        <v>768</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H177" si="19">F161+F163+F165+F167+F169+F171+F173+F175</f>
        <v>292</v>
      </c>
      <c r="G177" s="122">
        <f t="shared" si="19"/>
        <v>292</v>
      </c>
      <c r="H177" s="122">
        <f t="shared" si="19"/>
        <v>292</v>
      </c>
      <c r="I177" s="122">
        <f t="shared" ref="I177:K177" si="20">I161+I163+I165+I167+I169+I171+I173+I175</f>
        <v>0</v>
      </c>
      <c r="J177" s="122">
        <f t="shared" si="20"/>
        <v>0</v>
      </c>
      <c r="K177" s="122">
        <f t="shared" si="20"/>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H178" si="21">+G162+G164+G166+G168+G170+G172+G174+G176</f>
        <v>4295</v>
      </c>
      <c r="H178" s="121">
        <f t="shared" si="21"/>
        <v>4295</v>
      </c>
      <c r="I178" s="121">
        <f t="shared" ref="I178:K178" si="22">+I162+I164+I166+I168+I170+I172+I174+I176</f>
        <v>0</v>
      </c>
      <c r="J178" s="121">
        <f t="shared" si="22"/>
        <v>0</v>
      </c>
      <c r="K178" s="121">
        <f t="shared" si="22"/>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240</v>
      </c>
      <c r="G179" s="78">
        <v>114</v>
      </c>
      <c r="H179" s="78">
        <v>51</v>
      </c>
      <c r="I179" s="78"/>
      <c r="J179" s="78"/>
      <c r="K179" s="78"/>
      <c r="L179" s="13"/>
      <c r="M179" s="79">
        <f t="shared" si="0"/>
        <v>405</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73">
        <v>50</v>
      </c>
      <c r="G180" s="73">
        <v>25</v>
      </c>
      <c r="H180" s="73">
        <v>10</v>
      </c>
      <c r="I180" s="73"/>
      <c r="J180" s="73"/>
      <c r="K180" s="73"/>
      <c r="L180" s="13"/>
      <c r="M180" s="79">
        <f t="shared" si="0"/>
        <v>85</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78">
        <v>50</v>
      </c>
      <c r="G181" s="78">
        <v>25</v>
      </c>
      <c r="H181" s="78">
        <v>10</v>
      </c>
      <c r="I181" s="78"/>
      <c r="J181" s="78"/>
      <c r="K181" s="78"/>
      <c r="L181" s="13"/>
      <c r="M181" s="79">
        <f t="shared" si="0"/>
        <v>85</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73">
        <v>6</v>
      </c>
      <c r="G182" s="73">
        <v>5</v>
      </c>
      <c r="H182" s="73">
        <v>1</v>
      </c>
      <c r="I182" s="73"/>
      <c r="J182" s="73"/>
      <c r="K182" s="73"/>
      <c r="L182" s="13"/>
      <c r="M182" s="79">
        <f t="shared" si="0"/>
        <v>12</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78">
        <v>7</v>
      </c>
      <c r="G183" s="78">
        <v>5</v>
      </c>
      <c r="H183" s="78">
        <v>1</v>
      </c>
      <c r="I183" s="78"/>
      <c r="J183" s="78"/>
      <c r="K183" s="78"/>
      <c r="L183" s="13"/>
      <c r="M183" s="79">
        <f t="shared" si="0"/>
        <v>13</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73">
        <v>44</v>
      </c>
      <c r="G184" s="73">
        <v>23</v>
      </c>
      <c r="H184" s="73">
        <v>5</v>
      </c>
      <c r="I184" s="73"/>
      <c r="J184" s="73"/>
      <c r="K184" s="73"/>
      <c r="L184" s="13"/>
      <c r="M184" s="79">
        <f t="shared" si="0"/>
        <v>72</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78">
        <v>50</v>
      </c>
      <c r="G185" s="78">
        <v>25</v>
      </c>
      <c r="H185" s="78">
        <v>10</v>
      </c>
      <c r="I185" s="78"/>
      <c r="J185" s="78"/>
      <c r="K185" s="78"/>
      <c r="L185" s="13"/>
      <c r="M185" s="79">
        <f t="shared" si="0"/>
        <v>85</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227</v>
      </c>
      <c r="G186" s="73">
        <v>104</v>
      </c>
      <c r="H186" s="73">
        <v>43</v>
      </c>
      <c r="I186" s="73"/>
      <c r="J186" s="73"/>
      <c r="K186" s="73"/>
      <c r="L186" s="13"/>
      <c r="M186" s="79">
        <f t="shared" si="0"/>
        <v>374</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240</v>
      </c>
      <c r="G187" s="73">
        <v>112</v>
      </c>
      <c r="H187" s="73">
        <v>50</v>
      </c>
      <c r="I187" s="73"/>
      <c r="J187" s="73"/>
      <c r="K187" s="73"/>
      <c r="L187" s="13"/>
      <c r="M187" s="79">
        <f t="shared" si="0"/>
        <v>402</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227</v>
      </c>
      <c r="G188" s="73">
        <v>109</v>
      </c>
      <c r="H188" s="73">
        <v>49</v>
      </c>
      <c r="I188" s="73"/>
      <c r="J188" s="73"/>
      <c r="K188" s="73"/>
      <c r="L188" s="13"/>
      <c r="M188" s="79">
        <f t="shared" si="0"/>
        <v>385</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234</v>
      </c>
      <c r="G189" s="73">
        <v>112</v>
      </c>
      <c r="H189" s="73">
        <v>50</v>
      </c>
      <c r="I189" s="73"/>
      <c r="J189" s="73"/>
      <c r="K189" s="73"/>
      <c r="L189" s="13"/>
      <c r="M189" s="79">
        <f t="shared" si="0"/>
        <v>396</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216</v>
      </c>
      <c r="G190" s="73">
        <v>111</v>
      </c>
      <c r="H190" s="73">
        <v>51</v>
      </c>
      <c r="I190" s="73"/>
      <c r="J190" s="73"/>
      <c r="K190" s="73"/>
      <c r="L190" s="13"/>
      <c r="M190" s="79">
        <f t="shared" si="0"/>
        <v>378</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175</v>
      </c>
      <c r="G191" s="73">
        <v>90</v>
      </c>
      <c r="H191" s="73">
        <v>38</v>
      </c>
      <c r="I191" s="73"/>
      <c r="J191" s="73"/>
      <c r="K191" s="73"/>
      <c r="L191" s="13"/>
      <c r="M191" s="79">
        <f t="shared" si="0"/>
        <v>303</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119</v>
      </c>
      <c r="G192" s="73">
        <v>68</v>
      </c>
      <c r="H192" s="73">
        <v>29</v>
      </c>
      <c r="I192" s="73"/>
      <c r="J192" s="73"/>
      <c r="K192" s="73"/>
      <c r="L192" s="13"/>
      <c r="M192" s="79">
        <f t="shared" si="0"/>
        <v>216</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77</v>
      </c>
      <c r="G193" s="121">
        <v>54</v>
      </c>
      <c r="H193" s="121">
        <v>18</v>
      </c>
      <c r="I193" s="121">
        <f t="shared" ref="I193:K193" si="23">SUM(I180,I182,I184,I186:I192)</f>
        <v>0</v>
      </c>
      <c r="J193" s="121">
        <f t="shared" si="23"/>
        <v>0</v>
      </c>
      <c r="K193" s="121">
        <f t="shared" si="23"/>
        <v>0</v>
      </c>
      <c r="L193" s="13"/>
      <c r="M193" s="110">
        <f t="shared" si="0"/>
        <v>149</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11</v>
      </c>
      <c r="G194" s="73">
        <v>2</v>
      </c>
      <c r="H194" s="73">
        <v>1</v>
      </c>
      <c r="I194" s="73"/>
      <c r="J194" s="73"/>
      <c r="K194" s="73"/>
      <c r="L194" s="13"/>
      <c r="M194" s="79">
        <f t="shared" si="0"/>
        <v>14</v>
      </c>
      <c r="N194" s="13"/>
      <c r="O194" s="901" t="s">
        <v>855</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22</v>
      </c>
      <c r="G195" s="73">
        <v>4</v>
      </c>
      <c r="H195" s="73">
        <v>2</v>
      </c>
      <c r="I195" s="73"/>
      <c r="J195" s="73"/>
      <c r="K195" s="73"/>
      <c r="L195" s="13"/>
      <c r="M195" s="79">
        <f t="shared" si="0"/>
        <v>28</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2</v>
      </c>
      <c r="G196" s="73">
        <v>0</v>
      </c>
      <c r="H196" s="73">
        <v>1</v>
      </c>
      <c r="I196" s="73"/>
      <c r="J196" s="73"/>
      <c r="K196" s="73"/>
      <c r="L196" s="13"/>
      <c r="M196" s="79">
        <f t="shared" si="0"/>
        <v>3</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200</v>
      </c>
      <c r="G197" s="73">
        <v>0</v>
      </c>
      <c r="H197" s="73">
        <v>100</v>
      </c>
      <c r="I197" s="73"/>
      <c r="J197" s="73"/>
      <c r="K197" s="73"/>
      <c r="L197" s="13"/>
      <c r="M197" s="79">
        <f t="shared" si="0"/>
        <v>300</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1</v>
      </c>
      <c r="G202" s="73">
        <v>2</v>
      </c>
      <c r="H202" s="73">
        <v>0</v>
      </c>
      <c r="I202" s="73"/>
      <c r="J202" s="73"/>
      <c r="K202" s="73"/>
      <c r="L202" s="13"/>
      <c r="M202" s="79">
        <f t="shared" si="0"/>
        <v>3</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18</v>
      </c>
      <c r="G203" s="73">
        <v>75</v>
      </c>
      <c r="H203" s="73">
        <v>0</v>
      </c>
      <c r="I203" s="73"/>
      <c r="J203" s="73"/>
      <c r="K203" s="73"/>
      <c r="L203" s="13"/>
      <c r="M203" s="79">
        <f t="shared" si="0"/>
        <v>93</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24">F194+F196+F198+F200+F202+F204</f>
        <v>14</v>
      </c>
      <c r="G206" s="121">
        <f t="shared" si="24"/>
        <v>4</v>
      </c>
      <c r="H206" s="121">
        <f t="shared" si="24"/>
        <v>2</v>
      </c>
      <c r="I206" s="121">
        <f t="shared" si="24"/>
        <v>0</v>
      </c>
      <c r="J206" s="121">
        <f t="shared" si="24"/>
        <v>0</v>
      </c>
      <c r="K206" s="121">
        <f t="shared" si="24"/>
        <v>0</v>
      </c>
      <c r="L206" s="13"/>
      <c r="M206" s="110">
        <f t="shared" si="0"/>
        <v>20</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856</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0</v>
      </c>
      <c r="G210" s="73">
        <v>0</v>
      </c>
      <c r="H210" s="73">
        <v>0</v>
      </c>
      <c r="I210" s="73"/>
      <c r="J210" s="73"/>
      <c r="K210" s="73"/>
      <c r="L210" s="13"/>
      <c r="M210" s="79">
        <f t="shared" si="0"/>
        <v>0</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25">SUM(F207:F210)</f>
        <v>0</v>
      </c>
      <c r="G211" s="109">
        <f t="shared" si="25"/>
        <v>0</v>
      </c>
      <c r="H211" s="109">
        <f t="shared" si="25"/>
        <v>0</v>
      </c>
      <c r="I211" s="109">
        <f t="shared" si="25"/>
        <v>0</v>
      </c>
      <c r="J211" s="109">
        <f t="shared" si="25"/>
        <v>0</v>
      </c>
      <c r="K211" s="109">
        <f t="shared" si="25"/>
        <v>0</v>
      </c>
      <c r="L211" s="13"/>
      <c r="M211" s="110">
        <f t="shared" si="0"/>
        <v>0</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857</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26">SUM(F212:F215)</f>
        <v>0</v>
      </c>
      <c r="G216" s="109">
        <f t="shared" si="26"/>
        <v>0</v>
      </c>
      <c r="H216" s="109">
        <f t="shared" si="26"/>
        <v>0</v>
      </c>
      <c r="I216" s="109">
        <f t="shared" si="26"/>
        <v>0</v>
      </c>
      <c r="J216" s="109">
        <f t="shared" si="26"/>
        <v>0</v>
      </c>
      <c r="K216" s="109">
        <f t="shared" si="26"/>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858</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27">SUM(F217:F220)</f>
        <v>0</v>
      </c>
      <c r="G221" s="109">
        <f t="shared" si="27"/>
        <v>0</v>
      </c>
      <c r="H221" s="109">
        <f t="shared" si="27"/>
        <v>0</v>
      </c>
      <c r="I221" s="109">
        <f t="shared" si="27"/>
        <v>0</v>
      </c>
      <c r="J221" s="109">
        <f t="shared" si="27"/>
        <v>0</v>
      </c>
      <c r="K221" s="109">
        <f t="shared" si="27"/>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859</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8">SUM(F222:F225)</f>
        <v>0</v>
      </c>
      <c r="G226" s="109">
        <f t="shared" si="28"/>
        <v>0</v>
      </c>
      <c r="H226" s="109">
        <f t="shared" si="28"/>
        <v>0</v>
      </c>
      <c r="I226" s="109">
        <f t="shared" si="28"/>
        <v>0</v>
      </c>
      <c r="J226" s="109">
        <f t="shared" si="28"/>
        <v>0</v>
      </c>
      <c r="K226" s="109">
        <f t="shared" si="28"/>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9">SUM(F227:F230)</f>
        <v>0</v>
      </c>
      <c r="G231" s="109">
        <f t="shared" si="29"/>
        <v>0</v>
      </c>
      <c r="H231" s="109">
        <f t="shared" si="29"/>
        <v>0</v>
      </c>
      <c r="I231" s="109">
        <f t="shared" si="29"/>
        <v>0</v>
      </c>
      <c r="J231" s="109">
        <f t="shared" si="29"/>
        <v>0</v>
      </c>
      <c r="K231" s="109">
        <f t="shared" si="29"/>
        <v>0</v>
      </c>
      <c r="L231" s="13"/>
      <c r="M231" s="110">
        <f t="shared" si="0"/>
        <v>0</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860</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30">SUM(F232:F235)</f>
        <v>0</v>
      </c>
      <c r="G236" s="109">
        <f t="shared" si="30"/>
        <v>0</v>
      </c>
      <c r="H236" s="109">
        <f t="shared" si="30"/>
        <v>0</v>
      </c>
      <c r="I236" s="109">
        <f t="shared" si="30"/>
        <v>0</v>
      </c>
      <c r="J236" s="109">
        <f t="shared" si="30"/>
        <v>0</v>
      </c>
      <c r="K236" s="109">
        <f t="shared" si="30"/>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31">+F237+F238+F239+F240</f>
        <v>0</v>
      </c>
      <c r="G241" s="96">
        <f t="shared" si="31"/>
        <v>0</v>
      </c>
      <c r="H241" s="96">
        <f t="shared" si="31"/>
        <v>0</v>
      </c>
      <c r="I241" s="96">
        <f t="shared" si="31"/>
        <v>0</v>
      </c>
      <c r="J241" s="96">
        <f t="shared" si="31"/>
        <v>0</v>
      </c>
      <c r="K241" s="96">
        <f t="shared" si="31"/>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32">+F242+F243+F244+F245</f>
        <v>0</v>
      </c>
      <c r="G246" s="96">
        <f t="shared" si="32"/>
        <v>0</v>
      </c>
      <c r="H246" s="96">
        <f t="shared" si="32"/>
        <v>0</v>
      </c>
      <c r="I246" s="96">
        <f t="shared" si="32"/>
        <v>0</v>
      </c>
      <c r="J246" s="96">
        <f t="shared" si="32"/>
        <v>0</v>
      </c>
      <c r="K246" s="96">
        <f t="shared" si="32"/>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861</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33">SUM(F247:F250)</f>
        <v>0</v>
      </c>
      <c r="G251" s="109">
        <f t="shared" si="33"/>
        <v>0</v>
      </c>
      <c r="H251" s="109">
        <f t="shared" si="33"/>
        <v>0</v>
      </c>
      <c r="I251" s="109">
        <f t="shared" si="33"/>
        <v>0</v>
      </c>
      <c r="J251" s="109">
        <f t="shared" si="33"/>
        <v>0</v>
      </c>
      <c r="K251" s="109">
        <f t="shared" si="33"/>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c r="G252" s="96"/>
      <c r="H252" s="96"/>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c r="G253" s="96"/>
      <c r="H253" s="96"/>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c r="G254" s="96"/>
      <c r="H254" s="96"/>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c r="G255" s="96"/>
      <c r="H255" s="96"/>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131" t="s">
        <v>673</v>
      </c>
      <c r="E256" s="130" t="s">
        <v>674</v>
      </c>
      <c r="F256" s="96">
        <f t="shared" ref="F256:K256" si="34">+F252+F253+F254+F255</f>
        <v>0</v>
      </c>
      <c r="G256" s="96">
        <f t="shared" si="34"/>
        <v>0</v>
      </c>
      <c r="H256" s="96">
        <f t="shared" si="34"/>
        <v>0</v>
      </c>
      <c r="I256" s="96">
        <f t="shared" si="34"/>
        <v>0</v>
      </c>
      <c r="J256" s="96">
        <f t="shared" si="34"/>
        <v>0</v>
      </c>
      <c r="K256" s="96">
        <f t="shared" si="34"/>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760" t="s">
        <v>676</v>
      </c>
      <c r="E257" s="761" t="s">
        <v>677</v>
      </c>
      <c r="F257" s="762"/>
      <c r="G257" s="762"/>
      <c r="H257" s="762"/>
      <c r="I257" s="762"/>
      <c r="J257" s="762"/>
      <c r="K257" s="762"/>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760" t="s">
        <v>679</v>
      </c>
      <c r="E258" s="761" t="s">
        <v>680</v>
      </c>
      <c r="F258" s="762"/>
      <c r="G258" s="762"/>
      <c r="H258" s="762"/>
      <c r="I258" s="762"/>
      <c r="J258" s="762"/>
      <c r="K258" s="762"/>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760" t="s">
        <v>682</v>
      </c>
      <c r="E259" s="761" t="s">
        <v>683</v>
      </c>
      <c r="F259" s="762"/>
      <c r="G259" s="762"/>
      <c r="H259" s="762"/>
      <c r="I259" s="762"/>
      <c r="J259" s="762"/>
      <c r="K259" s="762"/>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760" t="s">
        <v>685</v>
      </c>
      <c r="E260" s="761" t="s">
        <v>686</v>
      </c>
      <c r="F260" s="762"/>
      <c r="G260" s="762"/>
      <c r="H260" s="762"/>
      <c r="I260" s="762"/>
      <c r="J260" s="762"/>
      <c r="K260" s="762"/>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28" t="s">
        <v>688</v>
      </c>
      <c r="E261" s="108" t="s">
        <v>689</v>
      </c>
      <c r="F261" s="109">
        <f t="shared" ref="F261:K261" si="35">SUM(F257:F260)</f>
        <v>0</v>
      </c>
      <c r="G261" s="109">
        <f t="shared" si="35"/>
        <v>0</v>
      </c>
      <c r="H261" s="109">
        <f t="shared" si="35"/>
        <v>0</v>
      </c>
      <c r="I261" s="109">
        <f t="shared" si="35"/>
        <v>0</v>
      </c>
      <c r="J261" s="109">
        <f t="shared" si="35"/>
        <v>0</v>
      </c>
      <c r="K261" s="109">
        <f t="shared" si="35"/>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72" t="s">
        <v>691</v>
      </c>
      <c r="E262" s="173" t="s">
        <v>692</v>
      </c>
      <c r="F262" s="175"/>
      <c r="G262" s="175"/>
      <c r="H262" s="175"/>
      <c r="I262" s="175"/>
      <c r="J262" s="175"/>
      <c r="K262" s="175"/>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72" t="s">
        <v>694</v>
      </c>
      <c r="E263" s="173" t="s">
        <v>695</v>
      </c>
      <c r="F263" s="175"/>
      <c r="G263" s="175"/>
      <c r="H263" s="175"/>
      <c r="I263" s="175"/>
      <c r="J263" s="175"/>
      <c r="K263" s="175"/>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72" t="s">
        <v>697</v>
      </c>
      <c r="E264" s="173" t="s">
        <v>698</v>
      </c>
      <c r="F264" s="175"/>
      <c r="G264" s="175"/>
      <c r="H264" s="175"/>
      <c r="I264" s="175"/>
      <c r="J264" s="175"/>
      <c r="K264" s="175"/>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72" t="s">
        <v>700</v>
      </c>
      <c r="E265" s="173" t="s">
        <v>701</v>
      </c>
      <c r="F265" s="175"/>
      <c r="G265" s="175"/>
      <c r="H265" s="175"/>
      <c r="I265" s="175"/>
      <c r="J265" s="175"/>
      <c r="K265" s="175"/>
      <c r="L265" s="134"/>
      <c r="M265" s="135">
        <f t="shared" ref="M265:M289" si="36">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172" t="s">
        <v>703</v>
      </c>
      <c r="E266" s="173" t="s">
        <v>704</v>
      </c>
      <c r="F266" s="174">
        <f t="shared" ref="F266:K266" si="37">+F262+F263+F264+F265</f>
        <v>0</v>
      </c>
      <c r="G266" s="174">
        <f t="shared" si="37"/>
        <v>0</v>
      </c>
      <c r="H266" s="174">
        <f t="shared" si="37"/>
        <v>0</v>
      </c>
      <c r="I266" s="174">
        <f t="shared" si="37"/>
        <v>0</v>
      </c>
      <c r="J266" s="174">
        <f t="shared" si="37"/>
        <v>0</v>
      </c>
      <c r="K266" s="174">
        <f t="shared" si="37"/>
        <v>0</v>
      </c>
      <c r="L266" s="13"/>
      <c r="M266" s="79">
        <f t="shared" si="36"/>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760" t="s">
        <v>707</v>
      </c>
      <c r="E267" s="761" t="s">
        <v>708</v>
      </c>
      <c r="F267" s="762"/>
      <c r="G267" s="762"/>
      <c r="H267" s="762"/>
      <c r="I267" s="762"/>
      <c r="J267" s="762"/>
      <c r="K267" s="762"/>
      <c r="L267" s="13"/>
      <c r="M267" s="79">
        <f t="shared" si="36"/>
        <v>0</v>
      </c>
      <c r="N267" s="13"/>
      <c r="O267" s="901" t="s">
        <v>862</v>
      </c>
      <c r="P267" s="13"/>
      <c r="Q267" s="13"/>
      <c r="R267" s="13"/>
      <c r="S267" s="13"/>
      <c r="T267" s="13"/>
      <c r="U267" s="13"/>
      <c r="V267" s="13"/>
      <c r="W267" s="13"/>
      <c r="X267" s="13"/>
      <c r="Y267" s="13"/>
      <c r="Z267" s="13"/>
    </row>
    <row r="268" spans="1:26" ht="12.75" customHeight="1" x14ac:dyDescent="0.25">
      <c r="A268" s="13"/>
      <c r="B268" s="83" t="s">
        <v>710</v>
      </c>
      <c r="C268" s="866"/>
      <c r="D268" s="760" t="s">
        <v>711</v>
      </c>
      <c r="E268" s="761" t="s">
        <v>712</v>
      </c>
      <c r="F268" s="762"/>
      <c r="G268" s="762"/>
      <c r="H268" s="762"/>
      <c r="I268" s="762"/>
      <c r="J268" s="762"/>
      <c r="K268" s="762"/>
      <c r="L268" s="13"/>
      <c r="M268" s="79">
        <f t="shared" si="36"/>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760" t="s">
        <v>714</v>
      </c>
      <c r="E269" s="761" t="s">
        <v>715</v>
      </c>
      <c r="F269" s="762"/>
      <c r="G269" s="762"/>
      <c r="H269" s="762"/>
      <c r="I269" s="762"/>
      <c r="J269" s="762"/>
      <c r="K269" s="762"/>
      <c r="L269" s="13"/>
      <c r="M269" s="79">
        <f t="shared" si="36"/>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760" t="s">
        <v>717</v>
      </c>
      <c r="E270" s="761" t="s">
        <v>718</v>
      </c>
      <c r="F270" s="762"/>
      <c r="G270" s="762"/>
      <c r="H270" s="762"/>
      <c r="I270" s="762"/>
      <c r="J270" s="762"/>
      <c r="K270" s="762"/>
      <c r="L270" s="13"/>
      <c r="M270" s="79">
        <f t="shared" si="36"/>
        <v>0</v>
      </c>
      <c r="N270" s="13"/>
      <c r="O270" s="902"/>
      <c r="P270" s="13"/>
      <c r="Q270" s="13"/>
      <c r="R270" s="13"/>
      <c r="S270" s="13"/>
      <c r="T270" s="13"/>
      <c r="U270" s="13"/>
      <c r="V270" s="13"/>
      <c r="W270" s="13"/>
      <c r="X270" s="13"/>
      <c r="Y270" s="13"/>
      <c r="Z270" s="13"/>
    </row>
    <row r="271" spans="1:26" ht="12.75" customHeight="1" x14ac:dyDescent="0.25">
      <c r="A271" s="13"/>
      <c r="B271" s="83">
        <v>18</v>
      </c>
      <c r="C271" s="867"/>
      <c r="D271" s="128" t="s">
        <v>719</v>
      </c>
      <c r="E271" s="161" t="s">
        <v>720</v>
      </c>
      <c r="F271" s="79">
        <f t="shared" ref="F271:K271" si="38">SUM(F267:F270)</f>
        <v>0</v>
      </c>
      <c r="G271" s="79">
        <f t="shared" si="38"/>
        <v>0</v>
      </c>
      <c r="H271" s="79">
        <f t="shared" si="38"/>
        <v>0</v>
      </c>
      <c r="I271" s="79">
        <f t="shared" si="38"/>
        <v>0</v>
      </c>
      <c r="J271" s="79">
        <f t="shared" si="38"/>
        <v>0</v>
      </c>
      <c r="K271" s="79">
        <f t="shared" si="38"/>
        <v>0</v>
      </c>
      <c r="L271" s="13"/>
      <c r="M271" s="110">
        <f t="shared" si="36"/>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769">
        <v>1</v>
      </c>
      <c r="G272" s="142">
        <v>1</v>
      </c>
      <c r="H272" s="142">
        <v>0</v>
      </c>
      <c r="I272" s="141"/>
      <c r="J272" s="141"/>
      <c r="K272" s="141"/>
      <c r="L272" s="138"/>
      <c r="M272" s="79">
        <f t="shared" si="36"/>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769">
        <v>15</v>
      </c>
      <c r="G273" s="142">
        <v>15</v>
      </c>
      <c r="H273" s="142">
        <v>0</v>
      </c>
      <c r="I273" s="141"/>
      <c r="J273" s="141"/>
      <c r="K273" s="141"/>
      <c r="L273" s="138"/>
      <c r="M273" s="79">
        <f t="shared" si="36"/>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769">
        <v>15</v>
      </c>
      <c r="G274" s="142">
        <v>15</v>
      </c>
      <c r="H274" s="142">
        <v>0</v>
      </c>
      <c r="I274" s="142"/>
      <c r="J274" s="142"/>
      <c r="K274" s="142"/>
      <c r="L274" s="13"/>
      <c r="M274" s="79">
        <f t="shared" si="36"/>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769">
        <v>5</v>
      </c>
      <c r="G275" s="142">
        <v>12</v>
      </c>
      <c r="H275" s="142">
        <v>0</v>
      </c>
      <c r="I275" s="142"/>
      <c r="J275" s="142"/>
      <c r="K275" s="142"/>
      <c r="L275" s="13"/>
      <c r="M275" s="79">
        <f t="shared" si="36"/>
        <v>17</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769">
        <v>0</v>
      </c>
      <c r="G276" s="142">
        <v>1</v>
      </c>
      <c r="H276" s="142">
        <v>0</v>
      </c>
      <c r="I276" s="142"/>
      <c r="J276" s="142"/>
      <c r="K276" s="142"/>
      <c r="L276" s="13"/>
      <c r="M276" s="79">
        <f t="shared" si="36"/>
        <v>1</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44">
        <v>0</v>
      </c>
      <c r="G277" s="144">
        <v>0</v>
      </c>
      <c r="H277" s="144">
        <v>0</v>
      </c>
      <c r="I277" s="144"/>
      <c r="J277" s="144"/>
      <c r="K277" s="144"/>
      <c r="L277" s="13"/>
      <c r="M277" s="79">
        <f t="shared" si="36"/>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44">
        <v>0</v>
      </c>
      <c r="G278" s="144">
        <v>0</v>
      </c>
      <c r="H278" s="144">
        <v>0</v>
      </c>
      <c r="I278" s="144"/>
      <c r="J278" s="144"/>
      <c r="K278" s="144"/>
      <c r="L278" s="13"/>
      <c r="M278" s="79">
        <f t="shared" si="36"/>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44">
        <v>1</v>
      </c>
      <c r="G279" s="144">
        <v>0</v>
      </c>
      <c r="H279" s="144">
        <v>0</v>
      </c>
      <c r="I279" s="144"/>
      <c r="J279" s="144"/>
      <c r="K279" s="144"/>
      <c r="L279" s="13"/>
      <c r="M279" s="79">
        <f t="shared" si="36"/>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44">
        <v>0</v>
      </c>
      <c r="G280" s="144">
        <v>1</v>
      </c>
      <c r="H280" s="144">
        <v>0</v>
      </c>
      <c r="I280" s="144"/>
      <c r="J280" s="144"/>
      <c r="K280" s="144"/>
      <c r="L280" s="13"/>
      <c r="M280" s="79">
        <f t="shared" si="36"/>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H281" si="39">SUM(F277:F280)</f>
        <v>1</v>
      </c>
      <c r="G281" s="166">
        <f t="shared" si="39"/>
        <v>1</v>
      </c>
      <c r="H281" s="166">
        <f t="shared" si="39"/>
        <v>0</v>
      </c>
      <c r="I281" s="166">
        <f t="shared" ref="I281:K281" si="40">SUM(I277:I280)</f>
        <v>0</v>
      </c>
      <c r="J281" s="166">
        <f t="shared" si="40"/>
        <v>0</v>
      </c>
      <c r="K281" s="166">
        <f t="shared" si="40"/>
        <v>0</v>
      </c>
      <c r="L281" s="13"/>
      <c r="M281" s="110">
        <f t="shared" si="36"/>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65" t="s">
        <v>753</v>
      </c>
      <c r="E282" s="63" t="s">
        <v>754</v>
      </c>
      <c r="F282" s="137">
        <v>0</v>
      </c>
      <c r="G282" s="137">
        <v>0</v>
      </c>
      <c r="H282" s="137">
        <v>0</v>
      </c>
      <c r="I282" s="44"/>
      <c r="J282" s="44"/>
      <c r="K282" s="44"/>
      <c r="L282" s="13"/>
      <c r="M282" s="79">
        <f t="shared" si="36"/>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65" t="s">
        <v>757</v>
      </c>
      <c r="E283" s="63" t="s">
        <v>758</v>
      </c>
      <c r="F283" s="137">
        <v>0</v>
      </c>
      <c r="G283" s="137">
        <v>0</v>
      </c>
      <c r="H283" s="137">
        <v>0</v>
      </c>
      <c r="I283" s="44"/>
      <c r="J283" s="44"/>
      <c r="K283" s="44"/>
      <c r="L283" s="13"/>
      <c r="M283" s="79">
        <f t="shared" si="36"/>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65" t="s">
        <v>760</v>
      </c>
      <c r="E284" s="63" t="s">
        <v>761</v>
      </c>
      <c r="F284" s="137">
        <v>0</v>
      </c>
      <c r="G284" s="137">
        <v>0</v>
      </c>
      <c r="H284" s="137">
        <v>0</v>
      </c>
      <c r="I284" s="44"/>
      <c r="J284" s="44"/>
      <c r="K284" s="44"/>
      <c r="L284" s="13"/>
      <c r="M284" s="79">
        <f t="shared" si="36"/>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36"/>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36"/>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36"/>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36"/>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H289" si="41">SUM(F285:F288)</f>
        <v>13</v>
      </c>
      <c r="G289" s="166">
        <f t="shared" si="41"/>
        <v>10</v>
      </c>
      <c r="H289" s="166">
        <f t="shared" si="41"/>
        <v>9</v>
      </c>
      <c r="I289" s="166">
        <f t="shared" ref="I289:K289" si="42">SUM(I285:I288)</f>
        <v>0</v>
      </c>
      <c r="J289" s="166">
        <f t="shared" si="42"/>
        <v>0</v>
      </c>
      <c r="K289" s="166">
        <f t="shared" si="42"/>
        <v>0</v>
      </c>
      <c r="L289" s="13"/>
      <c r="M289" s="110">
        <f t="shared" si="36"/>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Z1000"/>
  <sheetViews>
    <sheetView topLeftCell="A209" workbookViewId="0">
      <selection activeCell="G12" sqref="G12"/>
    </sheetView>
  </sheetViews>
  <sheetFormatPr defaultColWidth="12.6640625" defaultRowHeight="15" customHeight="1" x14ac:dyDescent="0.25"/>
  <cols>
    <col min="1" max="1" width="2.33203125" customWidth="1"/>
    <col min="2" max="2" width="4.109375" customWidth="1"/>
    <col min="3" max="3" width="9.6640625" customWidth="1"/>
    <col min="4" max="4" width="58.33203125" customWidth="1"/>
    <col min="5" max="5" width="10.33203125" customWidth="1"/>
    <col min="6" max="9" width="6.33203125" customWidth="1"/>
    <col min="10" max="10" width="6" customWidth="1"/>
    <col min="11" max="11" width="6.33203125" customWidth="1"/>
    <col min="12" max="12" width="1.88671875" customWidth="1"/>
    <col min="13" max="13" width="9.109375" customWidth="1"/>
    <col min="14" max="14" width="1.6640625" customWidth="1"/>
    <col min="15" max="15" width="46.3320312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863</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39.7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9</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1</v>
      </c>
      <c r="G46" s="111">
        <v>1</v>
      </c>
      <c r="H46" s="111">
        <v>1</v>
      </c>
      <c r="I46" s="111"/>
      <c r="J46" s="111"/>
      <c r="K46" s="111"/>
      <c r="L46" s="13"/>
      <c r="M46" s="79">
        <f t="shared" si="0"/>
        <v>3</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1</v>
      </c>
      <c r="G47" s="111">
        <v>1</v>
      </c>
      <c r="H47" s="111">
        <v>1</v>
      </c>
      <c r="I47" s="111"/>
      <c r="J47" s="111"/>
      <c r="K47" s="111"/>
      <c r="L47" s="13"/>
      <c r="M47" s="79">
        <f t="shared" si="0"/>
        <v>3</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26</v>
      </c>
      <c r="G48" s="111">
        <v>20</v>
      </c>
      <c r="H48" s="111">
        <v>18</v>
      </c>
      <c r="I48" s="111"/>
      <c r="J48" s="111"/>
      <c r="K48" s="111"/>
      <c r="L48" s="13"/>
      <c r="M48" s="79">
        <f t="shared" si="0"/>
        <v>64</v>
      </c>
      <c r="N48" s="13"/>
      <c r="O48" s="902"/>
      <c r="P48" s="13"/>
      <c r="Q48" s="13"/>
      <c r="R48" s="13"/>
      <c r="S48" s="13"/>
      <c r="T48" s="13"/>
      <c r="U48" s="13"/>
      <c r="V48" s="13"/>
      <c r="W48" s="13"/>
      <c r="X48" s="13"/>
      <c r="Y48" s="13"/>
      <c r="Z48" s="13"/>
    </row>
    <row r="49" spans="1:26" ht="12.75" customHeight="1" x14ac:dyDescent="0.25">
      <c r="A49" s="13"/>
      <c r="B49" s="891" t="s">
        <v>256</v>
      </c>
      <c r="C49" s="892" t="s">
        <v>257</v>
      </c>
      <c r="D49" s="81" t="s">
        <v>258</v>
      </c>
      <c r="E49" s="82" t="s">
        <v>259</v>
      </c>
      <c r="F49" s="169">
        <v>0</v>
      </c>
      <c r="G49" s="169">
        <v>0</v>
      </c>
      <c r="H49" s="169">
        <v>0</v>
      </c>
      <c r="I49" s="169"/>
      <c r="J49" s="169"/>
      <c r="K49" s="169"/>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81" t="s">
        <v>261</v>
      </c>
      <c r="E50" s="82" t="s">
        <v>262</v>
      </c>
      <c r="F50" s="169">
        <v>0</v>
      </c>
      <c r="G50" s="169">
        <v>0</v>
      </c>
      <c r="H50" s="169">
        <v>0</v>
      </c>
      <c r="I50" s="169"/>
      <c r="J50" s="169"/>
      <c r="K50" s="169"/>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65" t="s">
        <v>263</v>
      </c>
      <c r="E51" s="100" t="s">
        <v>264</v>
      </c>
      <c r="F51" s="170">
        <v>0</v>
      </c>
      <c r="G51" s="170">
        <v>0</v>
      </c>
      <c r="H51" s="170">
        <v>0</v>
      </c>
      <c r="I51" s="171"/>
      <c r="J51" s="171"/>
      <c r="K51" s="171"/>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81" t="s">
        <v>265</v>
      </c>
      <c r="E52" s="82" t="s">
        <v>266</v>
      </c>
      <c r="F52" s="169">
        <v>0</v>
      </c>
      <c r="G52" s="169">
        <v>0</v>
      </c>
      <c r="H52" s="169">
        <v>0</v>
      </c>
      <c r="I52" s="169"/>
      <c r="J52" s="169"/>
      <c r="K52" s="169"/>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81" t="s">
        <v>267</v>
      </c>
      <c r="E53" s="82" t="s">
        <v>268</v>
      </c>
      <c r="F53" s="169">
        <v>0</v>
      </c>
      <c r="G53" s="169">
        <v>0</v>
      </c>
      <c r="H53" s="169">
        <v>0</v>
      </c>
      <c r="I53" s="169"/>
      <c r="J53" s="169"/>
      <c r="K53" s="169"/>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81" t="s">
        <v>271</v>
      </c>
      <c r="E54" s="82" t="s">
        <v>272</v>
      </c>
      <c r="F54" s="91">
        <v>0</v>
      </c>
      <c r="G54" s="91">
        <v>0</v>
      </c>
      <c r="H54" s="91">
        <v>0</v>
      </c>
      <c r="I54" s="91"/>
      <c r="J54" s="91"/>
      <c r="K54" s="91"/>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81" t="s">
        <v>274</v>
      </c>
      <c r="E55" s="82" t="s">
        <v>275</v>
      </c>
      <c r="F55" s="91">
        <v>0</v>
      </c>
      <c r="G55" s="91">
        <v>0</v>
      </c>
      <c r="H55" s="91">
        <v>0</v>
      </c>
      <c r="I55" s="91"/>
      <c r="J55" s="91"/>
      <c r="K55" s="91"/>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81" t="s">
        <v>276</v>
      </c>
      <c r="E56" s="82" t="s">
        <v>277</v>
      </c>
      <c r="F56" s="91">
        <v>0</v>
      </c>
      <c r="G56" s="91">
        <v>0</v>
      </c>
      <c r="H56" s="91">
        <v>0</v>
      </c>
      <c r="I56" s="91"/>
      <c r="J56" s="91"/>
      <c r="K56" s="91"/>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81" t="s">
        <v>278</v>
      </c>
      <c r="E57" s="82" t="s">
        <v>279</v>
      </c>
      <c r="F57" s="91">
        <v>0</v>
      </c>
      <c r="G57" s="91">
        <v>0</v>
      </c>
      <c r="H57" s="91">
        <v>0</v>
      </c>
      <c r="I57" s="91"/>
      <c r="J57" s="91"/>
      <c r="K57" s="91"/>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1</v>
      </c>
      <c r="G59" s="73">
        <v>1</v>
      </c>
      <c r="H59" s="73">
        <v>1</v>
      </c>
      <c r="I59" s="73"/>
      <c r="J59" s="73"/>
      <c r="K59" s="73"/>
      <c r="L59" s="13"/>
      <c r="M59" s="79">
        <f t="shared" si="0"/>
        <v>3</v>
      </c>
      <c r="N59" s="13"/>
      <c r="O59" s="901" t="s">
        <v>864</v>
      </c>
      <c r="P59" s="13"/>
      <c r="Q59" s="13"/>
      <c r="R59" s="13"/>
      <c r="S59" s="13"/>
      <c r="T59" s="13"/>
      <c r="U59" s="13"/>
      <c r="V59" s="13"/>
      <c r="W59" s="13"/>
      <c r="X59" s="13"/>
      <c r="Y59" s="13"/>
      <c r="Z59" s="13"/>
    </row>
    <row r="60" spans="1:26" ht="12.75" customHeight="1" x14ac:dyDescent="0.25">
      <c r="A60" s="13"/>
      <c r="B60" s="866"/>
      <c r="C60" s="866"/>
      <c r="D60" s="81" t="s">
        <v>287</v>
      </c>
      <c r="E60" s="82" t="s">
        <v>288</v>
      </c>
      <c r="F60" s="73">
        <v>10</v>
      </c>
      <c r="G60" s="73">
        <v>10</v>
      </c>
      <c r="H60" s="73">
        <v>10</v>
      </c>
      <c r="I60" s="73"/>
      <c r="J60" s="73"/>
      <c r="K60" s="73"/>
      <c r="L60" s="13"/>
      <c r="M60" s="79">
        <f t="shared" si="0"/>
        <v>30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0</v>
      </c>
      <c r="G61" s="73">
        <v>0</v>
      </c>
      <c r="H61" s="73">
        <v>0</v>
      </c>
      <c r="I61" s="73"/>
      <c r="J61" s="73"/>
      <c r="K61" s="73"/>
      <c r="L61" s="13"/>
      <c r="M61" s="79">
        <f t="shared" si="0"/>
        <v>0</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0</v>
      </c>
      <c r="G62" s="73">
        <v>0</v>
      </c>
      <c r="H62" s="73">
        <v>0</v>
      </c>
      <c r="I62" s="73"/>
      <c r="J62" s="73"/>
      <c r="K62" s="73"/>
      <c r="L62" s="13"/>
      <c r="M62" s="79">
        <f t="shared" si="0"/>
        <v>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0</v>
      </c>
      <c r="G63" s="73">
        <v>0</v>
      </c>
      <c r="H63" s="73">
        <v>0</v>
      </c>
      <c r="I63" s="73"/>
      <c r="J63" s="73"/>
      <c r="K63" s="73"/>
      <c r="L63" s="13"/>
      <c r="M63" s="79">
        <f t="shared" si="0"/>
        <v>0</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0</v>
      </c>
      <c r="G64" s="73">
        <v>0</v>
      </c>
      <c r="H64" s="73">
        <v>0</v>
      </c>
      <c r="I64" s="73"/>
      <c r="J64" s="73"/>
      <c r="K64" s="73"/>
      <c r="L64" s="13"/>
      <c r="M64" s="79">
        <f t="shared" si="0"/>
        <v>0</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1</v>
      </c>
      <c r="G71" s="73">
        <v>1</v>
      </c>
      <c r="H71" s="73">
        <v>1</v>
      </c>
      <c r="I71" s="73"/>
      <c r="J71" s="73"/>
      <c r="K71" s="73"/>
      <c r="L71" s="13"/>
      <c r="M71" s="79">
        <f t="shared" si="0"/>
        <v>3</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10</v>
      </c>
      <c r="G72" s="73">
        <v>10</v>
      </c>
      <c r="H72" s="73">
        <v>10</v>
      </c>
      <c r="I72" s="73"/>
      <c r="J72" s="73"/>
      <c r="K72" s="73"/>
      <c r="L72" s="13"/>
      <c r="M72" s="79">
        <f t="shared" si="0"/>
        <v>30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3</v>
      </c>
      <c r="G83" s="73">
        <v>3</v>
      </c>
      <c r="H83" s="73">
        <v>3</v>
      </c>
      <c r="I83" s="73"/>
      <c r="J83" s="73"/>
      <c r="K83" s="73"/>
      <c r="L83" s="13"/>
      <c r="M83" s="79">
        <f t="shared" si="0"/>
        <v>9</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15</v>
      </c>
      <c r="G84" s="73">
        <v>15</v>
      </c>
      <c r="H84" s="73">
        <v>15</v>
      </c>
      <c r="I84" s="73"/>
      <c r="J84" s="73"/>
      <c r="K84" s="73"/>
      <c r="L84" s="13"/>
      <c r="M84" s="79">
        <f t="shared" si="0"/>
        <v>45</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1</v>
      </c>
      <c r="G89" s="73">
        <v>1</v>
      </c>
      <c r="H89" s="73">
        <v>1</v>
      </c>
      <c r="I89" s="73"/>
      <c r="J89" s="73"/>
      <c r="K89" s="73"/>
      <c r="L89" s="13"/>
      <c r="M89" s="79">
        <f t="shared" si="0"/>
        <v>3</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10</v>
      </c>
      <c r="G90" s="73">
        <v>10</v>
      </c>
      <c r="H90" s="73">
        <v>10</v>
      </c>
      <c r="I90" s="73"/>
      <c r="J90" s="73"/>
      <c r="K90" s="73"/>
      <c r="L90" s="13"/>
      <c r="M90" s="79">
        <f t="shared" si="0"/>
        <v>30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6</v>
      </c>
      <c r="G91" s="121">
        <f t="shared" si="7"/>
        <v>6</v>
      </c>
      <c r="H91" s="121">
        <f t="shared" si="7"/>
        <v>6</v>
      </c>
      <c r="I91" s="121">
        <f t="shared" si="7"/>
        <v>0</v>
      </c>
      <c r="J91" s="121">
        <f t="shared" si="7"/>
        <v>0</v>
      </c>
      <c r="K91" s="121">
        <f t="shared" si="7"/>
        <v>0</v>
      </c>
      <c r="L91" s="13"/>
      <c r="M91" s="110">
        <f t="shared" si="0"/>
        <v>18</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45</v>
      </c>
      <c r="G92" s="121">
        <f t="shared" si="8"/>
        <v>45</v>
      </c>
      <c r="H92" s="121">
        <f t="shared" si="8"/>
        <v>45</v>
      </c>
      <c r="I92" s="121">
        <f t="shared" si="8"/>
        <v>0</v>
      </c>
      <c r="J92" s="121">
        <f t="shared" si="8"/>
        <v>0</v>
      </c>
      <c r="K92" s="121">
        <f t="shared" si="8"/>
        <v>0</v>
      </c>
      <c r="L92" s="13"/>
      <c r="M92" s="110">
        <f t="shared" si="0"/>
        <v>135</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865</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0</v>
      </c>
      <c r="H95" s="73">
        <v>0</v>
      </c>
      <c r="I95" s="73"/>
      <c r="J95" s="73"/>
      <c r="K95" s="73"/>
      <c r="L95" s="13"/>
      <c r="M95" s="79">
        <f t="shared" si="0"/>
        <v>0</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0</v>
      </c>
      <c r="H96" s="73">
        <v>0</v>
      </c>
      <c r="I96" s="73"/>
      <c r="J96" s="73"/>
      <c r="K96" s="73"/>
      <c r="L96" s="13"/>
      <c r="M96" s="79">
        <f t="shared" si="0"/>
        <v>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0</v>
      </c>
      <c r="H97" s="73">
        <v>0</v>
      </c>
      <c r="I97" s="73"/>
      <c r="J97" s="73"/>
      <c r="K97" s="73"/>
      <c r="L97" s="13"/>
      <c r="M97" s="79">
        <f t="shared" si="0"/>
        <v>0</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0</v>
      </c>
      <c r="H98" s="73">
        <v>0</v>
      </c>
      <c r="I98" s="73"/>
      <c r="J98" s="73"/>
      <c r="K98" s="73"/>
      <c r="L98" s="13"/>
      <c r="M98" s="79">
        <f t="shared" si="0"/>
        <v>0</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0</v>
      </c>
      <c r="H99" s="73">
        <v>0</v>
      </c>
      <c r="I99" s="73"/>
      <c r="J99" s="73"/>
      <c r="K99" s="73"/>
      <c r="L99" s="13"/>
      <c r="M99" s="79">
        <f t="shared" si="0"/>
        <v>0</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0</v>
      </c>
      <c r="H100" s="73">
        <v>0</v>
      </c>
      <c r="I100" s="73"/>
      <c r="J100" s="73"/>
      <c r="K100" s="73"/>
      <c r="L100" s="13"/>
      <c r="M100" s="79">
        <f t="shared" si="0"/>
        <v>0</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0</v>
      </c>
      <c r="H118" s="73">
        <v>0</v>
      </c>
      <c r="I118" s="73"/>
      <c r="J118" s="73"/>
      <c r="K118" s="73"/>
      <c r="L118" s="13"/>
      <c r="M118" s="79">
        <f t="shared" si="0"/>
        <v>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0</v>
      </c>
      <c r="G127" s="73">
        <v>0</v>
      </c>
      <c r="H127" s="73">
        <v>0</v>
      </c>
      <c r="I127" s="73"/>
      <c r="J127" s="73"/>
      <c r="K127" s="73"/>
      <c r="L127" s="13"/>
      <c r="M127" s="79">
        <f t="shared" si="0"/>
        <v>0</v>
      </c>
      <c r="N127" s="13"/>
      <c r="O127" s="901" t="s">
        <v>866</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0</v>
      </c>
      <c r="G128" s="73">
        <v>0</v>
      </c>
      <c r="H128" s="73">
        <v>0</v>
      </c>
      <c r="I128" s="73"/>
      <c r="J128" s="73"/>
      <c r="K128" s="73"/>
      <c r="L128" s="13"/>
      <c r="M128" s="79">
        <f t="shared" si="0"/>
        <v>0</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2</v>
      </c>
      <c r="G129" s="73">
        <v>1</v>
      </c>
      <c r="H129" s="73">
        <v>1</v>
      </c>
      <c r="I129" s="73"/>
      <c r="J129" s="73"/>
      <c r="K129" s="73"/>
      <c r="L129" s="13"/>
      <c r="M129" s="79">
        <f t="shared" si="0"/>
        <v>4</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100</v>
      </c>
      <c r="G130" s="73">
        <v>20</v>
      </c>
      <c r="H130" s="73">
        <v>100</v>
      </c>
      <c r="I130" s="73"/>
      <c r="J130" s="73"/>
      <c r="K130" s="73"/>
      <c r="L130" s="13"/>
      <c r="M130" s="79">
        <f t="shared" si="0"/>
        <v>220</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0</v>
      </c>
      <c r="G131" s="73">
        <v>0</v>
      </c>
      <c r="H131" s="73">
        <v>0</v>
      </c>
      <c r="I131" s="73"/>
      <c r="J131" s="73"/>
      <c r="K131" s="73"/>
      <c r="L131" s="13"/>
      <c r="M131" s="79">
        <f t="shared" si="0"/>
        <v>0</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0</v>
      </c>
      <c r="G132" s="73">
        <v>0</v>
      </c>
      <c r="H132" s="73">
        <v>0</v>
      </c>
      <c r="I132" s="73"/>
      <c r="J132" s="73"/>
      <c r="K132" s="73"/>
      <c r="L132" s="13"/>
      <c r="M132" s="79">
        <f t="shared" si="0"/>
        <v>0</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0</v>
      </c>
      <c r="I133" s="73"/>
      <c r="J133" s="73"/>
      <c r="K133" s="73"/>
      <c r="L133" s="13"/>
      <c r="M133" s="79">
        <f t="shared" si="0"/>
        <v>0</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0</v>
      </c>
      <c r="H134" s="73">
        <v>0</v>
      </c>
      <c r="I134" s="73"/>
      <c r="J134" s="73"/>
      <c r="K134" s="73"/>
      <c r="L134" s="13"/>
      <c r="M134" s="79">
        <f t="shared" si="0"/>
        <v>0</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1</v>
      </c>
      <c r="I139" s="73"/>
      <c r="J139" s="73"/>
      <c r="K139" s="73"/>
      <c r="L139" s="13"/>
      <c r="M139" s="79">
        <f t="shared" si="0"/>
        <v>1</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100</v>
      </c>
      <c r="I140" s="73"/>
      <c r="J140" s="73"/>
      <c r="K140" s="73"/>
      <c r="L140" s="13"/>
      <c r="M140" s="79">
        <f t="shared" si="0"/>
        <v>100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0</v>
      </c>
      <c r="I141" s="73"/>
      <c r="J141" s="73"/>
      <c r="K141" s="73"/>
      <c r="L141" s="13"/>
      <c r="M141" s="79">
        <f t="shared" si="0"/>
        <v>0</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0</v>
      </c>
      <c r="I142" s="73"/>
      <c r="J142" s="73"/>
      <c r="K142" s="73"/>
      <c r="L142" s="13"/>
      <c r="M142" s="79">
        <f t="shared" si="0"/>
        <v>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2</v>
      </c>
      <c r="G143" s="73">
        <v>0</v>
      </c>
      <c r="H143" s="73">
        <v>0</v>
      </c>
      <c r="I143" s="73"/>
      <c r="J143" s="73"/>
      <c r="K143" s="73"/>
      <c r="L143" s="13"/>
      <c r="M143" s="79">
        <f t="shared" si="0"/>
        <v>2</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100</v>
      </c>
      <c r="G144" s="73">
        <v>0</v>
      </c>
      <c r="H144" s="73">
        <v>0</v>
      </c>
      <c r="I144" s="73"/>
      <c r="J144" s="73"/>
      <c r="K144" s="73"/>
      <c r="L144" s="13"/>
      <c r="M144" s="79">
        <f t="shared" si="0"/>
        <v>100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0</v>
      </c>
      <c r="H145" s="73">
        <v>0</v>
      </c>
      <c r="I145" s="73"/>
      <c r="J145" s="73"/>
      <c r="K145" s="73"/>
      <c r="L145" s="13"/>
      <c r="M145" s="79">
        <f t="shared" si="0"/>
        <v>0</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0</v>
      </c>
      <c r="H146" s="73">
        <v>0</v>
      </c>
      <c r="I146" s="73"/>
      <c r="J146" s="73"/>
      <c r="K146" s="73"/>
      <c r="L146" s="13"/>
      <c r="M146" s="79">
        <f t="shared" si="0"/>
        <v>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0</v>
      </c>
      <c r="H151" s="73">
        <v>0</v>
      </c>
      <c r="I151" s="73"/>
      <c r="J151" s="73"/>
      <c r="K151" s="73"/>
      <c r="L151" s="13"/>
      <c r="M151" s="79">
        <f t="shared" si="0"/>
        <v>0</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0</v>
      </c>
      <c r="H152" s="73">
        <v>0</v>
      </c>
      <c r="I152" s="73"/>
      <c r="J152" s="73"/>
      <c r="K152" s="73"/>
      <c r="L152" s="13"/>
      <c r="M152" s="79">
        <f t="shared" si="0"/>
        <v>0</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0</v>
      </c>
      <c r="G155" s="73">
        <v>0</v>
      </c>
      <c r="H155" s="73">
        <v>0</v>
      </c>
      <c r="I155" s="73"/>
      <c r="J155" s="73"/>
      <c r="K155" s="73"/>
      <c r="L155" s="13"/>
      <c r="M155" s="79">
        <f t="shared" si="0"/>
        <v>0</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0</v>
      </c>
      <c r="G156" s="73">
        <v>0</v>
      </c>
      <c r="H156" s="73">
        <v>0</v>
      </c>
      <c r="I156" s="73"/>
      <c r="J156" s="73"/>
      <c r="K156" s="73"/>
      <c r="L156" s="13"/>
      <c r="M156" s="79">
        <f t="shared" si="0"/>
        <v>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0</v>
      </c>
      <c r="G157" s="73">
        <v>0</v>
      </c>
      <c r="H157" s="73">
        <v>0</v>
      </c>
      <c r="I157" s="73"/>
      <c r="J157" s="73"/>
      <c r="K157" s="73"/>
      <c r="L157" s="13"/>
      <c r="M157" s="79">
        <f t="shared" si="0"/>
        <v>0</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0</v>
      </c>
      <c r="G158" s="73">
        <v>0</v>
      </c>
      <c r="H158" s="73">
        <v>0</v>
      </c>
      <c r="I158" s="73"/>
      <c r="J158" s="73"/>
      <c r="K158" s="73"/>
      <c r="L158" s="13"/>
      <c r="M158" s="79">
        <f t="shared" si="0"/>
        <v>0</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1">F127+F129+F131+F133+F135+F137+F139+F141+F143+F145+F147+F149+F151+F153</f>
        <v>4</v>
      </c>
      <c r="G159" s="121">
        <f t="shared" si="11"/>
        <v>1</v>
      </c>
      <c r="H159" s="121">
        <f t="shared" si="11"/>
        <v>2</v>
      </c>
      <c r="I159" s="121">
        <f t="shared" si="11"/>
        <v>0</v>
      </c>
      <c r="J159" s="121">
        <f t="shared" si="11"/>
        <v>0</v>
      </c>
      <c r="K159" s="121">
        <f t="shared" si="11"/>
        <v>0</v>
      </c>
      <c r="L159" s="13"/>
      <c r="M159" s="110">
        <f t="shared" si="0"/>
        <v>7</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200</v>
      </c>
      <c r="G160" s="121">
        <f t="shared" ref="G160:K160" si="12">+G128+G130+G132+G134+G136+G138+G140+G142+G144+G146+G148+G150+G152+G154</f>
        <v>20</v>
      </c>
      <c r="H160" s="121">
        <f t="shared" si="12"/>
        <v>200</v>
      </c>
      <c r="I160" s="121">
        <f t="shared" si="12"/>
        <v>0</v>
      </c>
      <c r="J160" s="121">
        <f t="shared" si="12"/>
        <v>0</v>
      </c>
      <c r="K160" s="121">
        <f t="shared" si="12"/>
        <v>0</v>
      </c>
      <c r="L160" s="13"/>
      <c r="M160" s="110">
        <f t="shared" si="0"/>
        <v>420</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235</v>
      </c>
      <c r="G179" s="78">
        <v>70</v>
      </c>
      <c r="H179" s="78">
        <v>93</v>
      </c>
      <c r="I179" s="78"/>
      <c r="J179" s="78"/>
      <c r="K179" s="78"/>
      <c r="L179" s="13"/>
      <c r="M179" s="79">
        <f t="shared" si="0"/>
        <v>398</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73">
        <v>71</v>
      </c>
      <c r="G180" s="73">
        <v>22</v>
      </c>
      <c r="H180" s="73">
        <v>10</v>
      </c>
      <c r="I180" s="73"/>
      <c r="J180" s="73"/>
      <c r="K180" s="73"/>
      <c r="L180" s="13"/>
      <c r="M180" s="79">
        <f t="shared" si="0"/>
        <v>103</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78">
        <v>71</v>
      </c>
      <c r="G181" s="78">
        <v>22</v>
      </c>
      <c r="H181" s="78">
        <v>10</v>
      </c>
      <c r="I181" s="78"/>
      <c r="J181" s="78"/>
      <c r="K181" s="78"/>
      <c r="L181" s="13"/>
      <c r="M181" s="79">
        <f t="shared" si="0"/>
        <v>103</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73">
        <v>12</v>
      </c>
      <c r="G182" s="73">
        <v>4</v>
      </c>
      <c r="H182" s="73">
        <v>1</v>
      </c>
      <c r="I182" s="73"/>
      <c r="J182" s="73"/>
      <c r="K182" s="73"/>
      <c r="L182" s="13"/>
      <c r="M182" s="79">
        <f t="shared" si="0"/>
        <v>17</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78">
        <v>14</v>
      </c>
      <c r="G183" s="78">
        <v>4</v>
      </c>
      <c r="H183" s="78">
        <v>1</v>
      </c>
      <c r="I183" s="78"/>
      <c r="J183" s="78"/>
      <c r="K183" s="78"/>
      <c r="L183" s="13"/>
      <c r="M183" s="79">
        <f t="shared" si="0"/>
        <v>19</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73">
        <v>61</v>
      </c>
      <c r="G184" s="73">
        <v>21</v>
      </c>
      <c r="H184" s="73">
        <v>10</v>
      </c>
      <c r="I184" s="73"/>
      <c r="J184" s="73"/>
      <c r="K184" s="73"/>
      <c r="L184" s="13"/>
      <c r="M184" s="79">
        <f t="shared" si="0"/>
        <v>92</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78">
        <v>71</v>
      </c>
      <c r="G185" s="78">
        <v>22</v>
      </c>
      <c r="H185" s="78">
        <v>10</v>
      </c>
      <c r="I185" s="78"/>
      <c r="J185" s="78"/>
      <c r="K185" s="78"/>
      <c r="L185" s="13"/>
      <c r="M185" s="79">
        <f t="shared" si="0"/>
        <v>103</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227</v>
      </c>
      <c r="G186" s="73">
        <v>70</v>
      </c>
      <c r="H186" s="73">
        <v>38</v>
      </c>
      <c r="I186" s="73"/>
      <c r="J186" s="73"/>
      <c r="K186" s="73"/>
      <c r="L186" s="13"/>
      <c r="M186" s="79">
        <f t="shared" si="0"/>
        <v>335</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235</v>
      </c>
      <c r="G187" s="73">
        <v>70</v>
      </c>
      <c r="H187" s="73">
        <v>93</v>
      </c>
      <c r="I187" s="73"/>
      <c r="J187" s="73"/>
      <c r="K187" s="73"/>
      <c r="L187" s="13"/>
      <c r="M187" s="79">
        <f t="shared" si="0"/>
        <v>398</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219</v>
      </c>
      <c r="G188" s="73">
        <v>69</v>
      </c>
      <c r="H188" s="73">
        <v>93</v>
      </c>
      <c r="I188" s="73"/>
      <c r="J188" s="73"/>
      <c r="K188" s="73"/>
      <c r="L188" s="13"/>
      <c r="M188" s="79">
        <f t="shared" si="0"/>
        <v>381</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234</v>
      </c>
      <c r="G189" s="73">
        <v>70</v>
      </c>
      <c r="H189" s="73">
        <v>93</v>
      </c>
      <c r="I189" s="73"/>
      <c r="J189" s="73"/>
      <c r="K189" s="73"/>
      <c r="L189" s="13"/>
      <c r="M189" s="79">
        <f t="shared" si="0"/>
        <v>397</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218</v>
      </c>
      <c r="G190" s="73">
        <v>69</v>
      </c>
      <c r="H190" s="73">
        <v>36</v>
      </c>
      <c r="I190" s="73"/>
      <c r="J190" s="73"/>
      <c r="K190" s="73"/>
      <c r="L190" s="13"/>
      <c r="M190" s="79">
        <f t="shared" si="0"/>
        <v>323</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200</v>
      </c>
      <c r="G191" s="73">
        <v>55</v>
      </c>
      <c r="H191" s="73">
        <v>28</v>
      </c>
      <c r="I191" s="73"/>
      <c r="J191" s="73"/>
      <c r="K191" s="73"/>
      <c r="L191" s="13"/>
      <c r="M191" s="79">
        <f t="shared" si="0"/>
        <v>283</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135</v>
      </c>
      <c r="G192" s="73">
        <v>38</v>
      </c>
      <c r="H192" s="73">
        <v>19</v>
      </c>
      <c r="I192" s="73"/>
      <c r="J192" s="73"/>
      <c r="K192" s="73"/>
      <c r="L192" s="13"/>
      <c r="M192" s="79">
        <f t="shared" si="0"/>
        <v>192</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99</v>
      </c>
      <c r="G193" s="121">
        <v>32</v>
      </c>
      <c r="H193" s="121">
        <v>30</v>
      </c>
      <c r="I193" s="121">
        <f t="shared" ref="I193:K193" si="15">SUM(I180,I182,I184,I186:I192)</f>
        <v>0</v>
      </c>
      <c r="J193" s="121">
        <f t="shared" si="15"/>
        <v>0</v>
      </c>
      <c r="K193" s="121">
        <f t="shared" si="15"/>
        <v>0</v>
      </c>
      <c r="L193" s="13"/>
      <c r="M193" s="110">
        <f t="shared" si="0"/>
        <v>161</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2</v>
      </c>
      <c r="G194" s="73">
        <v>1</v>
      </c>
      <c r="H194" s="73">
        <v>1</v>
      </c>
      <c r="I194" s="73"/>
      <c r="J194" s="73"/>
      <c r="K194" s="73"/>
      <c r="L194" s="13"/>
      <c r="M194" s="79">
        <f t="shared" si="0"/>
        <v>4</v>
      </c>
      <c r="N194" s="13"/>
      <c r="O194" s="901" t="s">
        <v>867</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4</v>
      </c>
      <c r="G195" s="73">
        <v>2</v>
      </c>
      <c r="H195" s="73">
        <v>2</v>
      </c>
      <c r="I195" s="73"/>
      <c r="J195" s="73"/>
      <c r="K195" s="73"/>
      <c r="L195" s="13"/>
      <c r="M195" s="79">
        <f t="shared" si="0"/>
        <v>8</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2</v>
      </c>
      <c r="G196" s="73">
        <v>1</v>
      </c>
      <c r="H196" s="73">
        <v>1</v>
      </c>
      <c r="I196" s="73"/>
      <c r="J196" s="73"/>
      <c r="K196" s="73"/>
      <c r="L196" s="13"/>
      <c r="M196" s="79">
        <f t="shared" si="0"/>
        <v>4</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100</v>
      </c>
      <c r="G197" s="73">
        <v>20</v>
      </c>
      <c r="H197" s="73">
        <v>100</v>
      </c>
      <c r="I197" s="73"/>
      <c r="J197" s="73"/>
      <c r="K197" s="73"/>
      <c r="L197" s="13"/>
      <c r="M197" s="79">
        <f t="shared" si="0"/>
        <v>220</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0</v>
      </c>
      <c r="H203" s="73">
        <v>0</v>
      </c>
      <c r="I203" s="73"/>
      <c r="J203" s="73"/>
      <c r="K203" s="73"/>
      <c r="L203" s="13"/>
      <c r="M203" s="79">
        <f t="shared" si="0"/>
        <v>0</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F194+F196+F198+F200+F202+F204</f>
        <v>4</v>
      </c>
      <c r="G206" s="121">
        <f>G194+G196+G198+G200+G202+G204</f>
        <v>2</v>
      </c>
      <c r="H206" s="121">
        <f t="shared" ref="H206:K206" si="16">H194+H196+H198+H200+H202+H204</f>
        <v>2</v>
      </c>
      <c r="I206" s="121">
        <f t="shared" si="16"/>
        <v>0</v>
      </c>
      <c r="J206" s="121">
        <f t="shared" si="16"/>
        <v>0</v>
      </c>
      <c r="K206" s="121">
        <f t="shared" si="16"/>
        <v>0</v>
      </c>
      <c r="L206" s="13"/>
      <c r="M206" s="110">
        <f t="shared" si="0"/>
        <v>8</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868</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0</v>
      </c>
      <c r="G210" s="73">
        <v>0</v>
      </c>
      <c r="H210" s="73">
        <v>0</v>
      </c>
      <c r="I210" s="73"/>
      <c r="J210" s="73"/>
      <c r="K210" s="73"/>
      <c r="L210" s="13"/>
      <c r="M210" s="79">
        <f t="shared" si="0"/>
        <v>0</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869</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870</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871</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872</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873</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c r="G252" s="96"/>
      <c r="H252" s="96"/>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c r="G253" s="96"/>
      <c r="H253" s="96"/>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c r="G254" s="96"/>
      <c r="H254" s="96"/>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c r="G255" s="96"/>
      <c r="H255" s="96"/>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132" t="s">
        <v>676</v>
      </c>
      <c r="E257" s="82" t="s">
        <v>677</v>
      </c>
      <c r="F257" s="73">
        <v>0</v>
      </c>
      <c r="G257" s="73">
        <v>0</v>
      </c>
      <c r="H257" s="73">
        <v>0</v>
      </c>
      <c r="I257" s="73"/>
      <c r="J257" s="73"/>
      <c r="K257" s="73"/>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132" t="s">
        <v>679</v>
      </c>
      <c r="E258" s="82" t="s">
        <v>680</v>
      </c>
      <c r="F258" s="73">
        <v>0</v>
      </c>
      <c r="G258" s="73">
        <v>0</v>
      </c>
      <c r="H258" s="73">
        <v>0</v>
      </c>
      <c r="I258" s="73"/>
      <c r="J258" s="73"/>
      <c r="K258" s="73"/>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132" t="s">
        <v>682</v>
      </c>
      <c r="E259" s="82" t="s">
        <v>683</v>
      </c>
      <c r="F259" s="73">
        <v>0</v>
      </c>
      <c r="G259" s="73">
        <v>0</v>
      </c>
      <c r="H259" s="73">
        <v>0</v>
      </c>
      <c r="I259" s="73"/>
      <c r="J259" s="73"/>
      <c r="K259" s="73"/>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132" t="s">
        <v>685</v>
      </c>
      <c r="E260" s="82" t="s">
        <v>686</v>
      </c>
      <c r="F260" s="73">
        <v>0</v>
      </c>
      <c r="G260" s="73">
        <v>0</v>
      </c>
      <c r="H260" s="73">
        <v>0</v>
      </c>
      <c r="I260" s="73"/>
      <c r="J260" s="73"/>
      <c r="K260" s="73"/>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72" t="s">
        <v>691</v>
      </c>
      <c r="E262" s="173" t="s">
        <v>692</v>
      </c>
      <c r="F262" s="175"/>
      <c r="G262" s="175"/>
      <c r="H262" s="175"/>
      <c r="I262" s="175"/>
      <c r="J262" s="175"/>
      <c r="K262" s="175"/>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72" t="s">
        <v>694</v>
      </c>
      <c r="E263" s="173" t="s">
        <v>695</v>
      </c>
      <c r="F263" s="175"/>
      <c r="G263" s="175"/>
      <c r="H263" s="175"/>
      <c r="I263" s="175"/>
      <c r="J263" s="175"/>
      <c r="K263" s="175"/>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72" t="s">
        <v>697</v>
      </c>
      <c r="E264" s="173" t="s">
        <v>698</v>
      </c>
      <c r="F264" s="175"/>
      <c r="G264" s="175"/>
      <c r="H264" s="175"/>
      <c r="I264" s="175"/>
      <c r="J264" s="175"/>
      <c r="K264" s="175"/>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72" t="s">
        <v>700</v>
      </c>
      <c r="E265" s="173" t="s">
        <v>701</v>
      </c>
      <c r="F265" s="175"/>
      <c r="G265" s="175"/>
      <c r="H265" s="175"/>
      <c r="I265" s="175"/>
      <c r="J265" s="175"/>
      <c r="K265" s="175"/>
      <c r="L265" s="134"/>
      <c r="M265" s="135">
        <f t="shared" ref="M265:M289" si="28">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132" t="s">
        <v>707</v>
      </c>
      <c r="E267" s="82" t="s">
        <v>708</v>
      </c>
      <c r="F267" s="73">
        <v>0</v>
      </c>
      <c r="G267" s="73">
        <v>0</v>
      </c>
      <c r="H267" s="73">
        <v>0</v>
      </c>
      <c r="I267" s="73"/>
      <c r="J267" s="73"/>
      <c r="K267" s="73"/>
      <c r="L267" s="13"/>
      <c r="M267" s="79">
        <f t="shared" si="28"/>
        <v>0</v>
      </c>
      <c r="N267" s="13"/>
      <c r="O267" s="901" t="s">
        <v>874</v>
      </c>
      <c r="P267" s="13"/>
      <c r="Q267" s="13"/>
      <c r="R267" s="13"/>
      <c r="S267" s="13"/>
      <c r="T267" s="13"/>
      <c r="U267" s="13"/>
      <c r="V267" s="13"/>
      <c r="W267" s="13"/>
      <c r="X267" s="13"/>
      <c r="Y267" s="13"/>
      <c r="Z267" s="13"/>
    </row>
    <row r="268" spans="1:26" ht="12.75" customHeight="1" x14ac:dyDescent="0.25">
      <c r="A268" s="13"/>
      <c r="B268" s="83" t="s">
        <v>710</v>
      </c>
      <c r="C268" s="866"/>
      <c r="D268" s="132" t="s">
        <v>711</v>
      </c>
      <c r="E268" s="82" t="s">
        <v>712</v>
      </c>
      <c r="F268" s="73">
        <v>0</v>
      </c>
      <c r="G268" s="73">
        <v>0</v>
      </c>
      <c r="H268" s="73">
        <v>0</v>
      </c>
      <c r="I268" s="73"/>
      <c r="J268" s="73"/>
      <c r="K268" s="73"/>
      <c r="L268" s="13"/>
      <c r="M268" s="79">
        <f t="shared" si="28"/>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132" t="s">
        <v>714</v>
      </c>
      <c r="E269" s="82" t="s">
        <v>715</v>
      </c>
      <c r="F269" s="73">
        <v>0</v>
      </c>
      <c r="G269" s="73">
        <v>0</v>
      </c>
      <c r="H269" s="73">
        <v>0</v>
      </c>
      <c r="I269" s="73"/>
      <c r="J269" s="73"/>
      <c r="K269" s="73"/>
      <c r="L269" s="13"/>
      <c r="M269" s="79">
        <f t="shared" si="28"/>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132" t="s">
        <v>717</v>
      </c>
      <c r="E270" s="82" t="s">
        <v>718</v>
      </c>
      <c r="F270" s="73">
        <v>0</v>
      </c>
      <c r="G270" s="73">
        <v>0</v>
      </c>
      <c r="H270" s="73">
        <v>0</v>
      </c>
      <c r="I270" s="73"/>
      <c r="J270" s="73"/>
      <c r="K270" s="73"/>
      <c r="L270" s="13"/>
      <c r="M270" s="79">
        <f t="shared" si="28"/>
        <v>0</v>
      </c>
      <c r="N270" s="13"/>
      <c r="O270" s="902"/>
      <c r="P270" s="13"/>
      <c r="Q270" s="13"/>
      <c r="R270" s="13"/>
      <c r="S270" s="13"/>
      <c r="T270" s="13"/>
      <c r="U270" s="13"/>
      <c r="V270" s="13"/>
      <c r="W270" s="13"/>
      <c r="X270" s="13"/>
      <c r="Y270" s="13"/>
      <c r="Z270" s="13"/>
    </row>
    <row r="271" spans="1:26" ht="12.75" customHeight="1" x14ac:dyDescent="0.25">
      <c r="A271" s="13"/>
      <c r="B271" s="83">
        <v>18</v>
      </c>
      <c r="C271" s="867"/>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769">
        <v>1</v>
      </c>
      <c r="G272" s="142">
        <v>1</v>
      </c>
      <c r="H272" s="142">
        <v>0</v>
      </c>
      <c r="I272" s="141"/>
      <c r="J272" s="141"/>
      <c r="K272" s="141"/>
      <c r="L272" s="138"/>
      <c r="M272" s="79">
        <f t="shared" si="28"/>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769">
        <v>15</v>
      </c>
      <c r="G273" s="142">
        <v>15</v>
      </c>
      <c r="H273" s="142">
        <v>0</v>
      </c>
      <c r="I273" s="141"/>
      <c r="J273" s="141"/>
      <c r="K273" s="141"/>
      <c r="L273" s="138"/>
      <c r="M273" s="79">
        <f t="shared" si="28"/>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769">
        <v>15</v>
      </c>
      <c r="G274" s="142">
        <v>15</v>
      </c>
      <c r="H274" s="142">
        <v>0</v>
      </c>
      <c r="I274" s="142"/>
      <c r="J274" s="142"/>
      <c r="K274" s="142"/>
      <c r="L274" s="13"/>
      <c r="M274" s="79">
        <f t="shared" si="28"/>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769">
        <v>5</v>
      </c>
      <c r="G275" s="142">
        <v>12</v>
      </c>
      <c r="H275" s="142">
        <v>0</v>
      </c>
      <c r="I275" s="142"/>
      <c r="J275" s="142"/>
      <c r="K275" s="142"/>
      <c r="L275" s="13"/>
      <c r="M275" s="79">
        <f t="shared" si="28"/>
        <v>17</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769">
        <v>0</v>
      </c>
      <c r="G276" s="142">
        <v>1</v>
      </c>
      <c r="H276" s="142">
        <v>0</v>
      </c>
      <c r="I276" s="142"/>
      <c r="J276" s="142"/>
      <c r="K276" s="142"/>
      <c r="L276" s="13"/>
      <c r="M276" s="79">
        <f t="shared" si="28"/>
        <v>1</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44">
        <v>0</v>
      </c>
      <c r="G277" s="144">
        <v>0</v>
      </c>
      <c r="H277" s="144">
        <v>0</v>
      </c>
      <c r="I277" s="144"/>
      <c r="J277" s="144"/>
      <c r="K277" s="144"/>
      <c r="L277" s="13"/>
      <c r="M277" s="79">
        <f t="shared" si="28"/>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44">
        <v>0</v>
      </c>
      <c r="G278" s="144">
        <v>0</v>
      </c>
      <c r="H278" s="144">
        <v>0</v>
      </c>
      <c r="I278" s="144"/>
      <c r="J278" s="144"/>
      <c r="K278" s="144"/>
      <c r="L278" s="13"/>
      <c r="M278" s="79">
        <f t="shared" si="28"/>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44">
        <v>1</v>
      </c>
      <c r="G279" s="144">
        <v>0</v>
      </c>
      <c r="H279" s="144">
        <v>0</v>
      </c>
      <c r="I279" s="144"/>
      <c r="J279" s="144"/>
      <c r="K279" s="144"/>
      <c r="L279" s="13"/>
      <c r="M279" s="79">
        <f t="shared" si="28"/>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44">
        <v>0</v>
      </c>
      <c r="G280" s="144">
        <v>1</v>
      </c>
      <c r="H280" s="144">
        <v>0</v>
      </c>
      <c r="I280" s="144"/>
      <c r="J280" s="144"/>
      <c r="K280" s="144"/>
      <c r="L280" s="13"/>
      <c r="M280" s="79">
        <f t="shared" si="28"/>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65" t="s">
        <v>753</v>
      </c>
      <c r="E282" s="63" t="s">
        <v>754</v>
      </c>
      <c r="F282" s="137">
        <v>0</v>
      </c>
      <c r="G282" s="137">
        <v>0</v>
      </c>
      <c r="H282" s="137">
        <v>0</v>
      </c>
      <c r="I282" s="44"/>
      <c r="J282" s="44"/>
      <c r="K282" s="44"/>
      <c r="L282" s="13"/>
      <c r="M282" s="79">
        <f t="shared" si="28"/>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65" t="s">
        <v>757</v>
      </c>
      <c r="E283" s="63" t="s">
        <v>758</v>
      </c>
      <c r="F283" s="137">
        <v>0</v>
      </c>
      <c r="G283" s="137">
        <v>0</v>
      </c>
      <c r="H283" s="137">
        <v>0</v>
      </c>
      <c r="I283" s="44"/>
      <c r="J283" s="44"/>
      <c r="K283" s="44"/>
      <c r="L283" s="13"/>
      <c r="M283" s="79">
        <f t="shared" si="28"/>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65" t="s">
        <v>760</v>
      </c>
      <c r="E284" s="63" t="s">
        <v>761</v>
      </c>
      <c r="F284" s="137">
        <v>0</v>
      </c>
      <c r="G284" s="137">
        <v>0</v>
      </c>
      <c r="H284" s="137">
        <v>0</v>
      </c>
      <c r="I284" s="44"/>
      <c r="J284" s="44"/>
      <c r="K284" s="44"/>
      <c r="L284" s="13"/>
      <c r="M284" s="79">
        <f t="shared" si="28"/>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28"/>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28"/>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28"/>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28"/>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Z1000"/>
  <sheetViews>
    <sheetView topLeftCell="A207" workbookViewId="0">
      <selection activeCell="G14" sqref="G14"/>
    </sheetView>
  </sheetViews>
  <sheetFormatPr defaultColWidth="12.6640625" defaultRowHeight="15" customHeight="1" x14ac:dyDescent="0.25"/>
  <cols>
    <col min="1" max="1" width="2.33203125" customWidth="1"/>
    <col min="2" max="2" width="4.109375" customWidth="1"/>
    <col min="3" max="3" width="9.6640625" customWidth="1"/>
    <col min="4" max="4" width="68.33203125" customWidth="1"/>
    <col min="5" max="5" width="10.33203125" customWidth="1"/>
    <col min="6" max="9" width="6.33203125" customWidth="1"/>
    <col min="10" max="10" width="6" customWidth="1"/>
    <col min="11" max="11" width="6.33203125" customWidth="1"/>
    <col min="12" max="12" width="2.33203125" customWidth="1"/>
    <col min="13" max="13" width="9.109375" customWidth="1"/>
    <col min="14" max="14" width="2.109375" customWidth="1"/>
    <col min="15" max="15" width="40.8867187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875</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39.7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10</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H16" si="1">SUM(F12:F15)</f>
        <v>13</v>
      </c>
      <c r="G16" s="121">
        <f t="shared" si="1"/>
        <v>10</v>
      </c>
      <c r="H16" s="121">
        <f t="shared" si="1"/>
        <v>9</v>
      </c>
      <c r="I16" s="121">
        <f t="shared" ref="I16:K16" si="2">SUM(I12:I15)</f>
        <v>0</v>
      </c>
      <c r="J16" s="121">
        <f t="shared" si="2"/>
        <v>0</v>
      </c>
      <c r="K16" s="121">
        <f t="shared" si="2"/>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H19" si="3">SUM(F17:F18)</f>
        <v>6</v>
      </c>
      <c r="G19" s="121">
        <f t="shared" si="3"/>
        <v>6</v>
      </c>
      <c r="H19" s="121">
        <f t="shared" si="3"/>
        <v>6</v>
      </c>
      <c r="I19" s="121">
        <f t="shared" ref="I19:K19" si="4">SUM(I17:I18)</f>
        <v>0</v>
      </c>
      <c r="J19" s="121">
        <f t="shared" si="4"/>
        <v>0</v>
      </c>
      <c r="K19" s="121">
        <f t="shared" si="4"/>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H28" si="5">SUM(F24:F27)</f>
        <v>13</v>
      </c>
      <c r="G28" s="121">
        <f t="shared" si="5"/>
        <v>10</v>
      </c>
      <c r="H28" s="121">
        <f t="shared" si="5"/>
        <v>8</v>
      </c>
      <c r="I28" s="121">
        <f t="shared" ref="I28:K28" si="6">SUM(I24:I27)</f>
        <v>0</v>
      </c>
      <c r="J28" s="121">
        <f t="shared" si="6"/>
        <v>0</v>
      </c>
      <c r="K28" s="121">
        <f t="shared" si="6"/>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H40" si="7">SUM(F36:F39)</f>
        <v>1</v>
      </c>
      <c r="G40" s="109">
        <f t="shared" si="7"/>
        <v>1</v>
      </c>
      <c r="H40" s="109">
        <f t="shared" si="7"/>
        <v>1</v>
      </c>
      <c r="I40" s="109">
        <f t="shared" ref="I40:K40" si="8">SUM(I36:I39)</f>
        <v>0</v>
      </c>
      <c r="J40" s="109">
        <f t="shared" si="8"/>
        <v>0</v>
      </c>
      <c r="K40" s="109">
        <f t="shared" si="8"/>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9">SUM(F41:F44)</f>
        <v>1</v>
      </c>
      <c r="G45" s="109">
        <f t="shared" si="9"/>
        <v>1</v>
      </c>
      <c r="H45" s="109">
        <f t="shared" si="9"/>
        <v>0</v>
      </c>
      <c r="I45" s="109">
        <f t="shared" si="9"/>
        <v>0</v>
      </c>
      <c r="J45" s="109">
        <f t="shared" si="9"/>
        <v>0</v>
      </c>
      <c r="K45" s="109">
        <f t="shared" si="9"/>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1</v>
      </c>
      <c r="G46" s="111">
        <v>1</v>
      </c>
      <c r="H46" s="111">
        <v>0</v>
      </c>
      <c r="I46" s="111"/>
      <c r="J46" s="111"/>
      <c r="K46" s="111"/>
      <c r="L46" s="13"/>
      <c r="M46" s="79">
        <f t="shared" si="0"/>
        <v>2</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1</v>
      </c>
      <c r="G47" s="111">
        <v>1</v>
      </c>
      <c r="H47" s="111">
        <v>0</v>
      </c>
      <c r="I47" s="111"/>
      <c r="J47" s="111"/>
      <c r="K47" s="111"/>
      <c r="L47" s="13"/>
      <c r="M47" s="79">
        <f t="shared" si="0"/>
        <v>2</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26</v>
      </c>
      <c r="G48" s="111">
        <v>20</v>
      </c>
      <c r="H48" s="111">
        <v>0</v>
      </c>
      <c r="I48" s="111"/>
      <c r="J48" s="111"/>
      <c r="K48" s="111"/>
      <c r="L48" s="13"/>
      <c r="M48" s="79">
        <f t="shared" si="0"/>
        <v>46</v>
      </c>
      <c r="N48" s="13"/>
      <c r="O48" s="902"/>
      <c r="P48" s="13"/>
      <c r="Q48" s="13"/>
      <c r="R48" s="13"/>
      <c r="S48" s="13"/>
      <c r="T48" s="13"/>
      <c r="U48" s="13"/>
      <c r="V48" s="13"/>
      <c r="W48" s="13"/>
      <c r="X48" s="13"/>
      <c r="Y48" s="13"/>
      <c r="Z48" s="13"/>
    </row>
    <row r="49" spans="1:26" ht="12.75" customHeight="1" x14ac:dyDescent="0.25">
      <c r="A49" s="13"/>
      <c r="B49" s="891" t="s">
        <v>256</v>
      </c>
      <c r="C49" s="892" t="s">
        <v>257</v>
      </c>
      <c r="D49" s="81" t="s">
        <v>258</v>
      </c>
      <c r="E49" s="82" t="s">
        <v>259</v>
      </c>
      <c r="F49" s="169">
        <v>0</v>
      </c>
      <c r="G49" s="169">
        <v>0</v>
      </c>
      <c r="H49" s="169">
        <v>0</v>
      </c>
      <c r="I49" s="169"/>
      <c r="J49" s="169"/>
      <c r="K49" s="169"/>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81" t="s">
        <v>261</v>
      </c>
      <c r="E50" s="82" t="s">
        <v>262</v>
      </c>
      <c r="F50" s="169">
        <v>0</v>
      </c>
      <c r="G50" s="169">
        <v>0</v>
      </c>
      <c r="H50" s="169">
        <v>0</v>
      </c>
      <c r="I50" s="169"/>
      <c r="J50" s="169"/>
      <c r="K50" s="169"/>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65" t="s">
        <v>263</v>
      </c>
      <c r="E51" s="100" t="s">
        <v>264</v>
      </c>
      <c r="F51" s="170">
        <v>0</v>
      </c>
      <c r="G51" s="170">
        <v>0</v>
      </c>
      <c r="H51" s="170">
        <v>0</v>
      </c>
      <c r="I51" s="171"/>
      <c r="J51" s="171"/>
      <c r="K51" s="171"/>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81" t="s">
        <v>265</v>
      </c>
      <c r="E52" s="82" t="s">
        <v>266</v>
      </c>
      <c r="F52" s="169">
        <v>0</v>
      </c>
      <c r="G52" s="169">
        <v>0</v>
      </c>
      <c r="H52" s="169">
        <v>0</v>
      </c>
      <c r="I52" s="169"/>
      <c r="J52" s="169"/>
      <c r="K52" s="169"/>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81" t="s">
        <v>267</v>
      </c>
      <c r="E53" s="82" t="s">
        <v>268</v>
      </c>
      <c r="F53" s="169">
        <v>0</v>
      </c>
      <c r="G53" s="169">
        <v>0</v>
      </c>
      <c r="H53" s="169">
        <v>0</v>
      </c>
      <c r="I53" s="169"/>
      <c r="J53" s="169"/>
      <c r="K53" s="169"/>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81" t="s">
        <v>271</v>
      </c>
      <c r="E54" s="82" t="s">
        <v>272</v>
      </c>
      <c r="F54" s="91">
        <v>0</v>
      </c>
      <c r="G54" s="91">
        <v>0</v>
      </c>
      <c r="H54" s="91">
        <v>0</v>
      </c>
      <c r="I54" s="91"/>
      <c r="J54" s="91"/>
      <c r="K54" s="91"/>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81" t="s">
        <v>274</v>
      </c>
      <c r="E55" s="82" t="s">
        <v>275</v>
      </c>
      <c r="F55" s="91">
        <v>0</v>
      </c>
      <c r="G55" s="91">
        <v>0</v>
      </c>
      <c r="H55" s="91">
        <v>0</v>
      </c>
      <c r="I55" s="91"/>
      <c r="J55" s="91"/>
      <c r="K55" s="91"/>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81" t="s">
        <v>276</v>
      </c>
      <c r="E56" s="82" t="s">
        <v>277</v>
      </c>
      <c r="F56" s="91">
        <v>0</v>
      </c>
      <c r="G56" s="91">
        <v>0</v>
      </c>
      <c r="H56" s="91">
        <v>0</v>
      </c>
      <c r="I56" s="91"/>
      <c r="J56" s="91"/>
      <c r="K56" s="91"/>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81" t="s">
        <v>278</v>
      </c>
      <c r="E57" s="82" t="s">
        <v>279</v>
      </c>
      <c r="F57" s="91">
        <v>0</v>
      </c>
      <c r="G57" s="91">
        <v>0</v>
      </c>
      <c r="H57" s="91">
        <v>0</v>
      </c>
      <c r="I57" s="91"/>
      <c r="J57" s="91"/>
      <c r="K57" s="91"/>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H58" si="10">SUM(F54:F57)</f>
        <v>0</v>
      </c>
      <c r="G58" s="109">
        <f t="shared" si="10"/>
        <v>0</v>
      </c>
      <c r="H58" s="109">
        <f t="shared" si="10"/>
        <v>0</v>
      </c>
      <c r="I58" s="109">
        <f t="shared" ref="I58:K58" si="11">SUM(I54:I57)</f>
        <v>0</v>
      </c>
      <c r="J58" s="109">
        <f t="shared" si="11"/>
        <v>0</v>
      </c>
      <c r="K58" s="109">
        <f t="shared" si="11"/>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1</v>
      </c>
      <c r="G59" s="73">
        <v>1</v>
      </c>
      <c r="H59" s="73">
        <v>1</v>
      </c>
      <c r="I59" s="73"/>
      <c r="J59" s="73"/>
      <c r="K59" s="73"/>
      <c r="L59" s="13"/>
      <c r="M59" s="79">
        <f t="shared" si="0"/>
        <v>3</v>
      </c>
      <c r="N59" s="13"/>
      <c r="O59" s="901" t="s">
        <v>876</v>
      </c>
      <c r="P59" s="13"/>
      <c r="Q59" s="13"/>
      <c r="R59" s="13"/>
      <c r="S59" s="13"/>
      <c r="T59" s="13"/>
      <c r="U59" s="13"/>
      <c r="V59" s="13"/>
      <c r="W59" s="13"/>
      <c r="X59" s="13"/>
      <c r="Y59" s="13"/>
      <c r="Z59" s="13"/>
    </row>
    <row r="60" spans="1:26" ht="12.75" customHeight="1" x14ac:dyDescent="0.25">
      <c r="A60" s="13"/>
      <c r="B60" s="866"/>
      <c r="C60" s="866"/>
      <c r="D60" s="81" t="s">
        <v>287</v>
      </c>
      <c r="E60" s="82" t="s">
        <v>288</v>
      </c>
      <c r="F60" s="73">
        <v>10</v>
      </c>
      <c r="G60" s="73">
        <v>10</v>
      </c>
      <c r="H60" s="73">
        <v>10</v>
      </c>
      <c r="I60" s="73"/>
      <c r="J60" s="73"/>
      <c r="K60" s="73"/>
      <c r="L60" s="13"/>
      <c r="M60" s="79">
        <f t="shared" si="0"/>
        <v>30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3</v>
      </c>
      <c r="G61" s="73">
        <v>3</v>
      </c>
      <c r="H61" s="73">
        <v>3</v>
      </c>
      <c r="I61" s="73"/>
      <c r="J61" s="73"/>
      <c r="K61" s="73"/>
      <c r="L61" s="13"/>
      <c r="M61" s="79">
        <f t="shared" si="0"/>
        <v>9</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30</v>
      </c>
      <c r="G62" s="73">
        <v>30</v>
      </c>
      <c r="H62" s="73">
        <v>30</v>
      </c>
      <c r="I62" s="73"/>
      <c r="J62" s="73"/>
      <c r="K62" s="73"/>
      <c r="L62" s="13"/>
      <c r="M62" s="79">
        <f t="shared" si="0"/>
        <v>90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3</v>
      </c>
      <c r="G63" s="73">
        <v>3</v>
      </c>
      <c r="H63" s="73">
        <v>3</v>
      </c>
      <c r="I63" s="73"/>
      <c r="J63" s="73"/>
      <c r="K63" s="73"/>
      <c r="L63" s="13"/>
      <c r="M63" s="79">
        <f t="shared" si="0"/>
        <v>9</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30</v>
      </c>
      <c r="G64" s="73">
        <v>30</v>
      </c>
      <c r="H64" s="73">
        <v>30</v>
      </c>
      <c r="I64" s="73"/>
      <c r="J64" s="73"/>
      <c r="K64" s="73"/>
      <c r="L64" s="13"/>
      <c r="M64" s="79">
        <f t="shared" si="0"/>
        <v>90</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0</v>
      </c>
      <c r="G71" s="73">
        <v>0</v>
      </c>
      <c r="H71" s="73">
        <v>0</v>
      </c>
      <c r="I71" s="73"/>
      <c r="J71" s="73"/>
      <c r="K71" s="73"/>
      <c r="L71" s="13"/>
      <c r="M71" s="79">
        <f t="shared" si="0"/>
        <v>0</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0</v>
      </c>
      <c r="G72" s="73">
        <v>0</v>
      </c>
      <c r="H72" s="73">
        <v>0</v>
      </c>
      <c r="I72" s="73"/>
      <c r="J72" s="73"/>
      <c r="K72" s="73"/>
      <c r="L72" s="13"/>
      <c r="M72" s="79">
        <f t="shared" si="0"/>
        <v>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0</v>
      </c>
      <c r="G83" s="73">
        <v>0</v>
      </c>
      <c r="H83" s="73">
        <v>0</v>
      </c>
      <c r="I83" s="73"/>
      <c r="J83" s="73"/>
      <c r="K83" s="73"/>
      <c r="L83" s="13"/>
      <c r="M83" s="79">
        <f t="shared" si="0"/>
        <v>0</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0</v>
      </c>
      <c r="G84" s="73">
        <v>0</v>
      </c>
      <c r="H84" s="73">
        <v>0</v>
      </c>
      <c r="I84" s="73"/>
      <c r="J84" s="73"/>
      <c r="K84" s="73"/>
      <c r="L84" s="13"/>
      <c r="M84" s="79">
        <f t="shared" si="0"/>
        <v>0</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0</v>
      </c>
      <c r="G89" s="73">
        <v>0</v>
      </c>
      <c r="H89" s="73">
        <v>0</v>
      </c>
      <c r="I89" s="73"/>
      <c r="J89" s="73"/>
      <c r="K89" s="73"/>
      <c r="L89" s="13"/>
      <c r="M89" s="79">
        <f t="shared" si="0"/>
        <v>0</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0</v>
      </c>
      <c r="G90" s="73">
        <v>0</v>
      </c>
      <c r="H90" s="73">
        <v>0</v>
      </c>
      <c r="I90" s="73"/>
      <c r="J90" s="73"/>
      <c r="K90" s="73"/>
      <c r="L90" s="13"/>
      <c r="M90" s="79">
        <f t="shared" si="0"/>
        <v>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12">F59+F61+F63+F65+F67+F69+F71+F73+F75+F77+F79+F81+F83+F85+F87+F89</f>
        <v>7</v>
      </c>
      <c r="G91" s="121">
        <f t="shared" si="12"/>
        <v>7</v>
      </c>
      <c r="H91" s="121">
        <f t="shared" si="12"/>
        <v>7</v>
      </c>
      <c r="I91" s="121">
        <f t="shared" si="12"/>
        <v>0</v>
      </c>
      <c r="J91" s="121">
        <f t="shared" si="12"/>
        <v>0</v>
      </c>
      <c r="K91" s="121">
        <f t="shared" si="12"/>
        <v>0</v>
      </c>
      <c r="L91" s="13"/>
      <c r="M91" s="110">
        <f t="shared" si="0"/>
        <v>21</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13">F60+F62+F64+F66+F68+F70+F72+F74+F76+F78+F80+F82+F84+F86+F88+F90</f>
        <v>70</v>
      </c>
      <c r="G92" s="121">
        <f t="shared" si="13"/>
        <v>70</v>
      </c>
      <c r="H92" s="121">
        <f t="shared" si="13"/>
        <v>70</v>
      </c>
      <c r="I92" s="121">
        <f t="shared" si="13"/>
        <v>0</v>
      </c>
      <c r="J92" s="121">
        <f t="shared" si="13"/>
        <v>0</v>
      </c>
      <c r="K92" s="121">
        <f t="shared" si="13"/>
        <v>0</v>
      </c>
      <c r="L92" s="13"/>
      <c r="M92" s="110">
        <f t="shared" si="0"/>
        <v>210</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877</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0</v>
      </c>
      <c r="H95" s="73">
        <v>0</v>
      </c>
      <c r="I95" s="73"/>
      <c r="J95" s="73"/>
      <c r="K95" s="73"/>
      <c r="L95" s="13"/>
      <c r="M95" s="79">
        <f t="shared" si="0"/>
        <v>0</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0</v>
      </c>
      <c r="H96" s="73">
        <v>0</v>
      </c>
      <c r="I96" s="73"/>
      <c r="J96" s="73"/>
      <c r="K96" s="73"/>
      <c r="L96" s="13"/>
      <c r="M96" s="79">
        <f t="shared" si="0"/>
        <v>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1</v>
      </c>
      <c r="H97" s="73">
        <v>1</v>
      </c>
      <c r="I97" s="73"/>
      <c r="J97" s="73"/>
      <c r="K97" s="73"/>
      <c r="L97" s="13"/>
      <c r="M97" s="79">
        <f t="shared" si="0"/>
        <v>2</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10</v>
      </c>
      <c r="H98" s="73">
        <v>10</v>
      </c>
      <c r="I98" s="73"/>
      <c r="J98" s="73"/>
      <c r="K98" s="73"/>
      <c r="L98" s="13"/>
      <c r="M98" s="79">
        <f t="shared" si="0"/>
        <v>20</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0</v>
      </c>
      <c r="H99" s="73">
        <v>0</v>
      </c>
      <c r="I99" s="73"/>
      <c r="J99" s="73"/>
      <c r="K99" s="73"/>
      <c r="L99" s="13"/>
      <c r="M99" s="79">
        <f t="shared" si="0"/>
        <v>0</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0</v>
      </c>
      <c r="H100" s="73">
        <v>0</v>
      </c>
      <c r="I100" s="73"/>
      <c r="J100" s="73"/>
      <c r="K100" s="73"/>
      <c r="L100" s="13"/>
      <c r="M100" s="79">
        <f t="shared" si="0"/>
        <v>0</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0</v>
      </c>
      <c r="H118" s="73">
        <v>0</v>
      </c>
      <c r="I118" s="73"/>
      <c r="J118" s="73"/>
      <c r="K118" s="73"/>
      <c r="L118" s="13"/>
      <c r="M118" s="79">
        <f t="shared" si="0"/>
        <v>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1</v>
      </c>
      <c r="G123" s="73">
        <v>0</v>
      </c>
      <c r="H123" s="73">
        <v>0</v>
      </c>
      <c r="I123" s="73"/>
      <c r="J123" s="73"/>
      <c r="K123" s="73"/>
      <c r="L123" s="13"/>
      <c r="M123" s="79">
        <f t="shared" si="0"/>
        <v>1</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10</v>
      </c>
      <c r="G124" s="73">
        <v>0</v>
      </c>
      <c r="H124" s="73">
        <v>0</v>
      </c>
      <c r="I124" s="73"/>
      <c r="J124" s="73"/>
      <c r="K124" s="73"/>
      <c r="L124" s="13"/>
      <c r="M124" s="79">
        <f t="shared" si="0"/>
        <v>10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14">F93+F95+F97+F99+F101+F103+F105+F107+F109+F111+F113+F115+F117+F119</f>
        <v>0</v>
      </c>
      <c r="G125" s="121">
        <f t="shared" si="14"/>
        <v>1</v>
      </c>
      <c r="H125" s="121">
        <f t="shared" si="14"/>
        <v>1</v>
      </c>
      <c r="I125" s="121">
        <f t="shared" si="14"/>
        <v>0</v>
      </c>
      <c r="J125" s="121">
        <f t="shared" si="14"/>
        <v>0</v>
      </c>
      <c r="K125" s="121">
        <f t="shared" si="14"/>
        <v>0</v>
      </c>
      <c r="L125" s="13"/>
      <c r="M125" s="110">
        <f t="shared" si="0"/>
        <v>2</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5">F94+F96+F98+F100+F102+F104+F106+F108+F110+F112+F114+F116+F118+F120</f>
        <v>0</v>
      </c>
      <c r="G126" s="121">
        <f t="shared" si="15"/>
        <v>10</v>
      </c>
      <c r="H126" s="121">
        <f t="shared" si="15"/>
        <v>10</v>
      </c>
      <c r="I126" s="121">
        <f t="shared" si="15"/>
        <v>0</v>
      </c>
      <c r="J126" s="121">
        <f t="shared" si="15"/>
        <v>0</v>
      </c>
      <c r="K126" s="121">
        <f t="shared" si="15"/>
        <v>0</v>
      </c>
      <c r="L126" s="13"/>
      <c r="M126" s="110">
        <f t="shared" si="0"/>
        <v>20</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1</v>
      </c>
      <c r="G127" s="73">
        <v>1</v>
      </c>
      <c r="H127" s="73">
        <v>1</v>
      </c>
      <c r="I127" s="73"/>
      <c r="J127" s="73"/>
      <c r="K127" s="73"/>
      <c r="L127" s="13"/>
      <c r="M127" s="79">
        <f t="shared" si="0"/>
        <v>3</v>
      </c>
      <c r="N127" s="13"/>
      <c r="O127" s="901" t="s">
        <v>878</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15</v>
      </c>
      <c r="G128" s="73">
        <v>15</v>
      </c>
      <c r="H128" s="73">
        <v>15</v>
      </c>
      <c r="I128" s="73"/>
      <c r="J128" s="73"/>
      <c r="K128" s="73"/>
      <c r="L128" s="13"/>
      <c r="M128" s="79">
        <f t="shared" si="0"/>
        <v>45</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0</v>
      </c>
      <c r="G129" s="73">
        <v>0</v>
      </c>
      <c r="H129" s="73">
        <v>150</v>
      </c>
      <c r="I129" s="73"/>
      <c r="J129" s="73"/>
      <c r="K129" s="73"/>
      <c r="L129" s="13"/>
      <c r="M129" s="79">
        <f t="shared" si="0"/>
        <v>150</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0</v>
      </c>
      <c r="G130" s="73">
        <v>0</v>
      </c>
      <c r="H130" s="73">
        <v>0</v>
      </c>
      <c r="I130" s="73"/>
      <c r="J130" s="73"/>
      <c r="K130" s="73"/>
      <c r="L130" s="13"/>
      <c r="M130" s="79">
        <f t="shared" si="0"/>
        <v>0</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0</v>
      </c>
      <c r="G131" s="73">
        <v>1</v>
      </c>
      <c r="H131" s="73">
        <v>0</v>
      </c>
      <c r="I131" s="73"/>
      <c r="J131" s="73"/>
      <c r="K131" s="73"/>
      <c r="L131" s="13"/>
      <c r="M131" s="79">
        <f t="shared" si="0"/>
        <v>1</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0</v>
      </c>
      <c r="G132" s="73">
        <v>25</v>
      </c>
      <c r="H132" s="73">
        <v>0</v>
      </c>
      <c r="I132" s="73"/>
      <c r="J132" s="73"/>
      <c r="K132" s="73"/>
      <c r="L132" s="13"/>
      <c r="M132" s="79">
        <f t="shared" si="0"/>
        <v>25</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0</v>
      </c>
      <c r="I133" s="73"/>
      <c r="J133" s="73"/>
      <c r="K133" s="73"/>
      <c r="L133" s="13"/>
      <c r="M133" s="79">
        <f t="shared" si="0"/>
        <v>0</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0</v>
      </c>
      <c r="H134" s="73">
        <v>0</v>
      </c>
      <c r="I134" s="73"/>
      <c r="J134" s="73"/>
      <c r="K134" s="73"/>
      <c r="L134" s="13"/>
      <c r="M134" s="79">
        <f t="shared" si="0"/>
        <v>0</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0</v>
      </c>
      <c r="I139" s="73"/>
      <c r="J139" s="73"/>
      <c r="K139" s="73"/>
      <c r="L139" s="13"/>
      <c r="M139" s="79">
        <f t="shared" si="0"/>
        <v>0</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0</v>
      </c>
      <c r="I140" s="73"/>
      <c r="J140" s="73"/>
      <c r="K140" s="73"/>
      <c r="L140" s="13"/>
      <c r="M140" s="79">
        <f t="shared" si="0"/>
        <v>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1</v>
      </c>
      <c r="G141" s="73">
        <v>1</v>
      </c>
      <c r="H141" s="73">
        <v>1</v>
      </c>
      <c r="I141" s="73"/>
      <c r="J141" s="73"/>
      <c r="K141" s="73"/>
      <c r="L141" s="13"/>
      <c r="M141" s="79">
        <f t="shared" si="0"/>
        <v>3</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20</v>
      </c>
      <c r="G142" s="73">
        <v>20</v>
      </c>
      <c r="H142" s="73">
        <v>20</v>
      </c>
      <c r="I142" s="73"/>
      <c r="J142" s="73"/>
      <c r="K142" s="73"/>
      <c r="L142" s="13"/>
      <c r="M142" s="79">
        <f t="shared" si="0"/>
        <v>60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0</v>
      </c>
      <c r="I143" s="73"/>
      <c r="J143" s="73"/>
      <c r="K143" s="73"/>
      <c r="L143" s="13"/>
      <c r="M143" s="79">
        <f t="shared" si="0"/>
        <v>0</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0</v>
      </c>
      <c r="I144" s="73"/>
      <c r="J144" s="73"/>
      <c r="K144" s="73"/>
      <c r="L144" s="13"/>
      <c r="M144" s="79">
        <f t="shared" si="0"/>
        <v>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1</v>
      </c>
      <c r="G145" s="73">
        <v>0</v>
      </c>
      <c r="H145" s="73">
        <v>0</v>
      </c>
      <c r="I145" s="73"/>
      <c r="J145" s="73"/>
      <c r="K145" s="73"/>
      <c r="L145" s="13"/>
      <c r="M145" s="79">
        <f t="shared" si="0"/>
        <v>1</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50</v>
      </c>
      <c r="G146" s="73">
        <v>0</v>
      </c>
      <c r="H146" s="73">
        <v>0</v>
      </c>
      <c r="I146" s="73"/>
      <c r="J146" s="73"/>
      <c r="K146" s="73"/>
      <c r="L146" s="13"/>
      <c r="M146" s="79">
        <f t="shared" si="0"/>
        <v>50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2</v>
      </c>
      <c r="H151" s="73">
        <v>1</v>
      </c>
      <c r="I151" s="73"/>
      <c r="J151" s="73"/>
      <c r="K151" s="73"/>
      <c r="L151" s="13"/>
      <c r="M151" s="79">
        <f t="shared" si="0"/>
        <v>3</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50</v>
      </c>
      <c r="H152" s="73">
        <v>25</v>
      </c>
      <c r="I152" s="73"/>
      <c r="J152" s="73"/>
      <c r="K152" s="73"/>
      <c r="L152" s="13"/>
      <c r="M152" s="79">
        <f t="shared" si="0"/>
        <v>75</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0</v>
      </c>
      <c r="G155" s="73">
        <v>1</v>
      </c>
      <c r="H155" s="73">
        <v>1</v>
      </c>
      <c r="I155" s="73"/>
      <c r="J155" s="73"/>
      <c r="K155" s="73"/>
      <c r="L155" s="13"/>
      <c r="M155" s="79">
        <f t="shared" si="0"/>
        <v>2</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0</v>
      </c>
      <c r="G156" s="73">
        <v>25</v>
      </c>
      <c r="H156" s="73">
        <v>25</v>
      </c>
      <c r="I156" s="73"/>
      <c r="J156" s="73"/>
      <c r="K156" s="73"/>
      <c r="L156" s="13"/>
      <c r="M156" s="79">
        <f t="shared" si="0"/>
        <v>50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0</v>
      </c>
      <c r="G157" s="73">
        <v>0</v>
      </c>
      <c r="H157" s="73">
        <v>0</v>
      </c>
      <c r="I157" s="73"/>
      <c r="J157" s="73"/>
      <c r="K157" s="73"/>
      <c r="L157" s="13"/>
      <c r="M157" s="79">
        <f t="shared" si="0"/>
        <v>0</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0</v>
      </c>
      <c r="G158" s="73">
        <v>0</v>
      </c>
      <c r="H158" s="73">
        <v>0</v>
      </c>
      <c r="I158" s="73"/>
      <c r="J158" s="73"/>
      <c r="K158" s="73"/>
      <c r="L158" s="13"/>
      <c r="M158" s="79">
        <f t="shared" si="0"/>
        <v>0</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6">F127+F129+F131+F133+F135+F137+F139+F141+F143+F145+F147+F149+F151+F153</f>
        <v>3</v>
      </c>
      <c r="G159" s="121">
        <f t="shared" si="16"/>
        <v>5</v>
      </c>
      <c r="H159" s="121">
        <f t="shared" si="16"/>
        <v>153</v>
      </c>
      <c r="I159" s="121">
        <f t="shared" si="16"/>
        <v>0</v>
      </c>
      <c r="J159" s="121">
        <f t="shared" si="16"/>
        <v>0</v>
      </c>
      <c r="K159" s="121">
        <f t="shared" si="16"/>
        <v>0</v>
      </c>
      <c r="L159" s="13"/>
      <c r="M159" s="110">
        <f t="shared" si="0"/>
        <v>161</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85</v>
      </c>
      <c r="G160" s="121">
        <f t="shared" ref="G160:K160" si="17">+G128+G130+G132+G134+G136+G138+G140+G142+G144+G146+G148+G150+G152+G154</f>
        <v>110</v>
      </c>
      <c r="H160" s="121">
        <f t="shared" si="17"/>
        <v>60</v>
      </c>
      <c r="I160" s="121">
        <f t="shared" si="17"/>
        <v>0</v>
      </c>
      <c r="J160" s="121">
        <f t="shared" si="17"/>
        <v>0</v>
      </c>
      <c r="K160" s="121">
        <f t="shared" si="17"/>
        <v>0</v>
      </c>
      <c r="L160" s="13"/>
      <c r="M160" s="110">
        <f t="shared" si="0"/>
        <v>255</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H177" si="18">F161+F163+F165+F167+F169+F171+F173+F175</f>
        <v>292</v>
      </c>
      <c r="G177" s="122">
        <f t="shared" si="18"/>
        <v>292</v>
      </c>
      <c r="H177" s="122">
        <f t="shared" si="18"/>
        <v>292</v>
      </c>
      <c r="I177" s="122">
        <f t="shared" ref="I177:K177" si="19">I161+I163+I165+I167+I169+I171+I173+I175</f>
        <v>0</v>
      </c>
      <c r="J177" s="122">
        <f t="shared" si="19"/>
        <v>0</v>
      </c>
      <c r="K177" s="122">
        <f t="shared" si="19"/>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H178" si="20">+G162+G164+G166+G168+G170+G172+G174+G176</f>
        <v>4295</v>
      </c>
      <c r="H178" s="121">
        <f t="shared" si="20"/>
        <v>4295</v>
      </c>
      <c r="I178" s="121">
        <f t="shared" ref="I178:K178" si="21">+I162+I164+I166+I168+I170+I172+I174+I176</f>
        <v>0</v>
      </c>
      <c r="J178" s="121">
        <f t="shared" si="21"/>
        <v>0</v>
      </c>
      <c r="K178" s="121">
        <f t="shared" si="21"/>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212</v>
      </c>
      <c r="G179" s="78">
        <v>123</v>
      </c>
      <c r="H179" s="78">
        <v>105</v>
      </c>
      <c r="I179" s="78"/>
      <c r="J179" s="78"/>
      <c r="K179" s="78"/>
      <c r="L179" s="13"/>
      <c r="M179" s="79">
        <f t="shared" si="0"/>
        <v>440</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73">
        <v>65</v>
      </c>
      <c r="G180" s="73">
        <v>41</v>
      </c>
      <c r="H180" s="73">
        <v>24</v>
      </c>
      <c r="I180" s="73"/>
      <c r="J180" s="73"/>
      <c r="K180" s="73"/>
      <c r="L180" s="13"/>
      <c r="M180" s="79">
        <f t="shared" si="0"/>
        <v>130</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78">
        <v>65</v>
      </c>
      <c r="G181" s="78">
        <v>41</v>
      </c>
      <c r="H181" s="78">
        <v>24</v>
      </c>
      <c r="I181" s="78"/>
      <c r="J181" s="78"/>
      <c r="K181" s="78"/>
      <c r="L181" s="13"/>
      <c r="M181" s="79">
        <f t="shared" si="0"/>
        <v>130</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73">
        <v>13</v>
      </c>
      <c r="G182" s="73">
        <v>2</v>
      </c>
      <c r="H182" s="73">
        <v>4</v>
      </c>
      <c r="I182" s="73"/>
      <c r="J182" s="73"/>
      <c r="K182" s="73"/>
      <c r="L182" s="13"/>
      <c r="M182" s="79">
        <f t="shared" si="0"/>
        <v>19</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78">
        <v>15</v>
      </c>
      <c r="G183" s="78">
        <v>2</v>
      </c>
      <c r="H183" s="78">
        <v>5</v>
      </c>
      <c r="I183" s="78"/>
      <c r="J183" s="78"/>
      <c r="K183" s="78"/>
      <c r="L183" s="13"/>
      <c r="M183" s="79">
        <f t="shared" si="0"/>
        <v>22</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73">
        <v>62</v>
      </c>
      <c r="G184" s="73">
        <v>37</v>
      </c>
      <c r="H184" s="73">
        <v>21</v>
      </c>
      <c r="I184" s="73"/>
      <c r="J184" s="73"/>
      <c r="K184" s="73"/>
      <c r="L184" s="13"/>
      <c r="M184" s="79">
        <f t="shared" si="0"/>
        <v>120</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78">
        <v>65</v>
      </c>
      <c r="G185" s="78">
        <v>41</v>
      </c>
      <c r="H185" s="78">
        <v>24</v>
      </c>
      <c r="I185" s="78"/>
      <c r="J185" s="78"/>
      <c r="K185" s="78"/>
      <c r="L185" s="13"/>
      <c r="M185" s="79">
        <f t="shared" si="0"/>
        <v>130</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202</v>
      </c>
      <c r="G186" s="73">
        <v>121</v>
      </c>
      <c r="H186" s="73">
        <v>104</v>
      </c>
      <c r="I186" s="73"/>
      <c r="J186" s="73"/>
      <c r="K186" s="73"/>
      <c r="L186" s="13"/>
      <c r="M186" s="79">
        <f t="shared" si="0"/>
        <v>427</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211</v>
      </c>
      <c r="G187" s="73">
        <v>123</v>
      </c>
      <c r="H187" s="73">
        <v>105</v>
      </c>
      <c r="I187" s="73"/>
      <c r="J187" s="73"/>
      <c r="K187" s="73"/>
      <c r="L187" s="13"/>
      <c r="M187" s="79">
        <f t="shared" si="0"/>
        <v>439</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198</v>
      </c>
      <c r="G188" s="73">
        <v>122</v>
      </c>
      <c r="H188" s="73">
        <v>104</v>
      </c>
      <c r="I188" s="73"/>
      <c r="J188" s="73"/>
      <c r="K188" s="73"/>
      <c r="L188" s="13"/>
      <c r="M188" s="79">
        <f t="shared" si="0"/>
        <v>424</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206</v>
      </c>
      <c r="G189" s="73">
        <v>121</v>
      </c>
      <c r="H189" s="73">
        <v>104</v>
      </c>
      <c r="I189" s="73"/>
      <c r="J189" s="73"/>
      <c r="K189" s="73"/>
      <c r="L189" s="13"/>
      <c r="M189" s="79">
        <f t="shared" si="0"/>
        <v>431</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197</v>
      </c>
      <c r="G190" s="73">
        <v>122</v>
      </c>
      <c r="H190" s="73">
        <v>97</v>
      </c>
      <c r="I190" s="73"/>
      <c r="J190" s="73"/>
      <c r="K190" s="73"/>
      <c r="L190" s="13"/>
      <c r="M190" s="79">
        <f t="shared" si="0"/>
        <v>416</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161</v>
      </c>
      <c r="G191" s="73">
        <v>108</v>
      </c>
      <c r="H191" s="73">
        <v>76</v>
      </c>
      <c r="I191" s="73"/>
      <c r="J191" s="73"/>
      <c r="K191" s="73"/>
      <c r="L191" s="13"/>
      <c r="M191" s="79">
        <f t="shared" si="0"/>
        <v>345</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107</v>
      </c>
      <c r="G192" s="73">
        <v>73</v>
      </c>
      <c r="H192" s="73">
        <v>63</v>
      </c>
      <c r="I192" s="73"/>
      <c r="J192" s="73"/>
      <c r="K192" s="73"/>
      <c r="L192" s="13"/>
      <c r="M192" s="79">
        <f t="shared" si="0"/>
        <v>243</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71</v>
      </c>
      <c r="G193" s="121">
        <v>67</v>
      </c>
      <c r="H193" s="121">
        <v>46</v>
      </c>
      <c r="I193" s="121">
        <f t="shared" ref="I193:K193" si="22">SUM(I180,I182,I184,I186:I192)</f>
        <v>0</v>
      </c>
      <c r="J193" s="121">
        <f t="shared" si="22"/>
        <v>0</v>
      </c>
      <c r="K193" s="121">
        <f t="shared" si="22"/>
        <v>0</v>
      </c>
      <c r="L193" s="13"/>
      <c r="M193" s="110">
        <f t="shared" si="0"/>
        <v>184</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2</v>
      </c>
      <c r="G194" s="73">
        <v>2</v>
      </c>
      <c r="H194" s="73">
        <v>2</v>
      </c>
      <c r="I194" s="73"/>
      <c r="J194" s="73"/>
      <c r="K194" s="73"/>
      <c r="L194" s="13"/>
      <c r="M194" s="79">
        <f t="shared" si="0"/>
        <v>6</v>
      </c>
      <c r="N194" s="13"/>
      <c r="O194" s="901" t="s">
        <v>879</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4</v>
      </c>
      <c r="G195" s="73">
        <v>4</v>
      </c>
      <c r="H195" s="73">
        <v>4</v>
      </c>
      <c r="I195" s="73"/>
      <c r="J195" s="73"/>
      <c r="K195" s="73"/>
      <c r="L195" s="13"/>
      <c r="M195" s="79">
        <f t="shared" si="0"/>
        <v>12</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3</v>
      </c>
      <c r="G196" s="73">
        <v>4</v>
      </c>
      <c r="H196" s="73">
        <v>2</v>
      </c>
      <c r="I196" s="73"/>
      <c r="J196" s="73"/>
      <c r="K196" s="73"/>
      <c r="L196" s="13"/>
      <c r="M196" s="79">
        <f t="shared" si="0"/>
        <v>9</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180</v>
      </c>
      <c r="G197" s="73">
        <v>240</v>
      </c>
      <c r="H197" s="73">
        <v>120</v>
      </c>
      <c r="I197" s="73"/>
      <c r="J197" s="73"/>
      <c r="K197" s="73"/>
      <c r="L197" s="13"/>
      <c r="M197" s="79">
        <f t="shared" si="0"/>
        <v>540</v>
      </c>
      <c r="N197" s="13"/>
      <c r="O197" s="902"/>
      <c r="P197" s="13"/>
      <c r="Q197" s="13"/>
      <c r="R197" s="13"/>
      <c r="S197" s="13">
        <f>4*60</f>
        <v>240</v>
      </c>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0</v>
      </c>
      <c r="H203" s="73">
        <v>0</v>
      </c>
      <c r="I203" s="73"/>
      <c r="J203" s="73"/>
      <c r="K203" s="73"/>
      <c r="L203" s="13"/>
      <c r="M203" s="79">
        <f t="shared" si="0"/>
        <v>0</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23">F194+F196+F198+F200+F202+F204</f>
        <v>5</v>
      </c>
      <c r="G206" s="121">
        <f t="shared" si="23"/>
        <v>6</v>
      </c>
      <c r="H206" s="121">
        <f t="shared" si="23"/>
        <v>4</v>
      </c>
      <c r="I206" s="121">
        <f t="shared" si="23"/>
        <v>0</v>
      </c>
      <c r="J206" s="121">
        <f t="shared" si="23"/>
        <v>0</v>
      </c>
      <c r="K206" s="121">
        <f t="shared" si="23"/>
        <v>0</v>
      </c>
      <c r="L206" s="13"/>
      <c r="M206" s="110">
        <f t="shared" si="0"/>
        <v>15</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880</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3</v>
      </c>
      <c r="G210" s="73">
        <v>2</v>
      </c>
      <c r="H210" s="73">
        <v>1</v>
      </c>
      <c r="I210" s="73"/>
      <c r="J210" s="73"/>
      <c r="K210" s="73"/>
      <c r="L210" s="13"/>
      <c r="M210" s="79">
        <f t="shared" si="0"/>
        <v>6</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24">SUM(F207:F210)</f>
        <v>3</v>
      </c>
      <c r="G211" s="109">
        <f t="shared" si="24"/>
        <v>2</v>
      </c>
      <c r="H211" s="109">
        <f t="shared" si="24"/>
        <v>1</v>
      </c>
      <c r="I211" s="109">
        <f t="shared" si="24"/>
        <v>0</v>
      </c>
      <c r="J211" s="109">
        <f t="shared" si="24"/>
        <v>0</v>
      </c>
      <c r="K211" s="109">
        <f t="shared" si="24"/>
        <v>0</v>
      </c>
      <c r="L211" s="13"/>
      <c r="M211" s="110">
        <f t="shared" si="0"/>
        <v>6</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881</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25">SUM(F212:F215)</f>
        <v>0</v>
      </c>
      <c r="G216" s="109">
        <f t="shared" si="25"/>
        <v>0</v>
      </c>
      <c r="H216" s="109">
        <f t="shared" si="25"/>
        <v>0</v>
      </c>
      <c r="I216" s="109">
        <f t="shared" si="25"/>
        <v>0</v>
      </c>
      <c r="J216" s="109">
        <f t="shared" si="25"/>
        <v>0</v>
      </c>
      <c r="K216" s="109">
        <f t="shared" si="25"/>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882</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26">SUM(F217:F220)</f>
        <v>0</v>
      </c>
      <c r="G221" s="109">
        <f t="shared" si="26"/>
        <v>0</v>
      </c>
      <c r="H221" s="109">
        <f t="shared" si="26"/>
        <v>0</v>
      </c>
      <c r="I221" s="109">
        <f t="shared" si="26"/>
        <v>0</v>
      </c>
      <c r="J221" s="109">
        <f t="shared" si="26"/>
        <v>0</v>
      </c>
      <c r="K221" s="109">
        <f t="shared" si="26"/>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883</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7">SUM(F222:F225)</f>
        <v>0</v>
      </c>
      <c r="G226" s="109">
        <f t="shared" si="27"/>
        <v>0</v>
      </c>
      <c r="H226" s="109">
        <f t="shared" si="27"/>
        <v>0</v>
      </c>
      <c r="I226" s="109">
        <f t="shared" si="27"/>
        <v>0</v>
      </c>
      <c r="J226" s="109">
        <f t="shared" si="27"/>
        <v>0</v>
      </c>
      <c r="K226" s="109">
        <f t="shared" si="27"/>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8">SUM(F227:F230)</f>
        <v>0</v>
      </c>
      <c r="G231" s="109">
        <f t="shared" si="28"/>
        <v>0</v>
      </c>
      <c r="H231" s="109">
        <f t="shared" si="28"/>
        <v>0</v>
      </c>
      <c r="I231" s="109">
        <f t="shared" si="28"/>
        <v>0</v>
      </c>
      <c r="J231" s="109">
        <f t="shared" si="28"/>
        <v>0</v>
      </c>
      <c r="K231" s="109">
        <f t="shared" si="28"/>
        <v>0</v>
      </c>
      <c r="L231" s="13"/>
      <c r="M231" s="110">
        <f t="shared" si="0"/>
        <v>0</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884</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9">SUM(F232:F235)</f>
        <v>0</v>
      </c>
      <c r="G236" s="109">
        <f t="shared" si="29"/>
        <v>0</v>
      </c>
      <c r="H236" s="109">
        <f t="shared" si="29"/>
        <v>0</v>
      </c>
      <c r="I236" s="109">
        <f t="shared" si="29"/>
        <v>0</v>
      </c>
      <c r="J236" s="109">
        <f t="shared" si="29"/>
        <v>0</v>
      </c>
      <c r="K236" s="109">
        <f t="shared" si="29"/>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30">+F237+F238+F239+F240</f>
        <v>0</v>
      </c>
      <c r="G241" s="96">
        <f t="shared" si="30"/>
        <v>0</v>
      </c>
      <c r="H241" s="96">
        <f t="shared" si="30"/>
        <v>0</v>
      </c>
      <c r="I241" s="96">
        <f t="shared" si="30"/>
        <v>0</v>
      </c>
      <c r="J241" s="96">
        <f t="shared" si="30"/>
        <v>0</v>
      </c>
      <c r="K241" s="96">
        <f t="shared" si="30"/>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31">+F242+F243+F244+F245</f>
        <v>0</v>
      </c>
      <c r="G246" s="96">
        <f t="shared" si="31"/>
        <v>0</v>
      </c>
      <c r="H246" s="96">
        <f t="shared" si="31"/>
        <v>0</v>
      </c>
      <c r="I246" s="96">
        <f t="shared" si="31"/>
        <v>0</v>
      </c>
      <c r="J246" s="96">
        <f t="shared" si="31"/>
        <v>0</v>
      </c>
      <c r="K246" s="96">
        <f t="shared" si="31"/>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885</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32">SUM(F247:F250)</f>
        <v>0</v>
      </c>
      <c r="G251" s="109">
        <f t="shared" si="32"/>
        <v>0</v>
      </c>
      <c r="H251" s="109">
        <f t="shared" si="32"/>
        <v>0</v>
      </c>
      <c r="I251" s="109">
        <f t="shared" si="32"/>
        <v>0</v>
      </c>
      <c r="J251" s="109">
        <f t="shared" si="32"/>
        <v>0</v>
      </c>
      <c r="K251" s="109">
        <f t="shared" si="32"/>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c r="G252" s="96"/>
      <c r="H252" s="96"/>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c r="G253" s="96"/>
      <c r="H253" s="96"/>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c r="G254" s="96"/>
      <c r="H254" s="96"/>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c r="G255" s="96"/>
      <c r="H255" s="96"/>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131" t="s">
        <v>673</v>
      </c>
      <c r="E256" s="130" t="s">
        <v>674</v>
      </c>
      <c r="F256" s="96">
        <f t="shared" ref="F256:K256" si="33">+F252+F253+F254+F255</f>
        <v>0</v>
      </c>
      <c r="G256" s="96">
        <f t="shared" si="33"/>
        <v>0</v>
      </c>
      <c r="H256" s="96">
        <f t="shared" si="33"/>
        <v>0</v>
      </c>
      <c r="I256" s="96">
        <f t="shared" si="33"/>
        <v>0</v>
      </c>
      <c r="J256" s="96">
        <f t="shared" si="33"/>
        <v>0</v>
      </c>
      <c r="K256" s="96">
        <f t="shared" si="33"/>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132" t="s">
        <v>676</v>
      </c>
      <c r="E257" s="82" t="s">
        <v>677</v>
      </c>
      <c r="F257" s="73">
        <v>0</v>
      </c>
      <c r="G257" s="73">
        <v>0</v>
      </c>
      <c r="H257" s="73">
        <v>0</v>
      </c>
      <c r="I257" s="73"/>
      <c r="J257" s="73"/>
      <c r="K257" s="73"/>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132" t="s">
        <v>679</v>
      </c>
      <c r="E258" s="82" t="s">
        <v>680</v>
      </c>
      <c r="F258" s="73">
        <v>0</v>
      </c>
      <c r="G258" s="73">
        <v>0</v>
      </c>
      <c r="H258" s="73">
        <v>0</v>
      </c>
      <c r="I258" s="73"/>
      <c r="J258" s="73"/>
      <c r="K258" s="73"/>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132" t="s">
        <v>682</v>
      </c>
      <c r="E259" s="82" t="s">
        <v>683</v>
      </c>
      <c r="F259" s="73">
        <v>0</v>
      </c>
      <c r="G259" s="73">
        <v>0</v>
      </c>
      <c r="H259" s="73">
        <v>0</v>
      </c>
      <c r="I259" s="73"/>
      <c r="J259" s="73"/>
      <c r="K259" s="73"/>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132" t="s">
        <v>685</v>
      </c>
      <c r="E260" s="82" t="s">
        <v>686</v>
      </c>
      <c r="F260" s="73">
        <v>0</v>
      </c>
      <c r="G260" s="73">
        <v>0</v>
      </c>
      <c r="H260" s="73">
        <v>0</v>
      </c>
      <c r="I260" s="73"/>
      <c r="J260" s="73"/>
      <c r="K260" s="73"/>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28" t="s">
        <v>688</v>
      </c>
      <c r="E261" s="108" t="s">
        <v>689</v>
      </c>
      <c r="F261" s="109">
        <f t="shared" ref="F261:K261" si="34">SUM(F257:F260)</f>
        <v>0</v>
      </c>
      <c r="G261" s="109">
        <f t="shared" si="34"/>
        <v>0</v>
      </c>
      <c r="H261" s="109">
        <f t="shared" si="34"/>
        <v>0</v>
      </c>
      <c r="I261" s="109">
        <f t="shared" si="34"/>
        <v>0</v>
      </c>
      <c r="J261" s="109">
        <f t="shared" si="34"/>
        <v>0</v>
      </c>
      <c r="K261" s="109">
        <f t="shared" si="34"/>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72" t="s">
        <v>691</v>
      </c>
      <c r="E262" s="173" t="s">
        <v>692</v>
      </c>
      <c r="F262" s="175"/>
      <c r="G262" s="175"/>
      <c r="H262" s="175"/>
      <c r="I262" s="175"/>
      <c r="J262" s="175"/>
      <c r="K262" s="175"/>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72" t="s">
        <v>694</v>
      </c>
      <c r="E263" s="173" t="s">
        <v>695</v>
      </c>
      <c r="F263" s="175"/>
      <c r="G263" s="175"/>
      <c r="H263" s="175"/>
      <c r="I263" s="175"/>
      <c r="J263" s="175"/>
      <c r="K263" s="175"/>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72" t="s">
        <v>697</v>
      </c>
      <c r="E264" s="173" t="s">
        <v>698</v>
      </c>
      <c r="F264" s="175"/>
      <c r="G264" s="175"/>
      <c r="H264" s="175"/>
      <c r="I264" s="175"/>
      <c r="J264" s="175"/>
      <c r="K264" s="175"/>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72" t="s">
        <v>700</v>
      </c>
      <c r="E265" s="173" t="s">
        <v>701</v>
      </c>
      <c r="F265" s="175"/>
      <c r="G265" s="175"/>
      <c r="H265" s="175"/>
      <c r="I265" s="175"/>
      <c r="J265" s="175"/>
      <c r="K265" s="175"/>
      <c r="L265" s="134"/>
      <c r="M265" s="135">
        <f t="shared" ref="M265:M289" si="35">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172" t="s">
        <v>703</v>
      </c>
      <c r="E266" s="173" t="s">
        <v>704</v>
      </c>
      <c r="F266" s="174">
        <f t="shared" ref="F266:K266" si="36">+F262+F263+F264+F265</f>
        <v>0</v>
      </c>
      <c r="G266" s="174">
        <f t="shared" si="36"/>
        <v>0</v>
      </c>
      <c r="H266" s="174">
        <f t="shared" si="36"/>
        <v>0</v>
      </c>
      <c r="I266" s="174">
        <f t="shared" si="36"/>
        <v>0</v>
      </c>
      <c r="J266" s="174">
        <f t="shared" si="36"/>
        <v>0</v>
      </c>
      <c r="K266" s="174">
        <f t="shared" si="36"/>
        <v>0</v>
      </c>
      <c r="L266" s="13"/>
      <c r="M266" s="79">
        <f t="shared" si="35"/>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132" t="s">
        <v>707</v>
      </c>
      <c r="E267" s="82" t="s">
        <v>708</v>
      </c>
      <c r="F267" s="73">
        <v>0</v>
      </c>
      <c r="G267" s="73">
        <v>0</v>
      </c>
      <c r="H267" s="73">
        <v>0</v>
      </c>
      <c r="I267" s="73"/>
      <c r="J267" s="73"/>
      <c r="K267" s="73"/>
      <c r="L267" s="13"/>
      <c r="M267" s="79">
        <f t="shared" si="35"/>
        <v>0</v>
      </c>
      <c r="N267" s="13"/>
      <c r="O267" s="901" t="s">
        <v>886</v>
      </c>
      <c r="P267" s="13"/>
      <c r="Q267" s="13"/>
      <c r="R267" s="13"/>
      <c r="S267" s="13"/>
      <c r="T267" s="13"/>
      <c r="U267" s="13"/>
      <c r="V267" s="13"/>
      <c r="W267" s="13"/>
      <c r="X267" s="13"/>
      <c r="Y267" s="13"/>
      <c r="Z267" s="13"/>
    </row>
    <row r="268" spans="1:26" ht="12.75" customHeight="1" x14ac:dyDescent="0.25">
      <c r="A268" s="13"/>
      <c r="B268" s="83" t="s">
        <v>710</v>
      </c>
      <c r="C268" s="866"/>
      <c r="D268" s="132" t="s">
        <v>711</v>
      </c>
      <c r="E268" s="82" t="s">
        <v>712</v>
      </c>
      <c r="F268" s="73">
        <v>0</v>
      </c>
      <c r="G268" s="73">
        <v>0</v>
      </c>
      <c r="H268" s="73">
        <v>0</v>
      </c>
      <c r="I268" s="73"/>
      <c r="J268" s="73"/>
      <c r="K268" s="73"/>
      <c r="L268" s="13"/>
      <c r="M268" s="79">
        <f t="shared" si="35"/>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132" t="s">
        <v>714</v>
      </c>
      <c r="E269" s="82" t="s">
        <v>715</v>
      </c>
      <c r="F269" s="73">
        <v>0</v>
      </c>
      <c r="G269" s="73">
        <v>0</v>
      </c>
      <c r="H269" s="73">
        <v>0</v>
      </c>
      <c r="I269" s="73"/>
      <c r="J269" s="73"/>
      <c r="K269" s="73"/>
      <c r="L269" s="13"/>
      <c r="M269" s="79">
        <f t="shared" si="35"/>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132" t="s">
        <v>717</v>
      </c>
      <c r="E270" s="82" t="s">
        <v>718</v>
      </c>
      <c r="F270" s="73">
        <v>0</v>
      </c>
      <c r="G270" s="73">
        <v>0</v>
      </c>
      <c r="H270" s="73">
        <v>0</v>
      </c>
      <c r="I270" s="73"/>
      <c r="J270" s="73"/>
      <c r="K270" s="73"/>
      <c r="L270" s="13"/>
      <c r="M270" s="79">
        <f t="shared" si="35"/>
        <v>0</v>
      </c>
      <c r="N270" s="13"/>
      <c r="O270" s="902"/>
      <c r="P270" s="13"/>
      <c r="Q270" s="13"/>
      <c r="R270" s="13"/>
      <c r="S270" s="13"/>
      <c r="T270" s="13"/>
      <c r="U270" s="13"/>
      <c r="V270" s="13"/>
      <c r="W270" s="13"/>
      <c r="X270" s="13"/>
      <c r="Y270" s="13"/>
      <c r="Z270" s="13"/>
    </row>
    <row r="271" spans="1:26" ht="12.75" customHeight="1" x14ac:dyDescent="0.25">
      <c r="A271" s="13"/>
      <c r="B271" s="83">
        <v>18</v>
      </c>
      <c r="C271" s="867"/>
      <c r="D271" s="128" t="s">
        <v>719</v>
      </c>
      <c r="E271" s="161" t="s">
        <v>720</v>
      </c>
      <c r="F271" s="79">
        <f t="shared" ref="F271:K271" si="37">SUM(F267:F270)</f>
        <v>0</v>
      </c>
      <c r="G271" s="79">
        <f t="shared" si="37"/>
        <v>0</v>
      </c>
      <c r="H271" s="79">
        <f t="shared" si="37"/>
        <v>0</v>
      </c>
      <c r="I271" s="79">
        <f t="shared" si="37"/>
        <v>0</v>
      </c>
      <c r="J271" s="79">
        <f t="shared" si="37"/>
        <v>0</v>
      </c>
      <c r="K271" s="79">
        <f t="shared" si="37"/>
        <v>0</v>
      </c>
      <c r="L271" s="13"/>
      <c r="M271" s="110">
        <f t="shared" si="35"/>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140" t="s">
        <v>2369</v>
      </c>
      <c r="G272" s="162">
        <v>1</v>
      </c>
      <c r="H272" s="162">
        <v>0</v>
      </c>
      <c r="I272" s="141"/>
      <c r="J272" s="141"/>
      <c r="K272" s="141"/>
      <c r="L272" s="138"/>
      <c r="M272" s="79">
        <f t="shared" si="35"/>
        <v>1</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140">
        <v>15</v>
      </c>
      <c r="G273" s="162">
        <v>15</v>
      </c>
      <c r="H273" s="162">
        <v>0</v>
      </c>
      <c r="I273" s="141"/>
      <c r="J273" s="141"/>
      <c r="K273" s="141"/>
      <c r="L273" s="138"/>
      <c r="M273" s="79">
        <f t="shared" si="35"/>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140">
        <v>15</v>
      </c>
      <c r="G274" s="162">
        <v>15</v>
      </c>
      <c r="H274" s="162">
        <v>0</v>
      </c>
      <c r="I274" s="142"/>
      <c r="J274" s="142"/>
      <c r="K274" s="142"/>
      <c r="L274" s="13"/>
      <c r="M274" s="79">
        <f t="shared" si="35"/>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140">
        <v>5</v>
      </c>
      <c r="G275" s="162">
        <v>12</v>
      </c>
      <c r="H275" s="162">
        <v>0</v>
      </c>
      <c r="I275" s="142"/>
      <c r="J275" s="142"/>
      <c r="K275" s="142"/>
      <c r="L275" s="13"/>
      <c r="M275" s="79">
        <f t="shared" si="35"/>
        <v>17</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140">
        <v>0</v>
      </c>
      <c r="G276" s="162">
        <v>1</v>
      </c>
      <c r="H276" s="162">
        <v>0</v>
      </c>
      <c r="I276" s="142"/>
      <c r="J276" s="142"/>
      <c r="K276" s="142"/>
      <c r="L276" s="13"/>
      <c r="M276" s="79">
        <f t="shared" si="35"/>
        <v>1</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63">
        <v>0</v>
      </c>
      <c r="G277" s="163">
        <v>0</v>
      </c>
      <c r="H277" s="163">
        <v>0</v>
      </c>
      <c r="I277" s="144"/>
      <c r="J277" s="144"/>
      <c r="K277" s="144"/>
      <c r="L277" s="13"/>
      <c r="M277" s="79">
        <f t="shared" si="35"/>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63">
        <v>0</v>
      </c>
      <c r="G278" s="163">
        <v>0</v>
      </c>
      <c r="H278" s="163">
        <v>0</v>
      </c>
      <c r="I278" s="144"/>
      <c r="J278" s="144"/>
      <c r="K278" s="144"/>
      <c r="L278" s="13"/>
      <c r="M278" s="79">
        <f t="shared" si="35"/>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63">
        <v>1</v>
      </c>
      <c r="G279" s="163">
        <v>0</v>
      </c>
      <c r="H279" s="163">
        <v>0</v>
      </c>
      <c r="I279" s="144"/>
      <c r="J279" s="144"/>
      <c r="K279" s="144"/>
      <c r="L279" s="13"/>
      <c r="M279" s="79">
        <f t="shared" si="35"/>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63">
        <v>0</v>
      </c>
      <c r="G280" s="163">
        <v>1</v>
      </c>
      <c r="H280" s="163">
        <v>0</v>
      </c>
      <c r="I280" s="144"/>
      <c r="J280" s="144"/>
      <c r="K280" s="144"/>
      <c r="L280" s="13"/>
      <c r="M280" s="79">
        <f t="shared" si="35"/>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8">SUM(F277:F280)</f>
        <v>1</v>
      </c>
      <c r="G281" s="166">
        <f t="shared" si="38"/>
        <v>1</v>
      </c>
      <c r="H281" s="166">
        <f t="shared" si="38"/>
        <v>0</v>
      </c>
      <c r="I281" s="166">
        <f t="shared" si="38"/>
        <v>0</v>
      </c>
      <c r="J281" s="166">
        <f t="shared" si="38"/>
        <v>0</v>
      </c>
      <c r="K281" s="166">
        <f t="shared" si="38"/>
        <v>0</v>
      </c>
      <c r="L281" s="13"/>
      <c r="M281" s="110">
        <f t="shared" si="35"/>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65" t="s">
        <v>753</v>
      </c>
      <c r="E282" s="63" t="s">
        <v>754</v>
      </c>
      <c r="F282" s="137">
        <v>0</v>
      </c>
      <c r="G282" s="137">
        <v>0</v>
      </c>
      <c r="H282" s="137">
        <v>0</v>
      </c>
      <c r="I282" s="44"/>
      <c r="J282" s="44"/>
      <c r="K282" s="44"/>
      <c r="L282" s="13"/>
      <c r="M282" s="79">
        <f t="shared" si="35"/>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65" t="s">
        <v>757</v>
      </c>
      <c r="E283" s="63" t="s">
        <v>758</v>
      </c>
      <c r="F283" s="137">
        <v>0</v>
      </c>
      <c r="G283" s="137">
        <v>0</v>
      </c>
      <c r="H283" s="137">
        <v>0</v>
      </c>
      <c r="I283" s="44"/>
      <c r="J283" s="44"/>
      <c r="K283" s="44"/>
      <c r="L283" s="13"/>
      <c r="M283" s="79">
        <f t="shared" si="35"/>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65" t="s">
        <v>760</v>
      </c>
      <c r="E284" s="63" t="s">
        <v>761</v>
      </c>
      <c r="F284" s="137">
        <v>0</v>
      </c>
      <c r="G284" s="137">
        <v>0</v>
      </c>
      <c r="H284" s="137">
        <v>0</v>
      </c>
      <c r="I284" s="44"/>
      <c r="J284" s="44"/>
      <c r="K284" s="44"/>
      <c r="L284" s="13"/>
      <c r="M284" s="79">
        <f t="shared" si="35"/>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35"/>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35"/>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35"/>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35"/>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9">SUM(F285:F288)</f>
        <v>13</v>
      </c>
      <c r="G289" s="166">
        <f t="shared" si="39"/>
        <v>10</v>
      </c>
      <c r="H289" s="166">
        <f t="shared" si="39"/>
        <v>9</v>
      </c>
      <c r="I289" s="166">
        <f t="shared" si="39"/>
        <v>0</v>
      </c>
      <c r="J289" s="166">
        <f t="shared" si="39"/>
        <v>0</v>
      </c>
      <c r="K289" s="166">
        <f t="shared" si="39"/>
        <v>0</v>
      </c>
      <c r="L289" s="13"/>
      <c r="M289" s="110">
        <f t="shared" si="35"/>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1000"/>
  <sheetViews>
    <sheetView topLeftCell="A202" workbookViewId="0">
      <selection activeCell="D281" sqref="D281"/>
    </sheetView>
  </sheetViews>
  <sheetFormatPr defaultColWidth="12.6640625" defaultRowHeight="15" customHeight="1" x14ac:dyDescent="0.25"/>
  <cols>
    <col min="1" max="1" width="2.33203125" customWidth="1"/>
    <col min="2" max="2" width="4.109375" customWidth="1"/>
    <col min="3" max="3" width="9.6640625" customWidth="1"/>
    <col min="4" max="4" width="68.33203125" customWidth="1"/>
    <col min="5" max="5" width="10.33203125" customWidth="1"/>
    <col min="6" max="9" width="6.33203125" customWidth="1"/>
    <col min="10" max="10" width="6" customWidth="1"/>
    <col min="11" max="11" width="6.33203125" customWidth="1"/>
    <col min="12" max="12" width="2.109375" customWidth="1"/>
    <col min="13" max="13" width="9.109375" customWidth="1"/>
    <col min="14" max="14" width="2.33203125" customWidth="1"/>
    <col min="15" max="15" width="41.664062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887</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39.7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2.75" customHeight="1"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11</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0</v>
      </c>
      <c r="G12" s="74">
        <v>2</v>
      </c>
      <c r="H12" s="75">
        <v>0</v>
      </c>
      <c r="I12" s="76"/>
      <c r="J12" s="77"/>
      <c r="K12" s="78"/>
      <c r="L12" s="13"/>
      <c r="M12" s="79">
        <f t="shared" si="0"/>
        <v>2</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13</v>
      </c>
      <c r="G13" s="74">
        <v>8</v>
      </c>
      <c r="H13" s="75">
        <v>9</v>
      </c>
      <c r="I13" s="76"/>
      <c r="J13" s="77"/>
      <c r="K13" s="78"/>
      <c r="L13" s="13"/>
      <c r="M13" s="79">
        <f t="shared" si="0"/>
        <v>30</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0</v>
      </c>
      <c r="G24" s="91">
        <v>0</v>
      </c>
      <c r="H24" s="91">
        <v>1</v>
      </c>
      <c r="I24" s="91"/>
      <c r="J24" s="91"/>
      <c r="K24" s="91"/>
      <c r="L24" s="13"/>
      <c r="M24" s="79">
        <f t="shared" si="0"/>
        <v>1</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11</v>
      </c>
      <c r="G25" s="91">
        <v>9</v>
      </c>
      <c r="H25" s="91">
        <v>7</v>
      </c>
      <c r="I25" s="91"/>
      <c r="J25" s="91"/>
      <c r="K25" s="91"/>
      <c r="L25" s="13"/>
      <c r="M25" s="79">
        <f t="shared" si="0"/>
        <v>27</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2</v>
      </c>
      <c r="G26" s="91">
        <v>1</v>
      </c>
      <c r="H26" s="91">
        <v>0</v>
      </c>
      <c r="I26" s="91"/>
      <c r="J26" s="91"/>
      <c r="K26" s="91"/>
      <c r="L26" s="13"/>
      <c r="M26" s="79">
        <f t="shared" si="0"/>
        <v>3</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0</v>
      </c>
      <c r="G30" s="101">
        <v>0</v>
      </c>
      <c r="H30" s="101">
        <v>0</v>
      </c>
      <c r="I30" s="102"/>
      <c r="J30" s="102"/>
      <c r="K30" s="102"/>
      <c r="L30" s="98"/>
      <c r="M30" s="79">
        <f t="shared" si="0"/>
        <v>0</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0</v>
      </c>
      <c r="G32" s="101">
        <v>0</v>
      </c>
      <c r="H32" s="101">
        <v>0</v>
      </c>
      <c r="I32" s="102"/>
      <c r="J32" s="102"/>
      <c r="K32" s="102"/>
      <c r="L32" s="98"/>
      <c r="M32" s="79">
        <f t="shared" si="0"/>
        <v>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1</v>
      </c>
      <c r="I33" s="104"/>
      <c r="J33" s="104"/>
      <c r="K33" s="104"/>
      <c r="L33" s="98"/>
      <c r="M33" s="79">
        <f t="shared" si="0"/>
        <v>3</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1</v>
      </c>
      <c r="I34" s="104"/>
      <c r="J34" s="104"/>
      <c r="K34" s="104"/>
      <c r="L34" s="98"/>
      <c r="M34" s="79">
        <f t="shared" si="0"/>
        <v>3</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5">
        <v>0</v>
      </c>
      <c r="G35" s="105">
        <v>0</v>
      </c>
      <c r="H35" s="105">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0</v>
      </c>
      <c r="G37" s="91">
        <v>0</v>
      </c>
      <c r="H37" s="91">
        <v>0</v>
      </c>
      <c r="I37" s="91"/>
      <c r="J37" s="91"/>
      <c r="K37" s="91"/>
      <c r="L37" s="13"/>
      <c r="M37" s="79">
        <f t="shared" si="0"/>
        <v>0</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1</v>
      </c>
      <c r="G38" s="91">
        <v>1</v>
      </c>
      <c r="H38" s="91">
        <v>1</v>
      </c>
      <c r="I38" s="91"/>
      <c r="J38" s="91"/>
      <c r="K38" s="91"/>
      <c r="L38" s="13"/>
      <c r="M38" s="79">
        <f t="shared" si="0"/>
        <v>3</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1</v>
      </c>
      <c r="G46" s="111">
        <v>1</v>
      </c>
      <c r="H46" s="111">
        <v>1</v>
      </c>
      <c r="I46" s="111"/>
      <c r="J46" s="111"/>
      <c r="K46" s="111"/>
      <c r="L46" s="13"/>
      <c r="M46" s="79">
        <f t="shared" si="0"/>
        <v>3</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1</v>
      </c>
      <c r="G47" s="111">
        <v>1</v>
      </c>
      <c r="H47" s="111">
        <v>0</v>
      </c>
      <c r="I47" s="111"/>
      <c r="J47" s="111"/>
      <c r="K47" s="111"/>
      <c r="L47" s="13"/>
      <c r="M47" s="79">
        <f t="shared" si="0"/>
        <v>2</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73">
        <v>114</v>
      </c>
      <c r="G48" s="74">
        <v>79</v>
      </c>
      <c r="H48" s="75">
        <v>86</v>
      </c>
      <c r="I48" s="111"/>
      <c r="J48" s="111"/>
      <c r="K48" s="111"/>
      <c r="L48" s="13"/>
      <c r="M48" s="79">
        <f t="shared" si="0"/>
        <v>279</v>
      </c>
      <c r="N48" s="13"/>
      <c r="O48" s="902"/>
      <c r="P48" s="13"/>
      <c r="Q48" s="13"/>
      <c r="R48" s="13"/>
      <c r="S48" s="13"/>
      <c r="T48" s="13"/>
      <c r="U48" s="13"/>
      <c r="V48" s="13"/>
      <c r="W48" s="13"/>
      <c r="X48" s="13"/>
      <c r="Y48" s="13"/>
      <c r="Z48" s="13"/>
    </row>
    <row r="49" spans="1:26" ht="12.75" customHeight="1" x14ac:dyDescent="0.25">
      <c r="A49" s="13"/>
      <c r="B49" s="891" t="s">
        <v>256</v>
      </c>
      <c r="C49" s="892" t="s">
        <v>257</v>
      </c>
      <c r="D49" s="81" t="s">
        <v>258</v>
      </c>
      <c r="E49" s="82" t="s">
        <v>259</v>
      </c>
      <c r="F49" s="169">
        <v>0</v>
      </c>
      <c r="G49" s="169">
        <v>0</v>
      </c>
      <c r="H49" s="169">
        <v>0</v>
      </c>
      <c r="I49" s="169"/>
      <c r="J49" s="169"/>
      <c r="K49" s="169"/>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81" t="s">
        <v>261</v>
      </c>
      <c r="E50" s="82" t="s">
        <v>262</v>
      </c>
      <c r="F50" s="169">
        <v>0</v>
      </c>
      <c r="G50" s="169">
        <v>0</v>
      </c>
      <c r="H50" s="169">
        <v>0</v>
      </c>
      <c r="I50" s="169"/>
      <c r="J50" s="169"/>
      <c r="K50" s="169"/>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65" t="s">
        <v>263</v>
      </c>
      <c r="E51" s="100" t="s">
        <v>264</v>
      </c>
      <c r="F51" s="170">
        <v>0</v>
      </c>
      <c r="G51" s="170">
        <v>0</v>
      </c>
      <c r="H51" s="170">
        <v>0</v>
      </c>
      <c r="I51" s="171"/>
      <c r="J51" s="171"/>
      <c r="K51" s="171"/>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81" t="s">
        <v>265</v>
      </c>
      <c r="E52" s="82" t="s">
        <v>266</v>
      </c>
      <c r="F52" s="169">
        <v>0</v>
      </c>
      <c r="G52" s="169">
        <v>0</v>
      </c>
      <c r="H52" s="169">
        <v>0</v>
      </c>
      <c r="I52" s="169"/>
      <c r="J52" s="169"/>
      <c r="K52" s="169"/>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81" t="s">
        <v>267</v>
      </c>
      <c r="E53" s="82" t="s">
        <v>268</v>
      </c>
      <c r="F53" s="169">
        <v>0</v>
      </c>
      <c r="G53" s="169">
        <v>0</v>
      </c>
      <c r="H53" s="169">
        <v>0</v>
      </c>
      <c r="I53" s="169"/>
      <c r="J53" s="169"/>
      <c r="K53" s="169"/>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81" t="s">
        <v>271</v>
      </c>
      <c r="E54" s="82" t="s">
        <v>272</v>
      </c>
      <c r="F54" s="91">
        <v>0</v>
      </c>
      <c r="G54" s="91">
        <v>0</v>
      </c>
      <c r="H54" s="91">
        <v>0</v>
      </c>
      <c r="I54" s="91"/>
      <c r="J54" s="91"/>
      <c r="K54" s="91"/>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81" t="s">
        <v>274</v>
      </c>
      <c r="E55" s="82" t="s">
        <v>275</v>
      </c>
      <c r="F55" s="91">
        <v>0</v>
      </c>
      <c r="G55" s="91">
        <v>0</v>
      </c>
      <c r="H55" s="91">
        <v>0</v>
      </c>
      <c r="I55" s="91"/>
      <c r="J55" s="91"/>
      <c r="K55" s="91"/>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81" t="s">
        <v>276</v>
      </c>
      <c r="E56" s="82" t="s">
        <v>277</v>
      </c>
      <c r="F56" s="91">
        <v>0</v>
      </c>
      <c r="G56" s="91">
        <v>0</v>
      </c>
      <c r="H56" s="91">
        <v>0</v>
      </c>
      <c r="I56" s="91"/>
      <c r="J56" s="91"/>
      <c r="K56" s="91"/>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81" t="s">
        <v>278</v>
      </c>
      <c r="E57" s="82" t="s">
        <v>279</v>
      </c>
      <c r="F57" s="91">
        <v>0</v>
      </c>
      <c r="G57" s="91">
        <v>0</v>
      </c>
      <c r="H57" s="91">
        <v>0</v>
      </c>
      <c r="I57" s="91"/>
      <c r="J57" s="91"/>
      <c r="K57" s="91"/>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0</v>
      </c>
      <c r="G59" s="73">
        <v>0</v>
      </c>
      <c r="H59" s="73">
        <v>0</v>
      </c>
      <c r="I59" s="73"/>
      <c r="J59" s="73"/>
      <c r="K59" s="73"/>
      <c r="L59" s="13"/>
      <c r="M59" s="79">
        <f t="shared" si="0"/>
        <v>0</v>
      </c>
      <c r="N59" s="13"/>
      <c r="O59" s="901" t="s">
        <v>888</v>
      </c>
      <c r="P59" s="13"/>
      <c r="Q59" s="13"/>
      <c r="R59" s="13"/>
      <c r="S59" s="13"/>
      <c r="T59" s="13"/>
      <c r="U59" s="13"/>
      <c r="V59" s="13"/>
      <c r="W59" s="13"/>
      <c r="X59" s="13"/>
      <c r="Y59" s="13"/>
      <c r="Z59" s="13"/>
    </row>
    <row r="60" spans="1:26" ht="12.75" customHeight="1" x14ac:dyDescent="0.25">
      <c r="A60" s="13"/>
      <c r="B60" s="866"/>
      <c r="C60" s="866"/>
      <c r="D60" s="81" t="s">
        <v>287</v>
      </c>
      <c r="E60" s="82" t="s">
        <v>288</v>
      </c>
      <c r="F60" s="73">
        <v>0</v>
      </c>
      <c r="G60" s="73">
        <v>0</v>
      </c>
      <c r="H60" s="73">
        <v>0</v>
      </c>
      <c r="I60" s="73"/>
      <c r="J60" s="73"/>
      <c r="K60" s="73"/>
      <c r="L60" s="13"/>
      <c r="M60" s="79">
        <f t="shared" si="0"/>
        <v>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1</v>
      </c>
      <c r="G61" s="73">
        <v>1</v>
      </c>
      <c r="H61" s="73">
        <v>1</v>
      </c>
      <c r="I61" s="73"/>
      <c r="J61" s="73"/>
      <c r="K61" s="73"/>
      <c r="L61" s="13"/>
      <c r="M61" s="79">
        <f t="shared" si="0"/>
        <v>3</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10</v>
      </c>
      <c r="G62" s="73">
        <v>10</v>
      </c>
      <c r="H62" s="73">
        <v>10</v>
      </c>
      <c r="I62" s="73"/>
      <c r="J62" s="73"/>
      <c r="K62" s="73"/>
      <c r="L62" s="13"/>
      <c r="M62" s="79">
        <f t="shared" si="0"/>
        <v>30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0</v>
      </c>
      <c r="G63" s="73">
        <v>0</v>
      </c>
      <c r="H63" s="73">
        <v>0</v>
      </c>
      <c r="I63" s="73"/>
      <c r="J63" s="73"/>
      <c r="K63" s="73"/>
      <c r="L63" s="13"/>
      <c r="M63" s="79">
        <f t="shared" si="0"/>
        <v>0</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0</v>
      </c>
      <c r="G64" s="73">
        <v>0</v>
      </c>
      <c r="H64" s="73">
        <v>0</v>
      </c>
      <c r="I64" s="73"/>
      <c r="J64" s="73"/>
      <c r="K64" s="73"/>
      <c r="L64" s="13"/>
      <c r="M64" s="79">
        <f t="shared" si="0"/>
        <v>0</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0</v>
      </c>
      <c r="G71" s="73">
        <v>0</v>
      </c>
      <c r="H71" s="73">
        <v>0</v>
      </c>
      <c r="I71" s="73"/>
      <c r="J71" s="73"/>
      <c r="K71" s="73"/>
      <c r="L71" s="13"/>
      <c r="M71" s="79">
        <f t="shared" si="0"/>
        <v>0</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0</v>
      </c>
      <c r="G72" s="73">
        <v>0</v>
      </c>
      <c r="H72" s="73">
        <v>0</v>
      </c>
      <c r="I72" s="73"/>
      <c r="J72" s="73"/>
      <c r="K72" s="73"/>
      <c r="L72" s="13"/>
      <c r="M72" s="79">
        <f t="shared" si="0"/>
        <v>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1</v>
      </c>
      <c r="G83" s="73">
        <v>1</v>
      </c>
      <c r="H83" s="73">
        <v>1</v>
      </c>
      <c r="I83" s="73"/>
      <c r="J83" s="73"/>
      <c r="K83" s="73"/>
      <c r="L83" s="13"/>
      <c r="M83" s="79">
        <f t="shared" si="0"/>
        <v>3</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13</v>
      </c>
      <c r="G84" s="73">
        <v>10</v>
      </c>
      <c r="H84" s="73">
        <v>9</v>
      </c>
      <c r="I84" s="73"/>
      <c r="J84" s="73"/>
      <c r="K84" s="73"/>
      <c r="L84" s="13"/>
      <c r="M84" s="79">
        <f t="shared" si="0"/>
        <v>32</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1</v>
      </c>
      <c r="G89" s="73">
        <v>1</v>
      </c>
      <c r="H89" s="73">
        <v>1</v>
      </c>
      <c r="I89" s="73"/>
      <c r="J89" s="73"/>
      <c r="K89" s="73"/>
      <c r="L89" s="13"/>
      <c r="M89" s="79">
        <f t="shared" si="0"/>
        <v>3</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15</v>
      </c>
      <c r="G90" s="73">
        <v>15</v>
      </c>
      <c r="H90" s="73">
        <v>15</v>
      </c>
      <c r="I90" s="73"/>
      <c r="J90" s="73"/>
      <c r="K90" s="73"/>
      <c r="L90" s="13"/>
      <c r="M90" s="79">
        <f t="shared" si="0"/>
        <v>45</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3</v>
      </c>
      <c r="G91" s="121">
        <f t="shared" si="7"/>
        <v>3</v>
      </c>
      <c r="H91" s="121">
        <f t="shared" si="7"/>
        <v>3</v>
      </c>
      <c r="I91" s="121">
        <f t="shared" si="7"/>
        <v>0</v>
      </c>
      <c r="J91" s="121">
        <f t="shared" si="7"/>
        <v>0</v>
      </c>
      <c r="K91" s="121">
        <f t="shared" si="7"/>
        <v>0</v>
      </c>
      <c r="L91" s="13"/>
      <c r="M91" s="110">
        <f t="shared" si="0"/>
        <v>9</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38</v>
      </c>
      <c r="G92" s="121">
        <f t="shared" si="8"/>
        <v>35</v>
      </c>
      <c r="H92" s="121">
        <f t="shared" si="8"/>
        <v>34</v>
      </c>
      <c r="I92" s="121">
        <f t="shared" si="8"/>
        <v>0</v>
      </c>
      <c r="J92" s="121">
        <f t="shared" si="8"/>
        <v>0</v>
      </c>
      <c r="K92" s="121">
        <f t="shared" si="8"/>
        <v>0</v>
      </c>
      <c r="L92" s="13"/>
      <c r="M92" s="110">
        <f t="shared" si="0"/>
        <v>107</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889</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0</v>
      </c>
      <c r="H95" s="73">
        <v>0</v>
      </c>
      <c r="I95" s="73"/>
      <c r="J95" s="73"/>
      <c r="K95" s="73"/>
      <c r="L95" s="13"/>
      <c r="M95" s="79">
        <f t="shared" si="0"/>
        <v>0</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0</v>
      </c>
      <c r="H96" s="73">
        <v>0</v>
      </c>
      <c r="I96" s="73"/>
      <c r="J96" s="73"/>
      <c r="K96" s="73"/>
      <c r="L96" s="13"/>
      <c r="M96" s="79">
        <f t="shared" si="0"/>
        <v>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0</v>
      </c>
      <c r="H97" s="73">
        <v>0</v>
      </c>
      <c r="I97" s="73"/>
      <c r="J97" s="73"/>
      <c r="K97" s="73"/>
      <c r="L97" s="13"/>
      <c r="M97" s="79">
        <f t="shared" si="0"/>
        <v>0</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0</v>
      </c>
      <c r="H98" s="73">
        <v>0</v>
      </c>
      <c r="I98" s="73"/>
      <c r="J98" s="73"/>
      <c r="K98" s="73"/>
      <c r="L98" s="13"/>
      <c r="M98" s="79">
        <f t="shared" si="0"/>
        <v>0</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0</v>
      </c>
      <c r="H99" s="73">
        <v>0</v>
      </c>
      <c r="I99" s="73"/>
      <c r="J99" s="73"/>
      <c r="K99" s="73"/>
      <c r="L99" s="13"/>
      <c r="M99" s="79">
        <f t="shared" si="0"/>
        <v>0</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0</v>
      </c>
      <c r="H100" s="73">
        <v>0</v>
      </c>
      <c r="I100" s="73"/>
      <c r="J100" s="73"/>
      <c r="K100" s="73"/>
      <c r="L100" s="13"/>
      <c r="M100" s="79">
        <f t="shared" si="0"/>
        <v>0</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0</v>
      </c>
      <c r="H118" s="73">
        <v>0</v>
      </c>
      <c r="I118" s="73"/>
      <c r="J118" s="73"/>
      <c r="K118" s="73"/>
      <c r="L118" s="13"/>
      <c r="M118" s="79">
        <f t="shared" si="0"/>
        <v>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3</v>
      </c>
      <c r="G127" s="73">
        <v>1</v>
      </c>
      <c r="H127" s="73">
        <v>0</v>
      </c>
      <c r="I127" s="73"/>
      <c r="J127" s="73"/>
      <c r="K127" s="73"/>
      <c r="L127" s="13"/>
      <c r="M127" s="79">
        <f t="shared" si="0"/>
        <v>4</v>
      </c>
      <c r="N127" s="13"/>
      <c r="O127" s="901" t="s">
        <v>890</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60</v>
      </c>
      <c r="G128" s="73">
        <v>30</v>
      </c>
      <c r="H128" s="73">
        <v>0</v>
      </c>
      <c r="I128" s="73"/>
      <c r="J128" s="73"/>
      <c r="K128" s="73"/>
      <c r="L128" s="13"/>
      <c r="M128" s="79">
        <f t="shared" si="0"/>
        <v>90</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0</v>
      </c>
      <c r="G129" s="73">
        <v>1</v>
      </c>
      <c r="H129" s="73">
        <v>1</v>
      </c>
      <c r="I129" s="73"/>
      <c r="J129" s="73"/>
      <c r="K129" s="73"/>
      <c r="L129" s="13"/>
      <c r="M129" s="79">
        <f t="shared" si="0"/>
        <v>2</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0</v>
      </c>
      <c r="G130" s="73">
        <v>30</v>
      </c>
      <c r="H130" s="73">
        <v>35</v>
      </c>
      <c r="I130" s="73"/>
      <c r="J130" s="73"/>
      <c r="K130" s="73"/>
      <c r="L130" s="13"/>
      <c r="M130" s="79">
        <f t="shared" si="0"/>
        <v>65</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0</v>
      </c>
      <c r="G131" s="73">
        <v>0</v>
      </c>
      <c r="H131" s="73">
        <v>0</v>
      </c>
      <c r="I131" s="73"/>
      <c r="J131" s="73"/>
      <c r="K131" s="73"/>
      <c r="L131" s="13"/>
      <c r="M131" s="79">
        <f t="shared" si="0"/>
        <v>0</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0</v>
      </c>
      <c r="G132" s="73">
        <v>0</v>
      </c>
      <c r="H132" s="73">
        <v>0</v>
      </c>
      <c r="I132" s="73"/>
      <c r="J132" s="73"/>
      <c r="K132" s="73"/>
      <c r="L132" s="13"/>
      <c r="M132" s="79">
        <f t="shared" si="0"/>
        <v>0</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1</v>
      </c>
      <c r="I133" s="73"/>
      <c r="J133" s="73"/>
      <c r="K133" s="73"/>
      <c r="L133" s="13"/>
      <c r="M133" s="79">
        <f t="shared" si="0"/>
        <v>1</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0</v>
      </c>
      <c r="H134" s="73">
        <v>25</v>
      </c>
      <c r="I134" s="73"/>
      <c r="J134" s="73"/>
      <c r="K134" s="73"/>
      <c r="L134" s="13"/>
      <c r="M134" s="79">
        <f t="shared" si="0"/>
        <v>25</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0</v>
      </c>
      <c r="I139" s="73"/>
      <c r="J139" s="73"/>
      <c r="K139" s="73"/>
      <c r="L139" s="13"/>
      <c r="M139" s="79">
        <f t="shared" si="0"/>
        <v>0</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0</v>
      </c>
      <c r="I140" s="73"/>
      <c r="J140" s="73"/>
      <c r="K140" s="73"/>
      <c r="L140" s="13"/>
      <c r="M140" s="79">
        <f t="shared" si="0"/>
        <v>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1</v>
      </c>
      <c r="G141" s="73">
        <v>0</v>
      </c>
      <c r="H141" s="73">
        <v>0</v>
      </c>
      <c r="I141" s="73"/>
      <c r="J141" s="73"/>
      <c r="K141" s="73"/>
      <c r="L141" s="13"/>
      <c r="M141" s="79">
        <f t="shared" si="0"/>
        <v>1</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50</v>
      </c>
      <c r="G142" s="73">
        <v>0</v>
      </c>
      <c r="H142" s="73">
        <v>0</v>
      </c>
      <c r="I142" s="73"/>
      <c r="J142" s="73"/>
      <c r="K142" s="73"/>
      <c r="L142" s="13"/>
      <c r="M142" s="79">
        <f t="shared" si="0"/>
        <v>50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0</v>
      </c>
      <c r="I143" s="73"/>
      <c r="J143" s="73"/>
      <c r="K143" s="73"/>
      <c r="L143" s="13"/>
      <c r="M143" s="79">
        <f t="shared" si="0"/>
        <v>0</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0</v>
      </c>
      <c r="I144" s="73"/>
      <c r="J144" s="73"/>
      <c r="K144" s="73"/>
      <c r="L144" s="13"/>
      <c r="M144" s="79">
        <f t="shared" si="0"/>
        <v>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3</v>
      </c>
      <c r="G145" s="73">
        <v>1</v>
      </c>
      <c r="H145" s="73">
        <v>0</v>
      </c>
      <c r="I145" s="73"/>
      <c r="J145" s="73"/>
      <c r="K145" s="73"/>
      <c r="L145" s="13"/>
      <c r="M145" s="79">
        <f t="shared" si="0"/>
        <v>4</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60</v>
      </c>
      <c r="G146" s="73">
        <v>50</v>
      </c>
      <c r="H146" s="73">
        <v>0</v>
      </c>
      <c r="I146" s="73"/>
      <c r="J146" s="73"/>
      <c r="K146" s="73"/>
      <c r="L146" s="13"/>
      <c r="M146" s="79">
        <f t="shared" si="0"/>
        <v>110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1</v>
      </c>
      <c r="G147" s="73">
        <v>1</v>
      </c>
      <c r="H147" s="73">
        <v>1</v>
      </c>
      <c r="I147" s="73"/>
      <c r="J147" s="73"/>
      <c r="K147" s="73"/>
      <c r="L147" s="13"/>
      <c r="M147" s="79">
        <f t="shared" si="0"/>
        <v>3</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100</v>
      </c>
      <c r="G148" s="73">
        <v>100</v>
      </c>
      <c r="H148" s="73">
        <v>100</v>
      </c>
      <c r="I148" s="73"/>
      <c r="J148" s="73"/>
      <c r="K148" s="73"/>
      <c r="L148" s="13"/>
      <c r="M148" s="79">
        <f t="shared" si="0"/>
        <v>300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3</v>
      </c>
      <c r="H151" s="73">
        <v>0</v>
      </c>
      <c r="I151" s="73"/>
      <c r="J151" s="73"/>
      <c r="K151" s="73"/>
      <c r="L151" s="13"/>
      <c r="M151" s="79">
        <f t="shared" si="0"/>
        <v>3</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135</v>
      </c>
      <c r="H152" s="73">
        <v>0</v>
      </c>
      <c r="I152" s="73"/>
      <c r="J152" s="73"/>
      <c r="K152" s="73"/>
      <c r="L152" s="13"/>
      <c r="M152" s="79">
        <f t="shared" si="0"/>
        <v>135</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3</v>
      </c>
      <c r="G155" s="73">
        <v>0</v>
      </c>
      <c r="H155" s="73">
        <v>0</v>
      </c>
      <c r="I155" s="73"/>
      <c r="J155" s="73"/>
      <c r="K155" s="73"/>
      <c r="L155" s="13"/>
      <c r="M155" s="79">
        <f t="shared" si="0"/>
        <v>3</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90</v>
      </c>
      <c r="G156" s="73">
        <v>0</v>
      </c>
      <c r="H156" s="73">
        <v>0</v>
      </c>
      <c r="I156" s="73"/>
      <c r="J156" s="73"/>
      <c r="K156" s="73"/>
      <c r="L156" s="13"/>
      <c r="M156" s="79">
        <f t="shared" si="0"/>
        <v>90</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0</v>
      </c>
      <c r="G157" s="73">
        <v>1</v>
      </c>
      <c r="H157" s="73">
        <v>0</v>
      </c>
      <c r="I157" s="73"/>
      <c r="J157" s="73"/>
      <c r="K157" s="73"/>
      <c r="L157" s="13"/>
      <c r="M157" s="79">
        <f t="shared" si="0"/>
        <v>1</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0</v>
      </c>
      <c r="G158" s="73">
        <v>30</v>
      </c>
      <c r="H158" s="73">
        <v>0</v>
      </c>
      <c r="I158" s="73"/>
      <c r="J158" s="73"/>
      <c r="K158" s="73"/>
      <c r="L158" s="13"/>
      <c r="M158" s="79">
        <f t="shared" si="0"/>
        <v>30</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1">F127+F129+F131+F133+F135+F137+F139+F141+F143+F145+F147+F149+F151+F153</f>
        <v>8</v>
      </c>
      <c r="G159" s="121">
        <f>G127+G129+G131+G133+G135+G137+G139+G141+G143+G145+G147+G149+G151+G153+G155+G157</f>
        <v>8</v>
      </c>
      <c r="H159" s="121">
        <f t="shared" si="11"/>
        <v>3</v>
      </c>
      <c r="I159" s="121">
        <f t="shared" si="11"/>
        <v>0</v>
      </c>
      <c r="J159" s="121">
        <f t="shared" si="11"/>
        <v>0</v>
      </c>
      <c r="K159" s="121">
        <f t="shared" si="11"/>
        <v>0</v>
      </c>
      <c r="L159" s="13"/>
      <c r="M159" s="110">
        <f t="shared" si="0"/>
        <v>19</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270</v>
      </c>
      <c r="G160" s="121">
        <f>+G128+G130+G132+G134+G136+G138+G140+G142+G144+G145+G148+G150+G152+G154</f>
        <v>296</v>
      </c>
      <c r="H160" s="121">
        <f t="shared" ref="H160:K160" si="12">+H128+H130+H132+H134+H136+H138+H140+H142+H144+H146+H148+H150+H152+H154</f>
        <v>160</v>
      </c>
      <c r="I160" s="121">
        <f t="shared" si="12"/>
        <v>0</v>
      </c>
      <c r="J160" s="121">
        <f t="shared" si="12"/>
        <v>0</v>
      </c>
      <c r="K160" s="121">
        <f t="shared" si="12"/>
        <v>0</v>
      </c>
      <c r="L160" s="13"/>
      <c r="M160" s="110">
        <f t="shared" si="0"/>
        <v>726</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2.75" customHeight="1"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2.75" customHeight="1"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2.75" customHeight="1"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2.75" customHeight="1" x14ac:dyDescent="0.25">
      <c r="A177" s="13"/>
      <c r="B177" s="891">
        <v>9</v>
      </c>
      <c r="C177" s="866"/>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902"/>
      <c r="P177" s="13"/>
      <c r="Q177" s="13"/>
      <c r="R177" s="13"/>
      <c r="S177" s="13"/>
      <c r="T177" s="13"/>
      <c r="U177" s="13"/>
      <c r="V177" s="13"/>
      <c r="W177" s="13"/>
      <c r="X177" s="13"/>
      <c r="Y177" s="13"/>
      <c r="Z177" s="13"/>
    </row>
    <row r="178" spans="1:26" ht="12.75" customHeight="1" x14ac:dyDescent="0.25">
      <c r="A178" s="13"/>
      <c r="B178" s="867"/>
      <c r="C178" s="867"/>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280</v>
      </c>
      <c r="G179" s="78">
        <v>108</v>
      </c>
      <c r="H179" s="78">
        <v>37</v>
      </c>
      <c r="I179" s="78"/>
      <c r="J179" s="78"/>
      <c r="K179" s="78"/>
      <c r="L179" s="13"/>
      <c r="M179" s="79">
        <f t="shared" si="0"/>
        <v>425</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73">
        <v>73</v>
      </c>
      <c r="G180" s="73">
        <v>37</v>
      </c>
      <c r="H180" s="73">
        <v>1</v>
      </c>
      <c r="I180" s="73"/>
      <c r="J180" s="73"/>
      <c r="K180" s="73"/>
      <c r="L180" s="13"/>
      <c r="M180" s="79">
        <f t="shared" si="0"/>
        <v>111</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78">
        <v>73</v>
      </c>
      <c r="G181" s="78">
        <v>37</v>
      </c>
      <c r="H181" s="812">
        <v>15</v>
      </c>
      <c r="I181" s="78"/>
      <c r="J181" s="78"/>
      <c r="K181" s="78"/>
      <c r="L181" s="13"/>
      <c r="M181" s="79">
        <f t="shared" si="0"/>
        <v>125</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73">
        <v>10</v>
      </c>
      <c r="G182" s="73">
        <v>2</v>
      </c>
      <c r="H182" s="73">
        <v>15</v>
      </c>
      <c r="I182" s="73"/>
      <c r="J182" s="73"/>
      <c r="K182" s="73"/>
      <c r="L182" s="13"/>
      <c r="M182" s="79">
        <f t="shared" si="0"/>
        <v>27</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78">
        <v>11</v>
      </c>
      <c r="G183" s="78">
        <v>2</v>
      </c>
      <c r="H183" s="78">
        <v>15</v>
      </c>
      <c r="I183" s="78"/>
      <c r="J183" s="78"/>
      <c r="K183" s="78"/>
      <c r="L183" s="13"/>
      <c r="M183" s="79">
        <f t="shared" si="0"/>
        <v>28</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73">
        <v>67</v>
      </c>
      <c r="G184" s="73">
        <v>35</v>
      </c>
      <c r="H184" s="73">
        <v>14</v>
      </c>
      <c r="I184" s="73"/>
      <c r="J184" s="73"/>
      <c r="K184" s="73"/>
      <c r="L184" s="13"/>
      <c r="M184" s="79">
        <f t="shared" si="0"/>
        <v>116</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78">
        <v>73</v>
      </c>
      <c r="G185" s="78">
        <v>37</v>
      </c>
      <c r="H185" s="812">
        <v>15</v>
      </c>
      <c r="I185" s="78"/>
      <c r="J185" s="78"/>
      <c r="K185" s="78"/>
      <c r="L185" s="13"/>
      <c r="M185" s="79">
        <f t="shared" si="0"/>
        <v>125</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269</v>
      </c>
      <c r="G186" s="73">
        <v>107</v>
      </c>
      <c r="H186" s="73">
        <v>36</v>
      </c>
      <c r="I186" s="73"/>
      <c r="J186" s="73"/>
      <c r="K186" s="73"/>
      <c r="L186" s="13"/>
      <c r="M186" s="79">
        <f t="shared" si="0"/>
        <v>412</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280</v>
      </c>
      <c r="G187" s="73">
        <v>108</v>
      </c>
      <c r="H187" s="73">
        <v>37</v>
      </c>
      <c r="I187" s="73"/>
      <c r="J187" s="73"/>
      <c r="K187" s="73"/>
      <c r="L187" s="13"/>
      <c r="M187" s="79">
        <f t="shared" si="0"/>
        <v>425</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277</v>
      </c>
      <c r="G188" s="73">
        <v>106</v>
      </c>
      <c r="H188" s="73">
        <v>37</v>
      </c>
      <c r="I188" s="73"/>
      <c r="J188" s="73"/>
      <c r="K188" s="73"/>
      <c r="L188" s="13"/>
      <c r="M188" s="79">
        <f t="shared" si="0"/>
        <v>420</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278</v>
      </c>
      <c r="G189" s="73">
        <v>106</v>
      </c>
      <c r="H189" s="73">
        <v>37</v>
      </c>
      <c r="I189" s="73"/>
      <c r="J189" s="73"/>
      <c r="K189" s="73"/>
      <c r="L189" s="13"/>
      <c r="M189" s="79">
        <f t="shared" si="0"/>
        <v>421</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264</v>
      </c>
      <c r="G190" s="73">
        <v>108</v>
      </c>
      <c r="H190" s="73">
        <v>34</v>
      </c>
      <c r="I190" s="73"/>
      <c r="J190" s="73"/>
      <c r="K190" s="73"/>
      <c r="L190" s="13"/>
      <c r="M190" s="79">
        <f t="shared" si="0"/>
        <v>406</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224</v>
      </c>
      <c r="G191" s="73">
        <v>80</v>
      </c>
      <c r="H191" s="73">
        <v>10</v>
      </c>
      <c r="I191" s="73"/>
      <c r="J191" s="73"/>
      <c r="K191" s="73"/>
      <c r="L191" s="13"/>
      <c r="M191" s="79">
        <f t="shared" si="0"/>
        <v>314</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157</v>
      </c>
      <c r="G192" s="73">
        <v>73</v>
      </c>
      <c r="H192" s="73">
        <v>17</v>
      </c>
      <c r="I192" s="73"/>
      <c r="J192" s="73"/>
      <c r="K192" s="73"/>
      <c r="L192" s="13"/>
      <c r="M192" s="79">
        <f t="shared" si="0"/>
        <v>247</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120</v>
      </c>
      <c r="G193" s="121">
        <v>51</v>
      </c>
      <c r="H193" s="121">
        <v>5</v>
      </c>
      <c r="I193" s="121">
        <f t="shared" ref="I193:K193" si="15">SUM(I180,I182,I184,I186:I192)</f>
        <v>0</v>
      </c>
      <c r="J193" s="121">
        <f t="shared" si="15"/>
        <v>0</v>
      </c>
      <c r="K193" s="121">
        <f t="shared" si="15"/>
        <v>0</v>
      </c>
      <c r="L193" s="13"/>
      <c r="M193" s="110">
        <f t="shared" si="0"/>
        <v>176</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2</v>
      </c>
      <c r="G194" s="73">
        <v>2</v>
      </c>
      <c r="H194" s="73">
        <v>2</v>
      </c>
      <c r="I194" s="73"/>
      <c r="J194" s="73"/>
      <c r="K194" s="73"/>
      <c r="L194" s="13"/>
      <c r="M194" s="79">
        <f t="shared" si="0"/>
        <v>6</v>
      </c>
      <c r="N194" s="13"/>
      <c r="O194" s="901" t="s">
        <v>891</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4</v>
      </c>
      <c r="G195" s="73">
        <v>4</v>
      </c>
      <c r="H195" s="73">
        <v>4</v>
      </c>
      <c r="I195" s="73"/>
      <c r="J195" s="73"/>
      <c r="K195" s="73"/>
      <c r="L195" s="13"/>
      <c r="M195" s="79">
        <f t="shared" si="0"/>
        <v>12</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3</v>
      </c>
      <c r="G196" s="73">
        <v>0</v>
      </c>
      <c r="H196" s="73">
        <v>0</v>
      </c>
      <c r="I196" s="73"/>
      <c r="J196" s="73"/>
      <c r="K196" s="73"/>
      <c r="L196" s="13"/>
      <c r="M196" s="79">
        <f t="shared" si="0"/>
        <v>3</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90</v>
      </c>
      <c r="G197" s="73">
        <v>0</v>
      </c>
      <c r="H197" s="73">
        <v>0</v>
      </c>
      <c r="I197" s="73"/>
      <c r="J197" s="73"/>
      <c r="K197" s="73"/>
      <c r="L197" s="13"/>
      <c r="M197" s="79">
        <f t="shared" si="0"/>
        <v>90</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25</v>
      </c>
      <c r="H203" s="73">
        <v>0</v>
      </c>
      <c r="I203" s="73"/>
      <c r="J203" s="73"/>
      <c r="K203" s="73"/>
      <c r="L203" s="13"/>
      <c r="M203" s="79">
        <f t="shared" si="0"/>
        <v>25</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3">
        <v>0</v>
      </c>
      <c r="G204" s="73">
        <v>0</v>
      </c>
      <c r="H204" s="73">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3">
        <v>0</v>
      </c>
      <c r="G205" s="73">
        <v>0</v>
      </c>
      <c r="H205" s="73">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16">F194+F196+F198+F200+F202+F204</f>
        <v>5</v>
      </c>
      <c r="G206" s="121">
        <f t="shared" si="16"/>
        <v>2</v>
      </c>
      <c r="H206" s="121">
        <f t="shared" si="16"/>
        <v>2</v>
      </c>
      <c r="I206" s="121">
        <f t="shared" si="16"/>
        <v>0</v>
      </c>
      <c r="J206" s="121">
        <f t="shared" si="16"/>
        <v>0</v>
      </c>
      <c r="K206" s="121">
        <f t="shared" si="16"/>
        <v>0</v>
      </c>
      <c r="L206" s="13"/>
      <c r="M206" s="110">
        <f t="shared" si="0"/>
        <v>9</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892</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1</v>
      </c>
      <c r="G210" s="73">
        <v>0</v>
      </c>
      <c r="H210" s="73">
        <v>1</v>
      </c>
      <c r="I210" s="73"/>
      <c r="J210" s="73"/>
      <c r="K210" s="73"/>
      <c r="L210" s="13"/>
      <c r="M210" s="79">
        <f t="shared" si="0"/>
        <v>2</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17">SUM(F207:F210)</f>
        <v>1</v>
      </c>
      <c r="G211" s="109">
        <f t="shared" si="17"/>
        <v>0</v>
      </c>
      <c r="H211" s="109">
        <f t="shared" si="17"/>
        <v>1</v>
      </c>
      <c r="I211" s="109">
        <f t="shared" si="17"/>
        <v>0</v>
      </c>
      <c r="J211" s="109">
        <f t="shared" si="17"/>
        <v>0</v>
      </c>
      <c r="K211" s="109">
        <f t="shared" si="17"/>
        <v>0</v>
      </c>
      <c r="L211" s="13"/>
      <c r="M211" s="110">
        <f t="shared" si="0"/>
        <v>2</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893</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894</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895</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1</v>
      </c>
      <c r="G224" s="73">
        <v>0</v>
      </c>
      <c r="H224" s="73">
        <v>1</v>
      </c>
      <c r="I224" s="73"/>
      <c r="J224" s="73"/>
      <c r="K224" s="73"/>
      <c r="L224" s="13"/>
      <c r="M224" s="79">
        <f t="shared" si="0"/>
        <v>2</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1</v>
      </c>
      <c r="H225" s="73">
        <v>0</v>
      </c>
      <c r="I225" s="73"/>
      <c r="J225" s="73"/>
      <c r="K225" s="73"/>
      <c r="L225" s="13"/>
      <c r="M225" s="79">
        <f t="shared" si="0"/>
        <v>1</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0">SUM(F222:F225)</f>
        <v>1</v>
      </c>
      <c r="G226" s="109">
        <f t="shared" si="20"/>
        <v>1</v>
      </c>
      <c r="H226" s="109">
        <f t="shared" si="20"/>
        <v>1</v>
      </c>
      <c r="I226" s="109">
        <f t="shared" si="20"/>
        <v>0</v>
      </c>
      <c r="J226" s="109">
        <f t="shared" si="20"/>
        <v>0</v>
      </c>
      <c r="K226" s="109">
        <f t="shared" si="20"/>
        <v>0</v>
      </c>
      <c r="L226" s="13"/>
      <c r="M226" s="110">
        <f t="shared" si="0"/>
        <v>3</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0</v>
      </c>
      <c r="H230" s="73">
        <v>0</v>
      </c>
      <c r="I230" s="73"/>
      <c r="J230" s="73"/>
      <c r="K230" s="73"/>
      <c r="L230" s="13"/>
      <c r="M230" s="79">
        <f t="shared" si="0"/>
        <v>0</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896</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3</v>
      </c>
      <c r="H235" s="73">
        <v>0</v>
      </c>
      <c r="I235" s="73"/>
      <c r="J235" s="73"/>
      <c r="K235" s="73"/>
      <c r="L235" s="13"/>
      <c r="M235" s="79">
        <f t="shared" si="0"/>
        <v>3</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2">SUM(F232:F235)</f>
        <v>0</v>
      </c>
      <c r="G236" s="109">
        <f t="shared" si="22"/>
        <v>3</v>
      </c>
      <c r="H236" s="109">
        <f t="shared" si="22"/>
        <v>0</v>
      </c>
      <c r="I236" s="109">
        <f t="shared" si="22"/>
        <v>0</v>
      </c>
      <c r="J236" s="109">
        <f t="shared" si="22"/>
        <v>0</v>
      </c>
      <c r="K236" s="109">
        <f t="shared" si="22"/>
        <v>0</v>
      </c>
      <c r="L236" s="13"/>
      <c r="M236" s="110">
        <f t="shared" si="0"/>
        <v>3</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897</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1</v>
      </c>
      <c r="G250" s="73">
        <v>1</v>
      </c>
      <c r="H250" s="73">
        <v>1</v>
      </c>
      <c r="I250" s="73"/>
      <c r="J250" s="73"/>
      <c r="K250" s="73"/>
      <c r="L250" s="13"/>
      <c r="M250" s="79">
        <f t="shared" si="0"/>
        <v>3</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5">SUM(F247:F250)</f>
        <v>1</v>
      </c>
      <c r="G251" s="109">
        <f t="shared" si="25"/>
        <v>1</v>
      </c>
      <c r="H251" s="109">
        <f t="shared" si="25"/>
        <v>1</v>
      </c>
      <c r="I251" s="109">
        <f t="shared" si="25"/>
        <v>0</v>
      </c>
      <c r="J251" s="109">
        <f t="shared" si="25"/>
        <v>0</v>
      </c>
      <c r="K251" s="109">
        <f t="shared" si="25"/>
        <v>0</v>
      </c>
      <c r="L251" s="13"/>
      <c r="M251" s="110">
        <f t="shared" si="0"/>
        <v>3</v>
      </c>
      <c r="N251" s="13"/>
      <c r="O251" s="902"/>
      <c r="P251" s="13"/>
      <c r="Q251" s="13"/>
      <c r="R251" s="13"/>
      <c r="S251" s="13"/>
      <c r="T251" s="13"/>
      <c r="U251" s="13"/>
      <c r="V251" s="13"/>
      <c r="W251" s="13"/>
      <c r="X251" s="13"/>
      <c r="Y251" s="13"/>
      <c r="Z251" s="13"/>
    </row>
    <row r="252" spans="1:26" ht="12.75" customHeight="1" x14ac:dyDescent="0.25">
      <c r="A252" s="13"/>
      <c r="B252" s="83" t="s">
        <v>660</v>
      </c>
      <c r="C252" s="866"/>
      <c r="D252" s="772" t="s">
        <v>661</v>
      </c>
      <c r="E252" s="773" t="s">
        <v>662</v>
      </c>
      <c r="F252" s="774"/>
      <c r="G252" s="774"/>
      <c r="H252" s="774"/>
      <c r="I252" s="774"/>
      <c r="J252" s="774"/>
      <c r="K252" s="774"/>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772" t="s">
        <v>664</v>
      </c>
      <c r="E253" s="773" t="s">
        <v>665</v>
      </c>
      <c r="F253" s="774"/>
      <c r="G253" s="774"/>
      <c r="H253" s="774"/>
      <c r="I253" s="774"/>
      <c r="J253" s="774"/>
      <c r="K253" s="774"/>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772" t="s">
        <v>667</v>
      </c>
      <c r="E254" s="773" t="s">
        <v>668</v>
      </c>
      <c r="F254" s="774"/>
      <c r="G254" s="774"/>
      <c r="H254" s="774"/>
      <c r="I254" s="774"/>
      <c r="J254" s="774"/>
      <c r="K254" s="774"/>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772" t="s">
        <v>670</v>
      </c>
      <c r="E255" s="773" t="s">
        <v>671</v>
      </c>
      <c r="F255" s="774"/>
      <c r="G255" s="774"/>
      <c r="H255" s="774"/>
      <c r="I255" s="774"/>
      <c r="J255" s="774"/>
      <c r="K255" s="774"/>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772" t="s">
        <v>673</v>
      </c>
      <c r="E256" s="773" t="s">
        <v>674</v>
      </c>
      <c r="F256" s="774">
        <f t="shared" ref="F256:K256" si="26">+F252+F253+F254+F255</f>
        <v>0</v>
      </c>
      <c r="G256" s="774">
        <f t="shared" si="26"/>
        <v>0</v>
      </c>
      <c r="H256" s="774">
        <f t="shared" si="26"/>
        <v>0</v>
      </c>
      <c r="I256" s="774">
        <f t="shared" si="26"/>
        <v>0</v>
      </c>
      <c r="J256" s="774">
        <f t="shared" si="26"/>
        <v>0</v>
      </c>
      <c r="K256" s="774">
        <f t="shared" si="26"/>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747" t="s">
        <v>676</v>
      </c>
      <c r="E257" s="748" t="s">
        <v>677</v>
      </c>
      <c r="F257" s="749"/>
      <c r="G257" s="749"/>
      <c r="H257" s="749"/>
      <c r="I257" s="749"/>
      <c r="J257" s="749"/>
      <c r="K257" s="749"/>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747" t="s">
        <v>679</v>
      </c>
      <c r="E258" s="748" t="s">
        <v>680</v>
      </c>
      <c r="F258" s="749"/>
      <c r="G258" s="749"/>
      <c r="H258" s="749"/>
      <c r="I258" s="749"/>
      <c r="J258" s="749"/>
      <c r="K258" s="749"/>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747" t="s">
        <v>682</v>
      </c>
      <c r="E259" s="748" t="s">
        <v>683</v>
      </c>
      <c r="F259" s="749"/>
      <c r="G259" s="749"/>
      <c r="H259" s="749"/>
      <c r="I259" s="749"/>
      <c r="J259" s="749"/>
      <c r="K259" s="749"/>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747" t="s">
        <v>685</v>
      </c>
      <c r="E260" s="748" t="s">
        <v>686</v>
      </c>
      <c r="F260" s="749"/>
      <c r="G260" s="749"/>
      <c r="H260" s="749"/>
      <c r="I260" s="749"/>
      <c r="J260" s="749"/>
      <c r="K260" s="749"/>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750" t="s">
        <v>688</v>
      </c>
      <c r="E261" s="770" t="s">
        <v>689</v>
      </c>
      <c r="F261" s="771">
        <f t="shared" ref="F261:K261" si="27">SUM(F257:F260)</f>
        <v>0</v>
      </c>
      <c r="G261" s="771">
        <f t="shared" si="27"/>
        <v>0</v>
      </c>
      <c r="H261" s="771">
        <f t="shared" si="27"/>
        <v>0</v>
      </c>
      <c r="I261" s="771">
        <f t="shared" si="27"/>
        <v>0</v>
      </c>
      <c r="J261" s="771">
        <f t="shared" si="27"/>
        <v>0</v>
      </c>
      <c r="K261" s="771">
        <f t="shared" si="27"/>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72" t="s">
        <v>691</v>
      </c>
      <c r="E262" s="173" t="s">
        <v>692</v>
      </c>
      <c r="F262" s="175"/>
      <c r="G262" s="175"/>
      <c r="H262" s="175"/>
      <c r="I262" s="175"/>
      <c r="J262" s="175"/>
      <c r="K262" s="175"/>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72" t="s">
        <v>694</v>
      </c>
      <c r="E263" s="173" t="s">
        <v>695</v>
      </c>
      <c r="F263" s="175"/>
      <c r="G263" s="175"/>
      <c r="H263" s="175"/>
      <c r="I263" s="175"/>
      <c r="J263" s="175"/>
      <c r="K263" s="175"/>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72" t="s">
        <v>697</v>
      </c>
      <c r="E264" s="173" t="s">
        <v>698</v>
      </c>
      <c r="F264" s="175"/>
      <c r="G264" s="175"/>
      <c r="H264" s="175"/>
      <c r="I264" s="175"/>
      <c r="J264" s="175"/>
      <c r="K264" s="175"/>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72" t="s">
        <v>700</v>
      </c>
      <c r="E265" s="173" t="s">
        <v>701</v>
      </c>
      <c r="F265" s="175"/>
      <c r="G265" s="175"/>
      <c r="H265" s="175"/>
      <c r="I265" s="175"/>
      <c r="J265" s="175"/>
      <c r="K265" s="175"/>
      <c r="L265" s="134"/>
      <c r="M265" s="135">
        <f t="shared" ref="M265:M289" si="28">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132" t="s">
        <v>707</v>
      </c>
      <c r="E267" s="82" t="s">
        <v>708</v>
      </c>
      <c r="F267" s="73">
        <v>0</v>
      </c>
      <c r="G267" s="73">
        <v>0</v>
      </c>
      <c r="H267" s="73">
        <v>0</v>
      </c>
      <c r="I267" s="73"/>
      <c r="J267" s="73"/>
      <c r="K267" s="73"/>
      <c r="L267" s="13"/>
      <c r="M267" s="79">
        <f t="shared" si="28"/>
        <v>0</v>
      </c>
      <c r="N267" s="13"/>
      <c r="O267" s="901" t="s">
        <v>898</v>
      </c>
      <c r="P267" s="13"/>
      <c r="Q267" s="13"/>
      <c r="R267" s="13"/>
      <c r="S267" s="13"/>
      <c r="T267" s="13"/>
      <c r="U267" s="13"/>
      <c r="V267" s="13"/>
      <c r="W267" s="13"/>
      <c r="X267" s="13"/>
      <c r="Y267" s="13"/>
      <c r="Z267" s="13"/>
    </row>
    <row r="268" spans="1:26" ht="12.75" customHeight="1" x14ac:dyDescent="0.25">
      <c r="A268" s="13"/>
      <c r="B268" s="83" t="s">
        <v>710</v>
      </c>
      <c r="C268" s="866"/>
      <c r="D268" s="132" t="s">
        <v>711</v>
      </c>
      <c r="E268" s="82" t="s">
        <v>712</v>
      </c>
      <c r="F268" s="73">
        <v>0</v>
      </c>
      <c r="G268" s="73">
        <v>0</v>
      </c>
      <c r="H268" s="73">
        <v>0</v>
      </c>
      <c r="I268" s="73"/>
      <c r="J268" s="73"/>
      <c r="K268" s="73"/>
      <c r="L268" s="13"/>
      <c r="M268" s="79">
        <f t="shared" si="28"/>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132" t="s">
        <v>714</v>
      </c>
      <c r="E269" s="82" t="s">
        <v>715</v>
      </c>
      <c r="F269" s="73">
        <v>0</v>
      </c>
      <c r="G269" s="73">
        <v>0</v>
      </c>
      <c r="H269" s="73">
        <v>0</v>
      </c>
      <c r="I269" s="73"/>
      <c r="J269" s="73"/>
      <c r="K269" s="73"/>
      <c r="L269" s="13"/>
      <c r="M269" s="79">
        <f t="shared" si="28"/>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132" t="s">
        <v>717</v>
      </c>
      <c r="E270" s="82" t="s">
        <v>718</v>
      </c>
      <c r="F270" s="73">
        <v>0</v>
      </c>
      <c r="G270" s="73">
        <v>0</v>
      </c>
      <c r="H270" s="73">
        <v>0</v>
      </c>
      <c r="I270" s="73"/>
      <c r="J270" s="73"/>
      <c r="K270" s="73"/>
      <c r="L270" s="13"/>
      <c r="M270" s="79">
        <f t="shared" si="28"/>
        <v>0</v>
      </c>
      <c r="N270" s="13"/>
      <c r="O270" s="902"/>
      <c r="P270" s="13"/>
      <c r="Q270" s="13"/>
      <c r="R270" s="13"/>
      <c r="S270" s="13"/>
      <c r="T270" s="13"/>
      <c r="U270" s="13"/>
      <c r="V270" s="13"/>
      <c r="W270" s="13"/>
      <c r="X270" s="13"/>
      <c r="Y270" s="13"/>
      <c r="Z270" s="13"/>
    </row>
    <row r="271" spans="1:26" ht="12.75" customHeight="1" x14ac:dyDescent="0.25">
      <c r="A271" s="13"/>
      <c r="B271" s="83">
        <v>18</v>
      </c>
      <c r="C271" s="867"/>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140">
        <v>1</v>
      </c>
      <c r="G272" s="162">
        <v>1</v>
      </c>
      <c r="H272" s="162">
        <v>0</v>
      </c>
      <c r="I272" s="141"/>
      <c r="J272" s="141"/>
      <c r="K272" s="141"/>
      <c r="L272" s="138"/>
      <c r="M272" s="79">
        <f t="shared" si="28"/>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140">
        <v>15</v>
      </c>
      <c r="G273" s="162">
        <v>15</v>
      </c>
      <c r="H273" s="162">
        <v>0</v>
      </c>
      <c r="I273" s="141"/>
      <c r="J273" s="141"/>
      <c r="K273" s="141"/>
      <c r="L273" s="138"/>
      <c r="M273" s="79">
        <f t="shared" si="28"/>
        <v>30</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140">
        <v>15</v>
      </c>
      <c r="G274" s="162">
        <v>15</v>
      </c>
      <c r="H274" s="162">
        <v>0</v>
      </c>
      <c r="I274" s="142"/>
      <c r="J274" s="142"/>
      <c r="K274" s="142"/>
      <c r="L274" s="13"/>
      <c r="M274" s="79">
        <f t="shared" si="28"/>
        <v>30</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140">
        <v>5</v>
      </c>
      <c r="G275" s="162">
        <v>12</v>
      </c>
      <c r="H275" s="162">
        <v>0</v>
      </c>
      <c r="I275" s="142"/>
      <c r="J275" s="142"/>
      <c r="K275" s="142"/>
      <c r="L275" s="13"/>
      <c r="M275" s="79">
        <f t="shared" si="28"/>
        <v>17</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140">
        <v>0</v>
      </c>
      <c r="G276" s="162">
        <v>1</v>
      </c>
      <c r="H276" s="162">
        <v>0</v>
      </c>
      <c r="I276" s="142"/>
      <c r="J276" s="142"/>
      <c r="K276" s="142"/>
      <c r="L276" s="13"/>
      <c r="M276" s="79">
        <f t="shared" si="28"/>
        <v>1</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63">
        <v>0</v>
      </c>
      <c r="G277" s="163">
        <v>0</v>
      </c>
      <c r="H277" s="163">
        <v>0</v>
      </c>
      <c r="I277" s="144"/>
      <c r="J277" s="144"/>
      <c r="K277" s="144"/>
      <c r="L277" s="13"/>
      <c r="M277" s="79">
        <f t="shared" si="28"/>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63">
        <v>0</v>
      </c>
      <c r="G278" s="163">
        <v>0</v>
      </c>
      <c r="H278" s="163">
        <v>0</v>
      </c>
      <c r="I278" s="144"/>
      <c r="J278" s="144"/>
      <c r="K278" s="144"/>
      <c r="L278" s="13"/>
      <c r="M278" s="79">
        <f t="shared" si="28"/>
        <v>0</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63">
        <v>1</v>
      </c>
      <c r="G279" s="163">
        <v>0</v>
      </c>
      <c r="H279" s="163">
        <v>0</v>
      </c>
      <c r="I279" s="144"/>
      <c r="J279" s="144"/>
      <c r="K279" s="144"/>
      <c r="L279" s="13"/>
      <c r="M279" s="79">
        <f t="shared" si="28"/>
        <v>1</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63">
        <v>0</v>
      </c>
      <c r="G280" s="163">
        <v>1</v>
      </c>
      <c r="H280" s="163">
        <v>0</v>
      </c>
      <c r="I280" s="144"/>
      <c r="J280" s="144"/>
      <c r="K280" s="144"/>
      <c r="L280" s="13"/>
      <c r="M280" s="79">
        <f t="shared" si="28"/>
        <v>1</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65" t="s">
        <v>753</v>
      </c>
      <c r="E282" s="63" t="s">
        <v>754</v>
      </c>
      <c r="F282" s="137">
        <v>0</v>
      </c>
      <c r="G282" s="137">
        <v>0</v>
      </c>
      <c r="H282" s="137">
        <v>0</v>
      </c>
      <c r="I282" s="44"/>
      <c r="J282" s="44"/>
      <c r="K282" s="44"/>
      <c r="L282" s="13"/>
      <c r="M282" s="79">
        <f t="shared" si="28"/>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65" t="s">
        <v>757</v>
      </c>
      <c r="E283" s="63" t="s">
        <v>758</v>
      </c>
      <c r="F283" s="137">
        <v>0</v>
      </c>
      <c r="G283" s="137">
        <v>0</v>
      </c>
      <c r="H283" s="137">
        <v>0</v>
      </c>
      <c r="I283" s="44"/>
      <c r="J283" s="44"/>
      <c r="K283" s="44"/>
      <c r="L283" s="13"/>
      <c r="M283" s="79">
        <f t="shared" si="28"/>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65" t="s">
        <v>760</v>
      </c>
      <c r="E284" s="63" t="s">
        <v>761</v>
      </c>
      <c r="F284" s="137">
        <v>0</v>
      </c>
      <c r="G284" s="137">
        <v>0</v>
      </c>
      <c r="H284" s="137">
        <v>0</v>
      </c>
      <c r="I284" s="44"/>
      <c r="J284" s="44"/>
      <c r="K284" s="44"/>
      <c r="L284" s="13"/>
      <c r="M284" s="79">
        <f t="shared" si="28"/>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91">
        <v>0</v>
      </c>
      <c r="G285" s="91">
        <v>0</v>
      </c>
      <c r="H285" s="91">
        <v>0</v>
      </c>
      <c r="I285" s="144"/>
      <c r="J285" s="144"/>
      <c r="K285" s="144"/>
      <c r="L285" s="13"/>
      <c r="M285" s="79">
        <f t="shared" si="28"/>
        <v>0</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91">
        <v>1</v>
      </c>
      <c r="G286" s="91">
        <v>4</v>
      </c>
      <c r="H286" s="91">
        <v>1</v>
      </c>
      <c r="I286" s="144"/>
      <c r="J286" s="144"/>
      <c r="K286" s="144"/>
      <c r="L286" s="13"/>
      <c r="M286" s="79">
        <f t="shared" si="28"/>
        <v>6</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91">
        <v>12</v>
      </c>
      <c r="G287" s="91">
        <v>6</v>
      </c>
      <c r="H287" s="91">
        <v>8</v>
      </c>
      <c r="I287" s="144"/>
      <c r="J287" s="144"/>
      <c r="K287" s="144"/>
      <c r="L287" s="13"/>
      <c r="M287" s="79">
        <f t="shared" si="28"/>
        <v>26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91">
        <v>0</v>
      </c>
      <c r="G288" s="91">
        <v>0</v>
      </c>
      <c r="H288" s="91">
        <v>0</v>
      </c>
      <c r="I288" s="144"/>
      <c r="J288" s="144"/>
      <c r="K288" s="144"/>
      <c r="L288" s="13"/>
      <c r="M288" s="79">
        <f t="shared" si="28"/>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1000"/>
  <sheetViews>
    <sheetView topLeftCell="A200" workbookViewId="0">
      <selection activeCell="J294" sqref="J294"/>
    </sheetView>
  </sheetViews>
  <sheetFormatPr defaultColWidth="12.6640625" defaultRowHeight="15" customHeight="1" x14ac:dyDescent="0.25"/>
  <cols>
    <col min="1" max="1" width="2.33203125" customWidth="1"/>
    <col min="2" max="2" width="4.109375" customWidth="1"/>
    <col min="3" max="3" width="9.6640625" customWidth="1"/>
    <col min="4" max="4" width="68.33203125" customWidth="1"/>
    <col min="5" max="5" width="10.33203125" customWidth="1"/>
    <col min="6" max="9" width="6.33203125" customWidth="1"/>
    <col min="10" max="10" width="6" customWidth="1"/>
    <col min="11" max="11" width="6.33203125" customWidth="1"/>
    <col min="12" max="12" width="2.6640625" customWidth="1"/>
    <col min="13" max="13" width="9.109375" customWidth="1"/>
    <col min="14" max="14" width="1.88671875" customWidth="1"/>
    <col min="15" max="15" width="39.109375" customWidth="1"/>
    <col min="16" max="26" width="8" customWidth="1"/>
  </cols>
  <sheetData>
    <row r="1" spans="1:26" ht="12.75" customHeight="1" x14ac:dyDescent="0.25">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3">
      <c r="A2" s="13"/>
      <c r="B2" s="909" t="s">
        <v>126</v>
      </c>
      <c r="C2" s="864"/>
      <c r="D2" s="864"/>
      <c r="E2" s="864"/>
      <c r="F2" s="864"/>
      <c r="G2" s="864"/>
      <c r="H2" s="864"/>
      <c r="I2" s="864"/>
      <c r="J2" s="864"/>
      <c r="K2" s="864"/>
      <c r="L2" s="13"/>
      <c r="M2" s="13"/>
      <c r="N2" s="13"/>
      <c r="O2" s="13"/>
      <c r="P2" s="13"/>
      <c r="Q2" s="13"/>
      <c r="R2" s="13"/>
      <c r="S2" s="13"/>
      <c r="T2" s="13"/>
      <c r="U2" s="13"/>
      <c r="V2" s="13"/>
      <c r="W2" s="13"/>
      <c r="X2" s="13"/>
      <c r="Y2" s="13"/>
      <c r="Z2" s="13"/>
    </row>
    <row r="3" spans="1:26" ht="12.75" customHeight="1" x14ac:dyDescent="0.25">
      <c r="A3" s="13"/>
      <c r="B3" s="53" t="s">
        <v>899</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5">
      <c r="A4" s="13"/>
      <c r="B4" s="55" t="s">
        <v>1</v>
      </c>
      <c r="C4" s="55" t="s">
        <v>128</v>
      </c>
      <c r="D4" s="55" t="s">
        <v>129</v>
      </c>
      <c r="E4" s="899" t="s">
        <v>130</v>
      </c>
      <c r="F4" s="899" t="str">
        <f>SASARAN!$C$8</f>
        <v>PURWODADI</v>
      </c>
      <c r="G4" s="899" t="str">
        <f>SASARAN!$C$9</f>
        <v>POLOWIJEN</v>
      </c>
      <c r="H4" s="899" t="str">
        <f>SASARAN!$C$10</f>
        <v>BALEARJOSARI</v>
      </c>
      <c r="I4" s="899">
        <f>SASARAN!$C$11</f>
        <v>0</v>
      </c>
      <c r="J4" s="899">
        <f>SASARAN!$C$12</f>
        <v>0</v>
      </c>
      <c r="K4" s="899">
        <f>SASARAN!$C$13</f>
        <v>0</v>
      </c>
      <c r="L4" s="13"/>
      <c r="M4" s="56"/>
      <c r="N4" s="13"/>
      <c r="O4" s="901" t="s">
        <v>131</v>
      </c>
      <c r="P4" s="13"/>
      <c r="Q4" s="13"/>
      <c r="R4" s="13"/>
      <c r="S4" s="13"/>
      <c r="T4" s="13"/>
      <c r="U4" s="13"/>
      <c r="V4" s="13"/>
      <c r="W4" s="13"/>
      <c r="X4" s="13"/>
      <c r="Y4" s="13"/>
      <c r="Z4" s="13"/>
    </row>
    <row r="5" spans="1:26" ht="39.75" customHeight="1" x14ac:dyDescent="0.25">
      <c r="A5" s="13"/>
      <c r="B5" s="57"/>
      <c r="C5" s="57" t="s">
        <v>132</v>
      </c>
      <c r="D5" s="58" t="s">
        <v>133</v>
      </c>
      <c r="E5" s="866"/>
      <c r="F5" s="866"/>
      <c r="G5" s="866"/>
      <c r="H5" s="866"/>
      <c r="I5" s="866"/>
      <c r="J5" s="866"/>
      <c r="K5" s="866"/>
      <c r="L5" s="13"/>
      <c r="M5" s="59" t="s">
        <v>113</v>
      </c>
      <c r="N5" s="13"/>
      <c r="O5" s="902"/>
      <c r="P5" s="13"/>
      <c r="Q5" s="13"/>
      <c r="R5" s="13"/>
      <c r="S5" s="13"/>
      <c r="T5" s="13"/>
      <c r="U5" s="13"/>
      <c r="V5" s="13"/>
      <c r="W5" s="13"/>
      <c r="X5" s="13"/>
      <c r="Y5" s="13"/>
      <c r="Z5" s="13"/>
    </row>
    <row r="6" spans="1:26" ht="39.75" customHeight="1" x14ac:dyDescent="0.25">
      <c r="A6" s="13"/>
      <c r="B6" s="60"/>
      <c r="C6" s="60"/>
      <c r="D6" s="168" t="s">
        <v>134</v>
      </c>
      <c r="E6" s="867"/>
      <c r="F6" s="867"/>
      <c r="G6" s="867"/>
      <c r="H6" s="867"/>
      <c r="I6" s="867"/>
      <c r="J6" s="867"/>
      <c r="K6" s="867"/>
      <c r="L6" s="13"/>
      <c r="M6" s="34"/>
      <c r="N6" s="13"/>
      <c r="O6" s="902"/>
      <c r="P6" s="13"/>
      <c r="Q6" s="13"/>
      <c r="R6" s="13"/>
      <c r="S6" s="13"/>
      <c r="T6" s="13"/>
      <c r="U6" s="13"/>
      <c r="V6" s="13"/>
      <c r="W6" s="13"/>
      <c r="X6" s="13"/>
      <c r="Y6" s="13"/>
      <c r="Z6" s="13"/>
    </row>
    <row r="7" spans="1:26" ht="13.2" x14ac:dyDescent="0.25">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5">
      <c r="A8" s="13"/>
      <c r="B8" s="65"/>
      <c r="C8" s="66"/>
      <c r="D8" s="66"/>
      <c r="E8" s="8"/>
      <c r="F8" s="67"/>
      <c r="G8" s="67"/>
      <c r="H8" s="68"/>
      <c r="I8" s="67"/>
      <c r="J8" s="67"/>
      <c r="K8" s="67"/>
      <c r="L8" s="13"/>
      <c r="M8" s="67"/>
      <c r="N8" s="13"/>
      <c r="O8" s="54"/>
      <c r="P8" s="13"/>
      <c r="Q8" s="13"/>
      <c r="R8" s="13"/>
      <c r="S8" s="13"/>
      <c r="T8" s="13"/>
      <c r="U8" s="13"/>
      <c r="V8" s="13"/>
      <c r="W8" s="13"/>
      <c r="X8" s="13"/>
      <c r="Y8" s="13"/>
      <c r="Z8" s="13"/>
    </row>
    <row r="9" spans="1:26" ht="12.75" customHeight="1" x14ac:dyDescent="0.25">
      <c r="A9" s="13"/>
      <c r="B9" s="62">
        <v>0</v>
      </c>
      <c r="C9" s="69" t="s">
        <v>135</v>
      </c>
      <c r="D9" s="65" t="s">
        <v>136</v>
      </c>
      <c r="E9" s="69" t="s">
        <v>135</v>
      </c>
      <c r="F9" s="70">
        <v>1</v>
      </c>
      <c r="G9" s="70">
        <v>1</v>
      </c>
      <c r="H9" s="70">
        <v>1</v>
      </c>
      <c r="I9" s="70">
        <v>1</v>
      </c>
      <c r="J9" s="70">
        <v>1</v>
      </c>
      <c r="K9" s="70">
        <v>1</v>
      </c>
      <c r="L9" s="71"/>
      <c r="M9" s="35">
        <v>12</v>
      </c>
      <c r="N9" s="13"/>
      <c r="O9" s="54"/>
      <c r="P9" s="13"/>
      <c r="Q9" s="13"/>
      <c r="R9" s="13"/>
      <c r="S9" s="13"/>
      <c r="T9" s="13"/>
      <c r="U9" s="13"/>
      <c r="V9" s="13"/>
      <c r="W9" s="13"/>
      <c r="X9" s="13"/>
      <c r="Y9" s="13"/>
      <c r="Z9" s="13"/>
    </row>
    <row r="10" spans="1:26" ht="12.75" customHeight="1" x14ac:dyDescent="0.25">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5">
      <c r="A11" s="13"/>
      <c r="B11" s="62">
        <v>2</v>
      </c>
      <c r="C11" s="72" t="s">
        <v>141</v>
      </c>
      <c r="D11" s="65" t="s">
        <v>142</v>
      </c>
      <c r="E11" s="69" t="s">
        <v>141</v>
      </c>
      <c r="F11" s="73">
        <v>114</v>
      </c>
      <c r="G11" s="74">
        <v>83</v>
      </c>
      <c r="H11" s="75">
        <v>50</v>
      </c>
      <c r="I11" s="76"/>
      <c r="J11" s="77"/>
      <c r="K11" s="78"/>
      <c r="L11" s="13"/>
      <c r="M11" s="79">
        <f t="shared" si="0"/>
        <v>247</v>
      </c>
      <c r="N11" s="13"/>
      <c r="O11" s="54" t="s">
        <v>143</v>
      </c>
      <c r="P11" s="13"/>
      <c r="Q11" s="13"/>
      <c r="R11" s="13"/>
      <c r="S11" s="13"/>
      <c r="T11" s="13"/>
      <c r="U11" s="13"/>
      <c r="V11" s="13"/>
      <c r="W11" s="13"/>
      <c r="X11" s="13"/>
      <c r="Y11" s="13"/>
      <c r="Z11" s="13"/>
    </row>
    <row r="12" spans="1:26" ht="12.75" customHeight="1" x14ac:dyDescent="0.25">
      <c r="A12" s="13"/>
      <c r="B12" s="80" t="s">
        <v>144</v>
      </c>
      <c r="C12" s="892" t="s">
        <v>145</v>
      </c>
      <c r="D12" s="81" t="s">
        <v>146</v>
      </c>
      <c r="E12" s="82" t="s">
        <v>147</v>
      </c>
      <c r="F12" s="73">
        <v>3</v>
      </c>
      <c r="G12" s="74">
        <v>1</v>
      </c>
      <c r="H12" s="75">
        <v>0</v>
      </c>
      <c r="I12" s="76"/>
      <c r="J12" s="77"/>
      <c r="K12" s="78"/>
      <c r="L12" s="13"/>
      <c r="M12" s="79">
        <f t="shared" si="0"/>
        <v>4</v>
      </c>
      <c r="N12" s="13"/>
      <c r="O12" s="901" t="s">
        <v>148</v>
      </c>
      <c r="P12" s="13"/>
      <c r="Q12" s="13"/>
      <c r="R12" s="13"/>
      <c r="S12" s="13"/>
      <c r="T12" s="13"/>
      <c r="U12" s="13"/>
      <c r="V12" s="13"/>
      <c r="W12" s="13"/>
      <c r="X12" s="13"/>
      <c r="Y12" s="13"/>
      <c r="Z12" s="13"/>
    </row>
    <row r="13" spans="1:26" ht="12.75" customHeight="1" x14ac:dyDescent="0.25">
      <c r="A13" s="13"/>
      <c r="B13" s="83" t="s">
        <v>149</v>
      </c>
      <c r="C13" s="866"/>
      <c r="D13" s="81" t="s">
        <v>150</v>
      </c>
      <c r="E13" s="82" t="s">
        <v>151</v>
      </c>
      <c r="F13" s="73">
        <v>10</v>
      </c>
      <c r="G13" s="74">
        <v>9</v>
      </c>
      <c r="H13" s="75">
        <v>9</v>
      </c>
      <c r="I13" s="76"/>
      <c r="J13" s="77"/>
      <c r="K13" s="78"/>
      <c r="L13" s="13"/>
      <c r="M13" s="79">
        <f t="shared" si="0"/>
        <v>28</v>
      </c>
      <c r="N13" s="13"/>
      <c r="O13" s="902"/>
      <c r="P13" s="13"/>
      <c r="Q13" s="13"/>
      <c r="R13" s="13"/>
      <c r="S13" s="13"/>
      <c r="T13" s="13"/>
      <c r="U13" s="13"/>
      <c r="V13" s="13"/>
      <c r="W13" s="13"/>
      <c r="X13" s="13"/>
      <c r="Y13" s="13"/>
      <c r="Z13" s="13"/>
    </row>
    <row r="14" spans="1:26" ht="12.75" customHeight="1" x14ac:dyDescent="0.25">
      <c r="A14" s="13"/>
      <c r="B14" s="83" t="s">
        <v>152</v>
      </c>
      <c r="C14" s="866"/>
      <c r="D14" s="81" t="s">
        <v>153</v>
      </c>
      <c r="E14" s="82" t="s">
        <v>154</v>
      </c>
      <c r="F14" s="73">
        <v>0</v>
      </c>
      <c r="G14" s="74">
        <v>0</v>
      </c>
      <c r="H14" s="75">
        <v>0</v>
      </c>
      <c r="I14" s="76"/>
      <c r="J14" s="77"/>
      <c r="K14" s="78"/>
      <c r="L14" s="13"/>
      <c r="M14" s="79">
        <f t="shared" si="0"/>
        <v>0</v>
      </c>
      <c r="N14" s="13"/>
      <c r="O14" s="902"/>
      <c r="P14" s="13"/>
      <c r="Q14" s="13"/>
      <c r="R14" s="13"/>
      <c r="S14" s="13"/>
      <c r="T14" s="13"/>
      <c r="U14" s="13"/>
      <c r="V14" s="13"/>
      <c r="W14" s="13"/>
      <c r="X14" s="13"/>
      <c r="Y14" s="13"/>
      <c r="Z14" s="13"/>
    </row>
    <row r="15" spans="1:26" ht="12.75" customHeight="1" x14ac:dyDescent="0.25">
      <c r="A15" s="13"/>
      <c r="B15" s="83" t="s">
        <v>155</v>
      </c>
      <c r="C15" s="866"/>
      <c r="D15" s="81" t="s">
        <v>156</v>
      </c>
      <c r="E15" s="82" t="s">
        <v>157</v>
      </c>
      <c r="F15" s="73">
        <v>0</v>
      </c>
      <c r="G15" s="74">
        <v>0</v>
      </c>
      <c r="H15" s="75">
        <v>0</v>
      </c>
      <c r="I15" s="76"/>
      <c r="J15" s="77"/>
      <c r="K15" s="78"/>
      <c r="L15" s="13"/>
      <c r="M15" s="79">
        <f t="shared" si="0"/>
        <v>0</v>
      </c>
      <c r="N15" s="13"/>
      <c r="O15" s="902"/>
      <c r="P15" s="13"/>
      <c r="Q15" s="13"/>
      <c r="R15" s="13"/>
      <c r="S15" s="13"/>
      <c r="T15" s="13"/>
      <c r="U15" s="13"/>
      <c r="V15" s="13"/>
      <c r="W15" s="13"/>
      <c r="X15" s="13"/>
      <c r="Y15" s="13"/>
      <c r="Z15" s="13"/>
    </row>
    <row r="16" spans="1:26" ht="12.75" customHeight="1" x14ac:dyDescent="0.25">
      <c r="A16" s="13"/>
      <c r="B16" s="158">
        <v>3.1</v>
      </c>
      <c r="C16" s="867"/>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902"/>
      <c r="P16" s="13"/>
      <c r="Q16" s="13"/>
      <c r="R16" s="13"/>
      <c r="S16" s="13"/>
      <c r="T16" s="13"/>
      <c r="U16" s="13"/>
      <c r="V16" s="13"/>
      <c r="W16" s="13"/>
      <c r="X16" s="13"/>
      <c r="Y16" s="13"/>
      <c r="Z16" s="13"/>
    </row>
    <row r="17" spans="1:26" ht="12.75" customHeight="1" x14ac:dyDescent="0.25">
      <c r="A17" s="13"/>
      <c r="B17" s="89" t="s">
        <v>160</v>
      </c>
      <c r="C17" s="892" t="s">
        <v>777</v>
      </c>
      <c r="D17" s="90" t="s">
        <v>162</v>
      </c>
      <c r="E17" s="82" t="s">
        <v>163</v>
      </c>
      <c r="F17" s="91">
        <v>2</v>
      </c>
      <c r="G17" s="91">
        <v>3</v>
      </c>
      <c r="H17" s="91">
        <v>1</v>
      </c>
      <c r="I17" s="91"/>
      <c r="J17" s="91"/>
      <c r="K17" s="91"/>
      <c r="L17" s="13"/>
      <c r="M17" s="79">
        <f t="shared" si="0"/>
        <v>6</v>
      </c>
      <c r="N17" s="13"/>
      <c r="O17" s="901" t="s">
        <v>164</v>
      </c>
      <c r="P17" s="13"/>
      <c r="Q17" s="13"/>
      <c r="R17" s="13"/>
      <c r="S17" s="13"/>
      <c r="T17" s="13"/>
      <c r="U17" s="13"/>
      <c r="V17" s="13"/>
      <c r="W17" s="13"/>
      <c r="X17" s="13"/>
      <c r="Y17" s="13"/>
      <c r="Z17" s="13"/>
    </row>
    <row r="18" spans="1:26" ht="12.75" customHeight="1" x14ac:dyDescent="0.25">
      <c r="A18" s="13"/>
      <c r="B18" s="89" t="s">
        <v>165</v>
      </c>
      <c r="C18" s="866"/>
      <c r="D18" s="90" t="s">
        <v>166</v>
      </c>
      <c r="E18" s="82" t="s">
        <v>167</v>
      </c>
      <c r="F18" s="91">
        <v>4</v>
      </c>
      <c r="G18" s="91">
        <v>3</v>
      </c>
      <c r="H18" s="91">
        <v>5</v>
      </c>
      <c r="I18" s="91"/>
      <c r="J18" s="91"/>
      <c r="K18" s="91"/>
      <c r="L18" s="13"/>
      <c r="M18" s="79">
        <f t="shared" si="0"/>
        <v>12</v>
      </c>
      <c r="N18" s="13"/>
      <c r="O18" s="902"/>
      <c r="P18" s="13"/>
      <c r="Q18" s="13"/>
      <c r="R18" s="13"/>
      <c r="S18" s="13"/>
      <c r="T18" s="13"/>
      <c r="U18" s="13"/>
      <c r="V18" s="13"/>
      <c r="W18" s="13"/>
      <c r="X18" s="13"/>
      <c r="Y18" s="13"/>
      <c r="Z18" s="13"/>
    </row>
    <row r="19" spans="1:26" ht="12.75" customHeight="1" x14ac:dyDescent="0.25">
      <c r="A19" s="13"/>
      <c r="B19" s="99">
        <v>3.2</v>
      </c>
      <c r="C19" s="867"/>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902"/>
      <c r="P19" s="13"/>
      <c r="Q19" s="13"/>
      <c r="R19" s="13"/>
      <c r="S19" s="13"/>
      <c r="T19" s="13"/>
      <c r="U19" s="13"/>
      <c r="V19" s="13"/>
      <c r="W19" s="13"/>
      <c r="X19" s="13"/>
      <c r="Y19" s="13"/>
      <c r="Z19" s="13"/>
    </row>
    <row r="20" spans="1:26" ht="12.75" customHeight="1" x14ac:dyDescent="0.25">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5">
      <c r="A21" s="13"/>
      <c r="B21" s="891" t="s">
        <v>175</v>
      </c>
      <c r="C21" s="892" t="s">
        <v>141</v>
      </c>
      <c r="D21" s="81" t="s">
        <v>176</v>
      </c>
      <c r="E21" s="891" t="s">
        <v>141</v>
      </c>
      <c r="F21" s="96">
        <v>0</v>
      </c>
      <c r="G21" s="96">
        <v>0</v>
      </c>
      <c r="H21" s="91">
        <v>36</v>
      </c>
      <c r="I21" s="91"/>
      <c r="J21" s="91"/>
      <c r="K21" s="91"/>
      <c r="L21" s="13"/>
      <c r="M21" s="79">
        <f t="shared" si="0"/>
        <v>36</v>
      </c>
      <c r="N21" s="13"/>
      <c r="O21" s="901" t="s">
        <v>177</v>
      </c>
      <c r="P21" s="13"/>
      <c r="Q21" s="13"/>
      <c r="R21" s="13"/>
      <c r="S21" s="13"/>
      <c r="T21" s="13"/>
      <c r="U21" s="13"/>
      <c r="V21" s="13"/>
      <c r="W21" s="13"/>
      <c r="X21" s="13"/>
      <c r="Y21" s="13"/>
      <c r="Z21" s="13"/>
    </row>
    <row r="22" spans="1:26" ht="12.75" customHeight="1" x14ac:dyDescent="0.25">
      <c r="A22" s="13"/>
      <c r="B22" s="866"/>
      <c r="C22" s="866"/>
      <c r="D22" s="81" t="s">
        <v>178</v>
      </c>
      <c r="E22" s="866"/>
      <c r="F22" s="96">
        <v>0</v>
      </c>
      <c r="G22" s="96">
        <v>0</v>
      </c>
      <c r="H22" s="91">
        <v>36</v>
      </c>
      <c r="I22" s="91"/>
      <c r="J22" s="91"/>
      <c r="K22" s="91"/>
      <c r="L22" s="13"/>
      <c r="M22" s="79">
        <f t="shared" si="0"/>
        <v>36</v>
      </c>
      <c r="N22" s="13"/>
      <c r="O22" s="902"/>
      <c r="P22" s="13"/>
      <c r="Q22" s="13"/>
      <c r="R22" s="13"/>
      <c r="S22" s="13"/>
      <c r="T22" s="13"/>
      <c r="U22" s="13"/>
      <c r="V22" s="13"/>
      <c r="W22" s="13"/>
      <c r="X22" s="13"/>
      <c r="Y22" s="13"/>
      <c r="Z22" s="13"/>
    </row>
    <row r="23" spans="1:26" ht="12.75" customHeight="1" x14ac:dyDescent="0.25">
      <c r="A23" s="13"/>
      <c r="B23" s="867"/>
      <c r="C23" s="867"/>
      <c r="D23" s="81" t="s">
        <v>179</v>
      </c>
      <c r="E23" s="867"/>
      <c r="F23" s="96">
        <v>0</v>
      </c>
      <c r="G23" s="96">
        <v>0</v>
      </c>
      <c r="H23" s="91">
        <v>36</v>
      </c>
      <c r="I23" s="91"/>
      <c r="J23" s="91"/>
      <c r="K23" s="91"/>
      <c r="L23" s="13"/>
      <c r="M23" s="79">
        <f t="shared" si="0"/>
        <v>36</v>
      </c>
      <c r="N23" s="13"/>
      <c r="O23" s="902"/>
      <c r="P23" s="13"/>
      <c r="Q23" s="13"/>
      <c r="R23" s="13"/>
      <c r="S23" s="13"/>
      <c r="T23" s="13"/>
      <c r="U23" s="13"/>
      <c r="V23" s="13"/>
      <c r="W23" s="13"/>
      <c r="X23" s="13"/>
      <c r="Y23" s="13"/>
      <c r="Z23" s="13"/>
    </row>
    <row r="24" spans="1:26" ht="12.75" customHeight="1" x14ac:dyDescent="0.25">
      <c r="A24" s="13"/>
      <c r="B24" s="89" t="s">
        <v>180</v>
      </c>
      <c r="C24" s="892" t="s">
        <v>181</v>
      </c>
      <c r="D24" s="81" t="s">
        <v>182</v>
      </c>
      <c r="E24" s="82" t="s">
        <v>183</v>
      </c>
      <c r="F24" s="91">
        <v>10</v>
      </c>
      <c r="G24" s="91">
        <v>2</v>
      </c>
      <c r="H24" s="91">
        <v>0</v>
      </c>
      <c r="I24" s="91"/>
      <c r="J24" s="91"/>
      <c r="K24" s="91"/>
      <c r="L24" s="13"/>
      <c r="M24" s="79">
        <f t="shared" si="0"/>
        <v>12</v>
      </c>
      <c r="N24" s="13"/>
      <c r="O24" s="901" t="s">
        <v>148</v>
      </c>
      <c r="P24" s="13"/>
      <c r="Q24" s="13"/>
      <c r="R24" s="13"/>
      <c r="S24" s="13"/>
      <c r="T24" s="13"/>
      <c r="U24" s="13"/>
      <c r="V24" s="13"/>
      <c r="W24" s="13"/>
      <c r="X24" s="13"/>
      <c r="Y24" s="13"/>
      <c r="Z24" s="13"/>
    </row>
    <row r="25" spans="1:26" ht="12.75" customHeight="1" x14ac:dyDescent="0.25">
      <c r="A25" s="13"/>
      <c r="B25" s="89" t="s">
        <v>184</v>
      </c>
      <c r="C25" s="866"/>
      <c r="D25" s="81" t="s">
        <v>185</v>
      </c>
      <c r="E25" s="82" t="s">
        <v>186</v>
      </c>
      <c r="F25" s="91">
        <v>3</v>
      </c>
      <c r="G25" s="91">
        <v>8</v>
      </c>
      <c r="H25" s="91">
        <v>8</v>
      </c>
      <c r="I25" s="91"/>
      <c r="J25" s="91"/>
      <c r="K25" s="91"/>
      <c r="L25" s="13"/>
      <c r="M25" s="79">
        <f t="shared" si="0"/>
        <v>19</v>
      </c>
      <c r="N25" s="13"/>
      <c r="O25" s="902"/>
      <c r="P25" s="13"/>
      <c r="Q25" s="13"/>
      <c r="R25" s="13"/>
      <c r="S25" s="13"/>
      <c r="T25" s="13"/>
      <c r="U25" s="13"/>
      <c r="V25" s="13"/>
      <c r="W25" s="13"/>
      <c r="X25" s="13"/>
      <c r="Y25" s="13"/>
      <c r="Z25" s="13"/>
    </row>
    <row r="26" spans="1:26" ht="12.75" customHeight="1" x14ac:dyDescent="0.25">
      <c r="A26" s="13"/>
      <c r="B26" s="89" t="s">
        <v>187</v>
      </c>
      <c r="C26" s="866"/>
      <c r="D26" s="81" t="s">
        <v>188</v>
      </c>
      <c r="E26" s="82" t="s">
        <v>189</v>
      </c>
      <c r="F26" s="91">
        <v>0</v>
      </c>
      <c r="G26" s="91">
        <v>0</v>
      </c>
      <c r="H26" s="91">
        <v>0</v>
      </c>
      <c r="I26" s="91"/>
      <c r="J26" s="91"/>
      <c r="K26" s="91"/>
      <c r="L26" s="13"/>
      <c r="M26" s="79">
        <f t="shared" si="0"/>
        <v>0</v>
      </c>
      <c r="N26" s="13"/>
      <c r="O26" s="902"/>
      <c r="P26" s="13"/>
      <c r="Q26" s="13"/>
      <c r="R26" s="13"/>
      <c r="S26" s="13"/>
      <c r="T26" s="13"/>
      <c r="U26" s="13"/>
      <c r="V26" s="13"/>
      <c r="W26" s="13"/>
      <c r="X26" s="13"/>
      <c r="Y26" s="13"/>
      <c r="Z26" s="13"/>
    </row>
    <row r="27" spans="1:26" ht="12.75" customHeight="1" x14ac:dyDescent="0.25">
      <c r="A27" s="13"/>
      <c r="B27" s="89" t="s">
        <v>190</v>
      </c>
      <c r="C27" s="866"/>
      <c r="D27" s="81" t="s">
        <v>191</v>
      </c>
      <c r="E27" s="82" t="s">
        <v>192</v>
      </c>
      <c r="F27" s="91">
        <v>0</v>
      </c>
      <c r="G27" s="91">
        <v>0</v>
      </c>
      <c r="H27" s="91">
        <v>0</v>
      </c>
      <c r="I27" s="91"/>
      <c r="J27" s="91"/>
      <c r="K27" s="91"/>
      <c r="L27" s="13"/>
      <c r="M27" s="79">
        <f t="shared" si="0"/>
        <v>0</v>
      </c>
      <c r="N27" s="13"/>
      <c r="O27" s="902"/>
      <c r="P27" s="13"/>
      <c r="Q27" s="13"/>
      <c r="R27" s="13"/>
      <c r="S27" s="13"/>
      <c r="T27" s="13"/>
      <c r="U27" s="13"/>
      <c r="V27" s="13"/>
      <c r="W27" s="13"/>
      <c r="X27" s="13"/>
      <c r="Y27" s="13"/>
      <c r="Z27" s="13"/>
    </row>
    <row r="28" spans="1:26" ht="12.75" customHeight="1" x14ac:dyDescent="0.25">
      <c r="A28" s="13"/>
      <c r="B28" s="99">
        <v>3.3</v>
      </c>
      <c r="C28" s="867"/>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5">
      <c r="A29" s="98"/>
      <c r="B29" s="99" t="s">
        <v>195</v>
      </c>
      <c r="C29" s="896" t="s">
        <v>196</v>
      </c>
      <c r="D29" s="65" t="s">
        <v>197</v>
      </c>
      <c r="E29" s="100" t="s">
        <v>198</v>
      </c>
      <c r="F29" s="101">
        <v>1</v>
      </c>
      <c r="G29" s="101">
        <v>1</v>
      </c>
      <c r="H29" s="101">
        <v>1</v>
      </c>
      <c r="I29" s="102"/>
      <c r="J29" s="102"/>
      <c r="K29" s="102"/>
      <c r="L29" s="98"/>
      <c r="M29" s="79">
        <f t="shared" si="0"/>
        <v>3</v>
      </c>
      <c r="N29" s="98"/>
      <c r="O29" s="903" t="s">
        <v>199</v>
      </c>
      <c r="P29" s="98"/>
      <c r="Q29" s="98"/>
      <c r="R29" s="98"/>
      <c r="S29" s="98"/>
      <c r="T29" s="98"/>
      <c r="U29" s="98"/>
      <c r="V29" s="98"/>
      <c r="W29" s="98"/>
      <c r="X29" s="98"/>
      <c r="Y29" s="98"/>
      <c r="Z29" s="98"/>
    </row>
    <row r="30" spans="1:26" ht="12.75" customHeight="1" x14ac:dyDescent="0.25">
      <c r="A30" s="98"/>
      <c r="B30" s="99" t="s">
        <v>200</v>
      </c>
      <c r="C30" s="866"/>
      <c r="D30" s="65" t="s">
        <v>201</v>
      </c>
      <c r="E30" s="100" t="s">
        <v>202</v>
      </c>
      <c r="F30" s="101">
        <v>2</v>
      </c>
      <c r="G30" s="101">
        <v>2</v>
      </c>
      <c r="H30" s="101">
        <v>2</v>
      </c>
      <c r="I30" s="102"/>
      <c r="J30" s="102"/>
      <c r="K30" s="102"/>
      <c r="L30" s="98"/>
      <c r="M30" s="79">
        <f t="shared" si="0"/>
        <v>6</v>
      </c>
      <c r="N30" s="98"/>
      <c r="O30" s="904"/>
      <c r="P30" s="98"/>
      <c r="Q30" s="98"/>
      <c r="R30" s="98"/>
      <c r="S30" s="98"/>
      <c r="T30" s="98"/>
      <c r="U30" s="98"/>
      <c r="V30" s="98"/>
      <c r="W30" s="98"/>
      <c r="X30" s="98"/>
      <c r="Y30" s="98"/>
      <c r="Z30" s="98"/>
    </row>
    <row r="31" spans="1:26" ht="12.75" customHeight="1" x14ac:dyDescent="0.25">
      <c r="A31" s="98"/>
      <c r="B31" s="99" t="s">
        <v>203</v>
      </c>
      <c r="C31" s="866"/>
      <c r="D31" s="65" t="s">
        <v>204</v>
      </c>
      <c r="E31" s="100" t="s">
        <v>205</v>
      </c>
      <c r="F31" s="101">
        <v>15</v>
      </c>
      <c r="G31" s="101">
        <v>15</v>
      </c>
      <c r="H31" s="101">
        <v>0</v>
      </c>
      <c r="I31" s="102"/>
      <c r="J31" s="102"/>
      <c r="K31" s="102"/>
      <c r="L31" s="98"/>
      <c r="M31" s="79">
        <f t="shared" si="0"/>
        <v>30</v>
      </c>
      <c r="N31" s="98"/>
      <c r="O31" s="904"/>
      <c r="P31" s="98"/>
      <c r="Q31" s="98"/>
      <c r="R31" s="98"/>
      <c r="S31" s="98"/>
      <c r="T31" s="98"/>
      <c r="U31" s="98"/>
      <c r="V31" s="98"/>
      <c r="W31" s="98"/>
      <c r="X31" s="98"/>
      <c r="Y31" s="98"/>
      <c r="Z31" s="98"/>
    </row>
    <row r="32" spans="1:26" ht="12.75" customHeight="1" x14ac:dyDescent="0.25">
      <c r="A32" s="98"/>
      <c r="B32" s="99" t="s">
        <v>206</v>
      </c>
      <c r="C32" s="866"/>
      <c r="D32" s="65" t="s">
        <v>207</v>
      </c>
      <c r="E32" s="100" t="s">
        <v>208</v>
      </c>
      <c r="F32" s="101">
        <v>15</v>
      </c>
      <c r="G32" s="101">
        <v>15</v>
      </c>
      <c r="H32" s="101">
        <v>0</v>
      </c>
      <c r="I32" s="102"/>
      <c r="J32" s="102"/>
      <c r="K32" s="102"/>
      <c r="L32" s="98"/>
      <c r="M32" s="79">
        <f t="shared" si="0"/>
        <v>30</v>
      </c>
      <c r="N32" s="98"/>
      <c r="O32" s="904"/>
      <c r="P32" s="98"/>
      <c r="Q32" s="98"/>
      <c r="R32" s="98"/>
      <c r="S32" s="98"/>
      <c r="T32" s="98"/>
      <c r="U32" s="98"/>
      <c r="V32" s="98"/>
      <c r="W32" s="98"/>
      <c r="X32" s="98"/>
      <c r="Y32" s="98"/>
      <c r="Z32" s="98"/>
    </row>
    <row r="33" spans="1:26" ht="12.75" customHeight="1" x14ac:dyDescent="0.25">
      <c r="A33" s="98"/>
      <c r="B33" s="99" t="s">
        <v>209</v>
      </c>
      <c r="C33" s="866"/>
      <c r="D33" s="65" t="s">
        <v>210</v>
      </c>
      <c r="E33" s="100" t="s">
        <v>211</v>
      </c>
      <c r="F33" s="103">
        <v>1</v>
      </c>
      <c r="G33" s="103">
        <v>1</v>
      </c>
      <c r="H33" s="103">
        <v>0</v>
      </c>
      <c r="I33" s="104"/>
      <c r="J33" s="104"/>
      <c r="K33" s="104"/>
      <c r="L33" s="98"/>
      <c r="M33" s="79">
        <f t="shared" si="0"/>
        <v>2</v>
      </c>
      <c r="N33" s="98"/>
      <c r="O33" s="904"/>
      <c r="P33" s="98"/>
      <c r="Q33" s="98"/>
      <c r="R33" s="98"/>
      <c r="S33" s="98"/>
      <c r="T33" s="98"/>
      <c r="U33" s="98"/>
      <c r="V33" s="98"/>
      <c r="W33" s="98"/>
      <c r="X33" s="98"/>
      <c r="Y33" s="98"/>
      <c r="Z33" s="98"/>
    </row>
    <row r="34" spans="1:26" ht="12.75" customHeight="1" x14ac:dyDescent="0.25">
      <c r="A34" s="98"/>
      <c r="B34" s="99" t="s">
        <v>212</v>
      </c>
      <c r="C34" s="866"/>
      <c r="D34" s="65" t="s">
        <v>213</v>
      </c>
      <c r="E34" s="100" t="s">
        <v>214</v>
      </c>
      <c r="F34" s="103">
        <v>1</v>
      </c>
      <c r="G34" s="103">
        <v>1</v>
      </c>
      <c r="H34" s="103">
        <v>0</v>
      </c>
      <c r="I34" s="104"/>
      <c r="J34" s="104"/>
      <c r="K34" s="104"/>
      <c r="L34" s="98"/>
      <c r="M34" s="79">
        <f t="shared" si="0"/>
        <v>2</v>
      </c>
      <c r="N34" s="98"/>
      <c r="O34" s="904"/>
      <c r="P34" s="98"/>
      <c r="Q34" s="98"/>
      <c r="R34" s="98"/>
      <c r="S34" s="98"/>
      <c r="T34" s="98"/>
      <c r="U34" s="98"/>
      <c r="V34" s="98"/>
      <c r="W34" s="98"/>
      <c r="X34" s="98"/>
      <c r="Y34" s="98"/>
      <c r="Z34" s="98"/>
    </row>
    <row r="35" spans="1:26" ht="12.75" customHeight="1" x14ac:dyDescent="0.25">
      <c r="A35" s="98"/>
      <c r="B35" s="99" t="s">
        <v>215</v>
      </c>
      <c r="C35" s="867"/>
      <c r="D35" s="65" t="s">
        <v>216</v>
      </c>
      <c r="E35" s="100" t="s">
        <v>217</v>
      </c>
      <c r="F35" s="103">
        <v>0</v>
      </c>
      <c r="G35" s="103">
        <v>0</v>
      </c>
      <c r="H35" s="103">
        <v>0</v>
      </c>
      <c r="I35" s="104"/>
      <c r="J35" s="104"/>
      <c r="K35" s="104"/>
      <c r="L35" s="98"/>
      <c r="M35" s="79">
        <f t="shared" si="0"/>
        <v>0</v>
      </c>
      <c r="N35" s="98"/>
      <c r="O35" s="905"/>
      <c r="P35" s="98"/>
      <c r="Q35" s="98"/>
      <c r="R35" s="98"/>
      <c r="S35" s="98"/>
      <c r="T35" s="98"/>
      <c r="U35" s="98"/>
      <c r="V35" s="98"/>
      <c r="W35" s="98"/>
      <c r="X35" s="98"/>
      <c r="Y35" s="98"/>
      <c r="Z35" s="98"/>
    </row>
    <row r="36" spans="1:26" ht="12.75" customHeight="1" x14ac:dyDescent="0.25">
      <c r="A36" s="13"/>
      <c r="B36" s="106" t="s">
        <v>218</v>
      </c>
      <c r="C36" s="893" t="s">
        <v>219</v>
      </c>
      <c r="D36" s="81" t="s">
        <v>220</v>
      </c>
      <c r="E36" s="82" t="s">
        <v>221</v>
      </c>
      <c r="F36" s="91">
        <v>0</v>
      </c>
      <c r="G36" s="91">
        <v>0</v>
      </c>
      <c r="H36" s="91">
        <v>0</v>
      </c>
      <c r="I36" s="91"/>
      <c r="J36" s="91"/>
      <c r="K36" s="91"/>
      <c r="L36" s="13"/>
      <c r="M36" s="79">
        <f t="shared" si="0"/>
        <v>0</v>
      </c>
      <c r="N36" s="13"/>
      <c r="O36" s="901" t="s">
        <v>222</v>
      </c>
      <c r="P36" s="13"/>
      <c r="Q36" s="13"/>
      <c r="R36" s="13"/>
      <c r="S36" s="13"/>
      <c r="T36" s="13"/>
      <c r="U36" s="13"/>
      <c r="V36" s="13"/>
      <c r="W36" s="13"/>
      <c r="X36" s="13"/>
      <c r="Y36" s="13"/>
      <c r="Z36" s="13"/>
    </row>
    <row r="37" spans="1:26" ht="12.75" customHeight="1" x14ac:dyDescent="0.25">
      <c r="A37" s="13"/>
      <c r="B37" s="106" t="s">
        <v>223</v>
      </c>
      <c r="C37" s="866"/>
      <c r="D37" s="81" t="s">
        <v>224</v>
      </c>
      <c r="E37" s="82" t="s">
        <v>225</v>
      </c>
      <c r="F37" s="91">
        <v>1</v>
      </c>
      <c r="G37" s="91">
        <v>1</v>
      </c>
      <c r="H37" s="91">
        <v>1</v>
      </c>
      <c r="I37" s="91"/>
      <c r="J37" s="91"/>
      <c r="K37" s="91"/>
      <c r="L37" s="13"/>
      <c r="M37" s="79">
        <f t="shared" si="0"/>
        <v>3</v>
      </c>
      <c r="N37" s="13"/>
      <c r="O37" s="902"/>
      <c r="P37" s="13"/>
      <c r="Q37" s="13"/>
      <c r="R37" s="13"/>
      <c r="S37" s="13"/>
      <c r="T37" s="13"/>
      <c r="U37" s="13"/>
      <c r="V37" s="13"/>
      <c r="W37" s="13"/>
      <c r="X37" s="13"/>
      <c r="Y37" s="13"/>
      <c r="Z37" s="13"/>
    </row>
    <row r="38" spans="1:26" ht="12.75" customHeight="1" x14ac:dyDescent="0.25">
      <c r="A38" s="13"/>
      <c r="B38" s="106" t="s">
        <v>226</v>
      </c>
      <c r="C38" s="866"/>
      <c r="D38" s="81" t="s">
        <v>227</v>
      </c>
      <c r="E38" s="82" t="s">
        <v>228</v>
      </c>
      <c r="F38" s="91">
        <v>0</v>
      </c>
      <c r="G38" s="91">
        <v>0</v>
      </c>
      <c r="H38" s="91">
        <v>0</v>
      </c>
      <c r="I38" s="91"/>
      <c r="J38" s="91"/>
      <c r="K38" s="91"/>
      <c r="L38" s="13"/>
      <c r="M38" s="79">
        <f t="shared" si="0"/>
        <v>0</v>
      </c>
      <c r="N38" s="13"/>
      <c r="O38" s="902"/>
      <c r="P38" s="13"/>
      <c r="Q38" s="13"/>
      <c r="R38" s="13"/>
      <c r="S38" s="13"/>
      <c r="T38" s="13"/>
      <c r="U38" s="13"/>
      <c r="V38" s="13"/>
      <c r="W38" s="13"/>
      <c r="X38" s="13"/>
      <c r="Y38" s="13"/>
      <c r="Z38" s="13"/>
    </row>
    <row r="39" spans="1:26" ht="12.75" customHeight="1" x14ac:dyDescent="0.25">
      <c r="A39" s="13"/>
      <c r="B39" s="106" t="s">
        <v>229</v>
      </c>
      <c r="C39" s="866"/>
      <c r="D39" s="81" t="s">
        <v>230</v>
      </c>
      <c r="E39" s="82" t="s">
        <v>231</v>
      </c>
      <c r="F39" s="91">
        <v>0</v>
      </c>
      <c r="G39" s="91">
        <v>0</v>
      </c>
      <c r="H39" s="91">
        <v>0</v>
      </c>
      <c r="I39" s="91"/>
      <c r="J39" s="91"/>
      <c r="K39" s="91"/>
      <c r="L39" s="13"/>
      <c r="M39" s="79">
        <f t="shared" si="0"/>
        <v>0</v>
      </c>
      <c r="N39" s="13"/>
      <c r="O39" s="902"/>
      <c r="P39" s="13"/>
      <c r="Q39" s="13"/>
      <c r="R39" s="13"/>
      <c r="S39" s="13"/>
      <c r="T39" s="13"/>
      <c r="U39" s="13"/>
      <c r="V39" s="13"/>
      <c r="W39" s="13"/>
      <c r="X39" s="13"/>
      <c r="Y39" s="13"/>
      <c r="Z39" s="13"/>
    </row>
    <row r="40" spans="1:26" ht="12.75" customHeight="1" x14ac:dyDescent="0.25">
      <c r="A40" s="13"/>
      <c r="B40" s="106">
        <v>3.4</v>
      </c>
      <c r="C40" s="867"/>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902"/>
      <c r="P40" s="13"/>
      <c r="Q40" s="13"/>
      <c r="R40" s="13"/>
      <c r="S40" s="13"/>
      <c r="T40" s="13"/>
      <c r="U40" s="13"/>
      <c r="V40" s="13"/>
      <c r="W40" s="13"/>
      <c r="X40" s="13"/>
      <c r="Y40" s="13"/>
      <c r="Z40" s="13"/>
    </row>
    <row r="41" spans="1:26" ht="12.75" customHeight="1" x14ac:dyDescent="0.25">
      <c r="A41" s="13"/>
      <c r="B41" s="907" t="s">
        <v>234</v>
      </c>
      <c r="C41" s="893" t="s">
        <v>235</v>
      </c>
      <c r="D41" s="81" t="s">
        <v>236</v>
      </c>
      <c r="E41" s="82" t="s">
        <v>237</v>
      </c>
      <c r="F41" s="91">
        <v>0</v>
      </c>
      <c r="G41" s="91">
        <v>0</v>
      </c>
      <c r="H41" s="91">
        <v>0</v>
      </c>
      <c r="I41" s="91"/>
      <c r="J41" s="91"/>
      <c r="K41" s="91"/>
      <c r="L41" s="13"/>
      <c r="M41" s="79">
        <f t="shared" si="0"/>
        <v>0</v>
      </c>
      <c r="N41" s="13"/>
      <c r="O41" s="901" t="s">
        <v>238</v>
      </c>
      <c r="P41" s="13"/>
      <c r="Q41" s="13"/>
      <c r="R41" s="13"/>
      <c r="S41" s="13"/>
      <c r="T41" s="13"/>
      <c r="U41" s="13"/>
      <c r="V41" s="13"/>
      <c r="W41" s="13"/>
      <c r="X41" s="13"/>
      <c r="Y41" s="13"/>
      <c r="Z41" s="13"/>
    </row>
    <row r="42" spans="1:26" ht="12.75" customHeight="1" x14ac:dyDescent="0.25">
      <c r="A42" s="13"/>
      <c r="B42" s="867"/>
      <c r="C42" s="866"/>
      <c r="D42" s="81" t="s">
        <v>239</v>
      </c>
      <c r="E42" s="82" t="s">
        <v>240</v>
      </c>
      <c r="F42" s="91">
        <v>1</v>
      </c>
      <c r="G42" s="91">
        <v>1</v>
      </c>
      <c r="H42" s="91">
        <v>0</v>
      </c>
      <c r="I42" s="91"/>
      <c r="J42" s="91"/>
      <c r="K42" s="91"/>
      <c r="L42" s="13"/>
      <c r="M42" s="79">
        <f t="shared" si="0"/>
        <v>2</v>
      </c>
      <c r="N42" s="13"/>
      <c r="O42" s="902"/>
      <c r="P42" s="13"/>
      <c r="Q42" s="13"/>
      <c r="R42" s="13"/>
      <c r="S42" s="13"/>
      <c r="T42" s="13"/>
      <c r="U42" s="13"/>
      <c r="V42" s="13"/>
      <c r="W42" s="13"/>
      <c r="X42" s="13"/>
      <c r="Y42" s="13"/>
      <c r="Z42" s="13"/>
    </row>
    <row r="43" spans="1:26" ht="12.75" customHeight="1" x14ac:dyDescent="0.25">
      <c r="A43" s="13"/>
      <c r="B43" s="907" t="s">
        <v>241</v>
      </c>
      <c r="C43" s="866"/>
      <c r="D43" s="81" t="s">
        <v>242</v>
      </c>
      <c r="E43" s="82" t="s">
        <v>243</v>
      </c>
      <c r="F43" s="91">
        <v>0</v>
      </c>
      <c r="G43" s="91">
        <v>0</v>
      </c>
      <c r="H43" s="91">
        <v>0</v>
      </c>
      <c r="I43" s="91"/>
      <c r="J43" s="91"/>
      <c r="K43" s="91"/>
      <c r="L43" s="13"/>
      <c r="M43" s="79">
        <f t="shared" si="0"/>
        <v>0</v>
      </c>
      <c r="N43" s="13"/>
      <c r="O43" s="902"/>
      <c r="P43" s="13"/>
      <c r="Q43" s="13"/>
      <c r="R43" s="13"/>
      <c r="S43" s="13"/>
      <c r="T43" s="13"/>
      <c r="U43" s="13"/>
      <c r="V43" s="13"/>
      <c r="W43" s="13"/>
      <c r="X43" s="13"/>
      <c r="Y43" s="13"/>
      <c r="Z43" s="13"/>
    </row>
    <row r="44" spans="1:26" ht="12.75" customHeight="1" x14ac:dyDescent="0.25">
      <c r="A44" s="13"/>
      <c r="B44" s="867"/>
      <c r="C44" s="866"/>
      <c r="D44" s="81" t="s">
        <v>244</v>
      </c>
      <c r="E44" s="82" t="s">
        <v>245</v>
      </c>
      <c r="F44" s="91">
        <v>0</v>
      </c>
      <c r="G44" s="91">
        <v>0</v>
      </c>
      <c r="H44" s="91">
        <v>0</v>
      </c>
      <c r="I44" s="91"/>
      <c r="J44" s="91"/>
      <c r="K44" s="91"/>
      <c r="L44" s="13"/>
      <c r="M44" s="79">
        <f t="shared" si="0"/>
        <v>0</v>
      </c>
      <c r="N44" s="13"/>
      <c r="O44" s="902"/>
      <c r="P44" s="13"/>
      <c r="Q44" s="13"/>
      <c r="R44" s="13"/>
      <c r="S44" s="13"/>
      <c r="T44" s="13"/>
      <c r="U44" s="13"/>
      <c r="V44" s="13"/>
      <c r="W44" s="13"/>
      <c r="X44" s="13"/>
      <c r="Y44" s="13"/>
      <c r="Z44" s="13"/>
    </row>
    <row r="45" spans="1:26" ht="12.75" customHeight="1" x14ac:dyDescent="0.25">
      <c r="A45" s="13"/>
      <c r="B45" s="99">
        <v>3.5</v>
      </c>
      <c r="C45" s="867"/>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902"/>
      <c r="P45" s="13"/>
      <c r="Q45" s="13"/>
      <c r="R45" s="13"/>
      <c r="S45" s="13"/>
      <c r="T45" s="13"/>
      <c r="U45" s="13"/>
      <c r="V45" s="13"/>
      <c r="W45" s="13"/>
      <c r="X45" s="13"/>
      <c r="Y45" s="13"/>
      <c r="Z45" s="13"/>
    </row>
    <row r="46" spans="1:26" ht="12.75" customHeight="1" x14ac:dyDescent="0.25">
      <c r="A46" s="13"/>
      <c r="B46" s="891">
        <v>4</v>
      </c>
      <c r="C46" s="894" t="s">
        <v>778</v>
      </c>
      <c r="D46" s="81" t="s">
        <v>249</v>
      </c>
      <c r="E46" s="82" t="s">
        <v>250</v>
      </c>
      <c r="F46" s="111">
        <v>1</v>
      </c>
      <c r="G46" s="111">
        <v>1</v>
      </c>
      <c r="H46" s="111">
        <v>0</v>
      </c>
      <c r="I46" s="111"/>
      <c r="J46" s="111"/>
      <c r="K46" s="111"/>
      <c r="L46" s="13"/>
      <c r="M46" s="79">
        <f t="shared" si="0"/>
        <v>2</v>
      </c>
      <c r="N46" s="13"/>
      <c r="O46" s="901" t="s">
        <v>251</v>
      </c>
      <c r="P46" s="13"/>
      <c r="Q46" s="13"/>
      <c r="R46" s="13"/>
      <c r="S46" s="13"/>
      <c r="T46" s="13"/>
      <c r="U46" s="13"/>
      <c r="V46" s="13"/>
      <c r="W46" s="13"/>
      <c r="X46" s="13"/>
      <c r="Y46" s="13"/>
      <c r="Z46" s="13"/>
    </row>
    <row r="47" spans="1:26" ht="12.75" customHeight="1" x14ac:dyDescent="0.25">
      <c r="A47" s="13"/>
      <c r="B47" s="866"/>
      <c r="C47" s="866"/>
      <c r="D47" s="81" t="s">
        <v>252</v>
      </c>
      <c r="E47" s="82" t="s">
        <v>253</v>
      </c>
      <c r="F47" s="111">
        <v>1</v>
      </c>
      <c r="G47" s="111">
        <v>1</v>
      </c>
      <c r="H47" s="111">
        <v>0</v>
      </c>
      <c r="I47" s="111"/>
      <c r="J47" s="111"/>
      <c r="K47" s="111"/>
      <c r="L47" s="13"/>
      <c r="M47" s="79">
        <f t="shared" si="0"/>
        <v>2</v>
      </c>
      <c r="N47" s="13"/>
      <c r="O47" s="902"/>
      <c r="P47" s="13"/>
      <c r="Q47" s="13"/>
      <c r="R47" s="13"/>
      <c r="S47" s="13"/>
      <c r="T47" s="13"/>
      <c r="U47" s="13"/>
      <c r="V47" s="13"/>
      <c r="W47" s="13"/>
      <c r="X47" s="13"/>
      <c r="Y47" s="13"/>
      <c r="Z47" s="13"/>
    </row>
    <row r="48" spans="1:26" ht="12.75" customHeight="1" x14ac:dyDescent="0.25">
      <c r="A48" s="13"/>
      <c r="B48" s="867"/>
      <c r="C48" s="867"/>
      <c r="D48" s="81" t="s">
        <v>254</v>
      </c>
      <c r="E48" s="82" t="s">
        <v>255</v>
      </c>
      <c r="F48" s="111">
        <v>114</v>
      </c>
      <c r="G48" s="111">
        <v>83</v>
      </c>
      <c r="H48" s="111">
        <v>0</v>
      </c>
      <c r="I48" s="111"/>
      <c r="J48" s="111"/>
      <c r="K48" s="111"/>
      <c r="L48" s="13"/>
      <c r="M48" s="79">
        <f t="shared" si="0"/>
        <v>197</v>
      </c>
      <c r="N48" s="13"/>
      <c r="O48" s="902"/>
      <c r="P48" s="13"/>
      <c r="Q48" s="13"/>
      <c r="R48" s="13"/>
      <c r="S48" s="13"/>
      <c r="T48" s="13"/>
      <c r="U48" s="13"/>
      <c r="V48" s="13"/>
      <c r="W48" s="13"/>
      <c r="X48" s="13"/>
      <c r="Y48" s="13"/>
      <c r="Z48" s="13"/>
    </row>
    <row r="49" spans="1:26" ht="12.75" customHeight="1" x14ac:dyDescent="0.25">
      <c r="A49" s="13"/>
      <c r="B49" s="891" t="s">
        <v>256</v>
      </c>
      <c r="C49" s="892" t="s">
        <v>257</v>
      </c>
      <c r="D49" s="81" t="s">
        <v>258</v>
      </c>
      <c r="E49" s="82" t="s">
        <v>259</v>
      </c>
      <c r="F49" s="849">
        <v>0</v>
      </c>
      <c r="G49" s="849">
        <v>0</v>
      </c>
      <c r="H49" s="849">
        <v>0</v>
      </c>
      <c r="I49" s="169"/>
      <c r="J49" s="169"/>
      <c r="K49" s="169"/>
      <c r="L49" s="13"/>
      <c r="M49" s="79">
        <f t="shared" si="0"/>
        <v>0</v>
      </c>
      <c r="N49" s="13"/>
      <c r="O49" s="901" t="s">
        <v>260</v>
      </c>
      <c r="P49" s="13"/>
      <c r="Q49" s="13"/>
      <c r="R49" s="13"/>
      <c r="S49" s="13"/>
      <c r="T49" s="13"/>
      <c r="U49" s="13"/>
      <c r="V49" s="13"/>
      <c r="W49" s="13"/>
      <c r="X49" s="13"/>
      <c r="Y49" s="13"/>
      <c r="Z49" s="13"/>
    </row>
    <row r="50" spans="1:26" ht="12.75" customHeight="1" x14ac:dyDescent="0.25">
      <c r="A50" s="13"/>
      <c r="B50" s="866"/>
      <c r="C50" s="866"/>
      <c r="D50" s="81" t="s">
        <v>261</v>
      </c>
      <c r="E50" s="82" t="s">
        <v>262</v>
      </c>
      <c r="F50" s="849">
        <v>0</v>
      </c>
      <c r="G50" s="849">
        <v>0</v>
      </c>
      <c r="H50" s="849">
        <v>0</v>
      </c>
      <c r="I50" s="169"/>
      <c r="J50" s="169"/>
      <c r="K50" s="169"/>
      <c r="L50" s="13"/>
      <c r="M50" s="79">
        <f t="shared" si="0"/>
        <v>0</v>
      </c>
      <c r="N50" s="13"/>
      <c r="O50" s="902"/>
      <c r="P50" s="13"/>
      <c r="Q50" s="13"/>
      <c r="R50" s="13"/>
      <c r="S50" s="13"/>
      <c r="T50" s="13"/>
      <c r="U50" s="13"/>
      <c r="V50" s="13"/>
      <c r="W50" s="13"/>
      <c r="X50" s="13"/>
      <c r="Y50" s="13"/>
      <c r="Z50" s="13"/>
    </row>
    <row r="51" spans="1:26" ht="12.75" customHeight="1" x14ac:dyDescent="0.25">
      <c r="A51" s="13"/>
      <c r="B51" s="866"/>
      <c r="C51" s="866"/>
      <c r="D51" s="65" t="s">
        <v>263</v>
      </c>
      <c r="E51" s="100" t="s">
        <v>264</v>
      </c>
      <c r="F51" s="850">
        <v>0</v>
      </c>
      <c r="G51" s="850">
        <v>0</v>
      </c>
      <c r="H51" s="850">
        <v>0</v>
      </c>
      <c r="I51" s="171"/>
      <c r="J51" s="171"/>
      <c r="K51" s="171"/>
      <c r="L51" s="13"/>
      <c r="M51" s="79">
        <f t="shared" si="0"/>
        <v>0</v>
      </c>
      <c r="N51" s="13"/>
      <c r="O51" s="902"/>
      <c r="P51" s="13"/>
      <c r="Q51" s="13"/>
      <c r="R51" s="13"/>
      <c r="S51" s="13"/>
      <c r="T51" s="13"/>
      <c r="U51" s="13"/>
      <c r="V51" s="13"/>
      <c r="W51" s="13"/>
      <c r="X51" s="13"/>
      <c r="Y51" s="13"/>
      <c r="Z51" s="13"/>
    </row>
    <row r="52" spans="1:26" ht="12.75" customHeight="1" x14ac:dyDescent="0.25">
      <c r="A52" s="13"/>
      <c r="B52" s="866"/>
      <c r="C52" s="866"/>
      <c r="D52" s="81" t="s">
        <v>265</v>
      </c>
      <c r="E52" s="82" t="s">
        <v>266</v>
      </c>
      <c r="F52" s="849">
        <v>0</v>
      </c>
      <c r="G52" s="849">
        <v>0</v>
      </c>
      <c r="H52" s="849">
        <v>0</v>
      </c>
      <c r="I52" s="169"/>
      <c r="J52" s="169"/>
      <c r="K52" s="169"/>
      <c r="L52" s="13"/>
      <c r="M52" s="79">
        <f t="shared" si="0"/>
        <v>0</v>
      </c>
      <c r="N52" s="13"/>
      <c r="O52" s="902"/>
      <c r="P52" s="13"/>
      <c r="Q52" s="13"/>
      <c r="R52" s="13"/>
      <c r="S52" s="13"/>
      <c r="T52" s="13"/>
      <c r="U52" s="13"/>
      <c r="V52" s="13"/>
      <c r="W52" s="13"/>
      <c r="X52" s="13"/>
      <c r="Y52" s="13"/>
      <c r="Z52" s="13"/>
    </row>
    <row r="53" spans="1:26" ht="12.75" customHeight="1" x14ac:dyDescent="0.25">
      <c r="A53" s="13"/>
      <c r="B53" s="867"/>
      <c r="C53" s="895"/>
      <c r="D53" s="81" t="s">
        <v>267</v>
      </c>
      <c r="E53" s="82" t="s">
        <v>268</v>
      </c>
      <c r="F53" s="849">
        <v>0</v>
      </c>
      <c r="G53" s="849">
        <v>0</v>
      </c>
      <c r="H53" s="849">
        <v>0</v>
      </c>
      <c r="I53" s="169"/>
      <c r="J53" s="169"/>
      <c r="K53" s="169"/>
      <c r="L53" s="13"/>
      <c r="M53" s="79">
        <f t="shared" si="0"/>
        <v>0</v>
      </c>
      <c r="N53" s="13"/>
      <c r="O53" s="902"/>
      <c r="P53" s="13"/>
      <c r="Q53" s="13"/>
      <c r="R53" s="13"/>
      <c r="S53" s="13"/>
      <c r="T53" s="13"/>
      <c r="U53" s="13"/>
      <c r="V53" s="13"/>
      <c r="W53" s="13"/>
      <c r="X53" s="13"/>
      <c r="Y53" s="13"/>
      <c r="Z53" s="13"/>
    </row>
    <row r="54" spans="1:26" ht="12.75" customHeight="1" x14ac:dyDescent="0.25">
      <c r="A54" s="13"/>
      <c r="B54" s="891" t="s">
        <v>269</v>
      </c>
      <c r="C54" s="893" t="s">
        <v>270</v>
      </c>
      <c r="D54" s="81" t="s">
        <v>271</v>
      </c>
      <c r="E54" s="82" t="s">
        <v>272</v>
      </c>
      <c r="F54" s="851">
        <v>0</v>
      </c>
      <c r="G54" s="851">
        <v>0</v>
      </c>
      <c r="H54" s="851">
        <v>0</v>
      </c>
      <c r="I54" s="91"/>
      <c r="J54" s="91"/>
      <c r="K54" s="91"/>
      <c r="L54" s="13"/>
      <c r="M54" s="79">
        <f t="shared" si="0"/>
        <v>0</v>
      </c>
      <c r="N54" s="13"/>
      <c r="O54" s="901" t="s">
        <v>273</v>
      </c>
      <c r="P54" s="13"/>
      <c r="Q54" s="13"/>
      <c r="R54" s="13"/>
      <c r="S54" s="13"/>
      <c r="T54" s="13"/>
      <c r="U54" s="13"/>
      <c r="V54" s="13"/>
      <c r="W54" s="13"/>
      <c r="X54" s="13"/>
      <c r="Y54" s="13"/>
      <c r="Z54" s="13"/>
    </row>
    <row r="55" spans="1:26" ht="12.75" customHeight="1" x14ac:dyDescent="0.25">
      <c r="A55" s="13"/>
      <c r="B55" s="866"/>
      <c r="C55" s="866"/>
      <c r="D55" s="81" t="s">
        <v>274</v>
      </c>
      <c r="E55" s="82" t="s">
        <v>275</v>
      </c>
      <c r="F55" s="851">
        <v>0</v>
      </c>
      <c r="G55" s="851">
        <v>0</v>
      </c>
      <c r="H55" s="851">
        <v>0</v>
      </c>
      <c r="I55" s="91"/>
      <c r="J55" s="91"/>
      <c r="K55" s="91"/>
      <c r="L55" s="13"/>
      <c r="M55" s="79">
        <f t="shared" si="0"/>
        <v>0</v>
      </c>
      <c r="N55" s="13"/>
      <c r="O55" s="902"/>
      <c r="P55" s="13"/>
      <c r="Q55" s="13"/>
      <c r="R55" s="13"/>
      <c r="S55" s="13"/>
      <c r="T55" s="13"/>
      <c r="U55" s="13"/>
      <c r="V55" s="13"/>
      <c r="W55" s="13"/>
      <c r="X55" s="13"/>
      <c r="Y55" s="13"/>
      <c r="Z55" s="13"/>
    </row>
    <row r="56" spans="1:26" ht="12.75" customHeight="1" x14ac:dyDescent="0.25">
      <c r="A56" s="13"/>
      <c r="B56" s="866"/>
      <c r="C56" s="866"/>
      <c r="D56" s="81" t="s">
        <v>276</v>
      </c>
      <c r="E56" s="82" t="s">
        <v>277</v>
      </c>
      <c r="F56" s="851">
        <v>0</v>
      </c>
      <c r="G56" s="851">
        <v>0</v>
      </c>
      <c r="H56" s="851">
        <v>0</v>
      </c>
      <c r="I56" s="91"/>
      <c r="J56" s="91"/>
      <c r="K56" s="91"/>
      <c r="L56" s="13"/>
      <c r="M56" s="79">
        <f t="shared" si="0"/>
        <v>0</v>
      </c>
      <c r="N56" s="13"/>
      <c r="O56" s="902"/>
      <c r="P56" s="13"/>
      <c r="Q56" s="13"/>
      <c r="R56" s="13"/>
      <c r="S56" s="13"/>
      <c r="T56" s="13"/>
      <c r="U56" s="13"/>
      <c r="V56" s="13"/>
      <c r="W56" s="13"/>
      <c r="X56" s="13"/>
      <c r="Y56" s="13"/>
      <c r="Z56" s="13"/>
    </row>
    <row r="57" spans="1:26" ht="12.75" customHeight="1" x14ac:dyDescent="0.25">
      <c r="A57" s="13"/>
      <c r="B57" s="866"/>
      <c r="C57" s="866"/>
      <c r="D57" s="81" t="s">
        <v>278</v>
      </c>
      <c r="E57" s="82" t="s">
        <v>279</v>
      </c>
      <c r="F57" s="851">
        <v>0</v>
      </c>
      <c r="G57" s="851">
        <v>0</v>
      </c>
      <c r="H57" s="851">
        <v>0</v>
      </c>
      <c r="I57" s="91"/>
      <c r="J57" s="91"/>
      <c r="K57" s="91"/>
      <c r="L57" s="13"/>
      <c r="M57" s="79">
        <f t="shared" si="0"/>
        <v>0</v>
      </c>
      <c r="N57" s="13"/>
      <c r="O57" s="902"/>
      <c r="P57" s="13"/>
      <c r="Q57" s="13"/>
      <c r="R57" s="13"/>
      <c r="S57" s="13"/>
      <c r="T57" s="13"/>
      <c r="U57" s="13"/>
      <c r="V57" s="13"/>
      <c r="W57" s="13"/>
      <c r="X57" s="13"/>
      <c r="Y57" s="13"/>
      <c r="Z57" s="13"/>
    </row>
    <row r="58" spans="1:26" ht="12.75" customHeight="1" x14ac:dyDescent="0.25">
      <c r="A58" s="13"/>
      <c r="B58" s="867"/>
      <c r="C58" s="895"/>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902"/>
      <c r="P58" s="13"/>
      <c r="Q58" s="13"/>
      <c r="R58" s="13"/>
      <c r="S58" s="13"/>
      <c r="T58" s="13"/>
      <c r="U58" s="13"/>
      <c r="V58" s="13"/>
      <c r="W58" s="13"/>
      <c r="X58" s="13"/>
      <c r="Y58" s="13"/>
      <c r="Z58" s="13"/>
    </row>
    <row r="59" spans="1:26" ht="12.75" customHeight="1" x14ac:dyDescent="0.25">
      <c r="A59" s="13"/>
      <c r="B59" s="891" t="s">
        <v>282</v>
      </c>
      <c r="C59" s="892" t="s">
        <v>283</v>
      </c>
      <c r="D59" s="81" t="s">
        <v>284</v>
      </c>
      <c r="E59" s="82" t="s">
        <v>285</v>
      </c>
      <c r="F59" s="73">
        <v>0</v>
      </c>
      <c r="G59" s="73">
        <v>0</v>
      </c>
      <c r="H59" s="73">
        <v>0</v>
      </c>
      <c r="I59" s="73"/>
      <c r="J59" s="73"/>
      <c r="K59" s="73"/>
      <c r="L59" s="13"/>
      <c r="M59" s="79">
        <f t="shared" si="0"/>
        <v>0</v>
      </c>
      <c r="N59" s="13"/>
      <c r="O59" s="901" t="s">
        <v>900</v>
      </c>
      <c r="P59" s="13"/>
      <c r="Q59" s="13"/>
      <c r="R59" s="13"/>
      <c r="S59" s="13"/>
      <c r="T59" s="13"/>
      <c r="U59" s="13"/>
      <c r="V59" s="13"/>
      <c r="W59" s="13"/>
      <c r="X59" s="13"/>
      <c r="Y59" s="13"/>
      <c r="Z59" s="13"/>
    </row>
    <row r="60" spans="1:26" ht="12.75" customHeight="1" x14ac:dyDescent="0.25">
      <c r="A60" s="13"/>
      <c r="B60" s="866"/>
      <c r="C60" s="866"/>
      <c r="D60" s="81" t="s">
        <v>287</v>
      </c>
      <c r="E60" s="82" t="s">
        <v>288</v>
      </c>
      <c r="F60" s="73">
        <v>0</v>
      </c>
      <c r="G60" s="73">
        <v>0</v>
      </c>
      <c r="H60" s="73">
        <v>0</v>
      </c>
      <c r="I60" s="73"/>
      <c r="J60" s="73"/>
      <c r="K60" s="73"/>
      <c r="L60" s="13"/>
      <c r="M60" s="79">
        <f t="shared" si="0"/>
        <v>0</v>
      </c>
      <c r="N60" s="13"/>
      <c r="O60" s="902"/>
      <c r="P60" s="13"/>
      <c r="Q60" s="13"/>
      <c r="R60" s="13"/>
      <c r="S60" s="13"/>
      <c r="T60" s="13"/>
      <c r="U60" s="13"/>
      <c r="V60" s="13"/>
      <c r="W60" s="13"/>
      <c r="X60" s="13"/>
      <c r="Y60" s="13"/>
      <c r="Z60" s="13"/>
    </row>
    <row r="61" spans="1:26" ht="12.75" customHeight="1" x14ac:dyDescent="0.25">
      <c r="A61" s="13"/>
      <c r="B61" s="866"/>
      <c r="C61" s="866"/>
      <c r="D61" s="81" t="s">
        <v>289</v>
      </c>
      <c r="E61" s="82" t="s">
        <v>290</v>
      </c>
      <c r="F61" s="73">
        <v>0</v>
      </c>
      <c r="G61" s="73">
        <v>0</v>
      </c>
      <c r="H61" s="73">
        <v>0</v>
      </c>
      <c r="I61" s="73"/>
      <c r="J61" s="73"/>
      <c r="K61" s="73"/>
      <c r="L61" s="13"/>
      <c r="M61" s="79">
        <f t="shared" si="0"/>
        <v>0</v>
      </c>
      <c r="N61" s="13"/>
      <c r="O61" s="902"/>
      <c r="P61" s="13"/>
      <c r="Q61" s="13"/>
      <c r="R61" s="13"/>
      <c r="S61" s="13"/>
      <c r="T61" s="13"/>
      <c r="U61" s="13"/>
      <c r="V61" s="13"/>
      <c r="W61" s="13"/>
      <c r="X61" s="13"/>
      <c r="Y61" s="13"/>
      <c r="Z61" s="13"/>
    </row>
    <row r="62" spans="1:26" ht="12.75" customHeight="1" x14ac:dyDescent="0.25">
      <c r="A62" s="13"/>
      <c r="B62" s="867"/>
      <c r="C62" s="866"/>
      <c r="D62" s="81" t="s">
        <v>291</v>
      </c>
      <c r="E62" s="82" t="s">
        <v>292</v>
      </c>
      <c r="F62" s="73">
        <v>0</v>
      </c>
      <c r="G62" s="73">
        <v>0</v>
      </c>
      <c r="H62" s="73">
        <v>0</v>
      </c>
      <c r="I62" s="73"/>
      <c r="J62" s="73"/>
      <c r="K62" s="73"/>
      <c r="L62" s="13"/>
      <c r="M62" s="79">
        <f t="shared" si="0"/>
        <v>0</v>
      </c>
      <c r="N62" s="13"/>
      <c r="O62" s="902"/>
      <c r="P62" s="13"/>
      <c r="Q62" s="13"/>
      <c r="R62" s="13"/>
      <c r="S62" s="13"/>
      <c r="T62" s="13"/>
      <c r="U62" s="13"/>
      <c r="V62" s="13"/>
      <c r="W62" s="13"/>
      <c r="X62" s="13"/>
      <c r="Y62" s="13"/>
      <c r="Z62" s="13"/>
    </row>
    <row r="63" spans="1:26" ht="12.75" customHeight="1" x14ac:dyDescent="0.25">
      <c r="A63" s="13"/>
      <c r="B63" s="891" t="s">
        <v>293</v>
      </c>
      <c r="C63" s="866"/>
      <c r="D63" s="81" t="s">
        <v>294</v>
      </c>
      <c r="E63" s="82" t="s">
        <v>295</v>
      </c>
      <c r="F63" s="73">
        <v>0</v>
      </c>
      <c r="G63" s="73">
        <v>0</v>
      </c>
      <c r="H63" s="73">
        <v>0</v>
      </c>
      <c r="I63" s="73"/>
      <c r="J63" s="73"/>
      <c r="K63" s="73"/>
      <c r="L63" s="13"/>
      <c r="M63" s="79">
        <f t="shared" si="0"/>
        <v>0</v>
      </c>
      <c r="N63" s="13"/>
      <c r="O63" s="902"/>
      <c r="P63" s="13"/>
      <c r="Q63" s="13"/>
      <c r="R63" s="13"/>
      <c r="S63" s="13"/>
      <c r="T63" s="13"/>
      <c r="U63" s="13"/>
      <c r="V63" s="13"/>
      <c r="W63" s="13"/>
      <c r="X63" s="13"/>
      <c r="Y63" s="13"/>
      <c r="Z63" s="13"/>
    </row>
    <row r="64" spans="1:26" ht="12.75" customHeight="1" x14ac:dyDescent="0.25">
      <c r="A64" s="13"/>
      <c r="B64" s="867"/>
      <c r="C64" s="866"/>
      <c r="D64" s="81" t="s">
        <v>296</v>
      </c>
      <c r="E64" s="82" t="s">
        <v>297</v>
      </c>
      <c r="F64" s="73">
        <v>0</v>
      </c>
      <c r="G64" s="73">
        <v>0</v>
      </c>
      <c r="H64" s="73">
        <v>0</v>
      </c>
      <c r="I64" s="73"/>
      <c r="J64" s="73"/>
      <c r="K64" s="73"/>
      <c r="L64" s="13"/>
      <c r="M64" s="79">
        <f t="shared" si="0"/>
        <v>0</v>
      </c>
      <c r="N64" s="13"/>
      <c r="O64" s="902"/>
      <c r="P64" s="13"/>
      <c r="Q64" s="13"/>
      <c r="R64" s="13"/>
      <c r="S64" s="13"/>
      <c r="T64" s="13"/>
      <c r="U64" s="13"/>
      <c r="V64" s="13"/>
      <c r="W64" s="13"/>
      <c r="X64" s="13"/>
      <c r="Y64" s="13"/>
      <c r="Z64" s="13"/>
    </row>
    <row r="65" spans="1:26" ht="12.75" customHeight="1" x14ac:dyDescent="0.25">
      <c r="A65" s="13"/>
      <c r="B65" s="891" t="s">
        <v>298</v>
      </c>
      <c r="C65" s="866"/>
      <c r="D65" s="81" t="s">
        <v>299</v>
      </c>
      <c r="E65" s="82" t="s">
        <v>300</v>
      </c>
      <c r="F65" s="73">
        <v>0</v>
      </c>
      <c r="G65" s="73">
        <v>0</v>
      </c>
      <c r="H65" s="73">
        <v>0</v>
      </c>
      <c r="I65" s="73"/>
      <c r="J65" s="73"/>
      <c r="K65" s="73"/>
      <c r="L65" s="13"/>
      <c r="M65" s="79">
        <f t="shared" si="0"/>
        <v>0</v>
      </c>
      <c r="N65" s="13"/>
      <c r="O65" s="902"/>
      <c r="P65" s="13"/>
      <c r="Q65" s="13"/>
      <c r="R65" s="13"/>
      <c r="S65" s="13"/>
      <c r="T65" s="13"/>
      <c r="U65" s="13"/>
      <c r="V65" s="13"/>
      <c r="W65" s="13"/>
      <c r="X65" s="13"/>
      <c r="Y65" s="13"/>
      <c r="Z65" s="13"/>
    </row>
    <row r="66" spans="1:26" ht="12.75" customHeight="1" x14ac:dyDescent="0.25">
      <c r="A66" s="13"/>
      <c r="B66" s="867"/>
      <c r="C66" s="866"/>
      <c r="D66" s="81" t="s">
        <v>301</v>
      </c>
      <c r="E66" s="82" t="s">
        <v>302</v>
      </c>
      <c r="F66" s="73">
        <v>0</v>
      </c>
      <c r="G66" s="73">
        <v>0</v>
      </c>
      <c r="H66" s="73">
        <v>0</v>
      </c>
      <c r="I66" s="73"/>
      <c r="J66" s="73"/>
      <c r="K66" s="73"/>
      <c r="L66" s="13"/>
      <c r="M66" s="79">
        <f t="shared" si="0"/>
        <v>0</v>
      </c>
      <c r="N66" s="13"/>
      <c r="O66" s="902"/>
      <c r="P66" s="13"/>
      <c r="Q66" s="13"/>
      <c r="R66" s="13"/>
      <c r="S66" s="13"/>
      <c r="T66" s="13"/>
      <c r="U66" s="13"/>
      <c r="V66" s="13"/>
      <c r="W66" s="13"/>
      <c r="X66" s="13"/>
      <c r="Y66" s="13"/>
      <c r="Z66" s="13"/>
    </row>
    <row r="67" spans="1:26" ht="12.75" customHeight="1" x14ac:dyDescent="0.25">
      <c r="A67" s="13"/>
      <c r="B67" s="891" t="s">
        <v>303</v>
      </c>
      <c r="C67" s="866"/>
      <c r="D67" s="81" t="s">
        <v>304</v>
      </c>
      <c r="E67" s="82" t="s">
        <v>305</v>
      </c>
      <c r="F67" s="73">
        <v>0</v>
      </c>
      <c r="G67" s="73">
        <v>0</v>
      </c>
      <c r="H67" s="73">
        <v>0</v>
      </c>
      <c r="I67" s="73"/>
      <c r="J67" s="73"/>
      <c r="K67" s="73"/>
      <c r="L67" s="13"/>
      <c r="M67" s="79">
        <f t="shared" si="0"/>
        <v>0</v>
      </c>
      <c r="N67" s="13"/>
      <c r="O67" s="902"/>
      <c r="P67" s="13"/>
      <c r="Q67" s="13"/>
      <c r="R67" s="13"/>
      <c r="S67" s="13"/>
      <c r="T67" s="13"/>
      <c r="U67" s="13"/>
      <c r="V67" s="13"/>
      <c r="W67" s="13"/>
      <c r="X67" s="13"/>
      <c r="Y67" s="13"/>
      <c r="Z67" s="13"/>
    </row>
    <row r="68" spans="1:26" ht="12.75" customHeight="1" x14ac:dyDescent="0.25">
      <c r="A68" s="13"/>
      <c r="B68" s="867"/>
      <c r="C68" s="866"/>
      <c r="D68" s="81" t="s">
        <v>306</v>
      </c>
      <c r="E68" s="82" t="s">
        <v>307</v>
      </c>
      <c r="F68" s="73">
        <v>0</v>
      </c>
      <c r="G68" s="73">
        <v>0</v>
      </c>
      <c r="H68" s="73">
        <v>0</v>
      </c>
      <c r="I68" s="73"/>
      <c r="J68" s="73"/>
      <c r="K68" s="73"/>
      <c r="L68" s="13"/>
      <c r="M68" s="79">
        <f t="shared" si="0"/>
        <v>0</v>
      </c>
      <c r="N68" s="13"/>
      <c r="O68" s="902"/>
      <c r="P68" s="13"/>
      <c r="Q68" s="13"/>
      <c r="R68" s="13"/>
      <c r="S68" s="13"/>
      <c r="T68" s="13"/>
      <c r="U68" s="13"/>
      <c r="V68" s="13"/>
      <c r="W68" s="13"/>
      <c r="X68" s="13"/>
      <c r="Y68" s="13"/>
      <c r="Z68" s="13"/>
    </row>
    <row r="69" spans="1:26" ht="12.75" customHeight="1" x14ac:dyDescent="0.25">
      <c r="A69" s="13"/>
      <c r="B69" s="891" t="s">
        <v>308</v>
      </c>
      <c r="C69" s="866"/>
      <c r="D69" s="81" t="s">
        <v>309</v>
      </c>
      <c r="E69" s="82" t="s">
        <v>310</v>
      </c>
      <c r="F69" s="73">
        <v>0</v>
      </c>
      <c r="G69" s="73">
        <v>0</v>
      </c>
      <c r="H69" s="73">
        <v>0</v>
      </c>
      <c r="I69" s="73"/>
      <c r="J69" s="73"/>
      <c r="K69" s="73"/>
      <c r="L69" s="13"/>
      <c r="M69" s="79">
        <f t="shared" si="0"/>
        <v>0</v>
      </c>
      <c r="N69" s="13"/>
      <c r="O69" s="902"/>
      <c r="P69" s="13"/>
      <c r="Q69" s="13"/>
      <c r="R69" s="13"/>
      <c r="S69" s="13"/>
      <c r="T69" s="13"/>
      <c r="U69" s="13"/>
      <c r="V69" s="13"/>
      <c r="W69" s="13"/>
      <c r="X69" s="13"/>
      <c r="Y69" s="13"/>
      <c r="Z69" s="13"/>
    </row>
    <row r="70" spans="1:26" ht="12.75" customHeight="1" x14ac:dyDescent="0.25">
      <c r="A70" s="13"/>
      <c r="B70" s="867"/>
      <c r="C70" s="866"/>
      <c r="D70" s="81" t="s">
        <v>311</v>
      </c>
      <c r="E70" s="82" t="s">
        <v>312</v>
      </c>
      <c r="F70" s="73">
        <v>0</v>
      </c>
      <c r="G70" s="73">
        <v>0</v>
      </c>
      <c r="H70" s="73">
        <v>0</v>
      </c>
      <c r="I70" s="73"/>
      <c r="J70" s="73"/>
      <c r="K70" s="73"/>
      <c r="L70" s="13"/>
      <c r="M70" s="79">
        <f t="shared" si="0"/>
        <v>0</v>
      </c>
      <c r="N70" s="13"/>
      <c r="O70" s="902"/>
      <c r="P70" s="13"/>
      <c r="Q70" s="13"/>
      <c r="R70" s="13"/>
      <c r="S70" s="13"/>
      <c r="T70" s="13"/>
      <c r="U70" s="13"/>
      <c r="V70" s="13"/>
      <c r="W70" s="13"/>
      <c r="X70" s="13"/>
      <c r="Y70" s="13"/>
      <c r="Z70" s="13"/>
    </row>
    <row r="71" spans="1:26" ht="12.75" customHeight="1" x14ac:dyDescent="0.25">
      <c r="A71" s="13"/>
      <c r="B71" s="891" t="s">
        <v>313</v>
      </c>
      <c r="C71" s="866"/>
      <c r="D71" s="81" t="s">
        <v>314</v>
      </c>
      <c r="E71" s="82" t="s">
        <v>315</v>
      </c>
      <c r="F71" s="73">
        <v>0</v>
      </c>
      <c r="G71" s="73">
        <v>0</v>
      </c>
      <c r="H71" s="73">
        <v>0</v>
      </c>
      <c r="I71" s="73"/>
      <c r="J71" s="73"/>
      <c r="K71" s="73"/>
      <c r="L71" s="13"/>
      <c r="M71" s="79">
        <f t="shared" si="0"/>
        <v>0</v>
      </c>
      <c r="N71" s="13"/>
      <c r="O71" s="902"/>
      <c r="P71" s="13"/>
      <c r="Q71" s="13"/>
      <c r="R71" s="13"/>
      <c r="S71" s="13"/>
      <c r="T71" s="13"/>
      <c r="U71" s="13"/>
      <c r="V71" s="13"/>
      <c r="W71" s="13"/>
      <c r="X71" s="13"/>
      <c r="Y71" s="13"/>
      <c r="Z71" s="13"/>
    </row>
    <row r="72" spans="1:26" ht="12.75" customHeight="1" x14ac:dyDescent="0.25">
      <c r="A72" s="13"/>
      <c r="B72" s="867"/>
      <c r="C72" s="866"/>
      <c r="D72" s="81" t="s">
        <v>316</v>
      </c>
      <c r="E72" s="82" t="s">
        <v>317</v>
      </c>
      <c r="F72" s="73">
        <v>0</v>
      </c>
      <c r="G72" s="73">
        <v>0</v>
      </c>
      <c r="H72" s="73">
        <v>0</v>
      </c>
      <c r="I72" s="73"/>
      <c r="J72" s="73"/>
      <c r="K72" s="73"/>
      <c r="L72" s="13"/>
      <c r="M72" s="79">
        <f t="shared" si="0"/>
        <v>0</v>
      </c>
      <c r="N72" s="13"/>
      <c r="O72" s="902"/>
      <c r="P72" s="13"/>
      <c r="Q72" s="13"/>
      <c r="R72" s="13"/>
      <c r="S72" s="13"/>
      <c r="T72" s="13"/>
      <c r="U72" s="13"/>
      <c r="V72" s="13"/>
      <c r="W72" s="13"/>
      <c r="X72" s="13"/>
      <c r="Y72" s="13"/>
      <c r="Z72" s="13"/>
    </row>
    <row r="73" spans="1:26" ht="12.75" customHeight="1" x14ac:dyDescent="0.25">
      <c r="A73" s="13"/>
      <c r="B73" s="891" t="s">
        <v>318</v>
      </c>
      <c r="C73" s="866"/>
      <c r="D73" s="81" t="s">
        <v>319</v>
      </c>
      <c r="E73" s="82" t="s">
        <v>315</v>
      </c>
      <c r="F73" s="73">
        <v>0</v>
      </c>
      <c r="G73" s="73">
        <v>0</v>
      </c>
      <c r="H73" s="73">
        <v>0</v>
      </c>
      <c r="I73" s="73"/>
      <c r="J73" s="73"/>
      <c r="K73" s="73"/>
      <c r="L73" s="13"/>
      <c r="M73" s="79">
        <f t="shared" si="0"/>
        <v>0</v>
      </c>
      <c r="N73" s="13"/>
      <c r="O73" s="902"/>
      <c r="P73" s="13"/>
      <c r="Q73" s="13"/>
      <c r="R73" s="13"/>
      <c r="S73" s="13"/>
      <c r="T73" s="13"/>
      <c r="U73" s="13"/>
      <c r="V73" s="13"/>
      <c r="W73" s="13"/>
      <c r="X73" s="13"/>
      <c r="Y73" s="13"/>
      <c r="Z73" s="13"/>
    </row>
    <row r="74" spans="1:26" ht="12.75" customHeight="1" x14ac:dyDescent="0.25">
      <c r="A74" s="13"/>
      <c r="B74" s="867"/>
      <c r="C74" s="866"/>
      <c r="D74" s="81" t="s">
        <v>320</v>
      </c>
      <c r="E74" s="82" t="s">
        <v>317</v>
      </c>
      <c r="F74" s="73">
        <v>0</v>
      </c>
      <c r="G74" s="73">
        <v>0</v>
      </c>
      <c r="H74" s="73">
        <v>0</v>
      </c>
      <c r="I74" s="73"/>
      <c r="J74" s="73"/>
      <c r="K74" s="73"/>
      <c r="L74" s="13"/>
      <c r="M74" s="79">
        <f t="shared" si="0"/>
        <v>0</v>
      </c>
      <c r="N74" s="13"/>
      <c r="O74" s="902"/>
      <c r="P74" s="13"/>
      <c r="Q74" s="13"/>
      <c r="R74" s="13"/>
      <c r="S74" s="13"/>
      <c r="T74" s="13"/>
      <c r="U74" s="13"/>
      <c r="V74" s="13"/>
      <c r="W74" s="13"/>
      <c r="X74" s="13"/>
      <c r="Y74" s="13"/>
      <c r="Z74" s="13"/>
    </row>
    <row r="75" spans="1:26" ht="12.75" customHeight="1" x14ac:dyDescent="0.25">
      <c r="A75" s="13"/>
      <c r="B75" s="891" t="s">
        <v>321</v>
      </c>
      <c r="C75" s="866"/>
      <c r="D75" s="81" t="s">
        <v>322</v>
      </c>
      <c r="E75" s="82" t="s">
        <v>323</v>
      </c>
      <c r="F75" s="73">
        <v>0</v>
      </c>
      <c r="G75" s="73">
        <v>0</v>
      </c>
      <c r="H75" s="73">
        <v>0</v>
      </c>
      <c r="I75" s="73"/>
      <c r="J75" s="73"/>
      <c r="K75" s="73"/>
      <c r="L75" s="13"/>
      <c r="M75" s="79">
        <f t="shared" si="0"/>
        <v>0</v>
      </c>
      <c r="N75" s="13"/>
      <c r="O75" s="902"/>
      <c r="P75" s="13"/>
      <c r="Q75" s="13"/>
      <c r="R75" s="13"/>
      <c r="S75" s="13"/>
      <c r="T75" s="13"/>
      <c r="U75" s="13"/>
      <c r="V75" s="13"/>
      <c r="W75" s="13"/>
      <c r="X75" s="13"/>
      <c r="Y75" s="13"/>
      <c r="Z75" s="13"/>
    </row>
    <row r="76" spans="1:26" ht="12.75" customHeight="1" x14ac:dyDescent="0.25">
      <c r="A76" s="13"/>
      <c r="B76" s="867"/>
      <c r="C76" s="866"/>
      <c r="D76" s="81" t="s">
        <v>324</v>
      </c>
      <c r="E76" s="82" t="s">
        <v>325</v>
      </c>
      <c r="F76" s="73">
        <v>0</v>
      </c>
      <c r="G76" s="73">
        <v>0</v>
      </c>
      <c r="H76" s="73">
        <v>0</v>
      </c>
      <c r="I76" s="73"/>
      <c r="J76" s="73"/>
      <c r="K76" s="73"/>
      <c r="L76" s="13"/>
      <c r="M76" s="79">
        <f t="shared" si="0"/>
        <v>0</v>
      </c>
      <c r="N76" s="13"/>
      <c r="O76" s="902"/>
      <c r="P76" s="13"/>
      <c r="Q76" s="13"/>
      <c r="R76" s="13"/>
      <c r="S76" s="13"/>
      <c r="T76" s="13"/>
      <c r="U76" s="13"/>
      <c r="V76" s="13"/>
      <c r="W76" s="13"/>
      <c r="X76" s="13"/>
      <c r="Y76" s="13"/>
      <c r="Z76" s="13"/>
    </row>
    <row r="77" spans="1:26" ht="12.75" customHeight="1" x14ac:dyDescent="0.25">
      <c r="A77" s="13"/>
      <c r="B77" s="891" t="s">
        <v>326</v>
      </c>
      <c r="C77" s="866"/>
      <c r="D77" s="81" t="s">
        <v>327</v>
      </c>
      <c r="E77" s="82" t="s">
        <v>328</v>
      </c>
      <c r="F77" s="73">
        <v>0</v>
      </c>
      <c r="G77" s="73">
        <v>0</v>
      </c>
      <c r="H77" s="73">
        <v>0</v>
      </c>
      <c r="I77" s="73"/>
      <c r="J77" s="73"/>
      <c r="K77" s="73"/>
      <c r="L77" s="13"/>
      <c r="M77" s="79">
        <f t="shared" si="0"/>
        <v>0</v>
      </c>
      <c r="N77" s="13"/>
      <c r="O77" s="902"/>
      <c r="P77" s="13"/>
      <c r="Q77" s="13"/>
      <c r="R77" s="13"/>
      <c r="S77" s="13"/>
      <c r="T77" s="13"/>
      <c r="U77" s="13"/>
      <c r="V77" s="13"/>
      <c r="W77" s="13"/>
      <c r="X77" s="13"/>
      <c r="Y77" s="13"/>
      <c r="Z77" s="13"/>
    </row>
    <row r="78" spans="1:26" ht="12.75" customHeight="1" x14ac:dyDescent="0.25">
      <c r="A78" s="13"/>
      <c r="B78" s="867"/>
      <c r="C78" s="866"/>
      <c r="D78" s="81" t="s">
        <v>329</v>
      </c>
      <c r="E78" s="82" t="s">
        <v>330</v>
      </c>
      <c r="F78" s="73">
        <v>0</v>
      </c>
      <c r="G78" s="73">
        <v>0</v>
      </c>
      <c r="H78" s="73">
        <v>0</v>
      </c>
      <c r="I78" s="73"/>
      <c r="J78" s="73"/>
      <c r="K78" s="73"/>
      <c r="L78" s="13"/>
      <c r="M78" s="79">
        <f t="shared" si="0"/>
        <v>0</v>
      </c>
      <c r="N78" s="13"/>
      <c r="O78" s="902"/>
      <c r="P78" s="13"/>
      <c r="Q78" s="13"/>
      <c r="R78" s="13"/>
      <c r="S78" s="13"/>
      <c r="T78" s="13"/>
      <c r="U78" s="13"/>
      <c r="V78" s="13"/>
      <c r="W78" s="13"/>
      <c r="X78" s="13"/>
      <c r="Y78" s="13"/>
      <c r="Z78" s="13"/>
    </row>
    <row r="79" spans="1:26" ht="12.75" customHeight="1" x14ac:dyDescent="0.25">
      <c r="A79" s="13"/>
      <c r="B79" s="891" t="s">
        <v>331</v>
      </c>
      <c r="C79" s="866"/>
      <c r="D79" s="81" t="s">
        <v>332</v>
      </c>
      <c r="E79" s="82" t="s">
        <v>333</v>
      </c>
      <c r="F79" s="73">
        <v>0</v>
      </c>
      <c r="G79" s="73">
        <v>0</v>
      </c>
      <c r="H79" s="73">
        <v>0</v>
      </c>
      <c r="I79" s="73"/>
      <c r="J79" s="73"/>
      <c r="K79" s="73"/>
      <c r="L79" s="13"/>
      <c r="M79" s="79">
        <f t="shared" si="0"/>
        <v>0</v>
      </c>
      <c r="N79" s="13"/>
      <c r="O79" s="902"/>
      <c r="P79" s="13"/>
      <c r="Q79" s="13"/>
      <c r="R79" s="13"/>
      <c r="S79" s="13"/>
      <c r="T79" s="13"/>
      <c r="U79" s="13"/>
      <c r="V79" s="13"/>
      <c r="W79" s="13"/>
      <c r="X79" s="13"/>
      <c r="Y79" s="13"/>
      <c r="Z79" s="13"/>
    </row>
    <row r="80" spans="1:26" ht="12.75" customHeight="1" x14ac:dyDescent="0.25">
      <c r="A80" s="13"/>
      <c r="B80" s="867"/>
      <c r="C80" s="866"/>
      <c r="D80" s="81" t="s">
        <v>334</v>
      </c>
      <c r="E80" s="82" t="s">
        <v>335</v>
      </c>
      <c r="F80" s="73">
        <v>0</v>
      </c>
      <c r="G80" s="73">
        <v>0</v>
      </c>
      <c r="H80" s="73">
        <v>0</v>
      </c>
      <c r="I80" s="73"/>
      <c r="J80" s="73"/>
      <c r="K80" s="73"/>
      <c r="L80" s="13"/>
      <c r="M80" s="79">
        <f t="shared" si="0"/>
        <v>0</v>
      </c>
      <c r="N80" s="13"/>
      <c r="O80" s="902"/>
      <c r="P80" s="13"/>
      <c r="Q80" s="13"/>
      <c r="R80" s="13"/>
      <c r="S80" s="13"/>
      <c r="T80" s="13"/>
      <c r="U80" s="13"/>
      <c r="V80" s="13"/>
      <c r="W80" s="13"/>
      <c r="X80" s="13"/>
      <c r="Y80" s="13"/>
      <c r="Z80" s="13"/>
    </row>
    <row r="81" spans="1:26" ht="12.75" customHeight="1" x14ac:dyDescent="0.25">
      <c r="A81" s="13"/>
      <c r="B81" s="891" t="s">
        <v>336</v>
      </c>
      <c r="C81" s="866"/>
      <c r="D81" s="81" t="s">
        <v>337</v>
      </c>
      <c r="E81" s="82" t="s">
        <v>338</v>
      </c>
      <c r="F81" s="73">
        <v>0</v>
      </c>
      <c r="G81" s="73">
        <v>0</v>
      </c>
      <c r="H81" s="73">
        <v>0</v>
      </c>
      <c r="I81" s="73"/>
      <c r="J81" s="73"/>
      <c r="K81" s="73"/>
      <c r="L81" s="13"/>
      <c r="M81" s="79">
        <f t="shared" si="0"/>
        <v>0</v>
      </c>
      <c r="N81" s="13"/>
      <c r="O81" s="902"/>
      <c r="P81" s="13"/>
      <c r="Q81" s="13"/>
      <c r="R81" s="13"/>
      <c r="S81" s="13"/>
      <c r="T81" s="13"/>
      <c r="U81" s="13"/>
      <c r="V81" s="13"/>
      <c r="W81" s="13"/>
      <c r="X81" s="13"/>
      <c r="Y81" s="13"/>
      <c r="Z81" s="13"/>
    </row>
    <row r="82" spans="1:26" ht="12.75" customHeight="1" x14ac:dyDescent="0.25">
      <c r="A82" s="13"/>
      <c r="B82" s="867"/>
      <c r="C82" s="866"/>
      <c r="D82" s="81" t="s">
        <v>339</v>
      </c>
      <c r="E82" s="82" t="s">
        <v>340</v>
      </c>
      <c r="F82" s="73">
        <v>0</v>
      </c>
      <c r="G82" s="73">
        <v>0</v>
      </c>
      <c r="H82" s="73">
        <v>0</v>
      </c>
      <c r="I82" s="73"/>
      <c r="J82" s="73"/>
      <c r="K82" s="73"/>
      <c r="L82" s="13"/>
      <c r="M82" s="79">
        <f t="shared" si="0"/>
        <v>0</v>
      </c>
      <c r="N82" s="13"/>
      <c r="O82" s="902"/>
      <c r="P82" s="13"/>
      <c r="Q82" s="13"/>
      <c r="R82" s="13"/>
      <c r="S82" s="13"/>
      <c r="T82" s="13"/>
      <c r="U82" s="13"/>
      <c r="V82" s="13"/>
      <c r="W82" s="13"/>
      <c r="X82" s="13"/>
      <c r="Y82" s="13"/>
      <c r="Z82" s="13"/>
    </row>
    <row r="83" spans="1:26" ht="12.75" customHeight="1" x14ac:dyDescent="0.25">
      <c r="A83" s="13"/>
      <c r="B83" s="891" t="s">
        <v>341</v>
      </c>
      <c r="C83" s="866"/>
      <c r="D83" s="81" t="s">
        <v>342</v>
      </c>
      <c r="E83" s="82" t="s">
        <v>343</v>
      </c>
      <c r="F83" s="73">
        <v>1</v>
      </c>
      <c r="G83" s="73">
        <v>1</v>
      </c>
      <c r="H83" s="73">
        <v>1</v>
      </c>
      <c r="I83" s="73"/>
      <c r="J83" s="73"/>
      <c r="K83" s="73"/>
      <c r="L83" s="13"/>
      <c r="M83" s="79">
        <f t="shared" si="0"/>
        <v>3</v>
      </c>
      <c r="N83" s="13"/>
      <c r="O83" s="902"/>
      <c r="P83" s="13"/>
      <c r="Q83" s="13"/>
      <c r="R83" s="13"/>
      <c r="S83" s="13"/>
      <c r="T83" s="13"/>
      <c r="U83" s="13"/>
      <c r="V83" s="13"/>
      <c r="W83" s="13"/>
      <c r="X83" s="13"/>
      <c r="Y83" s="13"/>
      <c r="Z83" s="13"/>
    </row>
    <row r="84" spans="1:26" ht="12.75" customHeight="1" x14ac:dyDescent="0.25">
      <c r="A84" s="13"/>
      <c r="B84" s="867"/>
      <c r="C84" s="866"/>
      <c r="D84" s="81" t="s">
        <v>344</v>
      </c>
      <c r="E84" s="82" t="s">
        <v>345</v>
      </c>
      <c r="F84" s="73">
        <v>10</v>
      </c>
      <c r="G84" s="73">
        <v>5</v>
      </c>
      <c r="H84" s="73">
        <v>5</v>
      </c>
      <c r="I84" s="73"/>
      <c r="J84" s="73"/>
      <c r="K84" s="73"/>
      <c r="L84" s="13"/>
      <c r="M84" s="79">
        <f t="shared" si="0"/>
        <v>20</v>
      </c>
      <c r="N84" s="13"/>
      <c r="O84" s="902"/>
      <c r="P84" s="13"/>
      <c r="Q84" s="13"/>
      <c r="R84" s="13"/>
      <c r="S84" s="13"/>
      <c r="T84" s="13"/>
      <c r="U84" s="13"/>
      <c r="V84" s="13"/>
      <c r="W84" s="13"/>
      <c r="X84" s="13"/>
      <c r="Y84" s="13"/>
      <c r="Z84" s="13"/>
    </row>
    <row r="85" spans="1:26" ht="12.75" customHeight="1" x14ac:dyDescent="0.25">
      <c r="A85" s="13"/>
      <c r="B85" s="891" t="s">
        <v>346</v>
      </c>
      <c r="C85" s="866"/>
      <c r="D85" s="81" t="s">
        <v>347</v>
      </c>
      <c r="E85" s="82" t="s">
        <v>348</v>
      </c>
      <c r="F85" s="73">
        <v>0</v>
      </c>
      <c r="G85" s="73">
        <v>0</v>
      </c>
      <c r="H85" s="73">
        <v>0</v>
      </c>
      <c r="I85" s="73"/>
      <c r="J85" s="73"/>
      <c r="K85" s="73"/>
      <c r="L85" s="13"/>
      <c r="M85" s="79">
        <f t="shared" si="0"/>
        <v>0</v>
      </c>
      <c r="N85" s="13"/>
      <c r="O85" s="902"/>
      <c r="P85" s="13"/>
      <c r="Q85" s="13"/>
      <c r="R85" s="13"/>
      <c r="S85" s="13"/>
      <c r="T85" s="13"/>
      <c r="U85" s="13"/>
      <c r="V85" s="13"/>
      <c r="W85" s="13"/>
      <c r="X85" s="13"/>
      <c r="Y85" s="13"/>
      <c r="Z85" s="13"/>
    </row>
    <row r="86" spans="1:26" ht="12.75" customHeight="1" x14ac:dyDescent="0.25">
      <c r="A86" s="13"/>
      <c r="B86" s="867"/>
      <c r="C86" s="866"/>
      <c r="D86" s="81" t="s">
        <v>349</v>
      </c>
      <c r="E86" s="82" t="s">
        <v>350</v>
      </c>
      <c r="F86" s="73">
        <v>0</v>
      </c>
      <c r="G86" s="73">
        <v>0</v>
      </c>
      <c r="H86" s="73">
        <v>0</v>
      </c>
      <c r="I86" s="73"/>
      <c r="J86" s="73"/>
      <c r="K86" s="73"/>
      <c r="L86" s="13"/>
      <c r="M86" s="79">
        <f t="shared" si="0"/>
        <v>0</v>
      </c>
      <c r="N86" s="13"/>
      <c r="O86" s="902"/>
      <c r="P86" s="13"/>
      <c r="Q86" s="13"/>
      <c r="R86" s="13"/>
      <c r="S86" s="13"/>
      <c r="T86" s="13"/>
      <c r="U86" s="13"/>
      <c r="V86" s="13"/>
      <c r="W86" s="13"/>
      <c r="X86" s="13"/>
      <c r="Y86" s="13"/>
      <c r="Z86" s="13"/>
    </row>
    <row r="87" spans="1:26" ht="12.75" customHeight="1" x14ac:dyDescent="0.25">
      <c r="A87" s="13"/>
      <c r="B87" s="891" t="s">
        <v>351</v>
      </c>
      <c r="C87" s="866"/>
      <c r="D87" s="81" t="s">
        <v>352</v>
      </c>
      <c r="E87" s="82" t="s">
        <v>353</v>
      </c>
      <c r="F87" s="73">
        <v>0</v>
      </c>
      <c r="G87" s="73">
        <v>0</v>
      </c>
      <c r="H87" s="73">
        <v>0</v>
      </c>
      <c r="I87" s="73"/>
      <c r="J87" s="73"/>
      <c r="K87" s="73"/>
      <c r="L87" s="13"/>
      <c r="M87" s="79">
        <f t="shared" si="0"/>
        <v>0</v>
      </c>
      <c r="N87" s="13"/>
      <c r="O87" s="902"/>
      <c r="P87" s="13"/>
      <c r="Q87" s="13"/>
      <c r="R87" s="13"/>
      <c r="S87" s="13"/>
      <c r="T87" s="13"/>
      <c r="U87" s="13"/>
      <c r="V87" s="13"/>
      <c r="W87" s="13"/>
      <c r="X87" s="13"/>
      <c r="Y87" s="13"/>
      <c r="Z87" s="13"/>
    </row>
    <row r="88" spans="1:26" ht="12.75" customHeight="1" x14ac:dyDescent="0.25">
      <c r="A88" s="13"/>
      <c r="B88" s="867"/>
      <c r="C88" s="866"/>
      <c r="D88" s="81" t="s">
        <v>354</v>
      </c>
      <c r="E88" s="82" t="s">
        <v>355</v>
      </c>
      <c r="F88" s="73">
        <v>0</v>
      </c>
      <c r="G88" s="73">
        <v>0</v>
      </c>
      <c r="H88" s="73">
        <v>0</v>
      </c>
      <c r="I88" s="73"/>
      <c r="J88" s="73"/>
      <c r="K88" s="73"/>
      <c r="L88" s="13"/>
      <c r="M88" s="79">
        <f t="shared" si="0"/>
        <v>0</v>
      </c>
      <c r="N88" s="13"/>
      <c r="O88" s="902"/>
      <c r="P88" s="13"/>
      <c r="Q88" s="13"/>
      <c r="R88" s="13"/>
      <c r="S88" s="13"/>
      <c r="T88" s="13"/>
      <c r="U88" s="13"/>
      <c r="V88" s="13"/>
      <c r="W88" s="13"/>
      <c r="X88" s="13"/>
      <c r="Y88" s="13"/>
      <c r="Z88" s="13"/>
    </row>
    <row r="89" spans="1:26" ht="12.75" customHeight="1" x14ac:dyDescent="0.25">
      <c r="A89" s="13"/>
      <c r="B89" s="891" t="s">
        <v>356</v>
      </c>
      <c r="C89" s="866"/>
      <c r="D89" s="81" t="s">
        <v>357</v>
      </c>
      <c r="E89" s="82" t="s">
        <v>358</v>
      </c>
      <c r="F89" s="73">
        <v>0</v>
      </c>
      <c r="G89" s="73">
        <v>0</v>
      </c>
      <c r="H89" s="73">
        <v>0</v>
      </c>
      <c r="I89" s="73"/>
      <c r="J89" s="73"/>
      <c r="K89" s="73"/>
      <c r="L89" s="13"/>
      <c r="M89" s="79">
        <f t="shared" si="0"/>
        <v>0</v>
      </c>
      <c r="N89" s="13"/>
      <c r="O89" s="902"/>
      <c r="P89" s="13"/>
      <c r="Q89" s="13"/>
      <c r="R89" s="13"/>
      <c r="S89" s="13"/>
      <c r="T89" s="13"/>
      <c r="U89" s="13"/>
      <c r="V89" s="13"/>
      <c r="W89" s="13"/>
      <c r="X89" s="13"/>
      <c r="Y89" s="13"/>
      <c r="Z89" s="13"/>
    </row>
    <row r="90" spans="1:26" ht="12.75" customHeight="1" x14ac:dyDescent="0.25">
      <c r="A90" s="13"/>
      <c r="B90" s="867"/>
      <c r="C90" s="866"/>
      <c r="D90" s="81" t="s">
        <v>359</v>
      </c>
      <c r="E90" s="82" t="s">
        <v>360</v>
      </c>
      <c r="F90" s="73">
        <v>0</v>
      </c>
      <c r="G90" s="73">
        <v>0</v>
      </c>
      <c r="H90" s="73">
        <v>0</v>
      </c>
      <c r="I90" s="73"/>
      <c r="J90" s="73"/>
      <c r="K90" s="73"/>
      <c r="L90" s="13"/>
      <c r="M90" s="79">
        <f t="shared" si="0"/>
        <v>0</v>
      </c>
      <c r="N90" s="13"/>
      <c r="O90" s="902"/>
      <c r="P90" s="13"/>
      <c r="Q90" s="13"/>
      <c r="R90" s="13"/>
      <c r="S90" s="13"/>
      <c r="T90" s="13"/>
      <c r="U90" s="13"/>
      <c r="V90" s="13"/>
      <c r="W90" s="13"/>
      <c r="X90" s="13"/>
      <c r="Y90" s="13"/>
      <c r="Z90" s="13"/>
    </row>
    <row r="91" spans="1:26" ht="12.75" customHeight="1" x14ac:dyDescent="0.25">
      <c r="A91" s="13"/>
      <c r="B91" s="891">
        <v>6</v>
      </c>
      <c r="C91" s="866"/>
      <c r="D91" s="119" t="s">
        <v>361</v>
      </c>
      <c r="E91" s="120" t="s">
        <v>362</v>
      </c>
      <c r="F91" s="121">
        <f t="shared" ref="F91:K91" si="7">F59+F61+F63+F65+F67+F69+F71+F73+F75+F77+F79+F81+F83+F85+F87+F89</f>
        <v>1</v>
      </c>
      <c r="G91" s="121">
        <f t="shared" si="7"/>
        <v>1</v>
      </c>
      <c r="H91" s="121">
        <f t="shared" si="7"/>
        <v>1</v>
      </c>
      <c r="I91" s="121">
        <f t="shared" si="7"/>
        <v>0</v>
      </c>
      <c r="J91" s="121">
        <f t="shared" si="7"/>
        <v>0</v>
      </c>
      <c r="K91" s="121">
        <f t="shared" si="7"/>
        <v>0</v>
      </c>
      <c r="L91" s="13"/>
      <c r="M91" s="110">
        <f t="shared" si="0"/>
        <v>3</v>
      </c>
      <c r="N91" s="13"/>
      <c r="O91" s="902"/>
      <c r="P91" s="13"/>
      <c r="Q91" s="13"/>
      <c r="R91" s="13"/>
      <c r="S91" s="13"/>
      <c r="T91" s="13"/>
      <c r="U91" s="13"/>
      <c r="V91" s="13"/>
      <c r="W91" s="13"/>
      <c r="X91" s="13"/>
      <c r="Y91" s="13"/>
      <c r="Z91" s="13"/>
    </row>
    <row r="92" spans="1:26" ht="12.75" customHeight="1" x14ac:dyDescent="0.25">
      <c r="A92" s="13"/>
      <c r="B92" s="867"/>
      <c r="C92" s="867"/>
      <c r="D92" s="119" t="s">
        <v>363</v>
      </c>
      <c r="E92" s="120" t="s">
        <v>364</v>
      </c>
      <c r="F92" s="121">
        <f t="shared" ref="F92:K92" si="8">F60+F62+F64+F66+F68+F70+F72+F74+F76+F78+F80+F82+F84+F86+F88+F90</f>
        <v>10</v>
      </c>
      <c r="G92" s="121">
        <f t="shared" si="8"/>
        <v>5</v>
      </c>
      <c r="H92" s="121">
        <f t="shared" si="8"/>
        <v>5</v>
      </c>
      <c r="I92" s="121">
        <f t="shared" si="8"/>
        <v>0</v>
      </c>
      <c r="J92" s="121">
        <f t="shared" si="8"/>
        <v>0</v>
      </c>
      <c r="K92" s="121">
        <f t="shared" si="8"/>
        <v>0</v>
      </c>
      <c r="L92" s="13"/>
      <c r="M92" s="110">
        <f t="shared" si="0"/>
        <v>20</v>
      </c>
      <c r="N92" s="13"/>
      <c r="O92" s="902"/>
      <c r="P92" s="13"/>
      <c r="Q92" s="13"/>
      <c r="R92" s="13"/>
      <c r="S92" s="13"/>
      <c r="T92" s="13"/>
      <c r="U92" s="13"/>
      <c r="V92" s="13"/>
      <c r="W92" s="13"/>
      <c r="X92" s="13"/>
      <c r="Y92" s="13"/>
      <c r="Z92" s="13"/>
    </row>
    <row r="93" spans="1:26" ht="12.75" customHeight="1" x14ac:dyDescent="0.25">
      <c r="A93" s="13"/>
      <c r="B93" s="891" t="s">
        <v>365</v>
      </c>
      <c r="C93" s="892" t="s">
        <v>366</v>
      </c>
      <c r="D93" s="81" t="s">
        <v>284</v>
      </c>
      <c r="E93" s="82" t="s">
        <v>285</v>
      </c>
      <c r="F93" s="73">
        <v>0</v>
      </c>
      <c r="G93" s="73">
        <v>0</v>
      </c>
      <c r="H93" s="73">
        <v>0</v>
      </c>
      <c r="I93" s="73"/>
      <c r="J93" s="73"/>
      <c r="K93" s="73"/>
      <c r="L93" s="13"/>
      <c r="M93" s="79">
        <f t="shared" si="0"/>
        <v>0</v>
      </c>
      <c r="N93" s="13"/>
      <c r="O93" s="901" t="s">
        <v>901</v>
      </c>
      <c r="P93" s="13"/>
      <c r="Q93" s="13"/>
      <c r="R93" s="13"/>
      <c r="S93" s="13"/>
      <c r="T93" s="13"/>
      <c r="U93" s="13"/>
      <c r="V93" s="13"/>
      <c r="W93" s="13"/>
      <c r="X93" s="13"/>
      <c r="Y93" s="13"/>
      <c r="Z93" s="13"/>
    </row>
    <row r="94" spans="1:26" ht="12.75" customHeight="1" x14ac:dyDescent="0.25">
      <c r="A94" s="13"/>
      <c r="B94" s="866"/>
      <c r="C94" s="866"/>
      <c r="D94" s="81" t="s">
        <v>287</v>
      </c>
      <c r="E94" s="82" t="s">
        <v>288</v>
      </c>
      <c r="F94" s="73">
        <v>0</v>
      </c>
      <c r="G94" s="73">
        <v>0</v>
      </c>
      <c r="H94" s="73">
        <v>0</v>
      </c>
      <c r="I94" s="73"/>
      <c r="J94" s="73"/>
      <c r="K94" s="73"/>
      <c r="L94" s="13"/>
      <c r="M94" s="79">
        <f t="shared" si="0"/>
        <v>0</v>
      </c>
      <c r="N94" s="13"/>
      <c r="O94" s="902"/>
      <c r="P94" s="13"/>
      <c r="Q94" s="13"/>
      <c r="R94" s="13"/>
      <c r="S94" s="13"/>
      <c r="T94" s="13"/>
      <c r="U94" s="13"/>
      <c r="V94" s="13"/>
      <c r="W94" s="13"/>
      <c r="X94" s="13"/>
      <c r="Y94" s="13"/>
      <c r="Z94" s="13"/>
    </row>
    <row r="95" spans="1:26" ht="12.75" customHeight="1" x14ac:dyDescent="0.25">
      <c r="A95" s="13"/>
      <c r="B95" s="866"/>
      <c r="C95" s="866"/>
      <c r="D95" s="81" t="s">
        <v>289</v>
      </c>
      <c r="E95" s="82" t="s">
        <v>290</v>
      </c>
      <c r="F95" s="73">
        <v>0</v>
      </c>
      <c r="G95" s="73">
        <v>0</v>
      </c>
      <c r="H95" s="73">
        <v>0</v>
      </c>
      <c r="I95" s="73"/>
      <c r="J95" s="73"/>
      <c r="K95" s="73"/>
      <c r="L95" s="13"/>
      <c r="M95" s="79">
        <f t="shared" si="0"/>
        <v>0</v>
      </c>
      <c r="N95" s="13"/>
      <c r="O95" s="902"/>
      <c r="P95" s="13"/>
      <c r="Q95" s="13"/>
      <c r="R95" s="13"/>
      <c r="S95" s="13"/>
      <c r="T95" s="13"/>
      <c r="U95" s="13"/>
      <c r="V95" s="13"/>
      <c r="W95" s="13"/>
      <c r="X95" s="13"/>
      <c r="Y95" s="13"/>
      <c r="Z95" s="13"/>
    </row>
    <row r="96" spans="1:26" ht="12.75" customHeight="1" x14ac:dyDescent="0.25">
      <c r="A96" s="13"/>
      <c r="B96" s="867"/>
      <c r="C96" s="866"/>
      <c r="D96" s="81" t="s">
        <v>291</v>
      </c>
      <c r="E96" s="82" t="s">
        <v>292</v>
      </c>
      <c r="F96" s="73">
        <v>0</v>
      </c>
      <c r="G96" s="73">
        <v>0</v>
      </c>
      <c r="H96" s="73">
        <v>0</v>
      </c>
      <c r="I96" s="73"/>
      <c r="J96" s="73"/>
      <c r="K96" s="73"/>
      <c r="L96" s="13"/>
      <c r="M96" s="79">
        <f t="shared" si="0"/>
        <v>0</v>
      </c>
      <c r="N96" s="13"/>
      <c r="O96" s="902"/>
      <c r="P96" s="13"/>
      <c r="Q96" s="13"/>
      <c r="R96" s="13"/>
      <c r="S96" s="13"/>
      <c r="T96" s="13"/>
      <c r="U96" s="13"/>
      <c r="V96" s="13"/>
      <c r="W96" s="13"/>
      <c r="X96" s="13"/>
      <c r="Y96" s="13"/>
      <c r="Z96" s="13"/>
    </row>
    <row r="97" spans="1:26" ht="12.75" customHeight="1" x14ac:dyDescent="0.25">
      <c r="A97" s="13"/>
      <c r="B97" s="891" t="s">
        <v>368</v>
      </c>
      <c r="C97" s="866"/>
      <c r="D97" s="81" t="s">
        <v>294</v>
      </c>
      <c r="E97" s="82" t="s">
        <v>295</v>
      </c>
      <c r="F97" s="73">
        <v>0</v>
      </c>
      <c r="G97" s="73">
        <v>0</v>
      </c>
      <c r="H97" s="73">
        <v>0</v>
      </c>
      <c r="I97" s="73"/>
      <c r="J97" s="73"/>
      <c r="K97" s="73"/>
      <c r="L97" s="13"/>
      <c r="M97" s="79">
        <f t="shared" si="0"/>
        <v>0</v>
      </c>
      <c r="N97" s="13"/>
      <c r="O97" s="902"/>
      <c r="P97" s="13"/>
      <c r="Q97" s="13"/>
      <c r="R97" s="13"/>
      <c r="S97" s="13"/>
      <c r="T97" s="13"/>
      <c r="U97" s="13"/>
      <c r="V97" s="13"/>
      <c r="W97" s="13"/>
      <c r="X97" s="13"/>
      <c r="Y97" s="13"/>
      <c r="Z97" s="13"/>
    </row>
    <row r="98" spans="1:26" ht="12.75" customHeight="1" x14ac:dyDescent="0.25">
      <c r="A98" s="13"/>
      <c r="B98" s="867"/>
      <c r="C98" s="866"/>
      <c r="D98" s="81" t="s">
        <v>296</v>
      </c>
      <c r="E98" s="82" t="s">
        <v>297</v>
      </c>
      <c r="F98" s="73">
        <v>0</v>
      </c>
      <c r="G98" s="73">
        <v>0</v>
      </c>
      <c r="H98" s="73">
        <v>0</v>
      </c>
      <c r="I98" s="73"/>
      <c r="J98" s="73"/>
      <c r="K98" s="73"/>
      <c r="L98" s="13"/>
      <c r="M98" s="79">
        <f t="shared" si="0"/>
        <v>0</v>
      </c>
      <c r="N98" s="13"/>
      <c r="O98" s="902"/>
      <c r="P98" s="13"/>
      <c r="Q98" s="13"/>
      <c r="R98" s="13"/>
      <c r="S98" s="13"/>
      <c r="T98" s="13"/>
      <c r="U98" s="13"/>
      <c r="V98" s="13"/>
      <c r="W98" s="13"/>
      <c r="X98" s="13"/>
      <c r="Y98" s="13"/>
      <c r="Z98" s="13"/>
    </row>
    <row r="99" spans="1:26" ht="12.75" customHeight="1" x14ac:dyDescent="0.25">
      <c r="A99" s="13"/>
      <c r="B99" s="891" t="s">
        <v>369</v>
      </c>
      <c r="C99" s="866"/>
      <c r="D99" s="81" t="s">
        <v>299</v>
      </c>
      <c r="E99" s="82" t="s">
        <v>300</v>
      </c>
      <c r="F99" s="73">
        <v>0</v>
      </c>
      <c r="G99" s="73">
        <v>0</v>
      </c>
      <c r="H99" s="73">
        <v>0</v>
      </c>
      <c r="I99" s="73"/>
      <c r="J99" s="73"/>
      <c r="K99" s="73"/>
      <c r="L99" s="13"/>
      <c r="M99" s="79">
        <f t="shared" si="0"/>
        <v>0</v>
      </c>
      <c r="N99" s="13"/>
      <c r="O99" s="902"/>
      <c r="P99" s="13"/>
      <c r="Q99" s="13"/>
      <c r="R99" s="13"/>
      <c r="S99" s="13"/>
      <c r="T99" s="13"/>
      <c r="U99" s="13"/>
      <c r="V99" s="13"/>
      <c r="W99" s="13"/>
      <c r="X99" s="13"/>
      <c r="Y99" s="13"/>
      <c r="Z99" s="13"/>
    </row>
    <row r="100" spans="1:26" ht="12.75" customHeight="1" x14ac:dyDescent="0.25">
      <c r="A100" s="13"/>
      <c r="B100" s="867"/>
      <c r="C100" s="866"/>
      <c r="D100" s="81" t="s">
        <v>301</v>
      </c>
      <c r="E100" s="82" t="s">
        <v>302</v>
      </c>
      <c r="F100" s="73">
        <v>0</v>
      </c>
      <c r="G100" s="73">
        <v>0</v>
      </c>
      <c r="H100" s="73">
        <v>0</v>
      </c>
      <c r="I100" s="73"/>
      <c r="J100" s="73"/>
      <c r="K100" s="73"/>
      <c r="L100" s="13"/>
      <c r="M100" s="79">
        <f t="shared" si="0"/>
        <v>0</v>
      </c>
      <c r="N100" s="13"/>
      <c r="O100" s="902"/>
      <c r="P100" s="13"/>
      <c r="Q100" s="13"/>
      <c r="R100" s="13"/>
      <c r="S100" s="13"/>
      <c r="T100" s="13"/>
      <c r="U100" s="13"/>
      <c r="V100" s="13"/>
      <c r="W100" s="13"/>
      <c r="X100" s="13"/>
      <c r="Y100" s="13"/>
      <c r="Z100" s="13"/>
    </row>
    <row r="101" spans="1:26" ht="12.75" customHeight="1" x14ac:dyDescent="0.25">
      <c r="A101" s="13"/>
      <c r="B101" s="891" t="s">
        <v>370</v>
      </c>
      <c r="C101" s="866"/>
      <c r="D101" s="81" t="s">
        <v>304</v>
      </c>
      <c r="E101" s="82" t="s">
        <v>305</v>
      </c>
      <c r="F101" s="73">
        <v>0</v>
      </c>
      <c r="G101" s="73">
        <v>0</v>
      </c>
      <c r="H101" s="73">
        <v>0</v>
      </c>
      <c r="I101" s="73"/>
      <c r="J101" s="73"/>
      <c r="K101" s="73"/>
      <c r="L101" s="13"/>
      <c r="M101" s="79">
        <f t="shared" si="0"/>
        <v>0</v>
      </c>
      <c r="N101" s="13"/>
      <c r="O101" s="902"/>
      <c r="P101" s="13"/>
      <c r="Q101" s="13"/>
      <c r="R101" s="13"/>
      <c r="S101" s="13"/>
      <c r="T101" s="13"/>
      <c r="U101" s="13"/>
      <c r="V101" s="13"/>
      <c r="W101" s="13"/>
      <c r="X101" s="13"/>
      <c r="Y101" s="13"/>
      <c r="Z101" s="13"/>
    </row>
    <row r="102" spans="1:26" ht="12.75" customHeight="1" x14ac:dyDescent="0.25">
      <c r="A102" s="13"/>
      <c r="B102" s="867"/>
      <c r="C102" s="866"/>
      <c r="D102" s="81" t="s">
        <v>306</v>
      </c>
      <c r="E102" s="82" t="s">
        <v>307</v>
      </c>
      <c r="F102" s="73">
        <v>0</v>
      </c>
      <c r="G102" s="73">
        <v>0</v>
      </c>
      <c r="H102" s="73">
        <v>0</v>
      </c>
      <c r="I102" s="73"/>
      <c r="J102" s="73"/>
      <c r="K102" s="73"/>
      <c r="L102" s="13"/>
      <c r="M102" s="79">
        <f t="shared" si="0"/>
        <v>0</v>
      </c>
      <c r="N102" s="13"/>
      <c r="O102" s="902"/>
      <c r="P102" s="13"/>
      <c r="Q102" s="13"/>
      <c r="R102" s="13"/>
      <c r="S102" s="13"/>
      <c r="T102" s="13"/>
      <c r="U102" s="13"/>
      <c r="V102" s="13"/>
      <c r="W102" s="13"/>
      <c r="X102" s="13"/>
      <c r="Y102" s="13"/>
      <c r="Z102" s="13"/>
    </row>
    <row r="103" spans="1:26" ht="12.75" customHeight="1" x14ac:dyDescent="0.25">
      <c r="A103" s="13"/>
      <c r="B103" s="891" t="s">
        <v>371</v>
      </c>
      <c r="C103" s="866"/>
      <c r="D103" s="81" t="s">
        <v>309</v>
      </c>
      <c r="E103" s="82" t="s">
        <v>310</v>
      </c>
      <c r="F103" s="73">
        <v>0</v>
      </c>
      <c r="G103" s="73">
        <v>0</v>
      </c>
      <c r="H103" s="73">
        <v>0</v>
      </c>
      <c r="I103" s="73"/>
      <c r="J103" s="73"/>
      <c r="K103" s="73"/>
      <c r="L103" s="13"/>
      <c r="M103" s="79">
        <f t="shared" si="0"/>
        <v>0</v>
      </c>
      <c r="N103" s="13"/>
      <c r="O103" s="902"/>
      <c r="P103" s="13"/>
      <c r="Q103" s="13"/>
      <c r="R103" s="13"/>
      <c r="S103" s="13"/>
      <c r="T103" s="13"/>
      <c r="U103" s="13"/>
      <c r="V103" s="13"/>
      <c r="W103" s="13"/>
      <c r="X103" s="13"/>
      <c r="Y103" s="13"/>
      <c r="Z103" s="13"/>
    </row>
    <row r="104" spans="1:26" ht="12.75" customHeight="1" x14ac:dyDescent="0.25">
      <c r="A104" s="13"/>
      <c r="B104" s="867"/>
      <c r="C104" s="866"/>
      <c r="D104" s="81" t="s">
        <v>311</v>
      </c>
      <c r="E104" s="82" t="s">
        <v>312</v>
      </c>
      <c r="F104" s="73">
        <v>0</v>
      </c>
      <c r="G104" s="73">
        <v>0</v>
      </c>
      <c r="H104" s="73">
        <v>0</v>
      </c>
      <c r="I104" s="73"/>
      <c r="J104" s="73"/>
      <c r="K104" s="73"/>
      <c r="L104" s="13"/>
      <c r="M104" s="79">
        <f t="shared" si="0"/>
        <v>0</v>
      </c>
      <c r="N104" s="13"/>
      <c r="O104" s="902"/>
      <c r="P104" s="13"/>
      <c r="Q104" s="13"/>
      <c r="R104" s="13"/>
      <c r="S104" s="13"/>
      <c r="T104" s="13"/>
      <c r="U104" s="13"/>
      <c r="V104" s="13"/>
      <c r="W104" s="13"/>
      <c r="X104" s="13"/>
      <c r="Y104" s="13"/>
      <c r="Z104" s="13"/>
    </row>
    <row r="105" spans="1:26" ht="12.75" customHeight="1" x14ac:dyDescent="0.25">
      <c r="A105" s="13"/>
      <c r="B105" s="891" t="s">
        <v>372</v>
      </c>
      <c r="C105" s="866"/>
      <c r="D105" s="81" t="s">
        <v>314</v>
      </c>
      <c r="E105" s="82" t="s">
        <v>315</v>
      </c>
      <c r="F105" s="73">
        <v>0</v>
      </c>
      <c r="G105" s="73">
        <v>0</v>
      </c>
      <c r="H105" s="73">
        <v>0</v>
      </c>
      <c r="I105" s="73"/>
      <c r="J105" s="73"/>
      <c r="K105" s="73"/>
      <c r="L105" s="13"/>
      <c r="M105" s="79">
        <f t="shared" si="0"/>
        <v>0</v>
      </c>
      <c r="N105" s="13"/>
      <c r="O105" s="902"/>
      <c r="P105" s="13"/>
      <c r="Q105" s="13"/>
      <c r="R105" s="13"/>
      <c r="S105" s="13"/>
      <c r="T105" s="13"/>
      <c r="U105" s="13"/>
      <c r="V105" s="13"/>
      <c r="W105" s="13"/>
      <c r="X105" s="13"/>
      <c r="Y105" s="13"/>
      <c r="Z105" s="13"/>
    </row>
    <row r="106" spans="1:26" ht="12.75" customHeight="1" x14ac:dyDescent="0.25">
      <c r="A106" s="13"/>
      <c r="B106" s="867"/>
      <c r="C106" s="866"/>
      <c r="D106" s="81" t="s">
        <v>316</v>
      </c>
      <c r="E106" s="82" t="s">
        <v>317</v>
      </c>
      <c r="F106" s="73">
        <v>0</v>
      </c>
      <c r="G106" s="73">
        <v>0</v>
      </c>
      <c r="H106" s="73">
        <v>0</v>
      </c>
      <c r="I106" s="73"/>
      <c r="J106" s="73"/>
      <c r="K106" s="73"/>
      <c r="L106" s="13"/>
      <c r="M106" s="79">
        <f t="shared" si="0"/>
        <v>0</v>
      </c>
      <c r="N106" s="13"/>
      <c r="O106" s="902"/>
      <c r="P106" s="13"/>
      <c r="Q106" s="13"/>
      <c r="R106" s="13"/>
      <c r="S106" s="13"/>
      <c r="T106" s="13"/>
      <c r="U106" s="13"/>
      <c r="V106" s="13"/>
      <c r="W106" s="13"/>
      <c r="X106" s="13"/>
      <c r="Y106" s="13"/>
      <c r="Z106" s="13"/>
    </row>
    <row r="107" spans="1:26" ht="12.75" customHeight="1" x14ac:dyDescent="0.25">
      <c r="A107" s="13"/>
      <c r="B107" s="891" t="s">
        <v>373</v>
      </c>
      <c r="C107" s="866"/>
      <c r="D107" s="81" t="s">
        <v>319</v>
      </c>
      <c r="E107" s="82" t="s">
        <v>315</v>
      </c>
      <c r="F107" s="73">
        <v>0</v>
      </c>
      <c r="G107" s="73">
        <v>0</v>
      </c>
      <c r="H107" s="73">
        <v>0</v>
      </c>
      <c r="I107" s="73"/>
      <c r="J107" s="73"/>
      <c r="K107" s="73"/>
      <c r="L107" s="13"/>
      <c r="M107" s="79">
        <f t="shared" si="0"/>
        <v>0</v>
      </c>
      <c r="N107" s="13"/>
      <c r="O107" s="902"/>
      <c r="P107" s="13"/>
      <c r="Q107" s="13"/>
      <c r="R107" s="13"/>
      <c r="S107" s="13"/>
      <c r="T107" s="13"/>
      <c r="U107" s="13"/>
      <c r="V107" s="13"/>
      <c r="W107" s="13"/>
      <c r="X107" s="13"/>
      <c r="Y107" s="13"/>
      <c r="Z107" s="13"/>
    </row>
    <row r="108" spans="1:26" ht="12.75" customHeight="1" x14ac:dyDescent="0.25">
      <c r="A108" s="13"/>
      <c r="B108" s="867"/>
      <c r="C108" s="866"/>
      <c r="D108" s="81" t="s">
        <v>320</v>
      </c>
      <c r="E108" s="82" t="s">
        <v>317</v>
      </c>
      <c r="F108" s="73">
        <v>0</v>
      </c>
      <c r="G108" s="73">
        <v>0</v>
      </c>
      <c r="H108" s="73">
        <v>0</v>
      </c>
      <c r="I108" s="73"/>
      <c r="J108" s="73"/>
      <c r="K108" s="73"/>
      <c r="L108" s="13"/>
      <c r="M108" s="79">
        <f t="shared" si="0"/>
        <v>0</v>
      </c>
      <c r="N108" s="13"/>
      <c r="O108" s="902"/>
      <c r="P108" s="13"/>
      <c r="Q108" s="13"/>
      <c r="R108" s="13"/>
      <c r="S108" s="13"/>
      <c r="T108" s="13"/>
      <c r="U108" s="13"/>
      <c r="V108" s="13"/>
      <c r="W108" s="13"/>
      <c r="X108" s="13"/>
      <c r="Y108" s="13"/>
      <c r="Z108" s="13"/>
    </row>
    <row r="109" spans="1:26" ht="12.75" customHeight="1" x14ac:dyDescent="0.25">
      <c r="A109" s="13"/>
      <c r="B109" s="891" t="s">
        <v>374</v>
      </c>
      <c r="C109" s="866"/>
      <c r="D109" s="81" t="s">
        <v>322</v>
      </c>
      <c r="E109" s="82" t="s">
        <v>323</v>
      </c>
      <c r="F109" s="73">
        <v>0</v>
      </c>
      <c r="G109" s="73">
        <v>0</v>
      </c>
      <c r="H109" s="73">
        <v>0</v>
      </c>
      <c r="I109" s="73"/>
      <c r="J109" s="73"/>
      <c r="K109" s="73"/>
      <c r="L109" s="13"/>
      <c r="M109" s="79">
        <f t="shared" si="0"/>
        <v>0</v>
      </c>
      <c r="N109" s="13"/>
      <c r="O109" s="902"/>
      <c r="P109" s="13"/>
      <c r="Q109" s="13"/>
      <c r="R109" s="13"/>
      <c r="S109" s="13"/>
      <c r="T109" s="13"/>
      <c r="U109" s="13"/>
      <c r="V109" s="13"/>
      <c r="W109" s="13"/>
      <c r="X109" s="13"/>
      <c r="Y109" s="13"/>
      <c r="Z109" s="13"/>
    </row>
    <row r="110" spans="1:26" ht="12.75" customHeight="1" x14ac:dyDescent="0.25">
      <c r="A110" s="13"/>
      <c r="B110" s="867"/>
      <c r="C110" s="866"/>
      <c r="D110" s="81" t="s">
        <v>324</v>
      </c>
      <c r="E110" s="82" t="s">
        <v>325</v>
      </c>
      <c r="F110" s="73">
        <v>0</v>
      </c>
      <c r="G110" s="73">
        <v>0</v>
      </c>
      <c r="H110" s="73">
        <v>0</v>
      </c>
      <c r="I110" s="73"/>
      <c r="J110" s="73"/>
      <c r="K110" s="73"/>
      <c r="L110" s="13"/>
      <c r="M110" s="79">
        <f t="shared" si="0"/>
        <v>0</v>
      </c>
      <c r="N110" s="13"/>
      <c r="O110" s="902"/>
      <c r="P110" s="13"/>
      <c r="Q110" s="13"/>
      <c r="R110" s="13"/>
      <c r="S110" s="13"/>
      <c r="T110" s="13"/>
      <c r="U110" s="13"/>
      <c r="V110" s="13"/>
      <c r="W110" s="13"/>
      <c r="X110" s="13"/>
      <c r="Y110" s="13"/>
      <c r="Z110" s="13"/>
    </row>
    <row r="111" spans="1:26" ht="12.75" customHeight="1" x14ac:dyDescent="0.25">
      <c r="A111" s="13"/>
      <c r="B111" s="891" t="s">
        <v>375</v>
      </c>
      <c r="C111" s="866"/>
      <c r="D111" s="81" t="s">
        <v>327</v>
      </c>
      <c r="E111" s="82" t="s">
        <v>328</v>
      </c>
      <c r="F111" s="73">
        <v>0</v>
      </c>
      <c r="G111" s="73">
        <v>0</v>
      </c>
      <c r="H111" s="73">
        <v>0</v>
      </c>
      <c r="I111" s="73"/>
      <c r="J111" s="73"/>
      <c r="K111" s="73"/>
      <c r="L111" s="13"/>
      <c r="M111" s="79">
        <f t="shared" si="0"/>
        <v>0</v>
      </c>
      <c r="N111" s="13"/>
      <c r="O111" s="902"/>
      <c r="P111" s="13"/>
      <c r="Q111" s="13"/>
      <c r="R111" s="13"/>
      <c r="S111" s="13"/>
      <c r="T111" s="13"/>
      <c r="U111" s="13"/>
      <c r="V111" s="13"/>
      <c r="W111" s="13"/>
      <c r="X111" s="13"/>
      <c r="Y111" s="13"/>
      <c r="Z111" s="13"/>
    </row>
    <row r="112" spans="1:26" ht="12.75" customHeight="1" x14ac:dyDescent="0.25">
      <c r="A112" s="13"/>
      <c r="B112" s="867"/>
      <c r="C112" s="866"/>
      <c r="D112" s="81" t="s">
        <v>329</v>
      </c>
      <c r="E112" s="82" t="s">
        <v>330</v>
      </c>
      <c r="F112" s="73">
        <v>0</v>
      </c>
      <c r="G112" s="73">
        <v>0</v>
      </c>
      <c r="H112" s="73">
        <v>0</v>
      </c>
      <c r="I112" s="73"/>
      <c r="J112" s="73"/>
      <c r="K112" s="73"/>
      <c r="L112" s="13"/>
      <c r="M112" s="79">
        <f t="shared" si="0"/>
        <v>0</v>
      </c>
      <c r="N112" s="13"/>
      <c r="O112" s="902"/>
      <c r="P112" s="13"/>
      <c r="Q112" s="13"/>
      <c r="R112" s="13"/>
      <c r="S112" s="13"/>
      <c r="T112" s="13"/>
      <c r="U112" s="13"/>
      <c r="V112" s="13"/>
      <c r="W112" s="13"/>
      <c r="X112" s="13"/>
      <c r="Y112" s="13"/>
      <c r="Z112" s="13"/>
    </row>
    <row r="113" spans="1:26" ht="12.75" customHeight="1" x14ac:dyDescent="0.25">
      <c r="A113" s="13"/>
      <c r="B113" s="891" t="s">
        <v>376</v>
      </c>
      <c r="C113" s="866"/>
      <c r="D113" s="81" t="s">
        <v>332</v>
      </c>
      <c r="E113" s="82" t="s">
        <v>333</v>
      </c>
      <c r="F113" s="73">
        <v>0</v>
      </c>
      <c r="G113" s="73">
        <v>0</v>
      </c>
      <c r="H113" s="73">
        <v>0</v>
      </c>
      <c r="I113" s="73"/>
      <c r="J113" s="73"/>
      <c r="K113" s="73"/>
      <c r="L113" s="13"/>
      <c r="M113" s="79">
        <f t="shared" si="0"/>
        <v>0</v>
      </c>
      <c r="N113" s="13"/>
      <c r="O113" s="902"/>
      <c r="P113" s="13"/>
      <c r="Q113" s="13"/>
      <c r="R113" s="13"/>
      <c r="S113" s="13"/>
      <c r="T113" s="13"/>
      <c r="U113" s="13"/>
      <c r="V113" s="13"/>
      <c r="W113" s="13"/>
      <c r="X113" s="13"/>
      <c r="Y113" s="13"/>
      <c r="Z113" s="13"/>
    </row>
    <row r="114" spans="1:26" ht="12.75" customHeight="1" x14ac:dyDescent="0.25">
      <c r="A114" s="13"/>
      <c r="B114" s="867"/>
      <c r="C114" s="866"/>
      <c r="D114" s="81" t="s">
        <v>334</v>
      </c>
      <c r="E114" s="82" t="s">
        <v>335</v>
      </c>
      <c r="F114" s="73">
        <v>0</v>
      </c>
      <c r="G114" s="73">
        <v>0</v>
      </c>
      <c r="H114" s="73">
        <v>0</v>
      </c>
      <c r="I114" s="73"/>
      <c r="J114" s="73"/>
      <c r="K114" s="73"/>
      <c r="L114" s="13"/>
      <c r="M114" s="79">
        <f t="shared" si="0"/>
        <v>0</v>
      </c>
      <c r="N114" s="13"/>
      <c r="O114" s="902"/>
      <c r="P114" s="13"/>
      <c r="Q114" s="13"/>
      <c r="R114" s="13"/>
      <c r="S114" s="13"/>
      <c r="T114" s="13"/>
      <c r="U114" s="13"/>
      <c r="V114" s="13"/>
      <c r="W114" s="13"/>
      <c r="X114" s="13"/>
      <c r="Y114" s="13"/>
      <c r="Z114" s="13"/>
    </row>
    <row r="115" spans="1:26" ht="12.75" customHeight="1" x14ac:dyDescent="0.25">
      <c r="A115" s="13"/>
      <c r="B115" s="891" t="s">
        <v>377</v>
      </c>
      <c r="C115" s="866"/>
      <c r="D115" s="81" t="s">
        <v>337</v>
      </c>
      <c r="E115" s="82" t="s">
        <v>338</v>
      </c>
      <c r="F115" s="73">
        <v>0</v>
      </c>
      <c r="G115" s="73">
        <v>0</v>
      </c>
      <c r="H115" s="73">
        <v>0</v>
      </c>
      <c r="I115" s="73"/>
      <c r="J115" s="73"/>
      <c r="K115" s="73"/>
      <c r="L115" s="13"/>
      <c r="M115" s="79">
        <f t="shared" si="0"/>
        <v>0</v>
      </c>
      <c r="N115" s="13"/>
      <c r="O115" s="902"/>
      <c r="P115" s="13"/>
      <c r="Q115" s="13"/>
      <c r="R115" s="13"/>
      <c r="S115" s="13"/>
      <c r="T115" s="13"/>
      <c r="U115" s="13"/>
      <c r="V115" s="13"/>
      <c r="W115" s="13"/>
      <c r="X115" s="13"/>
      <c r="Y115" s="13"/>
      <c r="Z115" s="13"/>
    </row>
    <row r="116" spans="1:26" ht="12.75" customHeight="1" x14ac:dyDescent="0.25">
      <c r="A116" s="13"/>
      <c r="B116" s="867"/>
      <c r="C116" s="866"/>
      <c r="D116" s="81" t="s">
        <v>339</v>
      </c>
      <c r="E116" s="82" t="s">
        <v>340</v>
      </c>
      <c r="F116" s="73">
        <v>0</v>
      </c>
      <c r="G116" s="73">
        <v>0</v>
      </c>
      <c r="H116" s="73">
        <v>0</v>
      </c>
      <c r="I116" s="73"/>
      <c r="J116" s="73"/>
      <c r="K116" s="73"/>
      <c r="L116" s="13"/>
      <c r="M116" s="79">
        <f t="shared" si="0"/>
        <v>0</v>
      </c>
      <c r="N116" s="13"/>
      <c r="O116" s="902"/>
      <c r="P116" s="13"/>
      <c r="Q116" s="13"/>
      <c r="R116" s="13"/>
      <c r="S116" s="13"/>
      <c r="T116" s="13"/>
      <c r="U116" s="13"/>
      <c r="V116" s="13"/>
      <c r="W116" s="13"/>
      <c r="X116" s="13"/>
      <c r="Y116" s="13"/>
      <c r="Z116" s="13"/>
    </row>
    <row r="117" spans="1:26" ht="12.75" customHeight="1" x14ac:dyDescent="0.25">
      <c r="A117" s="13"/>
      <c r="B117" s="891" t="s">
        <v>378</v>
      </c>
      <c r="C117" s="866"/>
      <c r="D117" s="81" t="s">
        <v>342</v>
      </c>
      <c r="E117" s="82" t="s">
        <v>343</v>
      </c>
      <c r="F117" s="73">
        <v>0</v>
      </c>
      <c r="G117" s="73">
        <v>0</v>
      </c>
      <c r="H117" s="73">
        <v>0</v>
      </c>
      <c r="I117" s="73"/>
      <c r="J117" s="73"/>
      <c r="K117" s="73"/>
      <c r="L117" s="13"/>
      <c r="M117" s="79">
        <f t="shared" si="0"/>
        <v>0</v>
      </c>
      <c r="N117" s="13"/>
      <c r="O117" s="902"/>
      <c r="P117" s="13"/>
      <c r="Q117" s="13"/>
      <c r="R117" s="13"/>
      <c r="S117" s="13"/>
      <c r="T117" s="13"/>
      <c r="U117" s="13"/>
      <c r="V117" s="13"/>
      <c r="W117" s="13"/>
      <c r="X117" s="13"/>
      <c r="Y117" s="13"/>
      <c r="Z117" s="13"/>
    </row>
    <row r="118" spans="1:26" ht="12.75" customHeight="1" x14ac:dyDescent="0.25">
      <c r="A118" s="13"/>
      <c r="B118" s="867"/>
      <c r="C118" s="866"/>
      <c r="D118" s="81" t="s">
        <v>344</v>
      </c>
      <c r="E118" s="82" t="s">
        <v>345</v>
      </c>
      <c r="F118" s="73">
        <v>0</v>
      </c>
      <c r="G118" s="73">
        <v>0</v>
      </c>
      <c r="H118" s="73">
        <v>0</v>
      </c>
      <c r="I118" s="73"/>
      <c r="J118" s="73"/>
      <c r="K118" s="73"/>
      <c r="L118" s="13"/>
      <c r="M118" s="79">
        <f t="shared" si="0"/>
        <v>0</v>
      </c>
      <c r="N118" s="13"/>
      <c r="O118" s="902"/>
      <c r="P118" s="13"/>
      <c r="Q118" s="13"/>
      <c r="R118" s="13"/>
      <c r="S118" s="13"/>
      <c r="T118" s="13"/>
      <c r="U118" s="13"/>
      <c r="V118" s="13"/>
      <c r="W118" s="13"/>
      <c r="X118" s="13"/>
      <c r="Y118" s="13"/>
      <c r="Z118" s="13"/>
    </row>
    <row r="119" spans="1:26" ht="12.75" customHeight="1" x14ac:dyDescent="0.25">
      <c r="A119" s="13"/>
      <c r="B119" s="891" t="s">
        <v>379</v>
      </c>
      <c r="C119" s="866"/>
      <c r="D119" s="81" t="s">
        <v>347</v>
      </c>
      <c r="E119" s="82" t="s">
        <v>348</v>
      </c>
      <c r="F119" s="73">
        <v>0</v>
      </c>
      <c r="G119" s="73">
        <v>0</v>
      </c>
      <c r="H119" s="73">
        <v>0</v>
      </c>
      <c r="I119" s="73"/>
      <c r="J119" s="73"/>
      <c r="K119" s="73"/>
      <c r="L119" s="13"/>
      <c r="M119" s="79">
        <f t="shared" si="0"/>
        <v>0</v>
      </c>
      <c r="N119" s="13"/>
      <c r="O119" s="902"/>
      <c r="P119" s="13"/>
      <c r="Q119" s="13"/>
      <c r="R119" s="13"/>
      <c r="S119" s="13"/>
      <c r="T119" s="13"/>
      <c r="U119" s="13"/>
      <c r="V119" s="13"/>
      <c r="W119" s="13"/>
      <c r="X119" s="13"/>
      <c r="Y119" s="13"/>
      <c r="Z119" s="13"/>
    </row>
    <row r="120" spans="1:26" ht="12.75" customHeight="1" x14ac:dyDescent="0.25">
      <c r="A120" s="13"/>
      <c r="B120" s="867"/>
      <c r="C120" s="866"/>
      <c r="D120" s="81" t="s">
        <v>349</v>
      </c>
      <c r="E120" s="82" t="s">
        <v>350</v>
      </c>
      <c r="F120" s="73">
        <v>0</v>
      </c>
      <c r="G120" s="73">
        <v>0</v>
      </c>
      <c r="H120" s="73">
        <v>0</v>
      </c>
      <c r="I120" s="73"/>
      <c r="J120" s="73"/>
      <c r="K120" s="73"/>
      <c r="L120" s="13"/>
      <c r="M120" s="79">
        <f t="shared" si="0"/>
        <v>0</v>
      </c>
      <c r="N120" s="13"/>
      <c r="O120" s="902"/>
      <c r="P120" s="13"/>
      <c r="Q120" s="13"/>
      <c r="R120" s="13"/>
      <c r="S120" s="13"/>
      <c r="T120" s="13"/>
      <c r="U120" s="13"/>
      <c r="V120" s="13"/>
      <c r="W120" s="13"/>
      <c r="X120" s="13"/>
      <c r="Y120" s="13"/>
      <c r="Z120" s="13"/>
    </row>
    <row r="121" spans="1:26" ht="12.75" customHeight="1" x14ac:dyDescent="0.25">
      <c r="A121" s="13"/>
      <c r="B121" s="891" t="s">
        <v>380</v>
      </c>
      <c r="C121" s="866"/>
      <c r="D121" s="81" t="s">
        <v>352</v>
      </c>
      <c r="E121" s="82" t="s">
        <v>353</v>
      </c>
      <c r="F121" s="73">
        <v>0</v>
      </c>
      <c r="G121" s="73">
        <v>0</v>
      </c>
      <c r="H121" s="73">
        <v>0</v>
      </c>
      <c r="I121" s="73"/>
      <c r="J121" s="73"/>
      <c r="K121" s="73"/>
      <c r="L121" s="13"/>
      <c r="M121" s="79">
        <f t="shared" si="0"/>
        <v>0</v>
      </c>
      <c r="N121" s="13"/>
      <c r="O121" s="902"/>
      <c r="P121" s="13"/>
      <c r="Q121" s="13"/>
      <c r="R121" s="13"/>
      <c r="S121" s="13"/>
      <c r="T121" s="13"/>
      <c r="U121" s="13"/>
      <c r="V121" s="13"/>
      <c r="W121" s="13"/>
      <c r="X121" s="13"/>
      <c r="Y121" s="13"/>
      <c r="Z121" s="13"/>
    </row>
    <row r="122" spans="1:26" ht="12.75" customHeight="1" x14ac:dyDescent="0.25">
      <c r="A122" s="13"/>
      <c r="B122" s="867"/>
      <c r="C122" s="866"/>
      <c r="D122" s="81" t="s">
        <v>354</v>
      </c>
      <c r="E122" s="82" t="s">
        <v>355</v>
      </c>
      <c r="F122" s="73">
        <v>0</v>
      </c>
      <c r="G122" s="73">
        <v>0</v>
      </c>
      <c r="H122" s="73">
        <v>0</v>
      </c>
      <c r="I122" s="73"/>
      <c r="J122" s="73"/>
      <c r="K122" s="73"/>
      <c r="L122" s="13"/>
      <c r="M122" s="79">
        <f t="shared" si="0"/>
        <v>0</v>
      </c>
      <c r="N122" s="13"/>
      <c r="O122" s="902"/>
      <c r="P122" s="13"/>
      <c r="Q122" s="13"/>
      <c r="R122" s="13"/>
      <c r="S122" s="13"/>
      <c r="T122" s="13"/>
      <c r="U122" s="13"/>
      <c r="V122" s="13"/>
      <c r="W122" s="13"/>
      <c r="X122" s="13"/>
      <c r="Y122" s="13"/>
      <c r="Z122" s="13"/>
    </row>
    <row r="123" spans="1:26" ht="12.75" customHeight="1" x14ac:dyDescent="0.25">
      <c r="A123" s="13"/>
      <c r="B123" s="891" t="s">
        <v>381</v>
      </c>
      <c r="C123" s="866"/>
      <c r="D123" s="81" t="s">
        <v>357</v>
      </c>
      <c r="E123" s="82" t="s">
        <v>358</v>
      </c>
      <c r="F123" s="73">
        <v>0</v>
      </c>
      <c r="G123" s="73">
        <v>0</v>
      </c>
      <c r="H123" s="73">
        <v>0</v>
      </c>
      <c r="I123" s="73"/>
      <c r="J123" s="73"/>
      <c r="K123" s="73"/>
      <c r="L123" s="13"/>
      <c r="M123" s="79">
        <f t="shared" si="0"/>
        <v>0</v>
      </c>
      <c r="N123" s="13"/>
      <c r="O123" s="902"/>
      <c r="P123" s="13"/>
      <c r="Q123" s="13"/>
      <c r="R123" s="13"/>
      <c r="S123" s="13"/>
      <c r="T123" s="13"/>
      <c r="U123" s="13"/>
      <c r="V123" s="13"/>
      <c r="W123" s="13"/>
      <c r="X123" s="13"/>
      <c r="Y123" s="13"/>
      <c r="Z123" s="13"/>
    </row>
    <row r="124" spans="1:26" ht="12.75" customHeight="1" x14ac:dyDescent="0.25">
      <c r="A124" s="13"/>
      <c r="B124" s="867"/>
      <c r="C124" s="866"/>
      <c r="D124" s="81" t="s">
        <v>359</v>
      </c>
      <c r="E124" s="82" t="s">
        <v>360</v>
      </c>
      <c r="F124" s="73">
        <v>0</v>
      </c>
      <c r="G124" s="73">
        <v>0</v>
      </c>
      <c r="H124" s="73">
        <v>0</v>
      </c>
      <c r="I124" s="73"/>
      <c r="J124" s="73"/>
      <c r="K124" s="73"/>
      <c r="L124" s="13"/>
      <c r="M124" s="79">
        <f t="shared" si="0"/>
        <v>0</v>
      </c>
      <c r="N124" s="13"/>
      <c r="O124" s="902"/>
      <c r="P124" s="13"/>
      <c r="Q124" s="13"/>
      <c r="R124" s="13"/>
      <c r="S124" s="13"/>
      <c r="T124" s="13"/>
      <c r="U124" s="13"/>
      <c r="V124" s="13"/>
      <c r="W124" s="13"/>
      <c r="X124" s="13"/>
      <c r="Y124" s="13"/>
      <c r="Z124" s="13"/>
    </row>
    <row r="125" spans="1:26" ht="12.75" customHeight="1" x14ac:dyDescent="0.25">
      <c r="A125" s="13"/>
      <c r="B125" s="897">
        <v>7</v>
      </c>
      <c r="C125" s="866"/>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902"/>
      <c r="P125" s="13"/>
      <c r="Q125" s="13"/>
      <c r="R125" s="13"/>
      <c r="S125" s="13"/>
      <c r="T125" s="13"/>
      <c r="U125" s="13"/>
      <c r="V125" s="13"/>
      <c r="W125" s="13"/>
      <c r="X125" s="13"/>
      <c r="Y125" s="13"/>
      <c r="Z125" s="13"/>
    </row>
    <row r="126" spans="1:26" ht="12.75" customHeight="1" x14ac:dyDescent="0.25">
      <c r="A126" s="13"/>
      <c r="B126" s="867"/>
      <c r="C126" s="867"/>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902"/>
      <c r="P126" s="13"/>
      <c r="Q126" s="13"/>
      <c r="R126" s="13"/>
      <c r="S126" s="13"/>
      <c r="T126" s="13"/>
      <c r="U126" s="13"/>
      <c r="V126" s="13"/>
      <c r="W126" s="13"/>
      <c r="X126" s="13"/>
      <c r="Y126" s="13"/>
      <c r="Z126" s="13"/>
    </row>
    <row r="127" spans="1:26" ht="12.75" customHeight="1" x14ac:dyDescent="0.25">
      <c r="A127" s="13"/>
      <c r="B127" s="891" t="s">
        <v>382</v>
      </c>
      <c r="C127" s="892" t="s">
        <v>383</v>
      </c>
      <c r="D127" s="81" t="s">
        <v>284</v>
      </c>
      <c r="E127" s="82" t="s">
        <v>285</v>
      </c>
      <c r="F127" s="73">
        <v>0</v>
      </c>
      <c r="G127" s="73">
        <v>0</v>
      </c>
      <c r="H127" s="73">
        <v>0</v>
      </c>
      <c r="I127" s="73"/>
      <c r="J127" s="73"/>
      <c r="K127" s="73"/>
      <c r="L127" s="13"/>
      <c r="M127" s="79">
        <f t="shared" si="0"/>
        <v>0</v>
      </c>
      <c r="N127" s="13"/>
      <c r="O127" s="901" t="s">
        <v>902</v>
      </c>
      <c r="P127" s="13"/>
      <c r="Q127" s="13"/>
      <c r="R127" s="13"/>
      <c r="S127" s="13"/>
      <c r="T127" s="13"/>
      <c r="U127" s="13"/>
      <c r="V127" s="13"/>
      <c r="W127" s="13"/>
      <c r="X127" s="13"/>
      <c r="Y127" s="13"/>
      <c r="Z127" s="13"/>
    </row>
    <row r="128" spans="1:26" ht="12.75" customHeight="1" x14ac:dyDescent="0.25">
      <c r="A128" s="13"/>
      <c r="B128" s="866"/>
      <c r="C128" s="866"/>
      <c r="D128" s="81" t="s">
        <v>287</v>
      </c>
      <c r="E128" s="82" t="s">
        <v>288</v>
      </c>
      <c r="F128" s="73">
        <v>0</v>
      </c>
      <c r="G128" s="73">
        <v>0</v>
      </c>
      <c r="H128" s="73">
        <v>0</v>
      </c>
      <c r="I128" s="73"/>
      <c r="J128" s="73"/>
      <c r="K128" s="73"/>
      <c r="L128" s="13"/>
      <c r="M128" s="79">
        <f t="shared" si="0"/>
        <v>0</v>
      </c>
      <c r="N128" s="13"/>
      <c r="O128" s="902"/>
      <c r="P128" s="13"/>
      <c r="Q128" s="13"/>
      <c r="R128" s="13"/>
      <c r="S128" s="13"/>
      <c r="T128" s="13"/>
      <c r="U128" s="13"/>
      <c r="V128" s="13"/>
      <c r="W128" s="13"/>
      <c r="X128" s="13"/>
      <c r="Y128" s="13"/>
      <c r="Z128" s="13"/>
    </row>
    <row r="129" spans="1:26" ht="12.75" customHeight="1" x14ac:dyDescent="0.25">
      <c r="A129" s="13"/>
      <c r="B129" s="866"/>
      <c r="C129" s="866"/>
      <c r="D129" s="81" t="s">
        <v>289</v>
      </c>
      <c r="E129" s="82" t="s">
        <v>290</v>
      </c>
      <c r="F129" s="73">
        <v>1</v>
      </c>
      <c r="G129" s="73">
        <v>0</v>
      </c>
      <c r="H129" s="73">
        <v>0</v>
      </c>
      <c r="I129" s="73"/>
      <c r="J129" s="73"/>
      <c r="K129" s="73"/>
      <c r="L129" s="13"/>
      <c r="M129" s="79">
        <f t="shared" si="0"/>
        <v>1</v>
      </c>
      <c r="N129" s="13"/>
      <c r="O129" s="902"/>
      <c r="P129" s="13"/>
      <c r="Q129" s="13"/>
      <c r="R129" s="13"/>
      <c r="S129" s="13"/>
      <c r="T129" s="13"/>
      <c r="U129" s="13"/>
      <c r="V129" s="13"/>
      <c r="W129" s="13"/>
      <c r="X129" s="13"/>
      <c r="Y129" s="13"/>
      <c r="Z129" s="13"/>
    </row>
    <row r="130" spans="1:26" ht="12.75" customHeight="1" x14ac:dyDescent="0.25">
      <c r="A130" s="13"/>
      <c r="B130" s="867"/>
      <c r="C130" s="866"/>
      <c r="D130" s="81" t="s">
        <v>291</v>
      </c>
      <c r="E130" s="82" t="s">
        <v>292</v>
      </c>
      <c r="F130" s="73">
        <v>30</v>
      </c>
      <c r="G130" s="73">
        <v>0</v>
      </c>
      <c r="H130" s="73">
        <v>0</v>
      </c>
      <c r="I130" s="73"/>
      <c r="J130" s="73"/>
      <c r="K130" s="73"/>
      <c r="L130" s="13"/>
      <c r="M130" s="79">
        <f t="shared" si="0"/>
        <v>30</v>
      </c>
      <c r="N130" s="13"/>
      <c r="O130" s="902"/>
      <c r="P130" s="13"/>
      <c r="Q130" s="13"/>
      <c r="R130" s="13"/>
      <c r="S130" s="13"/>
      <c r="T130" s="13"/>
      <c r="U130" s="13"/>
      <c r="V130" s="13"/>
      <c r="W130" s="13"/>
      <c r="X130" s="13"/>
      <c r="Y130" s="13"/>
      <c r="Z130" s="13"/>
    </row>
    <row r="131" spans="1:26" ht="12.75" customHeight="1" x14ac:dyDescent="0.25">
      <c r="A131" s="13"/>
      <c r="B131" s="891" t="s">
        <v>385</v>
      </c>
      <c r="C131" s="866"/>
      <c r="D131" s="81" t="s">
        <v>294</v>
      </c>
      <c r="E131" s="82" t="s">
        <v>295</v>
      </c>
      <c r="F131" s="73">
        <v>1</v>
      </c>
      <c r="G131" s="73">
        <v>0</v>
      </c>
      <c r="H131" s="73">
        <v>0</v>
      </c>
      <c r="I131" s="73"/>
      <c r="J131" s="73"/>
      <c r="K131" s="73"/>
      <c r="L131" s="13"/>
      <c r="M131" s="79">
        <f t="shared" si="0"/>
        <v>1</v>
      </c>
      <c r="N131" s="13"/>
      <c r="O131" s="902"/>
      <c r="P131" s="13"/>
      <c r="Q131" s="13"/>
      <c r="R131" s="13"/>
      <c r="S131" s="13"/>
      <c r="T131" s="13"/>
      <c r="U131" s="13"/>
      <c r="V131" s="13"/>
      <c r="W131" s="13"/>
      <c r="X131" s="13"/>
      <c r="Y131" s="13"/>
      <c r="Z131" s="13"/>
    </row>
    <row r="132" spans="1:26" ht="12.75" customHeight="1" x14ac:dyDescent="0.25">
      <c r="A132" s="13"/>
      <c r="B132" s="867"/>
      <c r="C132" s="866"/>
      <c r="D132" s="81" t="s">
        <v>296</v>
      </c>
      <c r="E132" s="82" t="s">
        <v>297</v>
      </c>
      <c r="F132" s="73">
        <v>30</v>
      </c>
      <c r="G132" s="73">
        <v>0</v>
      </c>
      <c r="H132" s="73">
        <v>0</v>
      </c>
      <c r="I132" s="73"/>
      <c r="J132" s="73"/>
      <c r="K132" s="73"/>
      <c r="L132" s="13"/>
      <c r="M132" s="79">
        <f t="shared" si="0"/>
        <v>30</v>
      </c>
      <c r="N132" s="13"/>
      <c r="O132" s="902"/>
      <c r="P132" s="13"/>
      <c r="Q132" s="13"/>
      <c r="R132" s="13"/>
      <c r="S132" s="13"/>
      <c r="T132" s="13"/>
      <c r="U132" s="13"/>
      <c r="V132" s="13"/>
      <c r="W132" s="13"/>
      <c r="X132" s="13"/>
      <c r="Y132" s="13"/>
      <c r="Z132" s="13"/>
    </row>
    <row r="133" spans="1:26" ht="12.75" customHeight="1" x14ac:dyDescent="0.25">
      <c r="A133" s="13"/>
      <c r="B133" s="891" t="s">
        <v>386</v>
      </c>
      <c r="C133" s="866"/>
      <c r="D133" s="81" t="s">
        <v>299</v>
      </c>
      <c r="E133" s="82" t="s">
        <v>300</v>
      </c>
      <c r="F133" s="73">
        <v>0</v>
      </c>
      <c r="G133" s="73">
        <v>0</v>
      </c>
      <c r="H133" s="73">
        <v>0</v>
      </c>
      <c r="I133" s="73"/>
      <c r="J133" s="73"/>
      <c r="K133" s="73"/>
      <c r="L133" s="13"/>
      <c r="M133" s="79">
        <f t="shared" si="0"/>
        <v>0</v>
      </c>
      <c r="N133" s="13"/>
      <c r="O133" s="902"/>
      <c r="P133" s="13"/>
      <c r="Q133" s="13"/>
      <c r="R133" s="13"/>
      <c r="S133" s="13"/>
      <c r="T133" s="13"/>
      <c r="U133" s="13"/>
      <c r="V133" s="13"/>
      <c r="W133" s="13"/>
      <c r="X133" s="13"/>
      <c r="Y133" s="13"/>
      <c r="Z133" s="13"/>
    </row>
    <row r="134" spans="1:26" ht="12.75" customHeight="1" x14ac:dyDescent="0.25">
      <c r="A134" s="13"/>
      <c r="B134" s="867"/>
      <c r="C134" s="866"/>
      <c r="D134" s="81" t="s">
        <v>301</v>
      </c>
      <c r="E134" s="82" t="s">
        <v>302</v>
      </c>
      <c r="F134" s="73">
        <v>0</v>
      </c>
      <c r="G134" s="73">
        <v>0</v>
      </c>
      <c r="H134" s="73">
        <v>0</v>
      </c>
      <c r="I134" s="73"/>
      <c r="J134" s="73"/>
      <c r="K134" s="73"/>
      <c r="L134" s="13"/>
      <c r="M134" s="79">
        <f t="shared" si="0"/>
        <v>0</v>
      </c>
      <c r="N134" s="13"/>
      <c r="O134" s="902"/>
      <c r="P134" s="13"/>
      <c r="Q134" s="13"/>
      <c r="R134" s="13"/>
      <c r="S134" s="13"/>
      <c r="T134" s="13"/>
      <c r="U134" s="13"/>
      <c r="V134" s="13"/>
      <c r="W134" s="13"/>
      <c r="X134" s="13"/>
      <c r="Y134" s="13"/>
      <c r="Z134" s="13"/>
    </row>
    <row r="135" spans="1:26" ht="12.75" customHeight="1" x14ac:dyDescent="0.25">
      <c r="A135" s="13"/>
      <c r="B135" s="891" t="s">
        <v>387</v>
      </c>
      <c r="C135" s="866"/>
      <c r="D135" s="81" t="s">
        <v>304</v>
      </c>
      <c r="E135" s="82" t="s">
        <v>305</v>
      </c>
      <c r="F135" s="73">
        <v>0</v>
      </c>
      <c r="G135" s="73">
        <v>0</v>
      </c>
      <c r="H135" s="73">
        <v>0</v>
      </c>
      <c r="I135" s="73"/>
      <c r="J135" s="73"/>
      <c r="K135" s="73"/>
      <c r="L135" s="13"/>
      <c r="M135" s="79">
        <f t="shared" si="0"/>
        <v>0</v>
      </c>
      <c r="N135" s="13"/>
      <c r="O135" s="902"/>
      <c r="P135" s="13"/>
      <c r="Q135" s="13"/>
      <c r="R135" s="13"/>
      <c r="S135" s="13"/>
      <c r="T135" s="13"/>
      <c r="U135" s="13"/>
      <c r="V135" s="13"/>
      <c r="W135" s="13"/>
      <c r="X135" s="13"/>
      <c r="Y135" s="13"/>
      <c r="Z135" s="13"/>
    </row>
    <row r="136" spans="1:26" ht="12.75" customHeight="1" x14ac:dyDescent="0.25">
      <c r="A136" s="13"/>
      <c r="B136" s="867"/>
      <c r="C136" s="866"/>
      <c r="D136" s="81" t="s">
        <v>306</v>
      </c>
      <c r="E136" s="82" t="s">
        <v>307</v>
      </c>
      <c r="F136" s="73">
        <v>0</v>
      </c>
      <c r="G136" s="73">
        <v>0</v>
      </c>
      <c r="H136" s="73">
        <v>0</v>
      </c>
      <c r="I136" s="73"/>
      <c r="J136" s="73"/>
      <c r="K136" s="73"/>
      <c r="L136" s="13"/>
      <c r="M136" s="79">
        <f t="shared" si="0"/>
        <v>0</v>
      </c>
      <c r="N136" s="13"/>
      <c r="O136" s="902"/>
      <c r="P136" s="13"/>
      <c r="Q136" s="13"/>
      <c r="R136" s="13"/>
      <c r="S136" s="13"/>
      <c r="T136" s="13"/>
      <c r="U136" s="13"/>
      <c r="V136" s="13"/>
      <c r="W136" s="13"/>
      <c r="X136" s="13"/>
      <c r="Y136" s="13"/>
      <c r="Z136" s="13"/>
    </row>
    <row r="137" spans="1:26" ht="12.75" customHeight="1" x14ac:dyDescent="0.25">
      <c r="A137" s="13"/>
      <c r="B137" s="891" t="s">
        <v>388</v>
      </c>
      <c r="C137" s="866"/>
      <c r="D137" s="81" t="s">
        <v>309</v>
      </c>
      <c r="E137" s="82" t="s">
        <v>310</v>
      </c>
      <c r="F137" s="73">
        <v>0</v>
      </c>
      <c r="G137" s="73">
        <v>0</v>
      </c>
      <c r="H137" s="73">
        <v>0</v>
      </c>
      <c r="I137" s="73"/>
      <c r="J137" s="73"/>
      <c r="K137" s="73"/>
      <c r="L137" s="13"/>
      <c r="M137" s="79">
        <f t="shared" si="0"/>
        <v>0</v>
      </c>
      <c r="N137" s="13"/>
      <c r="O137" s="902"/>
      <c r="P137" s="13"/>
      <c r="Q137" s="13"/>
      <c r="R137" s="13"/>
      <c r="S137" s="13"/>
      <c r="T137" s="13"/>
      <c r="U137" s="13"/>
      <c r="V137" s="13"/>
      <c r="W137" s="13"/>
      <c r="X137" s="13"/>
      <c r="Y137" s="13"/>
      <c r="Z137" s="13"/>
    </row>
    <row r="138" spans="1:26" ht="12.75" customHeight="1" x14ac:dyDescent="0.25">
      <c r="A138" s="13"/>
      <c r="B138" s="867"/>
      <c r="C138" s="866"/>
      <c r="D138" s="81" t="s">
        <v>311</v>
      </c>
      <c r="E138" s="82" t="s">
        <v>312</v>
      </c>
      <c r="F138" s="73">
        <v>0</v>
      </c>
      <c r="G138" s="73">
        <v>0</v>
      </c>
      <c r="H138" s="73">
        <v>0</v>
      </c>
      <c r="I138" s="73"/>
      <c r="J138" s="73"/>
      <c r="K138" s="73"/>
      <c r="L138" s="13"/>
      <c r="M138" s="79">
        <f t="shared" si="0"/>
        <v>0</v>
      </c>
      <c r="N138" s="13"/>
      <c r="O138" s="902"/>
      <c r="P138" s="13"/>
      <c r="Q138" s="13"/>
      <c r="R138" s="13"/>
      <c r="S138" s="13"/>
      <c r="T138" s="13"/>
      <c r="U138" s="13"/>
      <c r="V138" s="13"/>
      <c r="W138" s="13"/>
      <c r="X138" s="13"/>
      <c r="Y138" s="13"/>
      <c r="Z138" s="13"/>
    </row>
    <row r="139" spans="1:26" ht="12.75" customHeight="1" x14ac:dyDescent="0.25">
      <c r="A139" s="13"/>
      <c r="B139" s="891" t="s">
        <v>389</v>
      </c>
      <c r="C139" s="866"/>
      <c r="D139" s="81" t="s">
        <v>314</v>
      </c>
      <c r="E139" s="82" t="s">
        <v>315</v>
      </c>
      <c r="F139" s="73">
        <v>0</v>
      </c>
      <c r="G139" s="73">
        <v>0</v>
      </c>
      <c r="H139" s="73">
        <v>0</v>
      </c>
      <c r="I139" s="73"/>
      <c r="J139" s="73"/>
      <c r="K139" s="73"/>
      <c r="L139" s="13"/>
      <c r="M139" s="79">
        <f t="shared" si="0"/>
        <v>0</v>
      </c>
      <c r="N139" s="13"/>
      <c r="O139" s="902"/>
      <c r="P139" s="13"/>
      <c r="Q139" s="13"/>
      <c r="R139" s="13"/>
      <c r="S139" s="13"/>
      <c r="T139" s="13"/>
      <c r="U139" s="13"/>
      <c r="V139" s="13"/>
      <c r="W139" s="13"/>
      <c r="X139" s="13"/>
      <c r="Y139" s="13"/>
      <c r="Z139" s="13"/>
    </row>
    <row r="140" spans="1:26" ht="12.75" customHeight="1" x14ac:dyDescent="0.25">
      <c r="A140" s="13"/>
      <c r="B140" s="867"/>
      <c r="C140" s="866"/>
      <c r="D140" s="81" t="s">
        <v>316</v>
      </c>
      <c r="E140" s="82" t="s">
        <v>317</v>
      </c>
      <c r="F140" s="73">
        <v>0</v>
      </c>
      <c r="G140" s="73">
        <v>0</v>
      </c>
      <c r="H140" s="73">
        <v>0</v>
      </c>
      <c r="I140" s="73"/>
      <c r="J140" s="73"/>
      <c r="K140" s="73"/>
      <c r="L140" s="13"/>
      <c r="M140" s="79">
        <f t="shared" si="0"/>
        <v>0</v>
      </c>
      <c r="N140" s="13"/>
      <c r="O140" s="902"/>
      <c r="P140" s="13"/>
      <c r="Q140" s="13"/>
      <c r="R140" s="13"/>
      <c r="S140" s="13"/>
      <c r="T140" s="13"/>
      <c r="U140" s="13"/>
      <c r="V140" s="13"/>
      <c r="W140" s="13"/>
      <c r="X140" s="13"/>
      <c r="Y140" s="13"/>
      <c r="Z140" s="13"/>
    </row>
    <row r="141" spans="1:26" ht="12.75" customHeight="1" x14ac:dyDescent="0.25">
      <c r="A141" s="13"/>
      <c r="B141" s="891" t="s">
        <v>390</v>
      </c>
      <c r="C141" s="866"/>
      <c r="D141" s="81" t="s">
        <v>319</v>
      </c>
      <c r="E141" s="82" t="s">
        <v>315</v>
      </c>
      <c r="F141" s="73">
        <v>0</v>
      </c>
      <c r="G141" s="73">
        <v>0</v>
      </c>
      <c r="H141" s="73">
        <v>0</v>
      </c>
      <c r="I141" s="73"/>
      <c r="J141" s="73"/>
      <c r="K141" s="73"/>
      <c r="L141" s="13"/>
      <c r="M141" s="79">
        <f t="shared" si="0"/>
        <v>0</v>
      </c>
      <c r="N141" s="13"/>
      <c r="O141" s="902"/>
      <c r="P141" s="13"/>
      <c r="Q141" s="13"/>
      <c r="R141" s="13"/>
      <c r="S141" s="13"/>
      <c r="T141" s="13"/>
      <c r="U141" s="13"/>
      <c r="V141" s="13"/>
      <c r="W141" s="13"/>
      <c r="X141" s="13"/>
      <c r="Y141" s="13"/>
      <c r="Z141" s="13"/>
    </row>
    <row r="142" spans="1:26" ht="12.75" customHeight="1" x14ac:dyDescent="0.25">
      <c r="A142" s="13"/>
      <c r="B142" s="867"/>
      <c r="C142" s="866"/>
      <c r="D142" s="81" t="s">
        <v>320</v>
      </c>
      <c r="E142" s="82" t="s">
        <v>317</v>
      </c>
      <c r="F142" s="73">
        <v>0</v>
      </c>
      <c r="G142" s="73">
        <v>0</v>
      </c>
      <c r="H142" s="73">
        <v>0</v>
      </c>
      <c r="I142" s="73"/>
      <c r="J142" s="73"/>
      <c r="K142" s="73"/>
      <c r="L142" s="13"/>
      <c r="M142" s="79">
        <f t="shared" si="0"/>
        <v>0</v>
      </c>
      <c r="N142" s="13"/>
      <c r="O142" s="902"/>
      <c r="P142" s="13"/>
      <c r="Q142" s="13"/>
      <c r="R142" s="13"/>
      <c r="S142" s="13"/>
      <c r="T142" s="13"/>
      <c r="U142" s="13"/>
      <c r="V142" s="13"/>
      <c r="W142" s="13"/>
      <c r="X142" s="13"/>
      <c r="Y142" s="13"/>
      <c r="Z142" s="13"/>
    </row>
    <row r="143" spans="1:26" ht="12.75" customHeight="1" x14ac:dyDescent="0.25">
      <c r="A143" s="13"/>
      <c r="B143" s="891" t="s">
        <v>391</v>
      </c>
      <c r="C143" s="866"/>
      <c r="D143" s="81" t="s">
        <v>322</v>
      </c>
      <c r="E143" s="82" t="s">
        <v>323</v>
      </c>
      <c r="F143" s="73">
        <v>0</v>
      </c>
      <c r="G143" s="73">
        <v>0</v>
      </c>
      <c r="H143" s="73">
        <v>0</v>
      </c>
      <c r="I143" s="73"/>
      <c r="J143" s="73"/>
      <c r="K143" s="73"/>
      <c r="L143" s="13"/>
      <c r="M143" s="79">
        <f t="shared" si="0"/>
        <v>0</v>
      </c>
      <c r="N143" s="13"/>
      <c r="O143" s="902"/>
      <c r="P143" s="13"/>
      <c r="Q143" s="13"/>
      <c r="R143" s="13"/>
      <c r="S143" s="13"/>
      <c r="T143" s="13"/>
      <c r="U143" s="13"/>
      <c r="V143" s="13"/>
      <c r="W143" s="13"/>
      <c r="X143" s="13"/>
      <c r="Y143" s="13"/>
      <c r="Z143" s="13"/>
    </row>
    <row r="144" spans="1:26" ht="12.75" customHeight="1" x14ac:dyDescent="0.25">
      <c r="A144" s="13"/>
      <c r="B144" s="867"/>
      <c r="C144" s="866"/>
      <c r="D144" s="81" t="s">
        <v>324</v>
      </c>
      <c r="E144" s="82" t="s">
        <v>325</v>
      </c>
      <c r="F144" s="73">
        <v>0</v>
      </c>
      <c r="G144" s="73">
        <v>0</v>
      </c>
      <c r="H144" s="73">
        <v>0</v>
      </c>
      <c r="I144" s="73"/>
      <c r="J144" s="73"/>
      <c r="K144" s="73"/>
      <c r="L144" s="13"/>
      <c r="M144" s="79">
        <f t="shared" si="0"/>
        <v>0</v>
      </c>
      <c r="N144" s="13"/>
      <c r="O144" s="902"/>
      <c r="P144" s="13"/>
      <c r="Q144" s="13"/>
      <c r="R144" s="13"/>
      <c r="S144" s="13"/>
      <c r="T144" s="13"/>
      <c r="U144" s="13"/>
      <c r="V144" s="13"/>
      <c r="W144" s="13"/>
      <c r="X144" s="13"/>
      <c r="Y144" s="13"/>
      <c r="Z144" s="13"/>
    </row>
    <row r="145" spans="1:26" ht="12.75" customHeight="1" x14ac:dyDescent="0.25">
      <c r="A145" s="13"/>
      <c r="B145" s="891" t="s">
        <v>392</v>
      </c>
      <c r="C145" s="866"/>
      <c r="D145" s="81" t="s">
        <v>327</v>
      </c>
      <c r="E145" s="82" t="s">
        <v>328</v>
      </c>
      <c r="F145" s="73">
        <v>0</v>
      </c>
      <c r="G145" s="73">
        <v>0</v>
      </c>
      <c r="H145" s="73">
        <v>0</v>
      </c>
      <c r="I145" s="73"/>
      <c r="J145" s="73"/>
      <c r="K145" s="73"/>
      <c r="L145" s="13"/>
      <c r="M145" s="79">
        <f t="shared" si="0"/>
        <v>0</v>
      </c>
      <c r="N145" s="13"/>
      <c r="O145" s="902"/>
      <c r="P145" s="13"/>
      <c r="Q145" s="13"/>
      <c r="R145" s="13"/>
      <c r="S145" s="13"/>
      <c r="T145" s="13"/>
      <c r="U145" s="13"/>
      <c r="V145" s="13"/>
      <c r="W145" s="13"/>
      <c r="X145" s="13"/>
      <c r="Y145" s="13"/>
      <c r="Z145" s="13"/>
    </row>
    <row r="146" spans="1:26" ht="12.75" customHeight="1" x14ac:dyDescent="0.25">
      <c r="A146" s="13"/>
      <c r="B146" s="867"/>
      <c r="C146" s="866"/>
      <c r="D146" s="81" t="s">
        <v>329</v>
      </c>
      <c r="E146" s="82" t="s">
        <v>330</v>
      </c>
      <c r="F146" s="73">
        <v>0</v>
      </c>
      <c r="G146" s="73">
        <v>0</v>
      </c>
      <c r="H146" s="73">
        <v>0</v>
      </c>
      <c r="I146" s="73"/>
      <c r="J146" s="73"/>
      <c r="K146" s="73"/>
      <c r="L146" s="13"/>
      <c r="M146" s="79">
        <f t="shared" si="0"/>
        <v>0</v>
      </c>
      <c r="N146" s="13"/>
      <c r="O146" s="902"/>
      <c r="P146" s="13"/>
      <c r="Q146" s="13"/>
      <c r="R146" s="13"/>
      <c r="S146" s="13"/>
      <c r="T146" s="13"/>
      <c r="U146" s="13"/>
      <c r="V146" s="13"/>
      <c r="W146" s="13"/>
      <c r="X146" s="13"/>
      <c r="Y146" s="13"/>
      <c r="Z146" s="13"/>
    </row>
    <row r="147" spans="1:26" ht="12.75" customHeight="1" x14ac:dyDescent="0.25">
      <c r="A147" s="13"/>
      <c r="B147" s="891" t="s">
        <v>393</v>
      </c>
      <c r="C147" s="866"/>
      <c r="D147" s="81" t="s">
        <v>332</v>
      </c>
      <c r="E147" s="82" t="s">
        <v>333</v>
      </c>
      <c r="F147" s="73">
        <v>0</v>
      </c>
      <c r="G147" s="73">
        <v>0</v>
      </c>
      <c r="H147" s="73">
        <v>0</v>
      </c>
      <c r="I147" s="73"/>
      <c r="J147" s="73"/>
      <c r="K147" s="73"/>
      <c r="L147" s="13"/>
      <c r="M147" s="79">
        <f t="shared" si="0"/>
        <v>0</v>
      </c>
      <c r="N147" s="13"/>
      <c r="O147" s="902"/>
      <c r="P147" s="13"/>
      <c r="Q147" s="13"/>
      <c r="R147" s="13"/>
      <c r="S147" s="13"/>
      <c r="T147" s="13"/>
      <c r="U147" s="13"/>
      <c r="V147" s="13"/>
      <c r="W147" s="13"/>
      <c r="X147" s="13"/>
      <c r="Y147" s="13"/>
      <c r="Z147" s="13"/>
    </row>
    <row r="148" spans="1:26" ht="12.75" customHeight="1" x14ac:dyDescent="0.25">
      <c r="A148" s="13"/>
      <c r="B148" s="867"/>
      <c r="C148" s="866"/>
      <c r="D148" s="81" t="s">
        <v>334</v>
      </c>
      <c r="E148" s="82" t="s">
        <v>335</v>
      </c>
      <c r="F148" s="73">
        <v>0</v>
      </c>
      <c r="G148" s="73">
        <v>0</v>
      </c>
      <c r="H148" s="73">
        <v>0</v>
      </c>
      <c r="I148" s="73"/>
      <c r="J148" s="73"/>
      <c r="K148" s="73"/>
      <c r="L148" s="13"/>
      <c r="M148" s="79">
        <f t="shared" si="0"/>
        <v>0</v>
      </c>
      <c r="N148" s="13"/>
      <c r="O148" s="902"/>
      <c r="P148" s="13"/>
      <c r="Q148" s="13"/>
      <c r="R148" s="13"/>
      <c r="S148" s="13"/>
      <c r="T148" s="13"/>
      <c r="U148" s="13"/>
      <c r="V148" s="13"/>
      <c r="W148" s="13"/>
      <c r="X148" s="13"/>
      <c r="Y148" s="13"/>
      <c r="Z148" s="13"/>
    </row>
    <row r="149" spans="1:26" ht="12.75" customHeight="1" x14ac:dyDescent="0.25">
      <c r="A149" s="13"/>
      <c r="B149" s="891" t="s">
        <v>394</v>
      </c>
      <c r="C149" s="866"/>
      <c r="D149" s="81" t="s">
        <v>337</v>
      </c>
      <c r="E149" s="82" t="s">
        <v>338</v>
      </c>
      <c r="F149" s="73">
        <v>0</v>
      </c>
      <c r="G149" s="73">
        <v>0</v>
      </c>
      <c r="H149" s="73">
        <v>0</v>
      </c>
      <c r="I149" s="73"/>
      <c r="J149" s="73"/>
      <c r="K149" s="73"/>
      <c r="L149" s="13"/>
      <c r="M149" s="79">
        <f t="shared" si="0"/>
        <v>0</v>
      </c>
      <c r="N149" s="13"/>
      <c r="O149" s="902"/>
      <c r="P149" s="13"/>
      <c r="Q149" s="13"/>
      <c r="R149" s="13"/>
      <c r="S149" s="13"/>
      <c r="T149" s="13"/>
      <c r="U149" s="13"/>
      <c r="V149" s="13"/>
      <c r="W149" s="13"/>
      <c r="X149" s="13"/>
      <c r="Y149" s="13"/>
      <c r="Z149" s="13"/>
    </row>
    <row r="150" spans="1:26" ht="12.75" customHeight="1" x14ac:dyDescent="0.25">
      <c r="A150" s="13"/>
      <c r="B150" s="867"/>
      <c r="C150" s="866"/>
      <c r="D150" s="81" t="s">
        <v>339</v>
      </c>
      <c r="E150" s="82" t="s">
        <v>340</v>
      </c>
      <c r="F150" s="73">
        <v>0</v>
      </c>
      <c r="G150" s="73">
        <v>0</v>
      </c>
      <c r="H150" s="73">
        <v>0</v>
      </c>
      <c r="I150" s="73"/>
      <c r="J150" s="73"/>
      <c r="K150" s="73"/>
      <c r="L150" s="13"/>
      <c r="M150" s="79">
        <f t="shared" si="0"/>
        <v>0</v>
      </c>
      <c r="N150" s="13"/>
      <c r="O150" s="902"/>
      <c r="P150" s="13"/>
      <c r="Q150" s="13"/>
      <c r="R150" s="13"/>
      <c r="S150" s="13"/>
      <c r="T150" s="13"/>
      <c r="U150" s="13"/>
      <c r="V150" s="13"/>
      <c r="W150" s="13"/>
      <c r="X150" s="13"/>
      <c r="Y150" s="13"/>
      <c r="Z150" s="13"/>
    </row>
    <row r="151" spans="1:26" ht="12.75" customHeight="1" x14ac:dyDescent="0.25">
      <c r="A151" s="13"/>
      <c r="B151" s="891" t="s">
        <v>395</v>
      </c>
      <c r="C151" s="866"/>
      <c r="D151" s="81" t="s">
        <v>342</v>
      </c>
      <c r="E151" s="82" t="s">
        <v>343</v>
      </c>
      <c r="F151" s="73">
        <v>0</v>
      </c>
      <c r="G151" s="73">
        <v>0</v>
      </c>
      <c r="H151" s="73">
        <v>0</v>
      </c>
      <c r="I151" s="73"/>
      <c r="J151" s="73"/>
      <c r="K151" s="73"/>
      <c r="L151" s="13"/>
      <c r="M151" s="79">
        <f t="shared" si="0"/>
        <v>0</v>
      </c>
      <c r="N151" s="13"/>
      <c r="O151" s="902"/>
      <c r="P151" s="13"/>
      <c r="Q151" s="13"/>
      <c r="R151" s="13"/>
      <c r="S151" s="13"/>
      <c r="T151" s="13"/>
      <c r="U151" s="13"/>
      <c r="V151" s="13"/>
      <c r="W151" s="13"/>
      <c r="X151" s="13"/>
      <c r="Y151" s="13"/>
      <c r="Z151" s="13"/>
    </row>
    <row r="152" spans="1:26" ht="12.75" customHeight="1" x14ac:dyDescent="0.25">
      <c r="A152" s="13"/>
      <c r="B152" s="867"/>
      <c r="C152" s="866"/>
      <c r="D152" s="81" t="s">
        <v>344</v>
      </c>
      <c r="E152" s="82" t="s">
        <v>345</v>
      </c>
      <c r="F152" s="73">
        <v>0</v>
      </c>
      <c r="G152" s="73">
        <v>0</v>
      </c>
      <c r="H152" s="73">
        <v>0</v>
      </c>
      <c r="I152" s="73"/>
      <c r="J152" s="73"/>
      <c r="K152" s="73"/>
      <c r="L152" s="13"/>
      <c r="M152" s="79">
        <f t="shared" si="0"/>
        <v>0</v>
      </c>
      <c r="N152" s="13"/>
      <c r="O152" s="902"/>
      <c r="P152" s="13"/>
      <c r="Q152" s="13"/>
      <c r="R152" s="13"/>
      <c r="S152" s="13"/>
      <c r="T152" s="13"/>
      <c r="U152" s="13"/>
      <c r="V152" s="13"/>
      <c r="W152" s="13"/>
      <c r="X152" s="13"/>
      <c r="Y152" s="13"/>
      <c r="Z152" s="13"/>
    </row>
    <row r="153" spans="1:26" ht="12.75" customHeight="1" x14ac:dyDescent="0.25">
      <c r="A153" s="13"/>
      <c r="B153" s="891" t="s">
        <v>396</v>
      </c>
      <c r="C153" s="866"/>
      <c r="D153" s="81" t="s">
        <v>347</v>
      </c>
      <c r="E153" s="82" t="s">
        <v>348</v>
      </c>
      <c r="F153" s="73">
        <v>0</v>
      </c>
      <c r="G153" s="73">
        <v>0</v>
      </c>
      <c r="H153" s="73">
        <v>0</v>
      </c>
      <c r="I153" s="73"/>
      <c r="J153" s="73"/>
      <c r="K153" s="73"/>
      <c r="L153" s="13"/>
      <c r="M153" s="79">
        <f t="shared" si="0"/>
        <v>0</v>
      </c>
      <c r="N153" s="13"/>
      <c r="O153" s="902"/>
      <c r="P153" s="13"/>
      <c r="Q153" s="13"/>
      <c r="R153" s="13"/>
      <c r="S153" s="13"/>
      <c r="T153" s="13"/>
      <c r="U153" s="13"/>
      <c r="V153" s="13"/>
      <c r="W153" s="13"/>
      <c r="X153" s="13"/>
      <c r="Y153" s="13"/>
      <c r="Z153" s="13"/>
    </row>
    <row r="154" spans="1:26" ht="12.75" customHeight="1" x14ac:dyDescent="0.25">
      <c r="A154" s="13"/>
      <c r="B154" s="867"/>
      <c r="C154" s="866"/>
      <c r="D154" s="81" t="s">
        <v>349</v>
      </c>
      <c r="E154" s="82" t="s">
        <v>350</v>
      </c>
      <c r="F154" s="73">
        <v>0</v>
      </c>
      <c r="G154" s="73">
        <v>0</v>
      </c>
      <c r="H154" s="73">
        <v>0</v>
      </c>
      <c r="I154" s="73"/>
      <c r="J154" s="73"/>
      <c r="K154" s="73"/>
      <c r="L154" s="13"/>
      <c r="M154" s="79">
        <f t="shared" si="0"/>
        <v>0</v>
      </c>
      <c r="N154" s="13"/>
      <c r="O154" s="902"/>
      <c r="P154" s="13"/>
      <c r="Q154" s="13"/>
      <c r="R154" s="13"/>
      <c r="S154" s="13"/>
      <c r="T154" s="13"/>
      <c r="U154" s="13"/>
      <c r="V154" s="13"/>
      <c r="W154" s="13"/>
      <c r="X154" s="13"/>
      <c r="Y154" s="13"/>
      <c r="Z154" s="13"/>
    </row>
    <row r="155" spans="1:26" ht="12.75" customHeight="1" x14ac:dyDescent="0.25">
      <c r="A155" s="13"/>
      <c r="B155" s="891" t="s">
        <v>397</v>
      </c>
      <c r="C155" s="866"/>
      <c r="D155" s="81" t="s">
        <v>352</v>
      </c>
      <c r="E155" s="82" t="s">
        <v>353</v>
      </c>
      <c r="F155" s="73">
        <v>1</v>
      </c>
      <c r="G155" s="73">
        <v>0</v>
      </c>
      <c r="H155" s="73">
        <v>0</v>
      </c>
      <c r="I155" s="73"/>
      <c r="J155" s="73"/>
      <c r="K155" s="73"/>
      <c r="L155" s="13"/>
      <c r="M155" s="79">
        <f t="shared" si="0"/>
        <v>1</v>
      </c>
      <c r="N155" s="13"/>
      <c r="O155" s="902"/>
      <c r="P155" s="13"/>
      <c r="Q155" s="13"/>
      <c r="R155" s="13"/>
      <c r="S155" s="13"/>
      <c r="T155" s="13"/>
      <c r="U155" s="13"/>
      <c r="V155" s="13"/>
      <c r="W155" s="13"/>
      <c r="X155" s="13"/>
      <c r="Y155" s="13"/>
      <c r="Z155" s="13"/>
    </row>
    <row r="156" spans="1:26" ht="12.75" customHeight="1" x14ac:dyDescent="0.25">
      <c r="A156" s="13"/>
      <c r="B156" s="867"/>
      <c r="C156" s="866"/>
      <c r="D156" s="81" t="s">
        <v>354</v>
      </c>
      <c r="E156" s="82" t="s">
        <v>355</v>
      </c>
      <c r="F156" s="73">
        <v>15</v>
      </c>
      <c r="G156" s="73">
        <v>0</v>
      </c>
      <c r="H156" s="73">
        <v>0</v>
      </c>
      <c r="I156" s="73"/>
      <c r="J156" s="73"/>
      <c r="K156" s="73"/>
      <c r="L156" s="13"/>
      <c r="M156" s="79">
        <f t="shared" si="0"/>
        <v>15</v>
      </c>
      <c r="N156" s="13"/>
      <c r="O156" s="902"/>
      <c r="P156" s="13"/>
      <c r="Q156" s="13"/>
      <c r="R156" s="13"/>
      <c r="S156" s="13"/>
      <c r="T156" s="13"/>
      <c r="U156" s="13"/>
      <c r="V156" s="13"/>
      <c r="W156" s="13"/>
      <c r="X156" s="13"/>
      <c r="Y156" s="13"/>
      <c r="Z156" s="13"/>
    </row>
    <row r="157" spans="1:26" ht="12.75" customHeight="1" x14ac:dyDescent="0.25">
      <c r="A157" s="13"/>
      <c r="B157" s="891" t="s">
        <v>398</v>
      </c>
      <c r="C157" s="866"/>
      <c r="D157" s="81" t="s">
        <v>357</v>
      </c>
      <c r="E157" s="82" t="s">
        <v>358</v>
      </c>
      <c r="F157" s="73">
        <v>0</v>
      </c>
      <c r="G157" s="73">
        <v>0</v>
      </c>
      <c r="H157" s="73">
        <v>0</v>
      </c>
      <c r="I157" s="73"/>
      <c r="J157" s="73"/>
      <c r="K157" s="73"/>
      <c r="L157" s="13"/>
      <c r="M157" s="79">
        <f t="shared" si="0"/>
        <v>0</v>
      </c>
      <c r="N157" s="13"/>
      <c r="O157" s="902"/>
      <c r="P157" s="13"/>
      <c r="Q157" s="13"/>
      <c r="R157" s="13"/>
      <c r="S157" s="13"/>
      <c r="T157" s="13"/>
      <c r="U157" s="13"/>
      <c r="V157" s="13"/>
      <c r="W157" s="13"/>
      <c r="X157" s="13"/>
      <c r="Y157" s="13"/>
      <c r="Z157" s="13"/>
    </row>
    <row r="158" spans="1:26" ht="12.75" customHeight="1" x14ac:dyDescent="0.25">
      <c r="A158" s="13"/>
      <c r="B158" s="867"/>
      <c r="C158" s="866"/>
      <c r="D158" s="81" t="s">
        <v>359</v>
      </c>
      <c r="E158" s="82" t="s">
        <v>360</v>
      </c>
      <c r="F158" s="73">
        <v>0</v>
      </c>
      <c r="G158" s="73">
        <v>0</v>
      </c>
      <c r="H158" s="73">
        <v>0</v>
      </c>
      <c r="I158" s="73"/>
      <c r="J158" s="73"/>
      <c r="K158" s="73"/>
      <c r="L158" s="13"/>
      <c r="M158" s="79">
        <f t="shared" si="0"/>
        <v>0</v>
      </c>
      <c r="N158" s="13"/>
      <c r="O158" s="902"/>
      <c r="P158" s="13"/>
      <c r="Q158" s="13"/>
      <c r="R158" s="13"/>
      <c r="S158" s="13"/>
      <c r="T158" s="13"/>
      <c r="U158" s="13"/>
      <c r="V158" s="13"/>
      <c r="W158" s="13"/>
      <c r="X158" s="13"/>
      <c r="Y158" s="13"/>
      <c r="Z158" s="13"/>
    </row>
    <row r="159" spans="1:26" ht="12.75" customHeight="1" x14ac:dyDescent="0.25">
      <c r="A159" s="13"/>
      <c r="B159" s="891">
        <v>8</v>
      </c>
      <c r="C159" s="866"/>
      <c r="D159" s="119" t="s">
        <v>361</v>
      </c>
      <c r="E159" s="120" t="s">
        <v>362</v>
      </c>
      <c r="F159" s="121">
        <f t="shared" ref="F159:K159" si="11">F127+F129+F131+F133+F135+F137+F139+F141+F143+F145+F147+F149+F151+F153</f>
        <v>2</v>
      </c>
      <c r="G159" s="121">
        <f t="shared" si="11"/>
        <v>0</v>
      </c>
      <c r="H159" s="121">
        <f t="shared" si="11"/>
        <v>0</v>
      </c>
      <c r="I159" s="121">
        <f t="shared" si="11"/>
        <v>0</v>
      </c>
      <c r="J159" s="121">
        <f t="shared" si="11"/>
        <v>0</v>
      </c>
      <c r="K159" s="121">
        <f t="shared" si="11"/>
        <v>0</v>
      </c>
      <c r="L159" s="13"/>
      <c r="M159" s="110">
        <f t="shared" si="0"/>
        <v>2</v>
      </c>
      <c r="N159" s="13"/>
      <c r="O159" s="902"/>
      <c r="P159" s="13"/>
      <c r="Q159" s="13"/>
      <c r="R159" s="13"/>
      <c r="S159" s="13"/>
      <c r="T159" s="13"/>
      <c r="U159" s="13"/>
      <c r="V159" s="13"/>
      <c r="W159" s="13"/>
      <c r="X159" s="13"/>
      <c r="Y159" s="13"/>
      <c r="Z159" s="13"/>
    </row>
    <row r="160" spans="1:26" ht="12.75" customHeight="1" x14ac:dyDescent="0.25">
      <c r="A160" s="13"/>
      <c r="B160" s="867"/>
      <c r="C160" s="867"/>
      <c r="D160" s="119" t="s">
        <v>363</v>
      </c>
      <c r="E160" s="120" t="s">
        <v>364</v>
      </c>
      <c r="F160" s="121">
        <f>F128+F130+F132+F134+F136+F138+F140+F142+F144+F146+F148+F150+F152+F154</f>
        <v>60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60</v>
      </c>
      <c r="N160" s="13"/>
      <c r="O160" s="902"/>
      <c r="P160" s="13"/>
      <c r="Q160" s="13"/>
      <c r="R160" s="13"/>
      <c r="S160" s="13"/>
      <c r="T160" s="13"/>
      <c r="U160" s="13"/>
      <c r="V160" s="13"/>
      <c r="W160" s="13"/>
      <c r="X160" s="13"/>
      <c r="Y160" s="13"/>
      <c r="Z160" s="13"/>
    </row>
    <row r="161" spans="1:26" ht="12.75" customHeight="1" x14ac:dyDescent="0.25">
      <c r="A161" s="13"/>
      <c r="B161" s="891" t="s">
        <v>399</v>
      </c>
      <c r="C161" s="892" t="s">
        <v>400</v>
      </c>
      <c r="D161" s="81" t="s">
        <v>401</v>
      </c>
      <c r="E161" s="82" t="s">
        <v>402</v>
      </c>
      <c r="F161" s="73">
        <v>0</v>
      </c>
      <c r="G161" s="73">
        <v>0</v>
      </c>
      <c r="H161" s="73">
        <v>0</v>
      </c>
      <c r="I161" s="73"/>
      <c r="J161" s="73"/>
      <c r="K161" s="73"/>
      <c r="L161" s="13"/>
      <c r="M161" s="79">
        <f t="shared" si="0"/>
        <v>0</v>
      </c>
      <c r="N161" s="13"/>
      <c r="O161" s="901"/>
      <c r="P161" s="13"/>
      <c r="Q161" s="13"/>
      <c r="R161" s="13"/>
      <c r="S161" s="13"/>
      <c r="T161" s="13"/>
      <c r="U161" s="13"/>
      <c r="V161" s="13"/>
      <c r="W161" s="13"/>
      <c r="X161" s="13"/>
      <c r="Y161" s="13"/>
      <c r="Z161" s="13"/>
    </row>
    <row r="162" spans="1:26" ht="12.75" customHeight="1" x14ac:dyDescent="0.25">
      <c r="A162" s="13"/>
      <c r="B162" s="867"/>
      <c r="C162" s="866"/>
      <c r="D162" s="81" t="s">
        <v>403</v>
      </c>
      <c r="E162" s="82" t="s">
        <v>404</v>
      </c>
      <c r="F162" s="73">
        <v>0</v>
      </c>
      <c r="G162" s="73">
        <v>0</v>
      </c>
      <c r="H162" s="73">
        <v>0</v>
      </c>
      <c r="I162" s="73"/>
      <c r="J162" s="73"/>
      <c r="K162" s="73"/>
      <c r="L162" s="13"/>
      <c r="M162" s="79">
        <f t="shared" si="0"/>
        <v>0</v>
      </c>
      <c r="N162" s="13"/>
      <c r="O162" s="902"/>
      <c r="P162" s="13"/>
      <c r="Q162" s="13"/>
      <c r="R162" s="13"/>
      <c r="S162" s="13"/>
      <c r="T162" s="13"/>
      <c r="U162" s="13"/>
      <c r="V162" s="13"/>
      <c r="W162" s="13"/>
      <c r="X162" s="13"/>
      <c r="Y162" s="13"/>
      <c r="Z162" s="13"/>
    </row>
    <row r="163" spans="1:26" ht="12.75" customHeight="1" x14ac:dyDescent="0.25">
      <c r="A163" s="13"/>
      <c r="B163" s="891" t="s">
        <v>405</v>
      </c>
      <c r="C163" s="866"/>
      <c r="D163" s="81" t="s">
        <v>406</v>
      </c>
      <c r="E163" s="82" t="s">
        <v>407</v>
      </c>
      <c r="F163" s="73">
        <v>0</v>
      </c>
      <c r="G163" s="73">
        <v>0</v>
      </c>
      <c r="H163" s="73">
        <v>0</v>
      </c>
      <c r="I163" s="73"/>
      <c r="J163" s="73"/>
      <c r="K163" s="73"/>
      <c r="L163" s="13"/>
      <c r="M163" s="79">
        <f t="shared" si="0"/>
        <v>0</v>
      </c>
      <c r="N163" s="13"/>
      <c r="O163" s="902"/>
      <c r="P163" s="13"/>
      <c r="Q163" s="13"/>
      <c r="R163" s="13"/>
      <c r="S163" s="13"/>
      <c r="T163" s="13"/>
      <c r="U163" s="13"/>
      <c r="V163" s="13"/>
      <c r="W163" s="13"/>
      <c r="X163" s="13"/>
      <c r="Y163" s="13"/>
      <c r="Z163" s="13"/>
    </row>
    <row r="164" spans="1:26" ht="12.75" customHeight="1" x14ac:dyDescent="0.25">
      <c r="A164" s="13"/>
      <c r="B164" s="867"/>
      <c r="C164" s="866"/>
      <c r="D164" s="81" t="s">
        <v>408</v>
      </c>
      <c r="E164" s="82" t="s">
        <v>409</v>
      </c>
      <c r="F164" s="73">
        <v>0</v>
      </c>
      <c r="G164" s="73">
        <v>0</v>
      </c>
      <c r="H164" s="73">
        <v>0</v>
      </c>
      <c r="I164" s="73"/>
      <c r="J164" s="73"/>
      <c r="K164" s="73"/>
      <c r="L164" s="13"/>
      <c r="M164" s="79">
        <f t="shared" si="0"/>
        <v>0</v>
      </c>
      <c r="N164" s="13"/>
      <c r="O164" s="902"/>
      <c r="P164" s="13"/>
      <c r="Q164" s="13"/>
      <c r="R164" s="13"/>
      <c r="S164" s="13"/>
      <c r="T164" s="13"/>
      <c r="U164" s="13"/>
      <c r="V164" s="13"/>
      <c r="W164" s="13"/>
      <c r="X164" s="13"/>
      <c r="Y164" s="13"/>
      <c r="Z164" s="13"/>
    </row>
    <row r="165" spans="1:26" ht="12.75" customHeight="1" x14ac:dyDescent="0.25">
      <c r="A165" s="13"/>
      <c r="B165" s="891" t="s">
        <v>410</v>
      </c>
      <c r="C165" s="866"/>
      <c r="D165" s="81" t="s">
        <v>411</v>
      </c>
      <c r="E165" s="82" t="s">
        <v>412</v>
      </c>
      <c r="F165" s="73">
        <v>4</v>
      </c>
      <c r="G165" s="73">
        <v>4</v>
      </c>
      <c r="H165" s="73">
        <v>4</v>
      </c>
      <c r="I165" s="73"/>
      <c r="J165" s="73"/>
      <c r="K165" s="73"/>
      <c r="L165" s="13"/>
      <c r="M165" s="79">
        <f t="shared" si="0"/>
        <v>12</v>
      </c>
      <c r="N165" s="13"/>
      <c r="O165" s="902"/>
      <c r="P165" s="13"/>
      <c r="Q165" s="13"/>
      <c r="R165" s="13"/>
      <c r="S165" s="13"/>
      <c r="T165" s="13"/>
      <c r="U165" s="13"/>
      <c r="V165" s="13"/>
      <c r="W165" s="13"/>
      <c r="X165" s="13"/>
      <c r="Y165" s="13"/>
      <c r="Z165" s="13"/>
    </row>
    <row r="166" spans="1:26" ht="12.75" customHeight="1" x14ac:dyDescent="0.25">
      <c r="A166" s="13"/>
      <c r="B166" s="867"/>
      <c r="C166" s="866"/>
      <c r="D166" s="81" t="s">
        <v>413</v>
      </c>
      <c r="E166" s="82" t="s">
        <v>414</v>
      </c>
      <c r="F166" s="73">
        <v>1415</v>
      </c>
      <c r="G166" s="73">
        <v>1415</v>
      </c>
      <c r="H166" s="73">
        <v>1415</v>
      </c>
      <c r="I166" s="73"/>
      <c r="J166" s="73"/>
      <c r="K166" s="73"/>
      <c r="L166" s="13"/>
      <c r="M166" s="79">
        <f t="shared" si="0"/>
        <v>4245</v>
      </c>
      <c r="N166" s="13"/>
      <c r="O166" s="902"/>
      <c r="P166" s="13"/>
      <c r="Q166" s="13"/>
      <c r="R166" s="13"/>
      <c r="S166" s="13"/>
      <c r="T166" s="13"/>
      <c r="U166" s="13"/>
      <c r="V166" s="13"/>
      <c r="W166" s="13"/>
      <c r="X166" s="13"/>
      <c r="Y166" s="13"/>
      <c r="Z166" s="13"/>
    </row>
    <row r="167" spans="1:26" ht="12.75" customHeight="1" x14ac:dyDescent="0.25">
      <c r="A167" s="13"/>
      <c r="B167" s="891" t="s">
        <v>415</v>
      </c>
      <c r="C167" s="866"/>
      <c r="D167" s="81" t="s">
        <v>416</v>
      </c>
      <c r="E167" s="82" t="s">
        <v>417</v>
      </c>
      <c r="F167" s="73">
        <v>1</v>
      </c>
      <c r="G167" s="73">
        <v>1</v>
      </c>
      <c r="H167" s="73">
        <v>1</v>
      </c>
      <c r="I167" s="73"/>
      <c r="J167" s="73"/>
      <c r="K167" s="73"/>
      <c r="L167" s="13"/>
      <c r="M167" s="79">
        <f t="shared" si="0"/>
        <v>3</v>
      </c>
      <c r="N167" s="13"/>
      <c r="O167" s="902"/>
      <c r="P167" s="13"/>
      <c r="Q167" s="13"/>
      <c r="R167" s="13"/>
      <c r="S167" s="13"/>
      <c r="T167" s="13"/>
      <c r="U167" s="13"/>
      <c r="V167" s="13"/>
      <c r="W167" s="13"/>
      <c r="X167" s="13"/>
      <c r="Y167" s="13"/>
      <c r="Z167" s="13"/>
    </row>
    <row r="168" spans="1:26" ht="12.75" customHeight="1" x14ac:dyDescent="0.25">
      <c r="A168" s="13"/>
      <c r="B168" s="867"/>
      <c r="C168" s="866"/>
      <c r="D168" s="81" t="s">
        <v>418</v>
      </c>
      <c r="E168" s="82" t="s">
        <v>419</v>
      </c>
      <c r="F168" s="73">
        <v>50</v>
      </c>
      <c r="G168" s="73">
        <v>50</v>
      </c>
      <c r="H168" s="73">
        <v>50</v>
      </c>
      <c r="I168" s="73"/>
      <c r="J168" s="73"/>
      <c r="K168" s="73"/>
      <c r="L168" s="13"/>
      <c r="M168" s="79">
        <f t="shared" si="0"/>
        <v>150</v>
      </c>
      <c r="N168" s="13"/>
      <c r="O168" s="902"/>
      <c r="P168" s="13"/>
      <c r="Q168" s="13"/>
      <c r="R168" s="13"/>
      <c r="S168" s="13"/>
      <c r="T168" s="13"/>
      <c r="U168" s="13"/>
      <c r="V168" s="13"/>
      <c r="W168" s="13"/>
      <c r="X168" s="13"/>
      <c r="Y168" s="13"/>
      <c r="Z168" s="13"/>
    </row>
    <row r="169" spans="1:26" ht="12.75" customHeight="1" x14ac:dyDescent="0.25">
      <c r="A169" s="13"/>
      <c r="B169" s="891" t="s">
        <v>420</v>
      </c>
      <c r="C169" s="866"/>
      <c r="D169" s="81" t="s">
        <v>421</v>
      </c>
      <c r="E169" s="82" t="s">
        <v>422</v>
      </c>
      <c r="F169" s="73">
        <v>0</v>
      </c>
      <c r="G169" s="73">
        <v>0</v>
      </c>
      <c r="H169" s="73">
        <v>0</v>
      </c>
      <c r="I169" s="73"/>
      <c r="J169" s="73"/>
      <c r="K169" s="73"/>
      <c r="L169" s="13"/>
      <c r="M169" s="79">
        <f t="shared" si="0"/>
        <v>0</v>
      </c>
      <c r="N169" s="13"/>
      <c r="O169" s="902"/>
      <c r="P169" s="13"/>
      <c r="Q169" s="13"/>
      <c r="R169" s="13"/>
      <c r="S169" s="13"/>
      <c r="T169" s="13"/>
      <c r="U169" s="13"/>
      <c r="V169" s="13"/>
      <c r="W169" s="13"/>
      <c r="X169" s="13"/>
      <c r="Y169" s="13"/>
      <c r="Z169" s="13"/>
    </row>
    <row r="170" spans="1:26" ht="12.75" customHeight="1" x14ac:dyDescent="0.25">
      <c r="A170" s="13"/>
      <c r="B170" s="867"/>
      <c r="C170" s="866"/>
      <c r="D170" s="81" t="s">
        <v>423</v>
      </c>
      <c r="E170" s="82" t="s">
        <v>424</v>
      </c>
      <c r="F170" s="73">
        <v>0</v>
      </c>
      <c r="G170" s="73">
        <v>0</v>
      </c>
      <c r="H170" s="73">
        <v>0</v>
      </c>
      <c r="I170" s="73"/>
      <c r="J170" s="73"/>
      <c r="K170" s="73"/>
      <c r="L170" s="13"/>
      <c r="M170" s="79">
        <f t="shared" si="0"/>
        <v>0</v>
      </c>
      <c r="N170" s="13"/>
      <c r="O170" s="902"/>
      <c r="P170" s="13"/>
      <c r="Q170" s="13"/>
      <c r="R170" s="13"/>
      <c r="S170" s="13"/>
      <c r="T170" s="13"/>
      <c r="U170" s="13"/>
      <c r="V170" s="13"/>
      <c r="W170" s="13"/>
      <c r="X170" s="13"/>
      <c r="Y170" s="13"/>
      <c r="Z170" s="13"/>
    </row>
    <row r="171" spans="1:26" ht="12.75" customHeight="1" x14ac:dyDescent="0.25">
      <c r="A171" s="13"/>
      <c r="B171" s="891" t="s">
        <v>425</v>
      </c>
      <c r="C171" s="866"/>
      <c r="D171" s="81" t="s">
        <v>426</v>
      </c>
      <c r="E171" s="82" t="s">
        <v>427</v>
      </c>
      <c r="F171" s="73">
        <v>274</v>
      </c>
      <c r="G171" s="73">
        <v>274</v>
      </c>
      <c r="H171" s="73">
        <v>274</v>
      </c>
      <c r="I171" s="73"/>
      <c r="J171" s="73"/>
      <c r="K171" s="73"/>
      <c r="L171" s="13"/>
      <c r="M171" s="79">
        <f t="shared" si="0"/>
        <v>822</v>
      </c>
      <c r="N171" s="13"/>
      <c r="O171" s="902"/>
      <c r="P171" s="13"/>
      <c r="Q171" s="13"/>
      <c r="R171" s="13"/>
      <c r="S171" s="13"/>
      <c r="T171" s="13"/>
      <c r="U171" s="13"/>
      <c r="V171" s="13"/>
      <c r="W171" s="13"/>
      <c r="X171" s="13"/>
      <c r="Y171" s="13"/>
      <c r="Z171" s="13"/>
    </row>
    <row r="172" spans="1:26" ht="12.75" customHeight="1" x14ac:dyDescent="0.25">
      <c r="A172" s="13"/>
      <c r="B172" s="867"/>
      <c r="C172" s="866"/>
      <c r="D172" s="81" t="s">
        <v>428</v>
      </c>
      <c r="E172" s="82" t="s">
        <v>429</v>
      </c>
      <c r="F172" s="73">
        <v>1415</v>
      </c>
      <c r="G172" s="73">
        <v>1415</v>
      </c>
      <c r="H172" s="73">
        <v>1415</v>
      </c>
      <c r="I172" s="73"/>
      <c r="J172" s="73"/>
      <c r="K172" s="73"/>
      <c r="L172" s="13"/>
      <c r="M172" s="79">
        <f t="shared" si="0"/>
        <v>4245</v>
      </c>
      <c r="N172" s="13"/>
      <c r="O172" s="902"/>
      <c r="P172" s="13"/>
      <c r="Q172" s="13"/>
      <c r="R172" s="13"/>
      <c r="S172" s="13"/>
      <c r="T172" s="13"/>
      <c r="U172" s="13"/>
      <c r="V172" s="13"/>
      <c r="W172" s="13"/>
      <c r="X172" s="13"/>
      <c r="Y172" s="13"/>
      <c r="Z172" s="13"/>
    </row>
    <row r="173" spans="1:26" ht="12.75" customHeight="1" x14ac:dyDescent="0.25">
      <c r="A173" s="13"/>
      <c r="B173" s="891" t="s">
        <v>430</v>
      </c>
      <c r="C173" s="866"/>
      <c r="D173" s="81" t="s">
        <v>431</v>
      </c>
      <c r="E173" s="82" t="s">
        <v>432</v>
      </c>
      <c r="F173" s="73">
        <v>0</v>
      </c>
      <c r="G173" s="73">
        <v>0</v>
      </c>
      <c r="H173" s="73">
        <v>0</v>
      </c>
      <c r="I173" s="73"/>
      <c r="J173" s="73"/>
      <c r="K173" s="73"/>
      <c r="L173" s="13"/>
      <c r="M173" s="79">
        <f t="shared" si="0"/>
        <v>0</v>
      </c>
      <c r="N173" s="13"/>
      <c r="O173" s="902"/>
      <c r="P173" s="13"/>
      <c r="Q173" s="13"/>
      <c r="R173" s="13"/>
      <c r="S173" s="13"/>
      <c r="T173" s="13"/>
      <c r="U173" s="13"/>
      <c r="V173" s="13"/>
      <c r="W173" s="13"/>
      <c r="X173" s="13"/>
      <c r="Y173" s="13"/>
      <c r="Z173" s="13"/>
    </row>
    <row r="174" spans="1:26" ht="13.2" x14ac:dyDescent="0.25">
      <c r="A174" s="13"/>
      <c r="B174" s="867"/>
      <c r="C174" s="866"/>
      <c r="D174" s="81" t="s">
        <v>433</v>
      </c>
      <c r="E174" s="82" t="s">
        <v>434</v>
      </c>
      <c r="F174" s="73">
        <v>0</v>
      </c>
      <c r="G174" s="73">
        <v>0</v>
      </c>
      <c r="H174" s="73">
        <v>0</v>
      </c>
      <c r="I174" s="73"/>
      <c r="J174" s="73"/>
      <c r="K174" s="73"/>
      <c r="L174" s="13"/>
      <c r="M174" s="79">
        <f t="shared" si="0"/>
        <v>0</v>
      </c>
      <c r="N174" s="13"/>
      <c r="O174" s="902"/>
      <c r="P174" s="13"/>
      <c r="Q174" s="13"/>
      <c r="R174" s="13"/>
      <c r="S174" s="13"/>
      <c r="T174" s="13"/>
      <c r="U174" s="13"/>
      <c r="V174" s="13"/>
      <c r="W174" s="13"/>
      <c r="X174" s="13"/>
      <c r="Y174" s="13"/>
      <c r="Z174" s="13"/>
    </row>
    <row r="175" spans="1:26" ht="13.2" x14ac:dyDescent="0.25">
      <c r="A175" s="13"/>
      <c r="B175" s="891" t="s">
        <v>435</v>
      </c>
      <c r="C175" s="866"/>
      <c r="D175" s="81" t="s">
        <v>436</v>
      </c>
      <c r="E175" s="82" t="s">
        <v>437</v>
      </c>
      <c r="F175" s="73">
        <v>13</v>
      </c>
      <c r="G175" s="73">
        <v>13</v>
      </c>
      <c r="H175" s="73">
        <v>13</v>
      </c>
      <c r="I175" s="73"/>
      <c r="J175" s="73"/>
      <c r="K175" s="73"/>
      <c r="L175" s="13"/>
      <c r="M175" s="79">
        <f t="shared" si="0"/>
        <v>39</v>
      </c>
      <c r="N175" s="13"/>
      <c r="O175" s="902"/>
      <c r="P175" s="13"/>
      <c r="Q175" s="13"/>
      <c r="R175" s="13"/>
      <c r="S175" s="13"/>
      <c r="T175" s="13"/>
      <c r="U175" s="13"/>
      <c r="V175" s="13"/>
      <c r="W175" s="13"/>
      <c r="X175" s="13"/>
      <c r="Y175" s="13"/>
      <c r="Z175" s="13"/>
    </row>
    <row r="176" spans="1:26" ht="13.2" x14ac:dyDescent="0.25">
      <c r="A176" s="13"/>
      <c r="B176" s="867"/>
      <c r="C176" s="866"/>
      <c r="D176" s="81" t="s">
        <v>438</v>
      </c>
      <c r="E176" s="82" t="s">
        <v>439</v>
      </c>
      <c r="F176" s="73">
        <v>1415</v>
      </c>
      <c r="G176" s="73">
        <v>1415</v>
      </c>
      <c r="H176" s="73">
        <v>1415</v>
      </c>
      <c r="I176" s="73"/>
      <c r="J176" s="73"/>
      <c r="K176" s="73"/>
      <c r="L176" s="13"/>
      <c r="M176" s="79">
        <f t="shared" si="0"/>
        <v>4245</v>
      </c>
      <c r="N176" s="13"/>
      <c r="O176" s="902"/>
      <c r="P176" s="13"/>
      <c r="Q176" s="13"/>
      <c r="R176" s="13"/>
      <c r="S176" s="13"/>
      <c r="T176" s="13"/>
      <c r="U176" s="13"/>
      <c r="V176" s="13"/>
      <c r="W176" s="13"/>
      <c r="X176" s="13"/>
      <c r="Y176" s="13"/>
      <c r="Z176" s="13"/>
    </row>
    <row r="177" spans="1:26" ht="13.2" x14ac:dyDescent="0.25">
      <c r="A177" s="13"/>
      <c r="B177" s="891">
        <v>9</v>
      </c>
      <c r="C177" s="866"/>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902"/>
      <c r="P177" s="13"/>
      <c r="Q177" s="13"/>
      <c r="R177" s="13"/>
      <c r="S177" s="13"/>
      <c r="T177" s="13"/>
      <c r="U177" s="13"/>
      <c r="V177" s="13"/>
      <c r="W177" s="13"/>
      <c r="X177" s="13"/>
      <c r="Y177" s="13"/>
      <c r="Z177" s="13"/>
    </row>
    <row r="178" spans="1:26" ht="13.2" x14ac:dyDescent="0.25">
      <c r="A178" s="13"/>
      <c r="B178" s="867"/>
      <c r="C178" s="867"/>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902"/>
      <c r="P178" s="13"/>
      <c r="Q178" s="13"/>
      <c r="R178" s="13"/>
      <c r="S178" s="13"/>
      <c r="T178" s="13"/>
      <c r="U178" s="13"/>
      <c r="V178" s="13"/>
      <c r="W178" s="13"/>
      <c r="X178" s="13"/>
      <c r="Y178" s="13"/>
      <c r="Z178" s="13"/>
    </row>
    <row r="179" spans="1:26" ht="12.75" customHeight="1" x14ac:dyDescent="0.25">
      <c r="A179" s="13"/>
      <c r="B179" s="83" t="s">
        <v>442</v>
      </c>
      <c r="C179" s="892" t="s">
        <v>443</v>
      </c>
      <c r="D179" s="124" t="s">
        <v>444</v>
      </c>
      <c r="E179" s="125" t="s">
        <v>445</v>
      </c>
      <c r="F179" s="78">
        <v>258</v>
      </c>
      <c r="G179" s="78">
        <v>66</v>
      </c>
      <c r="H179" s="78">
        <v>54</v>
      </c>
      <c r="I179" s="78"/>
      <c r="J179" s="78"/>
      <c r="K179" s="78"/>
      <c r="L179" s="13"/>
      <c r="M179" s="79">
        <f>SUM(F179:K179)</f>
        <v>378</v>
      </c>
      <c r="N179" s="13"/>
      <c r="O179" s="901" t="s">
        <v>446</v>
      </c>
      <c r="P179" s="13"/>
      <c r="Q179" s="13"/>
      <c r="R179" s="13"/>
      <c r="S179" s="13"/>
      <c r="T179" s="13"/>
      <c r="U179" s="13"/>
      <c r="V179" s="13"/>
      <c r="W179" s="13"/>
      <c r="X179" s="13"/>
      <c r="Y179" s="13"/>
      <c r="Z179" s="13"/>
    </row>
    <row r="180" spans="1:26" ht="13.5" customHeight="1" x14ac:dyDescent="0.25">
      <c r="A180" s="13"/>
      <c r="B180" s="891" t="s">
        <v>447</v>
      </c>
      <c r="C180" s="866"/>
      <c r="D180" s="81" t="s">
        <v>448</v>
      </c>
      <c r="E180" s="82" t="s">
        <v>449</v>
      </c>
      <c r="F180" s="73">
        <v>50</v>
      </c>
      <c r="G180" s="73">
        <v>20</v>
      </c>
      <c r="H180" s="73">
        <v>15</v>
      </c>
      <c r="I180" s="73"/>
      <c r="J180" s="73"/>
      <c r="K180" s="73"/>
      <c r="L180" s="13"/>
      <c r="M180" s="79">
        <f t="shared" si="0"/>
        <v>85</v>
      </c>
      <c r="N180" s="13"/>
      <c r="O180" s="902"/>
      <c r="P180" s="13"/>
      <c r="Q180" s="13"/>
      <c r="R180" s="13"/>
      <c r="S180" s="13"/>
      <c r="T180" s="13"/>
      <c r="U180" s="13"/>
      <c r="V180" s="13"/>
      <c r="W180" s="13"/>
      <c r="X180" s="13"/>
      <c r="Y180" s="13"/>
      <c r="Z180" s="13"/>
    </row>
    <row r="181" spans="1:26" ht="13.5" customHeight="1" x14ac:dyDescent="0.25">
      <c r="A181" s="13"/>
      <c r="B181" s="867"/>
      <c r="C181" s="866"/>
      <c r="D181" s="124" t="s">
        <v>450</v>
      </c>
      <c r="E181" s="125" t="s">
        <v>451</v>
      </c>
      <c r="F181" s="78">
        <v>50</v>
      </c>
      <c r="G181" s="78">
        <v>20</v>
      </c>
      <c r="H181" s="78">
        <v>15</v>
      </c>
      <c r="I181" s="78"/>
      <c r="J181" s="78"/>
      <c r="K181" s="78"/>
      <c r="L181" s="13"/>
      <c r="M181" s="79">
        <f t="shared" si="0"/>
        <v>85</v>
      </c>
      <c r="N181" s="13"/>
      <c r="O181" s="902"/>
      <c r="P181" s="13"/>
      <c r="Q181" s="13"/>
      <c r="R181" s="13"/>
      <c r="S181" s="13"/>
      <c r="T181" s="13"/>
      <c r="U181" s="13"/>
      <c r="V181" s="13"/>
      <c r="W181" s="13"/>
      <c r="X181" s="13"/>
      <c r="Y181" s="13"/>
      <c r="Z181" s="13"/>
    </row>
    <row r="182" spans="1:26" ht="12.75" customHeight="1" x14ac:dyDescent="0.25">
      <c r="A182" s="13"/>
      <c r="B182" s="906" t="s">
        <v>452</v>
      </c>
      <c r="C182" s="866"/>
      <c r="D182" s="81" t="s">
        <v>453</v>
      </c>
      <c r="E182" s="82" t="s">
        <v>454</v>
      </c>
      <c r="F182" s="73">
        <v>2</v>
      </c>
      <c r="G182" s="73">
        <v>1</v>
      </c>
      <c r="H182" s="73">
        <v>5</v>
      </c>
      <c r="I182" s="73"/>
      <c r="J182" s="73"/>
      <c r="K182" s="73"/>
      <c r="L182" s="13"/>
      <c r="M182" s="79">
        <f t="shared" si="0"/>
        <v>8</v>
      </c>
      <c r="N182" s="13"/>
      <c r="O182" s="902"/>
      <c r="P182" s="13"/>
      <c r="Q182" s="13"/>
      <c r="R182" s="13"/>
      <c r="S182" s="13"/>
      <c r="T182" s="13"/>
      <c r="U182" s="13"/>
      <c r="V182" s="13"/>
      <c r="W182" s="13"/>
      <c r="X182" s="13"/>
      <c r="Y182" s="13"/>
      <c r="Z182" s="13"/>
    </row>
    <row r="183" spans="1:26" ht="12.75" customHeight="1" x14ac:dyDescent="0.25">
      <c r="A183" s="13"/>
      <c r="B183" s="867"/>
      <c r="C183" s="866"/>
      <c r="D183" s="124" t="s">
        <v>455</v>
      </c>
      <c r="E183" s="125" t="s">
        <v>456</v>
      </c>
      <c r="F183" s="78">
        <v>2</v>
      </c>
      <c r="G183" s="78">
        <v>1</v>
      </c>
      <c r="H183" s="78">
        <v>5</v>
      </c>
      <c r="I183" s="78"/>
      <c r="J183" s="78"/>
      <c r="K183" s="78"/>
      <c r="L183" s="13"/>
      <c r="M183" s="79">
        <f t="shared" si="0"/>
        <v>8</v>
      </c>
      <c r="N183" s="13"/>
      <c r="O183" s="902"/>
      <c r="P183" s="13"/>
      <c r="Q183" s="13"/>
      <c r="R183" s="13"/>
      <c r="S183" s="13"/>
      <c r="T183" s="13"/>
      <c r="U183" s="13"/>
      <c r="V183" s="13"/>
      <c r="W183" s="13"/>
      <c r="X183" s="13"/>
      <c r="Y183" s="13"/>
      <c r="Z183" s="13"/>
    </row>
    <row r="184" spans="1:26" ht="12.75" customHeight="1" x14ac:dyDescent="0.25">
      <c r="A184" s="13"/>
      <c r="B184" s="906" t="s">
        <v>457</v>
      </c>
      <c r="C184" s="866"/>
      <c r="D184" s="81" t="s">
        <v>458</v>
      </c>
      <c r="E184" s="82" t="s">
        <v>459</v>
      </c>
      <c r="F184" s="73">
        <v>46</v>
      </c>
      <c r="G184" s="73">
        <v>16</v>
      </c>
      <c r="H184" s="73">
        <v>14</v>
      </c>
      <c r="I184" s="73"/>
      <c r="J184" s="73"/>
      <c r="K184" s="73"/>
      <c r="L184" s="13"/>
      <c r="M184" s="79">
        <f t="shared" si="0"/>
        <v>76</v>
      </c>
      <c r="N184" s="13"/>
      <c r="O184" s="902"/>
      <c r="P184" s="13"/>
      <c r="Q184" s="13"/>
      <c r="R184" s="13"/>
      <c r="S184" s="13"/>
      <c r="T184" s="13"/>
      <c r="U184" s="13"/>
      <c r="V184" s="13"/>
      <c r="W184" s="13"/>
      <c r="X184" s="13"/>
      <c r="Y184" s="13"/>
      <c r="Z184" s="13"/>
    </row>
    <row r="185" spans="1:26" ht="12.75" customHeight="1" x14ac:dyDescent="0.25">
      <c r="A185" s="13"/>
      <c r="B185" s="867"/>
      <c r="C185" s="866"/>
      <c r="D185" s="124" t="s">
        <v>460</v>
      </c>
      <c r="E185" s="125" t="s">
        <v>461</v>
      </c>
      <c r="F185" s="78">
        <v>50</v>
      </c>
      <c r="G185" s="78">
        <v>20</v>
      </c>
      <c r="H185" s="78">
        <v>15</v>
      </c>
      <c r="I185" s="78"/>
      <c r="J185" s="78"/>
      <c r="K185" s="78"/>
      <c r="L185" s="13"/>
      <c r="M185" s="79">
        <f t="shared" si="0"/>
        <v>85</v>
      </c>
      <c r="N185" s="13"/>
      <c r="O185" s="902"/>
      <c r="P185" s="13"/>
      <c r="Q185" s="13"/>
      <c r="R185" s="13"/>
      <c r="S185" s="13"/>
      <c r="T185" s="13"/>
      <c r="U185" s="13"/>
      <c r="V185" s="13"/>
      <c r="W185" s="13"/>
      <c r="X185" s="13"/>
      <c r="Y185" s="13"/>
      <c r="Z185" s="13"/>
    </row>
    <row r="186" spans="1:26" ht="12.75" customHeight="1" x14ac:dyDescent="0.25">
      <c r="A186" s="13"/>
      <c r="B186" s="63" t="s">
        <v>462</v>
      </c>
      <c r="C186" s="866"/>
      <c r="D186" s="81" t="s">
        <v>463</v>
      </c>
      <c r="E186" s="82" t="s">
        <v>464</v>
      </c>
      <c r="F186" s="73">
        <v>248</v>
      </c>
      <c r="G186" s="73">
        <v>64</v>
      </c>
      <c r="H186" s="73">
        <v>54</v>
      </c>
      <c r="I186" s="73"/>
      <c r="J186" s="73"/>
      <c r="K186" s="73"/>
      <c r="L186" s="13"/>
      <c r="M186" s="79">
        <f t="shared" si="0"/>
        <v>366</v>
      </c>
      <c r="N186" s="13"/>
      <c r="O186" s="902"/>
      <c r="P186" s="13"/>
      <c r="Q186" s="13"/>
      <c r="R186" s="13"/>
      <c r="S186" s="13"/>
      <c r="T186" s="13"/>
      <c r="U186" s="13"/>
      <c r="V186" s="13"/>
      <c r="W186" s="13"/>
      <c r="X186" s="13"/>
      <c r="Y186" s="13"/>
      <c r="Z186" s="13"/>
    </row>
    <row r="187" spans="1:26" ht="12.75" customHeight="1" x14ac:dyDescent="0.25">
      <c r="A187" s="13"/>
      <c r="B187" s="83" t="s">
        <v>465</v>
      </c>
      <c r="C187" s="866"/>
      <c r="D187" s="81" t="s">
        <v>466</v>
      </c>
      <c r="E187" s="82" t="s">
        <v>467</v>
      </c>
      <c r="F187" s="73">
        <v>257</v>
      </c>
      <c r="G187" s="73">
        <v>66</v>
      </c>
      <c r="H187" s="73">
        <v>54</v>
      </c>
      <c r="I187" s="73"/>
      <c r="J187" s="73"/>
      <c r="K187" s="73"/>
      <c r="L187" s="13"/>
      <c r="M187" s="79">
        <f t="shared" si="0"/>
        <v>377</v>
      </c>
      <c r="N187" s="13"/>
      <c r="O187" s="902"/>
      <c r="P187" s="13"/>
      <c r="Q187" s="13"/>
      <c r="R187" s="13"/>
      <c r="S187" s="13"/>
      <c r="T187" s="13"/>
      <c r="U187" s="13"/>
      <c r="V187" s="13"/>
      <c r="W187" s="13"/>
      <c r="X187" s="13"/>
      <c r="Y187" s="13"/>
      <c r="Z187" s="13"/>
    </row>
    <row r="188" spans="1:26" ht="12.75" customHeight="1" x14ac:dyDescent="0.25">
      <c r="A188" s="13"/>
      <c r="B188" s="83" t="s">
        <v>468</v>
      </c>
      <c r="C188" s="866"/>
      <c r="D188" s="81" t="s">
        <v>469</v>
      </c>
      <c r="E188" s="82" t="s">
        <v>470</v>
      </c>
      <c r="F188" s="73">
        <v>251</v>
      </c>
      <c r="G188" s="73">
        <v>63</v>
      </c>
      <c r="H188" s="73">
        <v>54</v>
      </c>
      <c r="I188" s="73"/>
      <c r="J188" s="73"/>
      <c r="K188" s="73"/>
      <c r="L188" s="13"/>
      <c r="M188" s="79">
        <f t="shared" si="0"/>
        <v>368</v>
      </c>
      <c r="N188" s="13"/>
      <c r="O188" s="902"/>
      <c r="P188" s="13"/>
      <c r="Q188" s="13"/>
      <c r="R188" s="13"/>
      <c r="S188" s="13"/>
      <c r="T188" s="13"/>
      <c r="U188" s="13"/>
      <c r="V188" s="13"/>
      <c r="W188" s="13"/>
      <c r="X188" s="13"/>
      <c r="Y188" s="13"/>
      <c r="Z188" s="13"/>
    </row>
    <row r="189" spans="1:26" ht="12.75" customHeight="1" x14ac:dyDescent="0.25">
      <c r="A189" s="13"/>
      <c r="B189" s="83" t="s">
        <v>471</v>
      </c>
      <c r="C189" s="866"/>
      <c r="D189" s="81" t="s">
        <v>472</v>
      </c>
      <c r="E189" s="82" t="s">
        <v>473</v>
      </c>
      <c r="F189" s="73">
        <v>256</v>
      </c>
      <c r="G189" s="73">
        <v>63</v>
      </c>
      <c r="H189" s="73">
        <v>50</v>
      </c>
      <c r="I189" s="73"/>
      <c r="J189" s="73"/>
      <c r="K189" s="73"/>
      <c r="L189" s="13"/>
      <c r="M189" s="79">
        <f t="shared" si="0"/>
        <v>369</v>
      </c>
      <c r="N189" s="13"/>
      <c r="O189" s="902"/>
      <c r="P189" s="13"/>
      <c r="Q189" s="13"/>
      <c r="R189" s="13"/>
      <c r="S189" s="13"/>
      <c r="T189" s="13"/>
      <c r="U189" s="13"/>
      <c r="V189" s="13"/>
      <c r="W189" s="13"/>
      <c r="X189" s="13"/>
      <c r="Y189" s="13"/>
      <c r="Z189" s="13"/>
    </row>
    <row r="190" spans="1:26" ht="12.75" customHeight="1" x14ac:dyDescent="0.25">
      <c r="A190" s="13"/>
      <c r="B190" s="83" t="s">
        <v>474</v>
      </c>
      <c r="C190" s="866"/>
      <c r="D190" s="81" t="s">
        <v>475</v>
      </c>
      <c r="E190" s="82" t="s">
        <v>476</v>
      </c>
      <c r="F190" s="73">
        <v>243</v>
      </c>
      <c r="G190" s="73">
        <v>65</v>
      </c>
      <c r="H190" s="73">
        <v>46</v>
      </c>
      <c r="I190" s="73"/>
      <c r="J190" s="73"/>
      <c r="K190" s="73"/>
      <c r="L190" s="13"/>
      <c r="M190" s="79">
        <f t="shared" si="0"/>
        <v>354</v>
      </c>
      <c r="N190" s="13"/>
      <c r="O190" s="902"/>
      <c r="P190" s="13"/>
      <c r="Q190" s="13"/>
      <c r="R190" s="13"/>
      <c r="S190" s="13"/>
      <c r="T190" s="13"/>
      <c r="U190" s="13"/>
      <c r="V190" s="13"/>
      <c r="W190" s="13"/>
      <c r="X190" s="13"/>
      <c r="Y190" s="13"/>
      <c r="Z190" s="13"/>
    </row>
    <row r="191" spans="1:26" ht="12.75" customHeight="1" x14ac:dyDescent="0.25">
      <c r="A191" s="13"/>
      <c r="B191" s="83" t="s">
        <v>477</v>
      </c>
      <c r="C191" s="866"/>
      <c r="D191" s="81" t="s">
        <v>478</v>
      </c>
      <c r="E191" s="82" t="s">
        <v>479</v>
      </c>
      <c r="F191" s="73">
        <v>209</v>
      </c>
      <c r="G191" s="73">
        <v>38</v>
      </c>
      <c r="H191" s="73">
        <v>30</v>
      </c>
      <c r="I191" s="73"/>
      <c r="J191" s="73"/>
      <c r="K191" s="73"/>
      <c r="L191" s="13"/>
      <c r="M191" s="79">
        <f t="shared" si="0"/>
        <v>277</v>
      </c>
      <c r="N191" s="13"/>
      <c r="O191" s="902"/>
      <c r="P191" s="13"/>
      <c r="Q191" s="13"/>
      <c r="R191" s="13"/>
      <c r="S191" s="13"/>
      <c r="T191" s="13"/>
      <c r="U191" s="13"/>
      <c r="V191" s="13"/>
      <c r="W191" s="13"/>
      <c r="X191" s="13"/>
      <c r="Y191" s="13"/>
      <c r="Z191" s="13"/>
    </row>
    <row r="192" spans="1:26" ht="12.75" customHeight="1" x14ac:dyDescent="0.25">
      <c r="A192" s="13"/>
      <c r="B192" s="83" t="s">
        <v>480</v>
      </c>
      <c r="C192" s="866"/>
      <c r="D192" s="81" t="s">
        <v>481</v>
      </c>
      <c r="E192" s="82" t="s">
        <v>482</v>
      </c>
      <c r="F192" s="73">
        <v>144</v>
      </c>
      <c r="G192" s="73">
        <v>42</v>
      </c>
      <c r="H192" s="73">
        <v>34</v>
      </c>
      <c r="I192" s="73"/>
      <c r="J192" s="73"/>
      <c r="K192" s="73"/>
      <c r="L192" s="13"/>
      <c r="M192" s="79">
        <f t="shared" si="0"/>
        <v>220</v>
      </c>
      <c r="N192" s="13"/>
      <c r="O192" s="902"/>
      <c r="P192" s="13"/>
      <c r="Q192" s="13"/>
      <c r="R192" s="13"/>
      <c r="S192" s="13"/>
      <c r="T192" s="13"/>
      <c r="U192" s="13"/>
      <c r="V192" s="13"/>
      <c r="W192" s="13"/>
      <c r="X192" s="13"/>
      <c r="Y192" s="13"/>
      <c r="Z192" s="13"/>
    </row>
    <row r="193" spans="1:26" ht="12.75" customHeight="1" x14ac:dyDescent="0.25">
      <c r="A193" s="13"/>
      <c r="B193" s="83">
        <v>10</v>
      </c>
      <c r="C193" s="867"/>
      <c r="D193" s="119" t="s">
        <v>483</v>
      </c>
      <c r="E193" s="120" t="s">
        <v>484</v>
      </c>
      <c r="F193" s="121">
        <v>116</v>
      </c>
      <c r="G193" s="121">
        <v>22</v>
      </c>
      <c r="H193" s="121">
        <v>18</v>
      </c>
      <c r="I193" s="121">
        <f t="shared" ref="I193:K193" si="15">SUM(I180,I182,I184,I186:I192)</f>
        <v>0</v>
      </c>
      <c r="J193" s="121">
        <f t="shared" si="15"/>
        <v>0</v>
      </c>
      <c r="K193" s="121">
        <f t="shared" si="15"/>
        <v>0</v>
      </c>
      <c r="L193" s="13"/>
      <c r="M193" s="110">
        <f t="shared" si="0"/>
        <v>156</v>
      </c>
      <c r="N193" s="13"/>
      <c r="O193" s="902"/>
      <c r="P193" s="13"/>
      <c r="Q193" s="13"/>
      <c r="R193" s="13"/>
      <c r="S193" s="13"/>
      <c r="T193" s="13"/>
      <c r="U193" s="13"/>
      <c r="V193" s="13"/>
      <c r="W193" s="13"/>
      <c r="X193" s="13"/>
      <c r="Y193" s="13"/>
      <c r="Z193" s="13"/>
    </row>
    <row r="194" spans="1:26" ht="12.75" customHeight="1" x14ac:dyDescent="0.25">
      <c r="A194" s="13"/>
      <c r="B194" s="891" t="s">
        <v>485</v>
      </c>
      <c r="C194" s="892" t="s">
        <v>486</v>
      </c>
      <c r="D194" s="81" t="s">
        <v>487</v>
      </c>
      <c r="E194" s="82" t="s">
        <v>488</v>
      </c>
      <c r="F194" s="73">
        <v>1</v>
      </c>
      <c r="G194" s="73">
        <v>2</v>
      </c>
      <c r="H194" s="73">
        <v>2</v>
      </c>
      <c r="I194" s="73"/>
      <c r="J194" s="73"/>
      <c r="K194" s="73"/>
      <c r="L194" s="13"/>
      <c r="M194" s="79">
        <f t="shared" si="0"/>
        <v>5</v>
      </c>
      <c r="N194" s="13"/>
      <c r="O194" s="901" t="s">
        <v>903</v>
      </c>
      <c r="P194" s="13"/>
      <c r="Q194" s="13"/>
      <c r="R194" s="13"/>
      <c r="S194" s="13"/>
      <c r="T194" s="13"/>
      <c r="U194" s="13"/>
      <c r="V194" s="13"/>
      <c r="W194" s="13"/>
      <c r="X194" s="13"/>
      <c r="Y194" s="13"/>
      <c r="Z194" s="13"/>
    </row>
    <row r="195" spans="1:26" ht="12.75" customHeight="1" x14ac:dyDescent="0.25">
      <c r="A195" s="13"/>
      <c r="B195" s="867"/>
      <c r="C195" s="866"/>
      <c r="D195" s="81" t="s">
        <v>490</v>
      </c>
      <c r="E195" s="82" t="s">
        <v>491</v>
      </c>
      <c r="F195" s="73">
        <v>2</v>
      </c>
      <c r="G195" s="73">
        <v>4</v>
      </c>
      <c r="H195" s="73">
        <v>4</v>
      </c>
      <c r="I195" s="73"/>
      <c r="J195" s="73"/>
      <c r="K195" s="73"/>
      <c r="L195" s="13"/>
      <c r="M195" s="79">
        <f t="shared" si="0"/>
        <v>10</v>
      </c>
      <c r="N195" s="13"/>
      <c r="O195" s="902"/>
      <c r="P195" s="13"/>
      <c r="Q195" s="13"/>
      <c r="R195" s="13"/>
      <c r="S195" s="13"/>
      <c r="T195" s="13"/>
      <c r="U195" s="13"/>
      <c r="V195" s="13"/>
      <c r="W195" s="13"/>
      <c r="X195" s="13"/>
      <c r="Y195" s="13"/>
      <c r="Z195" s="13"/>
    </row>
    <row r="196" spans="1:26" ht="12.75" customHeight="1" x14ac:dyDescent="0.25">
      <c r="A196" s="13"/>
      <c r="B196" s="891" t="s">
        <v>492</v>
      </c>
      <c r="C196" s="866"/>
      <c r="D196" s="81" t="s">
        <v>493</v>
      </c>
      <c r="E196" s="82" t="s">
        <v>494</v>
      </c>
      <c r="F196" s="73">
        <v>0</v>
      </c>
      <c r="G196" s="73">
        <v>0</v>
      </c>
      <c r="H196" s="73">
        <v>0</v>
      </c>
      <c r="I196" s="73"/>
      <c r="J196" s="73"/>
      <c r="K196" s="73"/>
      <c r="L196" s="13"/>
      <c r="M196" s="79">
        <f t="shared" si="0"/>
        <v>0</v>
      </c>
      <c r="N196" s="13"/>
      <c r="O196" s="902"/>
      <c r="P196" s="13"/>
      <c r="Q196" s="13"/>
      <c r="R196" s="13"/>
      <c r="S196" s="13"/>
      <c r="T196" s="13"/>
      <c r="U196" s="13"/>
      <c r="V196" s="13"/>
      <c r="W196" s="13"/>
      <c r="X196" s="13"/>
      <c r="Y196" s="13"/>
      <c r="Z196" s="13"/>
    </row>
    <row r="197" spans="1:26" ht="12.75" customHeight="1" x14ac:dyDescent="0.25">
      <c r="A197" s="13"/>
      <c r="B197" s="867"/>
      <c r="C197" s="866"/>
      <c r="D197" s="81" t="s">
        <v>495</v>
      </c>
      <c r="E197" s="82" t="s">
        <v>496</v>
      </c>
      <c r="F197" s="73">
        <v>0</v>
      </c>
      <c r="G197" s="73">
        <v>0</v>
      </c>
      <c r="H197" s="73">
        <v>0</v>
      </c>
      <c r="I197" s="73"/>
      <c r="J197" s="73"/>
      <c r="K197" s="73"/>
      <c r="L197" s="13"/>
      <c r="M197" s="79">
        <f t="shared" si="0"/>
        <v>0</v>
      </c>
      <c r="N197" s="13"/>
      <c r="O197" s="902"/>
      <c r="P197" s="13"/>
      <c r="Q197" s="13"/>
      <c r="R197" s="13"/>
      <c r="S197" s="13"/>
      <c r="T197" s="13"/>
      <c r="U197" s="13"/>
      <c r="V197" s="13"/>
      <c r="W197" s="13"/>
      <c r="X197" s="13"/>
      <c r="Y197" s="13"/>
      <c r="Z197" s="13"/>
    </row>
    <row r="198" spans="1:26" ht="12.75" customHeight="1" x14ac:dyDescent="0.25">
      <c r="A198" s="13"/>
      <c r="B198" s="891" t="s">
        <v>497</v>
      </c>
      <c r="C198" s="866"/>
      <c r="D198" s="81" t="s">
        <v>498</v>
      </c>
      <c r="E198" s="82" t="s">
        <v>499</v>
      </c>
      <c r="F198" s="73">
        <v>0</v>
      </c>
      <c r="G198" s="73">
        <v>0</v>
      </c>
      <c r="H198" s="73">
        <v>0</v>
      </c>
      <c r="I198" s="73"/>
      <c r="J198" s="73"/>
      <c r="K198" s="73"/>
      <c r="L198" s="13"/>
      <c r="M198" s="79">
        <f t="shared" si="0"/>
        <v>0</v>
      </c>
      <c r="N198" s="13"/>
      <c r="O198" s="902"/>
      <c r="P198" s="13"/>
      <c r="Q198" s="13"/>
      <c r="R198" s="13"/>
      <c r="S198" s="13"/>
      <c r="T198" s="13"/>
      <c r="U198" s="13"/>
      <c r="V198" s="13"/>
      <c r="W198" s="13"/>
      <c r="X198" s="13"/>
      <c r="Y198" s="13"/>
      <c r="Z198" s="13"/>
    </row>
    <row r="199" spans="1:26" ht="12.75" customHeight="1" x14ac:dyDescent="0.25">
      <c r="A199" s="13"/>
      <c r="B199" s="867"/>
      <c r="C199" s="866"/>
      <c r="D199" s="81" t="s">
        <v>500</v>
      </c>
      <c r="E199" s="82" t="s">
        <v>501</v>
      </c>
      <c r="F199" s="73">
        <v>0</v>
      </c>
      <c r="G199" s="73">
        <v>0</v>
      </c>
      <c r="H199" s="73">
        <v>0</v>
      </c>
      <c r="I199" s="73"/>
      <c r="J199" s="73"/>
      <c r="K199" s="73"/>
      <c r="L199" s="13"/>
      <c r="M199" s="79">
        <f t="shared" si="0"/>
        <v>0</v>
      </c>
      <c r="N199" s="13"/>
      <c r="O199" s="902"/>
      <c r="P199" s="13"/>
      <c r="Q199" s="13"/>
      <c r="R199" s="13"/>
      <c r="S199" s="13"/>
      <c r="T199" s="13"/>
      <c r="U199" s="13"/>
      <c r="V199" s="13"/>
      <c r="W199" s="13"/>
      <c r="X199" s="13"/>
      <c r="Y199" s="13"/>
      <c r="Z199" s="13"/>
    </row>
    <row r="200" spans="1:26" ht="12.75" customHeight="1" x14ac:dyDescent="0.25">
      <c r="A200" s="13"/>
      <c r="B200" s="891" t="s">
        <v>502</v>
      </c>
      <c r="C200" s="866"/>
      <c r="D200" s="81" t="s">
        <v>503</v>
      </c>
      <c r="E200" s="82" t="s">
        <v>59</v>
      </c>
      <c r="F200" s="73">
        <v>0</v>
      </c>
      <c r="G200" s="73">
        <v>0</v>
      </c>
      <c r="H200" s="73">
        <v>0</v>
      </c>
      <c r="I200" s="73"/>
      <c r="J200" s="73"/>
      <c r="K200" s="73"/>
      <c r="L200" s="13"/>
      <c r="M200" s="79">
        <f t="shared" si="0"/>
        <v>0</v>
      </c>
      <c r="N200" s="13"/>
      <c r="O200" s="902"/>
      <c r="P200" s="13"/>
      <c r="Q200" s="13"/>
      <c r="R200" s="13"/>
      <c r="S200" s="13"/>
      <c r="T200" s="13"/>
      <c r="U200" s="13"/>
      <c r="V200" s="13"/>
      <c r="W200" s="13"/>
      <c r="X200" s="13"/>
      <c r="Y200" s="13"/>
      <c r="Z200" s="13"/>
    </row>
    <row r="201" spans="1:26" ht="12.75" customHeight="1" x14ac:dyDescent="0.25">
      <c r="A201" s="13"/>
      <c r="B201" s="867"/>
      <c r="C201" s="866"/>
      <c r="D201" s="81" t="s">
        <v>504</v>
      </c>
      <c r="E201" s="82" t="s">
        <v>505</v>
      </c>
      <c r="F201" s="73">
        <v>0</v>
      </c>
      <c r="G201" s="73">
        <v>0</v>
      </c>
      <c r="H201" s="73">
        <v>0</v>
      </c>
      <c r="I201" s="73"/>
      <c r="J201" s="73"/>
      <c r="K201" s="73"/>
      <c r="L201" s="13"/>
      <c r="M201" s="79">
        <f t="shared" si="0"/>
        <v>0</v>
      </c>
      <c r="N201" s="13"/>
      <c r="O201" s="902"/>
      <c r="P201" s="13"/>
      <c r="Q201" s="13"/>
      <c r="R201" s="13"/>
      <c r="S201" s="13"/>
      <c r="T201" s="13"/>
      <c r="U201" s="13"/>
      <c r="V201" s="13"/>
      <c r="W201" s="13"/>
      <c r="X201" s="13"/>
      <c r="Y201" s="13"/>
      <c r="Z201" s="13"/>
    </row>
    <row r="202" spans="1:26" ht="12.75" customHeight="1" x14ac:dyDescent="0.25">
      <c r="A202" s="13"/>
      <c r="B202" s="891" t="s">
        <v>506</v>
      </c>
      <c r="C202" s="866"/>
      <c r="D202" s="81" t="s">
        <v>507</v>
      </c>
      <c r="E202" s="82" t="s">
        <v>508</v>
      </c>
      <c r="F202" s="73">
        <v>0</v>
      </c>
      <c r="G202" s="73">
        <v>0</v>
      </c>
      <c r="H202" s="73">
        <v>0</v>
      </c>
      <c r="I202" s="73"/>
      <c r="J202" s="73"/>
      <c r="K202" s="73"/>
      <c r="L202" s="13"/>
      <c r="M202" s="79">
        <f t="shared" si="0"/>
        <v>0</v>
      </c>
      <c r="N202" s="13"/>
      <c r="O202" s="902"/>
      <c r="P202" s="13"/>
      <c r="Q202" s="13"/>
      <c r="R202" s="13"/>
      <c r="S202" s="13"/>
      <c r="T202" s="13"/>
      <c r="U202" s="13"/>
      <c r="V202" s="13"/>
      <c r="W202" s="13"/>
      <c r="X202" s="13"/>
      <c r="Y202" s="13"/>
      <c r="Z202" s="13"/>
    </row>
    <row r="203" spans="1:26" ht="12.75" customHeight="1" x14ac:dyDescent="0.25">
      <c r="A203" s="13"/>
      <c r="B203" s="867"/>
      <c r="C203" s="866"/>
      <c r="D203" s="81" t="s">
        <v>509</v>
      </c>
      <c r="E203" s="82" t="s">
        <v>510</v>
      </c>
      <c r="F203" s="73">
        <v>0</v>
      </c>
      <c r="G203" s="73">
        <v>0</v>
      </c>
      <c r="H203" s="73">
        <v>0</v>
      </c>
      <c r="I203" s="73"/>
      <c r="J203" s="73"/>
      <c r="K203" s="73"/>
      <c r="L203" s="13"/>
      <c r="M203" s="79">
        <f t="shared" si="0"/>
        <v>0</v>
      </c>
      <c r="N203" s="13"/>
      <c r="O203" s="902"/>
      <c r="P203" s="13"/>
      <c r="Q203" s="13"/>
      <c r="R203" s="13"/>
      <c r="S203" s="13"/>
      <c r="T203" s="13"/>
      <c r="U203" s="13"/>
      <c r="V203" s="13"/>
      <c r="W203" s="13"/>
      <c r="X203" s="13"/>
      <c r="Y203" s="13"/>
      <c r="Z203" s="13"/>
    </row>
    <row r="204" spans="1:26" ht="12.75" customHeight="1" x14ac:dyDescent="0.25">
      <c r="A204" s="13"/>
      <c r="B204" s="891" t="s">
        <v>511</v>
      </c>
      <c r="C204" s="866"/>
      <c r="D204" s="81" t="s">
        <v>512</v>
      </c>
      <c r="E204" s="82" t="s">
        <v>513</v>
      </c>
      <c r="F204" s="762">
        <v>0</v>
      </c>
      <c r="G204" s="762">
        <v>0</v>
      </c>
      <c r="H204" s="762">
        <v>0</v>
      </c>
      <c r="I204" s="73"/>
      <c r="J204" s="73"/>
      <c r="K204" s="73"/>
      <c r="L204" s="13"/>
      <c r="M204" s="79">
        <f t="shared" si="0"/>
        <v>0</v>
      </c>
      <c r="N204" s="13"/>
      <c r="O204" s="902"/>
      <c r="P204" s="13"/>
      <c r="Q204" s="13"/>
      <c r="R204" s="13"/>
      <c r="S204" s="13"/>
      <c r="T204" s="13"/>
      <c r="U204" s="13"/>
      <c r="V204" s="13"/>
      <c r="W204" s="13"/>
      <c r="X204" s="13"/>
      <c r="Y204" s="13"/>
      <c r="Z204" s="13"/>
    </row>
    <row r="205" spans="1:26" ht="12.75" customHeight="1" x14ac:dyDescent="0.25">
      <c r="A205" s="13"/>
      <c r="B205" s="867"/>
      <c r="C205" s="866"/>
      <c r="D205" s="81" t="s">
        <v>514</v>
      </c>
      <c r="E205" s="82" t="s">
        <v>515</v>
      </c>
      <c r="F205" s="762">
        <v>0</v>
      </c>
      <c r="G205" s="762">
        <v>0</v>
      </c>
      <c r="H205" s="762">
        <v>0</v>
      </c>
      <c r="I205" s="73"/>
      <c r="J205" s="73"/>
      <c r="K205" s="73"/>
      <c r="L205" s="13"/>
      <c r="M205" s="79">
        <f t="shared" si="0"/>
        <v>0</v>
      </c>
      <c r="N205" s="13"/>
      <c r="O205" s="902"/>
      <c r="P205" s="13"/>
      <c r="Q205" s="13"/>
      <c r="R205" s="13"/>
      <c r="S205" s="13"/>
      <c r="T205" s="13"/>
      <c r="U205" s="13"/>
      <c r="V205" s="13"/>
      <c r="W205" s="13"/>
      <c r="X205" s="13"/>
      <c r="Y205" s="13"/>
      <c r="Z205" s="13"/>
    </row>
    <row r="206" spans="1:26" ht="12.75" customHeight="1" x14ac:dyDescent="0.25">
      <c r="A206" s="13"/>
      <c r="B206" s="83">
        <v>11</v>
      </c>
      <c r="C206" s="867"/>
      <c r="D206" s="119" t="s">
        <v>516</v>
      </c>
      <c r="E206" s="120" t="s">
        <v>517</v>
      </c>
      <c r="F206" s="121">
        <f t="shared" ref="F206:K206" si="16">F194+F196+F198+F200+F202+F204</f>
        <v>1</v>
      </c>
      <c r="G206" s="121">
        <f t="shared" si="16"/>
        <v>2</v>
      </c>
      <c r="H206" s="121">
        <f t="shared" si="16"/>
        <v>2</v>
      </c>
      <c r="I206" s="121">
        <f t="shared" si="16"/>
        <v>0</v>
      </c>
      <c r="J206" s="121">
        <f t="shared" si="16"/>
        <v>0</v>
      </c>
      <c r="K206" s="121">
        <f t="shared" si="16"/>
        <v>0</v>
      </c>
      <c r="L206" s="13"/>
      <c r="M206" s="110">
        <f t="shared" si="0"/>
        <v>5</v>
      </c>
      <c r="N206" s="13"/>
      <c r="O206" s="902"/>
      <c r="P206" s="13"/>
      <c r="Q206" s="13"/>
      <c r="R206" s="13"/>
      <c r="S206" s="13"/>
      <c r="T206" s="13"/>
      <c r="U206" s="13"/>
      <c r="V206" s="13"/>
      <c r="W206" s="13"/>
      <c r="X206" s="13"/>
      <c r="Y206" s="13"/>
      <c r="Z206" s="13"/>
    </row>
    <row r="207" spans="1:26" ht="12.75" customHeight="1" x14ac:dyDescent="0.25">
      <c r="A207" s="13"/>
      <c r="B207" s="62" t="s">
        <v>518</v>
      </c>
      <c r="C207" s="893" t="s">
        <v>519</v>
      </c>
      <c r="D207" s="126" t="s">
        <v>520</v>
      </c>
      <c r="E207" s="82" t="s">
        <v>521</v>
      </c>
      <c r="F207" s="73">
        <v>0</v>
      </c>
      <c r="G207" s="73">
        <v>0</v>
      </c>
      <c r="H207" s="73">
        <v>0</v>
      </c>
      <c r="I207" s="73"/>
      <c r="J207" s="73"/>
      <c r="K207" s="73"/>
      <c r="L207" s="13"/>
      <c r="M207" s="79">
        <f t="shared" si="0"/>
        <v>0</v>
      </c>
      <c r="N207" s="13"/>
      <c r="O207" s="901" t="s">
        <v>904</v>
      </c>
      <c r="P207" s="13"/>
      <c r="Q207" s="13"/>
      <c r="R207" s="13"/>
      <c r="S207" s="13"/>
      <c r="T207" s="13"/>
      <c r="U207" s="13"/>
      <c r="V207" s="13"/>
      <c r="W207" s="13"/>
      <c r="X207" s="13"/>
      <c r="Y207" s="13"/>
      <c r="Z207" s="13"/>
    </row>
    <row r="208" spans="1:26" ht="12.75" customHeight="1" x14ac:dyDescent="0.25">
      <c r="A208" s="13"/>
      <c r="B208" s="62" t="s">
        <v>523</v>
      </c>
      <c r="C208" s="866"/>
      <c r="D208" s="126" t="s">
        <v>524</v>
      </c>
      <c r="E208" s="82" t="s">
        <v>525</v>
      </c>
      <c r="F208" s="73">
        <v>0</v>
      </c>
      <c r="G208" s="73">
        <v>0</v>
      </c>
      <c r="H208" s="73">
        <v>0</v>
      </c>
      <c r="I208" s="73"/>
      <c r="J208" s="73"/>
      <c r="K208" s="73"/>
      <c r="L208" s="13"/>
      <c r="M208" s="79">
        <f t="shared" si="0"/>
        <v>0</v>
      </c>
      <c r="N208" s="13"/>
      <c r="O208" s="902"/>
      <c r="P208" s="13"/>
      <c r="Q208" s="13"/>
      <c r="R208" s="13"/>
      <c r="S208" s="13"/>
      <c r="T208" s="13"/>
      <c r="U208" s="13"/>
      <c r="V208" s="13"/>
      <c r="W208" s="13"/>
      <c r="X208" s="13"/>
      <c r="Y208" s="13"/>
      <c r="Z208" s="13"/>
    </row>
    <row r="209" spans="1:26" ht="12.75" customHeight="1" x14ac:dyDescent="0.25">
      <c r="A209" s="13"/>
      <c r="B209" s="62" t="s">
        <v>526</v>
      </c>
      <c r="C209" s="866"/>
      <c r="D209" s="126" t="s">
        <v>527</v>
      </c>
      <c r="E209" s="82" t="s">
        <v>528</v>
      </c>
      <c r="F209" s="73">
        <v>0</v>
      </c>
      <c r="G209" s="73">
        <v>0</v>
      </c>
      <c r="H209" s="73">
        <v>0</v>
      </c>
      <c r="I209" s="73"/>
      <c r="J209" s="73"/>
      <c r="K209" s="73"/>
      <c r="L209" s="13"/>
      <c r="M209" s="79">
        <f t="shared" si="0"/>
        <v>0</v>
      </c>
      <c r="N209" s="13"/>
      <c r="O209" s="902"/>
      <c r="P209" s="13"/>
      <c r="Q209" s="13"/>
      <c r="R209" s="13"/>
      <c r="S209" s="13"/>
      <c r="T209" s="13"/>
      <c r="U209" s="13"/>
      <c r="V209" s="13"/>
      <c r="W209" s="13"/>
      <c r="X209" s="13"/>
      <c r="Y209" s="13"/>
      <c r="Z209" s="13"/>
    </row>
    <row r="210" spans="1:26" ht="12.75" customHeight="1" x14ac:dyDescent="0.25">
      <c r="A210" s="13"/>
      <c r="B210" s="62" t="s">
        <v>529</v>
      </c>
      <c r="C210" s="866"/>
      <c r="D210" s="126" t="s">
        <v>530</v>
      </c>
      <c r="E210" s="82" t="s">
        <v>531</v>
      </c>
      <c r="F210" s="73">
        <v>0</v>
      </c>
      <c r="G210" s="73">
        <v>0</v>
      </c>
      <c r="H210" s="73">
        <v>1</v>
      </c>
      <c r="I210" s="73"/>
      <c r="J210" s="73"/>
      <c r="K210" s="73"/>
      <c r="L210" s="13"/>
      <c r="M210" s="79">
        <f t="shared" si="0"/>
        <v>1</v>
      </c>
      <c r="N210" s="13"/>
      <c r="O210" s="902"/>
      <c r="P210" s="13"/>
      <c r="Q210" s="13"/>
      <c r="R210" s="13"/>
      <c r="S210" s="13"/>
      <c r="T210" s="13"/>
      <c r="U210" s="13"/>
      <c r="V210" s="13"/>
      <c r="W210" s="13"/>
      <c r="X210" s="13"/>
      <c r="Y210" s="13"/>
      <c r="Z210" s="13"/>
    </row>
    <row r="211" spans="1:26" ht="12.75" customHeight="1" x14ac:dyDescent="0.25">
      <c r="A211" s="13"/>
      <c r="B211" s="62">
        <v>12</v>
      </c>
      <c r="C211" s="867"/>
      <c r="D211" s="127" t="s">
        <v>532</v>
      </c>
      <c r="E211" s="108" t="s">
        <v>533</v>
      </c>
      <c r="F211" s="109">
        <f t="shared" ref="F211:K211" si="17">SUM(F207:F210)</f>
        <v>0</v>
      </c>
      <c r="G211" s="109">
        <f t="shared" si="17"/>
        <v>0</v>
      </c>
      <c r="H211" s="109">
        <f t="shared" si="17"/>
        <v>1</v>
      </c>
      <c r="I211" s="109">
        <f t="shared" si="17"/>
        <v>0</v>
      </c>
      <c r="J211" s="109">
        <f t="shared" si="17"/>
        <v>0</v>
      </c>
      <c r="K211" s="109">
        <f t="shared" si="17"/>
        <v>0</v>
      </c>
      <c r="L211" s="13"/>
      <c r="M211" s="110">
        <f t="shared" si="0"/>
        <v>1</v>
      </c>
      <c r="N211" s="13"/>
      <c r="O211" s="902"/>
      <c r="P211" s="13"/>
      <c r="Q211" s="13"/>
      <c r="R211" s="13"/>
      <c r="S211" s="13"/>
      <c r="T211" s="13"/>
      <c r="U211" s="13"/>
      <c r="V211" s="13"/>
      <c r="W211" s="13"/>
      <c r="X211" s="13"/>
      <c r="Y211" s="13"/>
      <c r="Z211" s="13"/>
    </row>
    <row r="212" spans="1:26" ht="12.75" customHeight="1" x14ac:dyDescent="0.25">
      <c r="A212" s="13"/>
      <c r="B212" s="62" t="s">
        <v>534</v>
      </c>
      <c r="C212" s="893" t="s">
        <v>535</v>
      </c>
      <c r="D212" s="126" t="s">
        <v>536</v>
      </c>
      <c r="E212" s="82" t="s">
        <v>537</v>
      </c>
      <c r="F212" s="73">
        <v>0</v>
      </c>
      <c r="G212" s="73">
        <v>0</v>
      </c>
      <c r="H212" s="73">
        <v>0</v>
      </c>
      <c r="I212" s="73"/>
      <c r="J212" s="73"/>
      <c r="K212" s="73"/>
      <c r="L212" s="13"/>
      <c r="M212" s="79">
        <f t="shared" si="0"/>
        <v>0</v>
      </c>
      <c r="N212" s="13"/>
      <c r="O212" s="901" t="s">
        <v>905</v>
      </c>
      <c r="P212" s="13"/>
      <c r="Q212" s="13"/>
      <c r="R212" s="13"/>
      <c r="S212" s="13"/>
      <c r="T212" s="13"/>
      <c r="U212" s="13"/>
      <c r="V212" s="13"/>
      <c r="W212" s="13"/>
      <c r="X212" s="13"/>
      <c r="Y212" s="13"/>
      <c r="Z212" s="13"/>
    </row>
    <row r="213" spans="1:26" ht="12.75" customHeight="1" x14ac:dyDescent="0.25">
      <c r="A213" s="13"/>
      <c r="B213" s="62" t="s">
        <v>539</v>
      </c>
      <c r="C213" s="866"/>
      <c r="D213" s="126" t="s">
        <v>540</v>
      </c>
      <c r="E213" s="82" t="s">
        <v>541</v>
      </c>
      <c r="F213" s="73">
        <v>0</v>
      </c>
      <c r="G213" s="73">
        <v>0</v>
      </c>
      <c r="H213" s="73">
        <v>0</v>
      </c>
      <c r="I213" s="73"/>
      <c r="J213" s="73"/>
      <c r="K213" s="73"/>
      <c r="L213" s="13"/>
      <c r="M213" s="79">
        <f t="shared" si="0"/>
        <v>0</v>
      </c>
      <c r="N213" s="13"/>
      <c r="O213" s="902"/>
      <c r="P213" s="13"/>
      <c r="Q213" s="13"/>
      <c r="R213" s="13"/>
      <c r="S213" s="13"/>
      <c r="T213" s="13"/>
      <c r="U213" s="13"/>
      <c r="V213" s="13"/>
      <c r="W213" s="13"/>
      <c r="X213" s="13"/>
      <c r="Y213" s="13"/>
      <c r="Z213" s="13"/>
    </row>
    <row r="214" spans="1:26" ht="12.75" customHeight="1" x14ac:dyDescent="0.25">
      <c r="A214" s="13"/>
      <c r="B214" s="62" t="s">
        <v>542</v>
      </c>
      <c r="C214" s="866"/>
      <c r="D214" s="126" t="s">
        <v>543</v>
      </c>
      <c r="E214" s="82" t="s">
        <v>544</v>
      </c>
      <c r="F214" s="73">
        <v>0</v>
      </c>
      <c r="G214" s="73">
        <v>0</v>
      </c>
      <c r="H214" s="73">
        <v>0</v>
      </c>
      <c r="I214" s="73"/>
      <c r="J214" s="73"/>
      <c r="K214" s="73"/>
      <c r="L214" s="13"/>
      <c r="M214" s="79">
        <f t="shared" si="0"/>
        <v>0</v>
      </c>
      <c r="N214" s="13"/>
      <c r="O214" s="902"/>
      <c r="P214" s="13"/>
      <c r="Q214" s="13"/>
      <c r="R214" s="13"/>
      <c r="S214" s="13"/>
      <c r="T214" s="13"/>
      <c r="U214" s="13"/>
      <c r="V214" s="13"/>
      <c r="W214" s="13"/>
      <c r="X214" s="13"/>
      <c r="Y214" s="13"/>
      <c r="Z214" s="13"/>
    </row>
    <row r="215" spans="1:26" ht="12.75" customHeight="1" x14ac:dyDescent="0.25">
      <c r="A215" s="13"/>
      <c r="B215" s="62" t="s">
        <v>545</v>
      </c>
      <c r="C215" s="866"/>
      <c r="D215" s="126" t="s">
        <v>546</v>
      </c>
      <c r="E215" s="82" t="s">
        <v>547</v>
      </c>
      <c r="F215" s="73">
        <v>0</v>
      </c>
      <c r="G215" s="73">
        <v>0</v>
      </c>
      <c r="H215" s="73">
        <v>0</v>
      </c>
      <c r="I215" s="73"/>
      <c r="J215" s="73"/>
      <c r="K215" s="73"/>
      <c r="L215" s="13"/>
      <c r="M215" s="79">
        <f t="shared" si="0"/>
        <v>0</v>
      </c>
      <c r="N215" s="13"/>
      <c r="O215" s="902"/>
      <c r="P215" s="13"/>
      <c r="Q215" s="13"/>
      <c r="R215" s="13"/>
      <c r="S215" s="13"/>
      <c r="T215" s="13"/>
      <c r="U215" s="13"/>
      <c r="V215" s="13"/>
      <c r="W215" s="13"/>
      <c r="X215" s="13"/>
      <c r="Y215" s="13"/>
      <c r="Z215" s="13"/>
    </row>
    <row r="216" spans="1:26" ht="12.75" customHeight="1" x14ac:dyDescent="0.25">
      <c r="A216" s="13"/>
      <c r="B216" s="62">
        <v>13</v>
      </c>
      <c r="C216" s="867"/>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902"/>
      <c r="P216" s="13"/>
      <c r="Q216" s="13"/>
      <c r="R216" s="13"/>
      <c r="S216" s="13"/>
      <c r="T216" s="13"/>
      <c r="U216" s="13"/>
      <c r="V216" s="13"/>
      <c r="W216" s="13"/>
      <c r="X216" s="13"/>
      <c r="Y216" s="13"/>
      <c r="Z216" s="13"/>
    </row>
    <row r="217" spans="1:26" ht="12.75" customHeight="1" x14ac:dyDescent="0.25">
      <c r="A217" s="13"/>
      <c r="B217" s="62" t="s">
        <v>550</v>
      </c>
      <c r="C217" s="893" t="s">
        <v>551</v>
      </c>
      <c r="D217" s="126" t="s">
        <v>552</v>
      </c>
      <c r="E217" s="82" t="s">
        <v>553</v>
      </c>
      <c r="F217" s="73">
        <v>0</v>
      </c>
      <c r="G217" s="73">
        <v>0</v>
      </c>
      <c r="H217" s="73">
        <v>0</v>
      </c>
      <c r="I217" s="73"/>
      <c r="J217" s="73"/>
      <c r="K217" s="73"/>
      <c r="L217" s="13"/>
      <c r="M217" s="79">
        <f t="shared" si="0"/>
        <v>0</v>
      </c>
      <c r="N217" s="13"/>
      <c r="O217" s="901" t="s">
        <v>906</v>
      </c>
      <c r="P217" s="13"/>
      <c r="Q217" s="13"/>
      <c r="R217" s="13"/>
      <c r="S217" s="13"/>
      <c r="T217" s="13"/>
      <c r="U217" s="13"/>
      <c r="V217" s="13"/>
      <c r="W217" s="13"/>
      <c r="X217" s="13"/>
      <c r="Y217" s="13"/>
      <c r="Z217" s="13"/>
    </row>
    <row r="218" spans="1:26" ht="12.75" customHeight="1" x14ac:dyDescent="0.25">
      <c r="A218" s="13"/>
      <c r="B218" s="62" t="s">
        <v>555</v>
      </c>
      <c r="C218" s="866"/>
      <c r="D218" s="126" t="s">
        <v>556</v>
      </c>
      <c r="E218" s="82" t="s">
        <v>557</v>
      </c>
      <c r="F218" s="73">
        <v>0</v>
      </c>
      <c r="G218" s="73">
        <v>0</v>
      </c>
      <c r="H218" s="73">
        <v>0</v>
      </c>
      <c r="I218" s="73"/>
      <c r="J218" s="73"/>
      <c r="K218" s="73"/>
      <c r="L218" s="13"/>
      <c r="M218" s="79">
        <f t="shared" si="0"/>
        <v>0</v>
      </c>
      <c r="N218" s="13"/>
      <c r="O218" s="902"/>
      <c r="P218" s="13"/>
      <c r="Q218" s="13"/>
      <c r="R218" s="13"/>
      <c r="S218" s="13"/>
      <c r="T218" s="13"/>
      <c r="U218" s="13"/>
      <c r="V218" s="13"/>
      <c r="W218" s="13"/>
      <c r="X218" s="13"/>
      <c r="Y218" s="13"/>
      <c r="Z218" s="13"/>
    </row>
    <row r="219" spans="1:26" ht="12.75" customHeight="1" x14ac:dyDescent="0.25">
      <c r="A219" s="13"/>
      <c r="B219" s="62" t="s">
        <v>558</v>
      </c>
      <c r="C219" s="866"/>
      <c r="D219" s="126" t="s">
        <v>559</v>
      </c>
      <c r="E219" s="82" t="s">
        <v>560</v>
      </c>
      <c r="F219" s="73">
        <v>0</v>
      </c>
      <c r="G219" s="73">
        <v>0</v>
      </c>
      <c r="H219" s="73">
        <v>0</v>
      </c>
      <c r="I219" s="73"/>
      <c r="J219" s="73"/>
      <c r="K219" s="73"/>
      <c r="L219" s="13"/>
      <c r="M219" s="79">
        <f t="shared" si="0"/>
        <v>0</v>
      </c>
      <c r="N219" s="13"/>
      <c r="O219" s="902"/>
      <c r="P219" s="13"/>
      <c r="Q219" s="13"/>
      <c r="R219" s="13"/>
      <c r="S219" s="13"/>
      <c r="T219" s="13"/>
      <c r="U219" s="13"/>
      <c r="V219" s="13"/>
      <c r="W219" s="13"/>
      <c r="X219" s="13"/>
      <c r="Y219" s="13"/>
      <c r="Z219" s="13"/>
    </row>
    <row r="220" spans="1:26" ht="12.75" customHeight="1" x14ac:dyDescent="0.25">
      <c r="A220" s="13"/>
      <c r="B220" s="83" t="s">
        <v>561</v>
      </c>
      <c r="C220" s="866"/>
      <c r="D220" s="126" t="s">
        <v>562</v>
      </c>
      <c r="E220" s="82" t="s">
        <v>563</v>
      </c>
      <c r="F220" s="73">
        <v>0</v>
      </c>
      <c r="G220" s="73">
        <v>0</v>
      </c>
      <c r="H220" s="73">
        <v>0</v>
      </c>
      <c r="I220" s="73"/>
      <c r="J220" s="73"/>
      <c r="K220" s="73"/>
      <c r="L220" s="13"/>
      <c r="M220" s="79">
        <f t="shared" si="0"/>
        <v>0</v>
      </c>
      <c r="N220" s="13"/>
      <c r="O220" s="902"/>
      <c r="P220" s="13"/>
      <c r="Q220" s="13"/>
      <c r="R220" s="13"/>
      <c r="S220" s="13"/>
      <c r="T220" s="13"/>
      <c r="U220" s="13"/>
      <c r="V220" s="13"/>
      <c r="W220" s="13"/>
      <c r="X220" s="13"/>
      <c r="Y220" s="13"/>
      <c r="Z220" s="13"/>
    </row>
    <row r="221" spans="1:26" ht="12.75" customHeight="1" x14ac:dyDescent="0.25">
      <c r="A221" s="13"/>
      <c r="B221" s="83">
        <v>14</v>
      </c>
      <c r="C221" s="867"/>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902"/>
      <c r="P221" s="13"/>
      <c r="Q221" s="13"/>
      <c r="R221" s="13"/>
      <c r="S221" s="13"/>
      <c r="T221" s="13"/>
      <c r="U221" s="13"/>
      <c r="V221" s="13"/>
      <c r="W221" s="13"/>
      <c r="X221" s="13"/>
      <c r="Y221" s="13"/>
      <c r="Z221" s="13"/>
    </row>
    <row r="222" spans="1:26" ht="12.75" customHeight="1" x14ac:dyDescent="0.25">
      <c r="A222" s="13"/>
      <c r="B222" s="83" t="s">
        <v>566</v>
      </c>
      <c r="C222" s="893" t="s">
        <v>567</v>
      </c>
      <c r="D222" s="81" t="s">
        <v>568</v>
      </c>
      <c r="E222" s="82" t="s">
        <v>569</v>
      </c>
      <c r="F222" s="73">
        <v>0</v>
      </c>
      <c r="G222" s="73">
        <v>0</v>
      </c>
      <c r="H222" s="73">
        <v>0</v>
      </c>
      <c r="I222" s="73"/>
      <c r="J222" s="73"/>
      <c r="K222" s="73"/>
      <c r="L222" s="13"/>
      <c r="M222" s="79">
        <f t="shared" si="0"/>
        <v>0</v>
      </c>
      <c r="N222" s="13"/>
      <c r="O222" s="901" t="s">
        <v>907</v>
      </c>
      <c r="P222" s="13"/>
      <c r="Q222" s="13"/>
      <c r="R222" s="13"/>
      <c r="S222" s="13"/>
      <c r="T222" s="13"/>
      <c r="U222" s="13"/>
      <c r="V222" s="13"/>
      <c r="W222" s="13"/>
      <c r="X222" s="13"/>
      <c r="Y222" s="13"/>
      <c r="Z222" s="13"/>
    </row>
    <row r="223" spans="1:26" ht="12.75" customHeight="1" x14ac:dyDescent="0.25">
      <c r="A223" s="13"/>
      <c r="B223" s="83" t="s">
        <v>571</v>
      </c>
      <c r="C223" s="866"/>
      <c r="D223" s="81" t="s">
        <v>572</v>
      </c>
      <c r="E223" s="82" t="s">
        <v>573</v>
      </c>
      <c r="F223" s="73">
        <v>0</v>
      </c>
      <c r="G223" s="73">
        <v>0</v>
      </c>
      <c r="H223" s="73">
        <v>0</v>
      </c>
      <c r="I223" s="73"/>
      <c r="J223" s="73"/>
      <c r="K223" s="73"/>
      <c r="L223" s="13"/>
      <c r="M223" s="79">
        <f t="shared" si="0"/>
        <v>0</v>
      </c>
      <c r="N223" s="13"/>
      <c r="O223" s="902"/>
      <c r="P223" s="13"/>
      <c r="Q223" s="13"/>
      <c r="R223" s="13"/>
      <c r="S223" s="13"/>
      <c r="T223" s="13"/>
      <c r="U223" s="13"/>
      <c r="V223" s="13"/>
      <c r="W223" s="13"/>
      <c r="X223" s="13"/>
      <c r="Y223" s="13"/>
      <c r="Z223" s="13"/>
    </row>
    <row r="224" spans="1:26" ht="12.75" customHeight="1" x14ac:dyDescent="0.25">
      <c r="A224" s="13"/>
      <c r="B224" s="83" t="s">
        <v>574</v>
      </c>
      <c r="C224" s="866"/>
      <c r="D224" s="81" t="s">
        <v>575</v>
      </c>
      <c r="E224" s="82" t="s">
        <v>576</v>
      </c>
      <c r="F224" s="73">
        <v>0</v>
      </c>
      <c r="G224" s="73">
        <v>0</v>
      </c>
      <c r="H224" s="73">
        <v>0</v>
      </c>
      <c r="I224" s="73"/>
      <c r="J224" s="73"/>
      <c r="K224" s="73"/>
      <c r="L224" s="13"/>
      <c r="M224" s="79">
        <f t="shared" si="0"/>
        <v>0</v>
      </c>
      <c r="N224" s="13"/>
      <c r="O224" s="902"/>
      <c r="P224" s="13"/>
      <c r="Q224" s="13"/>
      <c r="R224" s="13"/>
      <c r="S224" s="13"/>
      <c r="T224" s="13"/>
      <c r="U224" s="13"/>
      <c r="V224" s="13"/>
      <c r="W224" s="13"/>
      <c r="X224" s="13"/>
      <c r="Y224" s="13"/>
      <c r="Z224" s="13"/>
    </row>
    <row r="225" spans="1:26" ht="12.75" customHeight="1" x14ac:dyDescent="0.25">
      <c r="A225" s="13"/>
      <c r="B225" s="83" t="s">
        <v>577</v>
      </c>
      <c r="C225" s="866"/>
      <c r="D225" s="81" t="s">
        <v>578</v>
      </c>
      <c r="E225" s="82" t="s">
        <v>579</v>
      </c>
      <c r="F225" s="73">
        <v>0</v>
      </c>
      <c r="G225" s="73">
        <v>0</v>
      </c>
      <c r="H225" s="73">
        <v>0</v>
      </c>
      <c r="I225" s="73"/>
      <c r="J225" s="73"/>
      <c r="K225" s="73"/>
      <c r="L225" s="13"/>
      <c r="M225" s="79">
        <f t="shared" si="0"/>
        <v>0</v>
      </c>
      <c r="N225" s="13"/>
      <c r="O225" s="902"/>
      <c r="P225" s="13"/>
      <c r="Q225" s="13"/>
      <c r="R225" s="13"/>
      <c r="S225" s="13"/>
      <c r="T225" s="13"/>
      <c r="U225" s="13"/>
      <c r="V225" s="13"/>
      <c r="W225" s="13"/>
      <c r="X225" s="13"/>
      <c r="Y225" s="13"/>
      <c r="Z225" s="13"/>
    </row>
    <row r="226" spans="1:26" ht="12.75" customHeight="1" x14ac:dyDescent="0.25">
      <c r="A226" s="13"/>
      <c r="B226" s="62" t="s">
        <v>580</v>
      </c>
      <c r="C226" s="866"/>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902"/>
      <c r="P226" s="13"/>
      <c r="Q226" s="13"/>
      <c r="R226" s="13"/>
      <c r="S226" s="13"/>
      <c r="T226" s="13"/>
      <c r="U226" s="13"/>
      <c r="V226" s="13"/>
      <c r="W226" s="13"/>
      <c r="X226" s="13"/>
      <c r="Y226" s="13"/>
      <c r="Z226" s="13"/>
    </row>
    <row r="227" spans="1:26" ht="12.75" customHeight="1" x14ac:dyDescent="0.25">
      <c r="A227" s="13"/>
      <c r="B227" s="83" t="s">
        <v>583</v>
      </c>
      <c r="C227" s="866"/>
      <c r="D227" s="81" t="s">
        <v>584</v>
      </c>
      <c r="E227" s="82" t="s">
        <v>585</v>
      </c>
      <c r="F227" s="73">
        <v>0</v>
      </c>
      <c r="G227" s="73">
        <v>0</v>
      </c>
      <c r="H227" s="73">
        <v>0</v>
      </c>
      <c r="I227" s="73"/>
      <c r="J227" s="73"/>
      <c r="K227" s="73"/>
      <c r="L227" s="13"/>
      <c r="M227" s="79">
        <f t="shared" si="0"/>
        <v>0</v>
      </c>
      <c r="N227" s="13"/>
      <c r="O227" s="902"/>
      <c r="P227" s="13"/>
      <c r="Q227" s="13"/>
      <c r="R227" s="13"/>
      <c r="S227" s="13"/>
      <c r="T227" s="13"/>
      <c r="U227" s="13"/>
      <c r="V227" s="13"/>
      <c r="W227" s="13"/>
      <c r="X227" s="13"/>
      <c r="Y227" s="13"/>
      <c r="Z227" s="13"/>
    </row>
    <row r="228" spans="1:26" ht="12.75" customHeight="1" x14ac:dyDescent="0.25">
      <c r="A228" s="13"/>
      <c r="B228" s="83" t="s">
        <v>586</v>
      </c>
      <c r="C228" s="866"/>
      <c r="D228" s="81" t="s">
        <v>587</v>
      </c>
      <c r="E228" s="82" t="s">
        <v>588</v>
      </c>
      <c r="F228" s="73">
        <v>0</v>
      </c>
      <c r="G228" s="73">
        <v>0</v>
      </c>
      <c r="H228" s="73">
        <v>0</v>
      </c>
      <c r="I228" s="73"/>
      <c r="J228" s="73"/>
      <c r="K228" s="73"/>
      <c r="L228" s="13"/>
      <c r="M228" s="79">
        <f t="shared" si="0"/>
        <v>0</v>
      </c>
      <c r="N228" s="13"/>
      <c r="O228" s="902"/>
      <c r="P228" s="13"/>
      <c r="Q228" s="13"/>
      <c r="R228" s="13"/>
      <c r="S228" s="13"/>
      <c r="T228" s="13"/>
      <c r="U228" s="13"/>
      <c r="V228" s="13"/>
      <c r="W228" s="13"/>
      <c r="X228" s="13"/>
      <c r="Y228" s="13"/>
      <c r="Z228" s="13"/>
    </row>
    <row r="229" spans="1:26" ht="12.75" customHeight="1" x14ac:dyDescent="0.25">
      <c r="A229" s="13"/>
      <c r="B229" s="62" t="s">
        <v>589</v>
      </c>
      <c r="C229" s="866"/>
      <c r="D229" s="81" t="s">
        <v>590</v>
      </c>
      <c r="E229" s="82" t="s">
        <v>591</v>
      </c>
      <c r="F229" s="73">
        <v>0</v>
      </c>
      <c r="G229" s="73">
        <v>0</v>
      </c>
      <c r="H229" s="73">
        <v>0</v>
      </c>
      <c r="I229" s="73"/>
      <c r="J229" s="73"/>
      <c r="K229" s="73"/>
      <c r="L229" s="13"/>
      <c r="M229" s="79">
        <f t="shared" si="0"/>
        <v>0</v>
      </c>
      <c r="N229" s="13"/>
      <c r="O229" s="902"/>
      <c r="P229" s="13"/>
      <c r="Q229" s="13"/>
      <c r="R229" s="13"/>
      <c r="S229" s="13"/>
      <c r="T229" s="13"/>
      <c r="U229" s="13"/>
      <c r="V229" s="13"/>
      <c r="W229" s="13"/>
      <c r="X229" s="13"/>
      <c r="Y229" s="13"/>
      <c r="Z229" s="13"/>
    </row>
    <row r="230" spans="1:26" ht="12.75" customHeight="1" x14ac:dyDescent="0.25">
      <c r="A230" s="13"/>
      <c r="B230" s="62" t="s">
        <v>592</v>
      </c>
      <c r="C230" s="866"/>
      <c r="D230" s="81" t="s">
        <v>593</v>
      </c>
      <c r="E230" s="82" t="s">
        <v>594</v>
      </c>
      <c r="F230" s="73">
        <v>0</v>
      </c>
      <c r="G230" s="73">
        <v>1</v>
      </c>
      <c r="H230" s="73">
        <v>0</v>
      </c>
      <c r="I230" s="73"/>
      <c r="J230" s="73"/>
      <c r="K230" s="73"/>
      <c r="L230" s="13"/>
      <c r="M230" s="79">
        <f t="shared" si="0"/>
        <v>1</v>
      </c>
      <c r="N230" s="13"/>
      <c r="O230" s="902"/>
      <c r="P230" s="13"/>
      <c r="Q230" s="13"/>
      <c r="R230" s="13"/>
      <c r="S230" s="13"/>
      <c r="T230" s="13"/>
      <c r="U230" s="13"/>
      <c r="V230" s="13"/>
      <c r="W230" s="13"/>
      <c r="X230" s="13"/>
      <c r="Y230" s="13"/>
      <c r="Z230" s="13"/>
    </row>
    <row r="231" spans="1:26" ht="12.75" customHeight="1" x14ac:dyDescent="0.25">
      <c r="A231" s="13"/>
      <c r="B231" s="62">
        <v>15</v>
      </c>
      <c r="C231" s="867"/>
      <c r="D231" s="127" t="s">
        <v>595</v>
      </c>
      <c r="E231" s="108" t="s">
        <v>596</v>
      </c>
      <c r="F231" s="109">
        <f t="shared" ref="F231:K231" si="21">SUM(F227:F230)</f>
        <v>0</v>
      </c>
      <c r="G231" s="109">
        <f t="shared" si="21"/>
        <v>1</v>
      </c>
      <c r="H231" s="109">
        <f t="shared" si="21"/>
        <v>0</v>
      </c>
      <c r="I231" s="109">
        <f t="shared" si="21"/>
        <v>0</v>
      </c>
      <c r="J231" s="109">
        <f t="shared" si="21"/>
        <v>0</v>
      </c>
      <c r="K231" s="109">
        <f t="shared" si="21"/>
        <v>0</v>
      </c>
      <c r="L231" s="13"/>
      <c r="M231" s="110">
        <f t="shared" si="0"/>
        <v>1</v>
      </c>
      <c r="N231" s="13"/>
      <c r="O231" s="902"/>
      <c r="P231" s="13"/>
      <c r="Q231" s="13"/>
      <c r="R231" s="13"/>
      <c r="S231" s="13"/>
      <c r="T231" s="13"/>
      <c r="U231" s="13"/>
      <c r="V231" s="13"/>
      <c r="W231" s="13"/>
      <c r="X231" s="13"/>
      <c r="Y231" s="13"/>
      <c r="Z231" s="13"/>
    </row>
    <row r="232" spans="1:26" ht="12.75" customHeight="1" x14ac:dyDescent="0.25">
      <c r="A232" s="13"/>
      <c r="B232" s="62" t="s">
        <v>597</v>
      </c>
      <c r="C232" s="893" t="s">
        <v>598</v>
      </c>
      <c r="D232" s="65" t="s">
        <v>599</v>
      </c>
      <c r="E232" s="82" t="s">
        <v>600</v>
      </c>
      <c r="F232" s="73">
        <v>0</v>
      </c>
      <c r="G232" s="73">
        <v>0</v>
      </c>
      <c r="H232" s="73">
        <v>0</v>
      </c>
      <c r="I232" s="73"/>
      <c r="J232" s="73"/>
      <c r="K232" s="73"/>
      <c r="L232" s="13"/>
      <c r="M232" s="79">
        <f t="shared" si="0"/>
        <v>0</v>
      </c>
      <c r="N232" s="13"/>
      <c r="O232" s="901" t="s">
        <v>908</v>
      </c>
      <c r="P232" s="13"/>
      <c r="Q232" s="13"/>
      <c r="R232" s="13"/>
      <c r="S232" s="13"/>
      <c r="T232" s="13"/>
      <c r="U232" s="13"/>
      <c r="V232" s="13"/>
      <c r="W232" s="13"/>
      <c r="X232" s="13"/>
      <c r="Y232" s="13"/>
      <c r="Z232" s="13"/>
    </row>
    <row r="233" spans="1:26" ht="12.75" customHeight="1" x14ac:dyDescent="0.25">
      <c r="A233" s="13"/>
      <c r="B233" s="62" t="s">
        <v>602</v>
      </c>
      <c r="C233" s="866"/>
      <c r="D233" s="65" t="s">
        <v>603</v>
      </c>
      <c r="E233" s="82" t="s">
        <v>604</v>
      </c>
      <c r="F233" s="73">
        <v>0</v>
      </c>
      <c r="G233" s="73">
        <v>0</v>
      </c>
      <c r="H233" s="73">
        <v>0</v>
      </c>
      <c r="I233" s="73"/>
      <c r="J233" s="73"/>
      <c r="K233" s="73"/>
      <c r="L233" s="13"/>
      <c r="M233" s="79">
        <f t="shared" si="0"/>
        <v>0</v>
      </c>
      <c r="N233" s="13"/>
      <c r="O233" s="902"/>
      <c r="P233" s="13"/>
      <c r="Q233" s="13"/>
      <c r="R233" s="13"/>
      <c r="S233" s="13"/>
      <c r="T233" s="13"/>
      <c r="U233" s="13"/>
      <c r="V233" s="13"/>
      <c r="W233" s="13"/>
      <c r="X233" s="13"/>
      <c r="Y233" s="13"/>
      <c r="Z233" s="13"/>
    </row>
    <row r="234" spans="1:26" ht="12.75" customHeight="1" x14ac:dyDescent="0.25">
      <c r="A234" s="13"/>
      <c r="B234" s="83" t="s">
        <v>605</v>
      </c>
      <c r="C234" s="866"/>
      <c r="D234" s="65" t="s">
        <v>606</v>
      </c>
      <c r="E234" s="82" t="s">
        <v>607</v>
      </c>
      <c r="F234" s="73">
        <v>0</v>
      </c>
      <c r="G234" s="73">
        <v>0</v>
      </c>
      <c r="H234" s="73">
        <v>0</v>
      </c>
      <c r="I234" s="73"/>
      <c r="J234" s="73"/>
      <c r="K234" s="73"/>
      <c r="L234" s="13"/>
      <c r="M234" s="79">
        <f t="shared" si="0"/>
        <v>0</v>
      </c>
      <c r="N234" s="13"/>
      <c r="O234" s="902"/>
      <c r="P234" s="13"/>
      <c r="Q234" s="13"/>
      <c r="R234" s="13"/>
      <c r="S234" s="13"/>
      <c r="T234" s="13"/>
      <c r="U234" s="13"/>
      <c r="V234" s="13"/>
      <c r="W234" s="13"/>
      <c r="X234" s="13"/>
      <c r="Y234" s="13"/>
      <c r="Z234" s="13"/>
    </row>
    <row r="235" spans="1:26" ht="12.75" customHeight="1" x14ac:dyDescent="0.25">
      <c r="A235" s="13"/>
      <c r="B235" s="83" t="s">
        <v>608</v>
      </c>
      <c r="C235" s="866"/>
      <c r="D235" s="65" t="s">
        <v>609</v>
      </c>
      <c r="E235" s="82" t="s">
        <v>610</v>
      </c>
      <c r="F235" s="73">
        <v>0</v>
      </c>
      <c r="G235" s="73">
        <v>0</v>
      </c>
      <c r="H235" s="73">
        <v>0</v>
      </c>
      <c r="I235" s="73"/>
      <c r="J235" s="73"/>
      <c r="K235" s="73"/>
      <c r="L235" s="13"/>
      <c r="M235" s="79">
        <f t="shared" si="0"/>
        <v>0</v>
      </c>
      <c r="N235" s="13"/>
      <c r="O235" s="902"/>
      <c r="P235" s="13"/>
      <c r="Q235" s="13"/>
      <c r="R235" s="13"/>
      <c r="S235" s="13"/>
      <c r="T235" s="13"/>
      <c r="U235" s="13"/>
      <c r="V235" s="13"/>
      <c r="W235" s="13"/>
      <c r="X235" s="13"/>
      <c r="Y235" s="13"/>
      <c r="Z235" s="13"/>
    </row>
    <row r="236" spans="1:26" ht="12.75" customHeight="1" x14ac:dyDescent="0.25">
      <c r="A236" s="13"/>
      <c r="B236" s="83" t="s">
        <v>611</v>
      </c>
      <c r="C236" s="866"/>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902"/>
      <c r="P236" s="13"/>
      <c r="Q236" s="13"/>
      <c r="R236" s="13"/>
      <c r="S236" s="13"/>
      <c r="T236" s="13"/>
      <c r="U236" s="13"/>
      <c r="V236" s="13"/>
      <c r="W236" s="13"/>
      <c r="X236" s="13"/>
      <c r="Y236" s="13"/>
      <c r="Z236" s="13"/>
    </row>
    <row r="237" spans="1:26" ht="12.75" customHeight="1" x14ac:dyDescent="0.25">
      <c r="A237" s="13"/>
      <c r="B237" s="83" t="s">
        <v>614</v>
      </c>
      <c r="C237" s="866"/>
      <c r="D237" s="129" t="s">
        <v>615</v>
      </c>
      <c r="E237" s="130" t="s">
        <v>616</v>
      </c>
      <c r="F237" s="96"/>
      <c r="G237" s="96"/>
      <c r="H237" s="96"/>
      <c r="I237" s="96"/>
      <c r="J237" s="96"/>
      <c r="K237" s="96"/>
      <c r="L237" s="13"/>
      <c r="M237" s="79">
        <f t="shared" si="0"/>
        <v>0</v>
      </c>
      <c r="N237" s="13"/>
      <c r="O237" s="902"/>
      <c r="P237" s="13"/>
      <c r="Q237" s="13"/>
      <c r="R237" s="13"/>
      <c r="S237" s="13"/>
      <c r="T237" s="13"/>
      <c r="U237" s="13"/>
      <c r="V237" s="13"/>
      <c r="W237" s="13"/>
      <c r="X237" s="13"/>
      <c r="Y237" s="13"/>
      <c r="Z237" s="13"/>
    </row>
    <row r="238" spans="1:26" ht="12.75" customHeight="1" x14ac:dyDescent="0.25">
      <c r="A238" s="13"/>
      <c r="B238" s="83" t="s">
        <v>617</v>
      </c>
      <c r="C238" s="866"/>
      <c r="D238" s="129" t="s">
        <v>618</v>
      </c>
      <c r="E238" s="130" t="s">
        <v>619</v>
      </c>
      <c r="F238" s="96"/>
      <c r="G238" s="96"/>
      <c r="H238" s="96"/>
      <c r="I238" s="96"/>
      <c r="J238" s="96"/>
      <c r="K238" s="96"/>
      <c r="L238" s="13"/>
      <c r="M238" s="79">
        <f t="shared" si="0"/>
        <v>0</v>
      </c>
      <c r="N238" s="13"/>
      <c r="O238" s="902"/>
      <c r="P238" s="13"/>
      <c r="Q238" s="13"/>
      <c r="R238" s="13"/>
      <c r="S238" s="13"/>
      <c r="T238" s="13"/>
      <c r="U238" s="13"/>
      <c r="V238" s="13"/>
      <c r="W238" s="13"/>
      <c r="X238" s="13"/>
      <c r="Y238" s="13"/>
      <c r="Z238" s="13"/>
    </row>
    <row r="239" spans="1:26" ht="12.75" customHeight="1" x14ac:dyDescent="0.25">
      <c r="A239" s="13"/>
      <c r="B239" s="83" t="s">
        <v>620</v>
      </c>
      <c r="C239" s="866"/>
      <c r="D239" s="129" t="s">
        <v>621</v>
      </c>
      <c r="E239" s="130" t="s">
        <v>622</v>
      </c>
      <c r="F239" s="96"/>
      <c r="G239" s="96"/>
      <c r="H239" s="96"/>
      <c r="I239" s="96"/>
      <c r="J239" s="96"/>
      <c r="K239" s="96"/>
      <c r="L239" s="13"/>
      <c r="M239" s="79">
        <f t="shared" si="0"/>
        <v>0</v>
      </c>
      <c r="N239" s="13"/>
      <c r="O239" s="902"/>
      <c r="P239" s="13"/>
      <c r="Q239" s="13"/>
      <c r="R239" s="13"/>
      <c r="S239" s="13"/>
      <c r="T239" s="13"/>
      <c r="U239" s="13"/>
      <c r="V239" s="13"/>
      <c r="W239" s="13"/>
      <c r="X239" s="13"/>
      <c r="Y239" s="13"/>
      <c r="Z239" s="13"/>
    </row>
    <row r="240" spans="1:26" ht="12.75" customHeight="1" x14ac:dyDescent="0.25">
      <c r="A240" s="13"/>
      <c r="B240" s="83" t="s">
        <v>623</v>
      </c>
      <c r="C240" s="866"/>
      <c r="D240" s="129" t="s">
        <v>624</v>
      </c>
      <c r="E240" s="130" t="s">
        <v>625</v>
      </c>
      <c r="F240" s="96"/>
      <c r="G240" s="96"/>
      <c r="H240" s="96"/>
      <c r="I240" s="96"/>
      <c r="J240" s="96"/>
      <c r="K240" s="96"/>
      <c r="L240" s="13"/>
      <c r="M240" s="79">
        <f t="shared" si="0"/>
        <v>0</v>
      </c>
      <c r="N240" s="13"/>
      <c r="O240" s="902"/>
      <c r="P240" s="13"/>
      <c r="Q240" s="13"/>
      <c r="R240" s="13"/>
      <c r="S240" s="13"/>
      <c r="T240" s="13"/>
      <c r="U240" s="13"/>
      <c r="V240" s="13"/>
      <c r="W240" s="13"/>
      <c r="X240" s="13"/>
      <c r="Y240" s="13"/>
      <c r="Z240" s="13"/>
    </row>
    <row r="241" spans="1:26" ht="12.75" customHeight="1" x14ac:dyDescent="0.25">
      <c r="A241" s="13"/>
      <c r="B241" s="83" t="s">
        <v>626</v>
      </c>
      <c r="C241" s="866"/>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902"/>
      <c r="P241" s="13"/>
      <c r="Q241" s="13"/>
      <c r="R241" s="13"/>
      <c r="S241" s="13"/>
      <c r="T241" s="13"/>
      <c r="U241" s="13"/>
      <c r="V241" s="13"/>
      <c r="W241" s="13"/>
      <c r="X241" s="13"/>
      <c r="Y241" s="13"/>
      <c r="Z241" s="13"/>
    </row>
    <row r="242" spans="1:26" ht="12.75" customHeight="1" x14ac:dyDescent="0.25">
      <c r="A242" s="13"/>
      <c r="B242" s="83" t="s">
        <v>628</v>
      </c>
      <c r="C242" s="866"/>
      <c r="D242" s="131" t="s">
        <v>629</v>
      </c>
      <c r="E242" s="130" t="s">
        <v>630</v>
      </c>
      <c r="F242" s="96"/>
      <c r="G242" s="96"/>
      <c r="H242" s="96"/>
      <c r="I242" s="96"/>
      <c r="J242" s="96"/>
      <c r="K242" s="96"/>
      <c r="L242" s="13"/>
      <c r="M242" s="79">
        <f t="shared" si="0"/>
        <v>0</v>
      </c>
      <c r="N242" s="13"/>
      <c r="O242" s="902"/>
      <c r="P242" s="13"/>
      <c r="Q242" s="13"/>
      <c r="R242" s="13"/>
      <c r="S242" s="13"/>
      <c r="T242" s="13"/>
      <c r="U242" s="13"/>
      <c r="V242" s="13"/>
      <c r="W242" s="13"/>
      <c r="X242" s="13"/>
      <c r="Y242" s="13"/>
      <c r="Z242" s="13"/>
    </row>
    <row r="243" spans="1:26" ht="12.75" customHeight="1" x14ac:dyDescent="0.25">
      <c r="A243" s="13"/>
      <c r="B243" s="83" t="s">
        <v>631</v>
      </c>
      <c r="C243" s="866"/>
      <c r="D243" s="131" t="s">
        <v>632</v>
      </c>
      <c r="E243" s="130" t="s">
        <v>633</v>
      </c>
      <c r="F243" s="96"/>
      <c r="G243" s="96"/>
      <c r="H243" s="96"/>
      <c r="I243" s="96"/>
      <c r="J243" s="96"/>
      <c r="K243" s="96"/>
      <c r="L243" s="13"/>
      <c r="M243" s="79">
        <f t="shared" si="0"/>
        <v>0</v>
      </c>
      <c r="N243" s="13"/>
      <c r="O243" s="902"/>
      <c r="P243" s="13"/>
      <c r="Q243" s="13"/>
      <c r="R243" s="13"/>
      <c r="S243" s="13"/>
      <c r="T243" s="13"/>
      <c r="U243" s="13"/>
      <c r="V243" s="13"/>
      <c r="W243" s="13"/>
      <c r="X243" s="13"/>
      <c r="Y243" s="13"/>
      <c r="Z243" s="13"/>
    </row>
    <row r="244" spans="1:26" ht="12.75" customHeight="1" x14ac:dyDescent="0.25">
      <c r="A244" s="13"/>
      <c r="B244" s="83" t="s">
        <v>634</v>
      </c>
      <c r="C244" s="866"/>
      <c r="D244" s="131" t="s">
        <v>635</v>
      </c>
      <c r="E244" s="130" t="s">
        <v>636</v>
      </c>
      <c r="F244" s="96"/>
      <c r="G244" s="96"/>
      <c r="H244" s="96"/>
      <c r="I244" s="96"/>
      <c r="J244" s="96"/>
      <c r="K244" s="96"/>
      <c r="L244" s="13"/>
      <c r="M244" s="79">
        <f t="shared" si="0"/>
        <v>0</v>
      </c>
      <c r="N244" s="13"/>
      <c r="O244" s="902"/>
      <c r="P244" s="13"/>
      <c r="Q244" s="13"/>
      <c r="R244" s="13"/>
      <c r="S244" s="13"/>
      <c r="T244" s="13"/>
      <c r="U244" s="13"/>
      <c r="V244" s="13"/>
      <c r="W244" s="13"/>
      <c r="X244" s="13"/>
      <c r="Y244" s="13"/>
      <c r="Z244" s="13"/>
    </row>
    <row r="245" spans="1:26" ht="12.75" customHeight="1" x14ac:dyDescent="0.25">
      <c r="A245" s="13"/>
      <c r="B245" s="83" t="s">
        <v>637</v>
      </c>
      <c r="C245" s="866"/>
      <c r="D245" s="131" t="s">
        <v>638</v>
      </c>
      <c r="E245" s="130" t="s">
        <v>639</v>
      </c>
      <c r="F245" s="96"/>
      <c r="G245" s="96"/>
      <c r="H245" s="96"/>
      <c r="I245" s="96"/>
      <c r="J245" s="96"/>
      <c r="K245" s="96"/>
      <c r="L245" s="13"/>
      <c r="M245" s="79">
        <f t="shared" si="0"/>
        <v>0</v>
      </c>
      <c r="N245" s="13"/>
      <c r="O245" s="902"/>
      <c r="P245" s="13"/>
      <c r="Q245" s="13"/>
      <c r="R245" s="13"/>
      <c r="S245" s="13"/>
      <c r="T245" s="13"/>
      <c r="U245" s="13"/>
      <c r="V245" s="13"/>
      <c r="W245" s="13"/>
      <c r="X245" s="13"/>
      <c r="Y245" s="13"/>
      <c r="Z245" s="13"/>
    </row>
    <row r="246" spans="1:26" ht="12.75" customHeight="1" x14ac:dyDescent="0.25">
      <c r="A246" s="13"/>
      <c r="B246" s="83" t="s">
        <v>640</v>
      </c>
      <c r="C246" s="867"/>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902"/>
      <c r="P246" s="13"/>
      <c r="Q246" s="13"/>
      <c r="R246" s="13"/>
      <c r="S246" s="13"/>
      <c r="T246" s="13"/>
      <c r="U246" s="13"/>
      <c r="V246" s="13"/>
      <c r="W246" s="13"/>
      <c r="X246" s="13"/>
      <c r="Y246" s="13"/>
      <c r="Z246" s="13"/>
    </row>
    <row r="247" spans="1:26" ht="15" customHeight="1" x14ac:dyDescent="0.25">
      <c r="A247" s="13"/>
      <c r="B247" s="83" t="s">
        <v>643</v>
      </c>
      <c r="C247" s="893" t="s">
        <v>644</v>
      </c>
      <c r="D247" s="132" t="s">
        <v>645</v>
      </c>
      <c r="E247" s="82" t="s">
        <v>646</v>
      </c>
      <c r="F247" s="73">
        <v>0</v>
      </c>
      <c r="G247" s="73">
        <v>0</v>
      </c>
      <c r="H247" s="73">
        <v>0</v>
      </c>
      <c r="I247" s="73"/>
      <c r="J247" s="73"/>
      <c r="K247" s="73"/>
      <c r="L247" s="13"/>
      <c r="M247" s="79">
        <f t="shared" si="0"/>
        <v>0</v>
      </c>
      <c r="N247" s="13"/>
      <c r="O247" s="901" t="s">
        <v>909</v>
      </c>
      <c r="P247" s="13"/>
      <c r="Q247" s="13"/>
      <c r="R247" s="13"/>
      <c r="S247" s="13"/>
      <c r="T247" s="13"/>
      <c r="U247" s="13"/>
      <c r="V247" s="13"/>
      <c r="W247" s="13"/>
      <c r="X247" s="13"/>
      <c r="Y247" s="13"/>
      <c r="Z247" s="13"/>
    </row>
    <row r="248" spans="1:26" ht="12.75" customHeight="1" x14ac:dyDescent="0.25">
      <c r="A248" s="13"/>
      <c r="B248" s="83" t="s">
        <v>648</v>
      </c>
      <c r="C248" s="866"/>
      <c r="D248" s="132" t="s">
        <v>649</v>
      </c>
      <c r="E248" s="82" t="s">
        <v>650</v>
      </c>
      <c r="F248" s="73">
        <v>0</v>
      </c>
      <c r="G248" s="73">
        <v>0</v>
      </c>
      <c r="H248" s="73">
        <v>0</v>
      </c>
      <c r="I248" s="73"/>
      <c r="J248" s="73"/>
      <c r="K248" s="73"/>
      <c r="L248" s="13"/>
      <c r="M248" s="79">
        <f t="shared" si="0"/>
        <v>0</v>
      </c>
      <c r="N248" s="13"/>
      <c r="O248" s="902"/>
      <c r="P248" s="13"/>
      <c r="Q248" s="13"/>
      <c r="R248" s="13"/>
      <c r="S248" s="13"/>
      <c r="T248" s="13"/>
      <c r="U248" s="13"/>
      <c r="V248" s="13"/>
      <c r="W248" s="13"/>
      <c r="X248" s="13"/>
      <c r="Y248" s="13"/>
      <c r="Z248" s="13"/>
    </row>
    <row r="249" spans="1:26" ht="12.75" customHeight="1" x14ac:dyDescent="0.25">
      <c r="A249" s="13"/>
      <c r="B249" s="83" t="s">
        <v>651</v>
      </c>
      <c r="C249" s="866"/>
      <c r="D249" s="132" t="s">
        <v>652</v>
      </c>
      <c r="E249" s="82" t="s">
        <v>653</v>
      </c>
      <c r="F249" s="73">
        <v>0</v>
      </c>
      <c r="G249" s="73">
        <v>0</v>
      </c>
      <c r="H249" s="73">
        <v>0</v>
      </c>
      <c r="I249" s="73"/>
      <c r="J249" s="73"/>
      <c r="K249" s="73"/>
      <c r="L249" s="13"/>
      <c r="M249" s="79">
        <f t="shared" si="0"/>
        <v>0</v>
      </c>
      <c r="N249" s="13"/>
      <c r="O249" s="902"/>
      <c r="P249" s="13"/>
      <c r="Q249" s="13"/>
      <c r="R249" s="13"/>
      <c r="S249" s="13"/>
      <c r="T249" s="13"/>
      <c r="U249" s="13"/>
      <c r="V249" s="13"/>
      <c r="W249" s="13"/>
      <c r="X249" s="13"/>
      <c r="Y249" s="13"/>
      <c r="Z249" s="13"/>
    </row>
    <row r="250" spans="1:26" ht="12.75" customHeight="1" x14ac:dyDescent="0.25">
      <c r="A250" s="13"/>
      <c r="B250" s="83" t="s">
        <v>654</v>
      </c>
      <c r="C250" s="866"/>
      <c r="D250" s="132" t="s">
        <v>655</v>
      </c>
      <c r="E250" s="82" t="s">
        <v>656</v>
      </c>
      <c r="F250" s="73">
        <v>0</v>
      </c>
      <c r="G250" s="73">
        <v>0</v>
      </c>
      <c r="H250" s="73">
        <v>0</v>
      </c>
      <c r="I250" s="73"/>
      <c r="J250" s="73"/>
      <c r="K250" s="73"/>
      <c r="L250" s="13"/>
      <c r="M250" s="79">
        <f t="shared" si="0"/>
        <v>0</v>
      </c>
      <c r="N250" s="13"/>
      <c r="O250" s="902"/>
      <c r="P250" s="13"/>
      <c r="Q250" s="13"/>
      <c r="R250" s="13"/>
      <c r="S250" s="13"/>
      <c r="T250" s="13"/>
      <c r="U250" s="13"/>
      <c r="V250" s="13"/>
      <c r="W250" s="13"/>
      <c r="X250" s="13"/>
      <c r="Y250" s="13"/>
      <c r="Z250" s="13"/>
    </row>
    <row r="251" spans="1:26" ht="12.75" customHeight="1" x14ac:dyDescent="0.25">
      <c r="A251" s="13"/>
      <c r="B251" s="83" t="s">
        <v>657</v>
      </c>
      <c r="C251" s="866"/>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902"/>
      <c r="P251" s="13"/>
      <c r="Q251" s="13"/>
      <c r="R251" s="13"/>
      <c r="S251" s="13"/>
      <c r="T251" s="13"/>
      <c r="U251" s="13"/>
      <c r="V251" s="13"/>
      <c r="W251" s="13"/>
      <c r="X251" s="13"/>
      <c r="Y251" s="13"/>
      <c r="Z251" s="13"/>
    </row>
    <row r="252" spans="1:26" ht="12.75" customHeight="1" x14ac:dyDescent="0.25">
      <c r="A252" s="13"/>
      <c r="B252" s="83" t="s">
        <v>660</v>
      </c>
      <c r="C252" s="866"/>
      <c r="D252" s="131" t="s">
        <v>661</v>
      </c>
      <c r="E252" s="130" t="s">
        <v>662</v>
      </c>
      <c r="F252" s="96"/>
      <c r="G252" s="96"/>
      <c r="H252" s="96"/>
      <c r="I252" s="96"/>
      <c r="J252" s="96"/>
      <c r="K252" s="96"/>
      <c r="L252" s="13"/>
      <c r="M252" s="79">
        <f t="shared" si="0"/>
        <v>0</v>
      </c>
      <c r="N252" s="13"/>
      <c r="O252" s="902"/>
      <c r="P252" s="13"/>
      <c r="Q252" s="13"/>
      <c r="R252" s="13"/>
      <c r="S252" s="13"/>
      <c r="T252" s="13"/>
      <c r="U252" s="13"/>
      <c r="V252" s="13"/>
      <c r="W252" s="13"/>
      <c r="X252" s="13"/>
      <c r="Y252" s="13"/>
      <c r="Z252" s="13"/>
    </row>
    <row r="253" spans="1:26" ht="12.75" customHeight="1" x14ac:dyDescent="0.25">
      <c r="A253" s="13"/>
      <c r="B253" s="83" t="s">
        <v>663</v>
      </c>
      <c r="C253" s="866"/>
      <c r="D253" s="131" t="s">
        <v>664</v>
      </c>
      <c r="E253" s="130" t="s">
        <v>665</v>
      </c>
      <c r="F253" s="96"/>
      <c r="G253" s="96"/>
      <c r="H253" s="96"/>
      <c r="I253" s="96"/>
      <c r="J253" s="96"/>
      <c r="K253" s="96"/>
      <c r="L253" s="13"/>
      <c r="M253" s="79">
        <f t="shared" si="0"/>
        <v>0</v>
      </c>
      <c r="N253" s="13"/>
      <c r="O253" s="902"/>
      <c r="P253" s="13"/>
      <c r="Q253" s="13"/>
      <c r="R253" s="13"/>
      <c r="S253" s="13"/>
      <c r="T253" s="13"/>
      <c r="U253" s="13"/>
      <c r="V253" s="13"/>
      <c r="W253" s="13"/>
      <c r="X253" s="13"/>
      <c r="Y253" s="13"/>
      <c r="Z253" s="13"/>
    </row>
    <row r="254" spans="1:26" ht="12.75" customHeight="1" x14ac:dyDescent="0.25">
      <c r="A254" s="13"/>
      <c r="B254" s="83" t="s">
        <v>666</v>
      </c>
      <c r="C254" s="866"/>
      <c r="D254" s="131" t="s">
        <v>667</v>
      </c>
      <c r="E254" s="130" t="s">
        <v>668</v>
      </c>
      <c r="F254" s="96"/>
      <c r="G254" s="96"/>
      <c r="H254" s="96"/>
      <c r="I254" s="96"/>
      <c r="J254" s="96"/>
      <c r="K254" s="96"/>
      <c r="L254" s="13"/>
      <c r="M254" s="79">
        <f t="shared" si="0"/>
        <v>0</v>
      </c>
      <c r="N254" s="13"/>
      <c r="O254" s="902"/>
      <c r="P254" s="13"/>
      <c r="Q254" s="13"/>
      <c r="R254" s="13"/>
      <c r="S254" s="13"/>
      <c r="T254" s="13"/>
      <c r="U254" s="13"/>
      <c r="V254" s="13"/>
      <c r="W254" s="13"/>
      <c r="X254" s="13"/>
      <c r="Y254" s="13"/>
      <c r="Z254" s="13"/>
    </row>
    <row r="255" spans="1:26" ht="12.75" customHeight="1" x14ac:dyDescent="0.25">
      <c r="A255" s="13"/>
      <c r="B255" s="83" t="s">
        <v>669</v>
      </c>
      <c r="C255" s="866"/>
      <c r="D255" s="131" t="s">
        <v>670</v>
      </c>
      <c r="E255" s="130" t="s">
        <v>671</v>
      </c>
      <c r="F255" s="96"/>
      <c r="G255" s="96"/>
      <c r="H255" s="96"/>
      <c r="I255" s="96"/>
      <c r="J255" s="96"/>
      <c r="K255" s="96"/>
      <c r="L255" s="13"/>
      <c r="M255" s="79">
        <f t="shared" si="0"/>
        <v>0</v>
      </c>
      <c r="N255" s="13"/>
      <c r="O255" s="902"/>
      <c r="P255" s="13"/>
      <c r="Q255" s="13"/>
      <c r="R255" s="13"/>
      <c r="S255" s="13"/>
      <c r="T255" s="13"/>
      <c r="U255" s="13"/>
      <c r="V255" s="13"/>
      <c r="W255" s="13"/>
      <c r="X255" s="13"/>
      <c r="Y255" s="13"/>
      <c r="Z255" s="13"/>
    </row>
    <row r="256" spans="1:26" ht="12.75" customHeight="1" x14ac:dyDescent="0.25">
      <c r="A256" s="13"/>
      <c r="B256" s="83" t="s">
        <v>672</v>
      </c>
      <c r="C256" s="866"/>
      <c r="D256" s="766" t="s">
        <v>673</v>
      </c>
      <c r="E256" s="767" t="s">
        <v>674</v>
      </c>
      <c r="F256" s="768">
        <f t="shared" ref="F256:K256" si="26">+F252+F253+F254+F255</f>
        <v>0</v>
      </c>
      <c r="G256" s="768">
        <f t="shared" si="26"/>
        <v>0</v>
      </c>
      <c r="H256" s="768">
        <f t="shared" si="26"/>
        <v>0</v>
      </c>
      <c r="I256" s="768">
        <f t="shared" si="26"/>
        <v>0</v>
      </c>
      <c r="J256" s="768">
        <f t="shared" si="26"/>
        <v>0</v>
      </c>
      <c r="K256" s="768">
        <f t="shared" si="26"/>
        <v>0</v>
      </c>
      <c r="L256" s="13"/>
      <c r="M256" s="79">
        <f t="shared" si="0"/>
        <v>0</v>
      </c>
      <c r="N256" s="13"/>
      <c r="O256" s="902"/>
      <c r="P256" s="13"/>
      <c r="Q256" s="13"/>
      <c r="R256" s="13"/>
      <c r="S256" s="13"/>
      <c r="T256" s="13"/>
      <c r="U256" s="13"/>
      <c r="V256" s="13"/>
      <c r="W256" s="13"/>
      <c r="X256" s="13"/>
      <c r="Y256" s="13"/>
      <c r="Z256" s="13"/>
    </row>
    <row r="257" spans="1:26" ht="12.75" customHeight="1" x14ac:dyDescent="0.25">
      <c r="A257" s="13"/>
      <c r="B257" s="83" t="s">
        <v>675</v>
      </c>
      <c r="C257" s="866"/>
      <c r="D257" s="760" t="s">
        <v>676</v>
      </c>
      <c r="E257" s="761" t="s">
        <v>677</v>
      </c>
      <c r="F257" s="762">
        <v>0</v>
      </c>
      <c r="G257" s="762">
        <v>0</v>
      </c>
      <c r="H257" s="762">
        <v>0</v>
      </c>
      <c r="I257" s="762"/>
      <c r="J257" s="762"/>
      <c r="K257" s="762"/>
      <c r="L257" s="13"/>
      <c r="M257" s="79">
        <f t="shared" si="0"/>
        <v>0</v>
      </c>
      <c r="N257" s="13"/>
      <c r="O257" s="902"/>
      <c r="P257" s="13"/>
      <c r="Q257" s="13"/>
      <c r="R257" s="13"/>
      <c r="S257" s="13"/>
      <c r="T257" s="13"/>
      <c r="U257" s="13"/>
      <c r="V257" s="13"/>
      <c r="W257" s="13"/>
      <c r="X257" s="13"/>
      <c r="Y257" s="13"/>
      <c r="Z257" s="13"/>
    </row>
    <row r="258" spans="1:26" ht="12.75" customHeight="1" x14ac:dyDescent="0.25">
      <c r="A258" s="13"/>
      <c r="B258" s="83" t="s">
        <v>678</v>
      </c>
      <c r="C258" s="866"/>
      <c r="D258" s="760" t="s">
        <v>679</v>
      </c>
      <c r="E258" s="761" t="s">
        <v>680</v>
      </c>
      <c r="F258" s="762">
        <v>0</v>
      </c>
      <c r="G258" s="762">
        <v>0</v>
      </c>
      <c r="H258" s="762">
        <v>0</v>
      </c>
      <c r="I258" s="762"/>
      <c r="J258" s="762"/>
      <c r="K258" s="762"/>
      <c r="L258" s="13"/>
      <c r="M258" s="79">
        <f t="shared" si="0"/>
        <v>0</v>
      </c>
      <c r="N258" s="13"/>
      <c r="O258" s="902"/>
      <c r="P258" s="13"/>
      <c r="Q258" s="13"/>
      <c r="R258" s="13"/>
      <c r="S258" s="13"/>
      <c r="T258" s="13"/>
      <c r="U258" s="13"/>
      <c r="V258" s="13"/>
      <c r="W258" s="13"/>
      <c r="X258" s="13"/>
      <c r="Y258" s="13"/>
      <c r="Z258" s="13"/>
    </row>
    <row r="259" spans="1:26" ht="12.75" customHeight="1" x14ac:dyDescent="0.25">
      <c r="A259" s="13"/>
      <c r="B259" s="83" t="s">
        <v>681</v>
      </c>
      <c r="C259" s="866"/>
      <c r="D259" s="760" t="s">
        <v>682</v>
      </c>
      <c r="E259" s="761" t="s">
        <v>683</v>
      </c>
      <c r="F259" s="762">
        <v>0</v>
      </c>
      <c r="G259" s="762">
        <v>0</v>
      </c>
      <c r="H259" s="762">
        <v>0</v>
      </c>
      <c r="I259" s="762"/>
      <c r="J259" s="762"/>
      <c r="K259" s="762"/>
      <c r="L259" s="13"/>
      <c r="M259" s="79">
        <f t="shared" si="0"/>
        <v>0</v>
      </c>
      <c r="N259" s="13"/>
      <c r="O259" s="902"/>
      <c r="P259" s="13"/>
      <c r="Q259" s="13"/>
      <c r="R259" s="13"/>
      <c r="S259" s="13"/>
      <c r="T259" s="13"/>
      <c r="U259" s="13"/>
      <c r="V259" s="13"/>
      <c r="W259" s="13"/>
      <c r="X259" s="13"/>
      <c r="Y259" s="13"/>
      <c r="Z259" s="13"/>
    </row>
    <row r="260" spans="1:26" ht="12.75" customHeight="1" x14ac:dyDescent="0.25">
      <c r="A260" s="13"/>
      <c r="B260" s="83" t="s">
        <v>684</v>
      </c>
      <c r="C260" s="866"/>
      <c r="D260" s="760" t="s">
        <v>685</v>
      </c>
      <c r="E260" s="761" t="s">
        <v>686</v>
      </c>
      <c r="F260" s="762">
        <v>0</v>
      </c>
      <c r="G260" s="762">
        <v>0</v>
      </c>
      <c r="H260" s="762">
        <v>0</v>
      </c>
      <c r="I260" s="762"/>
      <c r="J260" s="762"/>
      <c r="K260" s="762"/>
      <c r="L260" s="13"/>
      <c r="M260" s="79">
        <f t="shared" si="0"/>
        <v>0</v>
      </c>
      <c r="N260" s="13"/>
      <c r="O260" s="902"/>
      <c r="P260" s="13"/>
      <c r="Q260" s="13"/>
      <c r="R260" s="13"/>
      <c r="S260" s="13"/>
      <c r="T260" s="13"/>
      <c r="U260" s="13"/>
      <c r="V260" s="13"/>
      <c r="W260" s="13"/>
      <c r="X260" s="13"/>
      <c r="Y260" s="13"/>
      <c r="Z260" s="13"/>
    </row>
    <row r="261" spans="1:26" ht="12.75" customHeight="1" x14ac:dyDescent="0.25">
      <c r="A261" s="13"/>
      <c r="B261" s="83" t="s">
        <v>687</v>
      </c>
      <c r="C261" s="866"/>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902"/>
      <c r="P261" s="13"/>
      <c r="Q261" s="13"/>
      <c r="R261" s="13"/>
      <c r="S261" s="13"/>
      <c r="T261" s="13"/>
      <c r="U261" s="13"/>
      <c r="V261" s="13"/>
      <c r="W261" s="13"/>
      <c r="X261" s="13"/>
      <c r="Y261" s="13"/>
      <c r="Z261" s="13"/>
    </row>
    <row r="262" spans="1:26" ht="12.75" customHeight="1" x14ac:dyDescent="0.25">
      <c r="A262" s="13"/>
      <c r="B262" s="83" t="s">
        <v>690</v>
      </c>
      <c r="C262" s="866"/>
      <c r="D262" s="172" t="s">
        <v>691</v>
      </c>
      <c r="E262" s="173" t="s">
        <v>692</v>
      </c>
      <c r="F262" s="175"/>
      <c r="G262" s="175"/>
      <c r="H262" s="175"/>
      <c r="I262" s="175"/>
      <c r="J262" s="175"/>
      <c r="K262" s="175"/>
      <c r="L262" s="134"/>
      <c r="M262" s="135">
        <f t="shared" si="0"/>
        <v>0</v>
      </c>
      <c r="N262" s="13"/>
      <c r="O262" s="902"/>
      <c r="P262" s="13"/>
      <c r="Q262" s="13"/>
      <c r="R262" s="13"/>
      <c r="S262" s="13"/>
      <c r="T262" s="13"/>
      <c r="U262" s="13"/>
      <c r="V262" s="13"/>
      <c r="W262" s="13"/>
      <c r="X262" s="13"/>
      <c r="Y262" s="13"/>
      <c r="Z262" s="13"/>
    </row>
    <row r="263" spans="1:26" ht="12.75" customHeight="1" x14ac:dyDescent="0.25">
      <c r="A263" s="13"/>
      <c r="B263" s="83" t="s">
        <v>693</v>
      </c>
      <c r="C263" s="866"/>
      <c r="D263" s="172" t="s">
        <v>694</v>
      </c>
      <c r="E263" s="173" t="s">
        <v>695</v>
      </c>
      <c r="F263" s="175"/>
      <c r="G263" s="175"/>
      <c r="H263" s="175"/>
      <c r="I263" s="175"/>
      <c r="J263" s="175"/>
      <c r="K263" s="175"/>
      <c r="L263" s="134"/>
      <c r="M263" s="135">
        <f t="shared" si="0"/>
        <v>0</v>
      </c>
      <c r="N263" s="13"/>
      <c r="O263" s="902"/>
      <c r="P263" s="13"/>
      <c r="Q263" s="13"/>
      <c r="R263" s="13"/>
      <c r="S263" s="13"/>
      <c r="T263" s="13"/>
      <c r="U263" s="13"/>
      <c r="V263" s="13"/>
      <c r="W263" s="13"/>
      <c r="X263" s="13"/>
      <c r="Y263" s="13"/>
      <c r="Z263" s="13"/>
    </row>
    <row r="264" spans="1:26" ht="12.75" customHeight="1" x14ac:dyDescent="0.25">
      <c r="A264" s="13"/>
      <c r="B264" s="83" t="s">
        <v>696</v>
      </c>
      <c r="C264" s="866"/>
      <c r="D264" s="172" t="s">
        <v>697</v>
      </c>
      <c r="E264" s="173" t="s">
        <v>698</v>
      </c>
      <c r="F264" s="175"/>
      <c r="G264" s="175"/>
      <c r="H264" s="175"/>
      <c r="I264" s="175"/>
      <c r="J264" s="175"/>
      <c r="K264" s="175"/>
      <c r="L264" s="134"/>
      <c r="M264" s="135">
        <f t="shared" si="0"/>
        <v>0</v>
      </c>
      <c r="N264" s="13"/>
      <c r="O264" s="902"/>
      <c r="P264" s="13"/>
      <c r="Q264" s="13"/>
      <c r="R264" s="13"/>
      <c r="S264" s="13"/>
      <c r="T264" s="13"/>
      <c r="U264" s="13"/>
      <c r="V264" s="13"/>
      <c r="W264" s="13"/>
      <c r="X264" s="13"/>
      <c r="Y264" s="13"/>
      <c r="Z264" s="13"/>
    </row>
    <row r="265" spans="1:26" ht="12.75" customHeight="1" x14ac:dyDescent="0.25">
      <c r="A265" s="13"/>
      <c r="B265" s="83" t="s">
        <v>699</v>
      </c>
      <c r="C265" s="866"/>
      <c r="D265" s="172" t="s">
        <v>700</v>
      </c>
      <c r="E265" s="173" t="s">
        <v>701</v>
      </c>
      <c r="F265" s="175"/>
      <c r="G265" s="175"/>
      <c r="H265" s="175"/>
      <c r="I265" s="175"/>
      <c r="J265" s="175"/>
      <c r="K265" s="175"/>
      <c r="L265" s="134"/>
      <c r="M265" s="135">
        <f t="shared" ref="M265:M289" si="28">SUM(F265:K265)</f>
        <v>0</v>
      </c>
      <c r="N265" s="13"/>
      <c r="O265" s="902"/>
      <c r="P265" s="13"/>
      <c r="Q265" s="13"/>
      <c r="R265" s="13"/>
      <c r="S265" s="13"/>
      <c r="T265" s="13"/>
      <c r="U265" s="13"/>
      <c r="V265" s="13"/>
      <c r="W265" s="13"/>
      <c r="X265" s="13"/>
      <c r="Y265" s="13"/>
      <c r="Z265" s="13"/>
    </row>
    <row r="266" spans="1:26" ht="12.75" customHeight="1" x14ac:dyDescent="0.25">
      <c r="A266" s="13"/>
      <c r="B266" s="83" t="s">
        <v>702</v>
      </c>
      <c r="C266" s="867"/>
      <c r="D266" s="852" t="s">
        <v>703</v>
      </c>
      <c r="E266" s="853" t="s">
        <v>704</v>
      </c>
      <c r="F266" s="854">
        <f t="shared" ref="F266:K266" si="29">+F262+F263+F264+F265</f>
        <v>0</v>
      </c>
      <c r="G266" s="854">
        <f t="shared" si="29"/>
        <v>0</v>
      </c>
      <c r="H266" s="854">
        <f t="shared" si="29"/>
        <v>0</v>
      </c>
      <c r="I266" s="854">
        <f t="shared" si="29"/>
        <v>0</v>
      </c>
      <c r="J266" s="854">
        <f t="shared" si="29"/>
        <v>0</v>
      </c>
      <c r="K266" s="854">
        <f t="shared" si="29"/>
        <v>0</v>
      </c>
      <c r="L266" s="13"/>
      <c r="M266" s="79">
        <f t="shared" si="28"/>
        <v>0</v>
      </c>
      <c r="N266" s="13"/>
      <c r="O266" s="902"/>
      <c r="P266" s="13"/>
      <c r="Q266" s="13"/>
      <c r="R266" s="13"/>
      <c r="S266" s="13"/>
      <c r="T266" s="13"/>
      <c r="U266" s="13"/>
      <c r="V266" s="13"/>
      <c r="W266" s="13"/>
      <c r="X266" s="13"/>
      <c r="Y266" s="13"/>
      <c r="Z266" s="13"/>
    </row>
    <row r="267" spans="1:26" ht="13.5" customHeight="1" x14ac:dyDescent="0.25">
      <c r="A267" s="13"/>
      <c r="B267" s="83" t="s">
        <v>705</v>
      </c>
      <c r="C267" s="893" t="s">
        <v>706</v>
      </c>
      <c r="D267" s="747" t="s">
        <v>707</v>
      </c>
      <c r="E267" s="748" t="s">
        <v>708</v>
      </c>
      <c r="F267" s="749"/>
      <c r="G267" s="749"/>
      <c r="H267" s="749"/>
      <c r="I267" s="749"/>
      <c r="J267" s="749"/>
      <c r="K267" s="749"/>
      <c r="L267" s="13"/>
      <c r="M267" s="79">
        <f t="shared" si="28"/>
        <v>0</v>
      </c>
      <c r="N267" s="13"/>
      <c r="O267" s="901" t="s">
        <v>910</v>
      </c>
      <c r="P267" s="13"/>
      <c r="Q267" s="13"/>
      <c r="R267" s="13"/>
      <c r="S267" s="13"/>
      <c r="T267" s="13"/>
      <c r="U267" s="13"/>
      <c r="V267" s="13"/>
      <c r="W267" s="13"/>
      <c r="X267" s="13"/>
      <c r="Y267" s="13"/>
      <c r="Z267" s="13"/>
    </row>
    <row r="268" spans="1:26" ht="12.75" customHeight="1" x14ac:dyDescent="0.25">
      <c r="A268" s="13"/>
      <c r="B268" s="83" t="s">
        <v>710</v>
      </c>
      <c r="C268" s="866"/>
      <c r="D268" s="747" t="s">
        <v>711</v>
      </c>
      <c r="E268" s="748" t="s">
        <v>712</v>
      </c>
      <c r="F268" s="749"/>
      <c r="G268" s="749"/>
      <c r="H268" s="749"/>
      <c r="I268" s="749"/>
      <c r="J268" s="749"/>
      <c r="K268" s="749"/>
      <c r="L268" s="13"/>
      <c r="M268" s="79">
        <f t="shared" si="28"/>
        <v>0</v>
      </c>
      <c r="N268" s="13"/>
      <c r="O268" s="902"/>
      <c r="P268" s="13"/>
      <c r="Q268" s="13"/>
      <c r="R268" s="13"/>
      <c r="S268" s="13"/>
      <c r="T268" s="13"/>
      <c r="U268" s="13"/>
      <c r="V268" s="13"/>
      <c r="W268" s="13"/>
      <c r="X268" s="13"/>
      <c r="Y268" s="13"/>
      <c r="Z268" s="13"/>
    </row>
    <row r="269" spans="1:26" ht="12.75" customHeight="1" x14ac:dyDescent="0.25">
      <c r="A269" s="13"/>
      <c r="B269" s="83" t="s">
        <v>713</v>
      </c>
      <c r="C269" s="866"/>
      <c r="D269" s="747" t="s">
        <v>714</v>
      </c>
      <c r="E269" s="748" t="s">
        <v>715</v>
      </c>
      <c r="F269" s="749"/>
      <c r="G269" s="749"/>
      <c r="H269" s="749"/>
      <c r="I269" s="749"/>
      <c r="J269" s="749"/>
      <c r="K269" s="749"/>
      <c r="L269" s="13"/>
      <c r="M269" s="79">
        <f t="shared" si="28"/>
        <v>0</v>
      </c>
      <c r="N269" s="13"/>
      <c r="O269" s="902"/>
      <c r="P269" s="13"/>
      <c r="Q269" s="13"/>
      <c r="R269" s="13"/>
      <c r="S269" s="13"/>
      <c r="T269" s="13"/>
      <c r="U269" s="13"/>
      <c r="V269" s="13"/>
      <c r="W269" s="13"/>
      <c r="X269" s="13"/>
      <c r="Y269" s="13"/>
      <c r="Z269" s="13"/>
    </row>
    <row r="270" spans="1:26" ht="12.75" customHeight="1" x14ac:dyDescent="0.25">
      <c r="A270" s="13"/>
      <c r="B270" s="83" t="s">
        <v>716</v>
      </c>
      <c r="C270" s="866"/>
      <c r="D270" s="747" t="s">
        <v>717</v>
      </c>
      <c r="E270" s="748" t="s">
        <v>718</v>
      </c>
      <c r="F270" s="749"/>
      <c r="G270" s="749"/>
      <c r="H270" s="749"/>
      <c r="I270" s="749"/>
      <c r="J270" s="749"/>
      <c r="K270" s="749"/>
      <c r="L270" s="13"/>
      <c r="M270" s="79">
        <f t="shared" si="28"/>
        <v>0</v>
      </c>
      <c r="N270" s="13"/>
      <c r="O270" s="902"/>
      <c r="P270" s="13"/>
      <c r="Q270" s="13"/>
      <c r="R270" s="13"/>
      <c r="S270" s="13"/>
      <c r="T270" s="13"/>
      <c r="U270" s="13"/>
      <c r="V270" s="13"/>
      <c r="W270" s="13"/>
      <c r="X270" s="13"/>
      <c r="Y270" s="13"/>
      <c r="Z270" s="13"/>
    </row>
    <row r="271" spans="1:26" ht="12.75" customHeight="1" x14ac:dyDescent="0.25">
      <c r="A271" s="13"/>
      <c r="B271" s="83">
        <v>18</v>
      </c>
      <c r="C271" s="867"/>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902"/>
      <c r="P271" s="13"/>
      <c r="Q271" s="13"/>
      <c r="R271" s="13"/>
      <c r="S271" s="13"/>
      <c r="T271" s="13"/>
      <c r="U271" s="13"/>
      <c r="V271" s="13"/>
      <c r="W271" s="13"/>
      <c r="X271" s="13"/>
      <c r="Y271" s="13"/>
      <c r="Z271" s="13"/>
    </row>
    <row r="272" spans="1:26" ht="12.75" customHeight="1" x14ac:dyDescent="0.25">
      <c r="A272" s="138"/>
      <c r="B272" s="139" t="s">
        <v>721</v>
      </c>
      <c r="C272" s="894" t="s">
        <v>722</v>
      </c>
      <c r="D272" s="65" t="s">
        <v>723</v>
      </c>
      <c r="E272" s="63" t="s">
        <v>724</v>
      </c>
      <c r="F272" s="142">
        <v>1</v>
      </c>
      <c r="G272" s="142">
        <v>1</v>
      </c>
      <c r="H272" s="142">
        <v>0</v>
      </c>
      <c r="I272" s="141"/>
      <c r="J272" s="141"/>
      <c r="K272" s="141"/>
      <c r="L272" s="138"/>
      <c r="M272" s="79">
        <f t="shared" si="28"/>
        <v>2</v>
      </c>
      <c r="N272" s="138"/>
      <c r="O272" s="908" t="s">
        <v>725</v>
      </c>
      <c r="P272" s="138"/>
      <c r="Q272" s="138"/>
      <c r="R272" s="138"/>
      <c r="S272" s="138"/>
      <c r="T272" s="138"/>
      <c r="U272" s="138"/>
      <c r="V272" s="138"/>
      <c r="W272" s="138"/>
      <c r="X272" s="138"/>
      <c r="Y272" s="138"/>
      <c r="Z272" s="138"/>
    </row>
    <row r="273" spans="1:26" ht="12.75" customHeight="1" x14ac:dyDescent="0.25">
      <c r="A273" s="138"/>
      <c r="B273" s="139" t="s">
        <v>726</v>
      </c>
      <c r="C273" s="866"/>
      <c r="D273" s="65" t="s">
        <v>727</v>
      </c>
      <c r="E273" s="63" t="s">
        <v>728</v>
      </c>
      <c r="F273" s="142">
        <v>16</v>
      </c>
      <c r="G273" s="142">
        <v>15</v>
      </c>
      <c r="H273" s="142">
        <v>0</v>
      </c>
      <c r="I273" s="141"/>
      <c r="J273" s="141"/>
      <c r="K273" s="141"/>
      <c r="L273" s="138"/>
      <c r="M273" s="79">
        <f t="shared" si="28"/>
        <v>31</v>
      </c>
      <c r="N273" s="138"/>
      <c r="O273" s="902"/>
      <c r="P273" s="138"/>
      <c r="Q273" s="138"/>
      <c r="R273" s="138"/>
      <c r="S273" s="138"/>
      <c r="T273" s="138"/>
      <c r="U273" s="138"/>
      <c r="V273" s="138"/>
      <c r="W273" s="138"/>
      <c r="X273" s="138"/>
      <c r="Y273" s="138"/>
      <c r="Z273" s="138"/>
    </row>
    <row r="274" spans="1:26" ht="12.75" customHeight="1" x14ac:dyDescent="0.25">
      <c r="A274" s="13"/>
      <c r="B274" s="139" t="s">
        <v>729</v>
      </c>
      <c r="C274" s="866"/>
      <c r="D274" s="65" t="s">
        <v>730</v>
      </c>
      <c r="E274" s="63" t="s">
        <v>731</v>
      </c>
      <c r="F274" s="142">
        <v>16</v>
      </c>
      <c r="G274" s="142">
        <v>15</v>
      </c>
      <c r="H274" s="142">
        <v>0</v>
      </c>
      <c r="I274" s="142"/>
      <c r="J274" s="142"/>
      <c r="K274" s="142"/>
      <c r="L274" s="13"/>
      <c r="M274" s="79">
        <f t="shared" si="28"/>
        <v>31</v>
      </c>
      <c r="N274" s="13"/>
      <c r="O274" s="902"/>
      <c r="P274" s="13"/>
      <c r="Q274" s="13"/>
      <c r="R274" s="13"/>
      <c r="S274" s="13"/>
      <c r="T274" s="13"/>
      <c r="U274" s="13"/>
      <c r="V274" s="13"/>
      <c r="W274" s="13"/>
      <c r="X274" s="13"/>
      <c r="Y274" s="13"/>
      <c r="Z274" s="13"/>
    </row>
    <row r="275" spans="1:26" ht="12.75" customHeight="1" x14ac:dyDescent="0.25">
      <c r="A275" s="13"/>
      <c r="B275" s="139" t="s">
        <v>732</v>
      </c>
      <c r="C275" s="866"/>
      <c r="D275" s="65" t="s">
        <v>733</v>
      </c>
      <c r="E275" s="63" t="s">
        <v>734</v>
      </c>
      <c r="F275" s="142">
        <v>4</v>
      </c>
      <c r="G275" s="142">
        <v>12</v>
      </c>
      <c r="H275" s="142">
        <v>0</v>
      </c>
      <c r="I275" s="142"/>
      <c r="J275" s="142"/>
      <c r="K275" s="142"/>
      <c r="L275" s="13"/>
      <c r="M275" s="79">
        <f t="shared" si="28"/>
        <v>16</v>
      </c>
      <c r="N275" s="13"/>
      <c r="O275" s="902"/>
      <c r="P275" s="13"/>
      <c r="Q275" s="13"/>
      <c r="R275" s="13"/>
      <c r="S275" s="13"/>
      <c r="T275" s="13"/>
      <c r="U275" s="13"/>
      <c r="V275" s="13"/>
      <c r="W275" s="13"/>
      <c r="X275" s="13"/>
      <c r="Y275" s="13"/>
      <c r="Z275" s="13"/>
    </row>
    <row r="276" spans="1:26" ht="12.75" customHeight="1" x14ac:dyDescent="0.25">
      <c r="A276" s="13"/>
      <c r="B276" s="139" t="s">
        <v>735</v>
      </c>
      <c r="C276" s="866"/>
      <c r="D276" s="65" t="s">
        <v>201</v>
      </c>
      <c r="E276" s="63" t="s">
        <v>736</v>
      </c>
      <c r="F276" s="142">
        <v>0</v>
      </c>
      <c r="G276" s="142">
        <v>0</v>
      </c>
      <c r="H276" s="142">
        <v>0</v>
      </c>
      <c r="I276" s="142"/>
      <c r="J276" s="142"/>
      <c r="K276" s="142"/>
      <c r="L276" s="13"/>
      <c r="M276" s="79">
        <f t="shared" si="28"/>
        <v>0</v>
      </c>
      <c r="N276" s="13"/>
      <c r="O276" s="902"/>
      <c r="P276" s="13"/>
      <c r="Q276" s="13"/>
      <c r="R276" s="13"/>
      <c r="S276" s="13"/>
      <c r="T276" s="13"/>
      <c r="U276" s="13"/>
      <c r="V276" s="13"/>
      <c r="W276" s="13"/>
      <c r="X276" s="13"/>
      <c r="Y276" s="13"/>
      <c r="Z276" s="13"/>
    </row>
    <row r="277" spans="1:26" ht="12.75" customHeight="1" x14ac:dyDescent="0.25">
      <c r="A277" s="13"/>
      <c r="B277" s="139" t="s">
        <v>737</v>
      </c>
      <c r="C277" s="866"/>
      <c r="D277" s="65" t="s">
        <v>738</v>
      </c>
      <c r="E277" s="63" t="s">
        <v>739</v>
      </c>
      <c r="F277" s="144">
        <v>0</v>
      </c>
      <c r="G277" s="144">
        <v>0</v>
      </c>
      <c r="H277" s="144">
        <v>0</v>
      </c>
      <c r="I277" s="144"/>
      <c r="J277" s="144"/>
      <c r="K277" s="144"/>
      <c r="L277" s="13"/>
      <c r="M277" s="79">
        <f t="shared" si="28"/>
        <v>0</v>
      </c>
      <c r="N277" s="13"/>
      <c r="O277" s="902"/>
      <c r="P277" s="13"/>
      <c r="Q277" s="13"/>
      <c r="R277" s="13"/>
      <c r="S277" s="13"/>
      <c r="T277" s="13"/>
      <c r="U277" s="13"/>
      <c r="V277" s="13"/>
      <c r="W277" s="13"/>
      <c r="X277" s="13"/>
      <c r="Y277" s="13"/>
      <c r="Z277" s="13"/>
    </row>
    <row r="278" spans="1:26" ht="12.75" customHeight="1" x14ac:dyDescent="0.25">
      <c r="A278" s="13"/>
      <c r="B278" s="139" t="s">
        <v>740</v>
      </c>
      <c r="C278" s="866"/>
      <c r="D278" s="65" t="s">
        <v>741</v>
      </c>
      <c r="E278" s="63" t="s">
        <v>742</v>
      </c>
      <c r="F278" s="144">
        <v>1</v>
      </c>
      <c r="G278" s="144">
        <v>1</v>
      </c>
      <c r="H278" s="144">
        <v>0</v>
      </c>
      <c r="I278" s="144"/>
      <c r="J278" s="144"/>
      <c r="K278" s="144"/>
      <c r="L278" s="13"/>
      <c r="M278" s="79">
        <f t="shared" si="28"/>
        <v>2</v>
      </c>
      <c r="N278" s="13"/>
      <c r="O278" s="902"/>
      <c r="P278" s="13"/>
      <c r="Q278" s="13"/>
      <c r="R278" s="13"/>
      <c r="S278" s="13"/>
      <c r="T278" s="13"/>
      <c r="U278" s="13"/>
      <c r="V278" s="13"/>
      <c r="W278" s="13"/>
      <c r="X278" s="13"/>
      <c r="Y278" s="13"/>
      <c r="Z278" s="13"/>
    </row>
    <row r="279" spans="1:26" ht="12.75" customHeight="1" x14ac:dyDescent="0.25">
      <c r="A279" s="13"/>
      <c r="B279" s="139" t="s">
        <v>743</v>
      </c>
      <c r="C279" s="866"/>
      <c r="D279" s="65" t="s">
        <v>744</v>
      </c>
      <c r="E279" s="63" t="s">
        <v>745</v>
      </c>
      <c r="F279" s="144">
        <v>0</v>
      </c>
      <c r="G279" s="144">
        <v>0</v>
      </c>
      <c r="H279" s="144">
        <v>0</v>
      </c>
      <c r="I279" s="144"/>
      <c r="J279" s="144"/>
      <c r="K279" s="144"/>
      <c r="L279" s="13"/>
      <c r="M279" s="79">
        <f t="shared" si="28"/>
        <v>0</v>
      </c>
      <c r="N279" s="13"/>
      <c r="O279" s="902"/>
      <c r="P279" s="13"/>
      <c r="Q279" s="13"/>
      <c r="R279" s="13"/>
      <c r="S279" s="13"/>
      <c r="T279" s="13"/>
      <c r="U279" s="13"/>
      <c r="V279" s="13"/>
      <c r="W279" s="13"/>
      <c r="X279" s="13"/>
      <c r="Y279" s="13"/>
      <c r="Z279" s="13"/>
    </row>
    <row r="280" spans="1:26" ht="12.75" customHeight="1" x14ac:dyDescent="0.25">
      <c r="A280" s="13"/>
      <c r="B280" s="139" t="s">
        <v>746</v>
      </c>
      <c r="C280" s="895"/>
      <c r="D280" s="65" t="s">
        <v>747</v>
      </c>
      <c r="E280" s="63" t="s">
        <v>748</v>
      </c>
      <c r="F280" s="144">
        <v>0</v>
      </c>
      <c r="G280" s="144">
        <v>0</v>
      </c>
      <c r="H280" s="144">
        <v>0</v>
      </c>
      <c r="I280" s="144"/>
      <c r="J280" s="144"/>
      <c r="K280" s="144"/>
      <c r="L280" s="13"/>
      <c r="M280" s="79">
        <f t="shared" si="28"/>
        <v>0</v>
      </c>
      <c r="N280" s="13"/>
      <c r="O280" s="902"/>
      <c r="P280" s="13"/>
      <c r="Q280" s="13"/>
      <c r="R280" s="13"/>
      <c r="S280" s="13"/>
      <c r="T280" s="13"/>
      <c r="U280" s="13"/>
      <c r="V280" s="13"/>
      <c r="W280" s="13"/>
      <c r="X280" s="13"/>
      <c r="Y280" s="13"/>
      <c r="Z280" s="13"/>
    </row>
    <row r="281" spans="1:26" ht="12.75" customHeight="1" x14ac:dyDescent="0.25">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902"/>
      <c r="P281" s="13"/>
      <c r="Q281" s="13"/>
      <c r="R281" s="13"/>
      <c r="S281" s="13"/>
      <c r="T281" s="13"/>
      <c r="U281" s="13"/>
      <c r="V281" s="13"/>
      <c r="W281" s="13"/>
      <c r="X281" s="13"/>
      <c r="Y281" s="13"/>
      <c r="Z281" s="13"/>
    </row>
    <row r="282" spans="1:26" ht="12.75" customHeight="1" x14ac:dyDescent="0.25">
      <c r="A282" s="13"/>
      <c r="B282" s="62" t="s">
        <v>751</v>
      </c>
      <c r="C282" s="896" t="s">
        <v>752</v>
      </c>
      <c r="D282" s="65" t="s">
        <v>753</v>
      </c>
      <c r="E282" s="63" t="s">
        <v>754</v>
      </c>
      <c r="F282" s="855"/>
      <c r="G282" s="855"/>
      <c r="H282" s="855"/>
      <c r="I282" s="44"/>
      <c r="J282" s="44"/>
      <c r="K282" s="44"/>
      <c r="L282" s="13"/>
      <c r="M282" s="79">
        <f t="shared" si="28"/>
        <v>0</v>
      </c>
      <c r="N282" s="13"/>
      <c r="O282" s="901" t="s">
        <v>755</v>
      </c>
      <c r="P282" s="13"/>
      <c r="Q282" s="13"/>
      <c r="R282" s="13"/>
      <c r="S282" s="13"/>
      <c r="T282" s="13"/>
      <c r="U282" s="13"/>
      <c r="V282" s="13"/>
      <c r="W282" s="13"/>
      <c r="X282" s="13"/>
      <c r="Y282" s="13"/>
      <c r="Z282" s="13"/>
    </row>
    <row r="283" spans="1:26" ht="12.75" customHeight="1" x14ac:dyDescent="0.25">
      <c r="A283" s="13"/>
      <c r="B283" s="62" t="s">
        <v>756</v>
      </c>
      <c r="C283" s="866"/>
      <c r="D283" s="65" t="s">
        <v>757</v>
      </c>
      <c r="E283" s="63" t="s">
        <v>758</v>
      </c>
      <c r="F283" s="855"/>
      <c r="G283" s="855"/>
      <c r="H283" s="855"/>
      <c r="I283" s="44"/>
      <c r="J283" s="44"/>
      <c r="K283" s="44"/>
      <c r="L283" s="13"/>
      <c r="M283" s="79">
        <f t="shared" si="28"/>
        <v>0</v>
      </c>
      <c r="N283" s="13"/>
      <c r="O283" s="902"/>
      <c r="P283" s="13"/>
      <c r="Q283" s="13"/>
      <c r="R283" s="13"/>
      <c r="S283" s="13"/>
      <c r="T283" s="13"/>
      <c r="U283" s="13"/>
      <c r="V283" s="13"/>
      <c r="W283" s="13"/>
      <c r="X283" s="13"/>
      <c r="Y283" s="13"/>
      <c r="Z283" s="13"/>
    </row>
    <row r="284" spans="1:26" ht="12.75" customHeight="1" x14ac:dyDescent="0.25">
      <c r="A284" s="13"/>
      <c r="B284" s="62" t="s">
        <v>759</v>
      </c>
      <c r="C284" s="866"/>
      <c r="D284" s="65" t="s">
        <v>760</v>
      </c>
      <c r="E284" s="63" t="s">
        <v>761</v>
      </c>
      <c r="F284" s="855"/>
      <c r="G284" s="855"/>
      <c r="H284" s="855"/>
      <c r="I284" s="44"/>
      <c r="J284" s="44"/>
      <c r="K284" s="44"/>
      <c r="L284" s="13"/>
      <c r="M284" s="79">
        <f t="shared" si="28"/>
        <v>0</v>
      </c>
      <c r="N284" s="13"/>
      <c r="O284" s="902"/>
      <c r="P284" s="13"/>
      <c r="Q284" s="13"/>
      <c r="R284" s="13"/>
      <c r="S284" s="13"/>
      <c r="T284" s="13"/>
      <c r="U284" s="13"/>
      <c r="V284" s="13"/>
      <c r="W284" s="13"/>
      <c r="X284" s="13"/>
      <c r="Y284" s="13"/>
      <c r="Z284" s="13"/>
    </row>
    <row r="285" spans="1:26" ht="12.75" customHeight="1" x14ac:dyDescent="0.25">
      <c r="A285" s="13"/>
      <c r="B285" s="62" t="s">
        <v>762</v>
      </c>
      <c r="C285" s="866"/>
      <c r="D285" s="65" t="s">
        <v>763</v>
      </c>
      <c r="E285" s="63" t="s">
        <v>764</v>
      </c>
      <c r="F285" s="144">
        <v>6</v>
      </c>
      <c r="G285" s="144">
        <v>0</v>
      </c>
      <c r="H285" s="144">
        <v>0</v>
      </c>
      <c r="I285" s="144"/>
      <c r="J285" s="144"/>
      <c r="K285" s="144"/>
      <c r="L285" s="13"/>
      <c r="M285" s="79">
        <f t="shared" si="28"/>
        <v>6</v>
      </c>
      <c r="N285" s="13"/>
      <c r="O285" s="902"/>
      <c r="P285" s="13"/>
      <c r="Q285" s="13"/>
      <c r="R285" s="13"/>
      <c r="S285" s="13"/>
      <c r="T285" s="13"/>
      <c r="U285" s="13"/>
      <c r="V285" s="13"/>
      <c r="W285" s="13"/>
      <c r="X285" s="13"/>
      <c r="Y285" s="13"/>
      <c r="Z285" s="13"/>
    </row>
    <row r="286" spans="1:26" ht="12.75" customHeight="1" x14ac:dyDescent="0.25">
      <c r="A286" s="13"/>
      <c r="B286" s="62" t="s">
        <v>765</v>
      </c>
      <c r="C286" s="866"/>
      <c r="D286" s="65" t="s">
        <v>766</v>
      </c>
      <c r="E286" s="63" t="s">
        <v>767</v>
      </c>
      <c r="F286" s="144">
        <v>7</v>
      </c>
      <c r="G286" s="144">
        <v>9</v>
      </c>
      <c r="H286" s="144">
        <v>4</v>
      </c>
      <c r="I286" s="144"/>
      <c r="J286" s="144"/>
      <c r="K286" s="144"/>
      <c r="L286" s="13"/>
      <c r="M286" s="79">
        <f t="shared" si="28"/>
        <v>20</v>
      </c>
      <c r="N286" s="13"/>
      <c r="O286" s="902"/>
      <c r="P286" s="13"/>
      <c r="Q286" s="13"/>
      <c r="R286" s="13"/>
      <c r="S286" s="13"/>
      <c r="T286" s="13"/>
      <c r="U286" s="13"/>
      <c r="V286" s="13"/>
      <c r="W286" s="13"/>
      <c r="X286" s="13"/>
      <c r="Y286" s="13"/>
      <c r="Z286" s="13"/>
    </row>
    <row r="287" spans="1:26" ht="12.75" customHeight="1" x14ac:dyDescent="0.25">
      <c r="A287" s="13"/>
      <c r="B287" s="62" t="s">
        <v>768</v>
      </c>
      <c r="C287" s="866"/>
      <c r="D287" s="65" t="s">
        <v>769</v>
      </c>
      <c r="E287" s="63" t="s">
        <v>770</v>
      </c>
      <c r="F287" s="144">
        <v>0</v>
      </c>
      <c r="G287" s="144">
        <v>1</v>
      </c>
      <c r="H287" s="144">
        <v>5</v>
      </c>
      <c r="I287" s="144"/>
      <c r="J287" s="144"/>
      <c r="K287" s="144"/>
      <c r="L287" s="13"/>
      <c r="M287" s="79">
        <f t="shared" si="28"/>
        <v>6</v>
      </c>
      <c r="N287" s="13"/>
      <c r="O287" s="902"/>
      <c r="P287" s="13"/>
      <c r="Q287" s="13"/>
      <c r="R287" s="13"/>
      <c r="S287" s="13"/>
      <c r="T287" s="13"/>
      <c r="U287" s="13"/>
      <c r="V287" s="13"/>
      <c r="W287" s="13"/>
      <c r="X287" s="13"/>
      <c r="Y287" s="13"/>
      <c r="Z287" s="13"/>
    </row>
    <row r="288" spans="1:26" ht="12.75" customHeight="1" x14ac:dyDescent="0.25">
      <c r="A288" s="13"/>
      <c r="B288" s="62" t="s">
        <v>771</v>
      </c>
      <c r="C288" s="866"/>
      <c r="D288" s="65" t="s">
        <v>772</v>
      </c>
      <c r="E288" s="63" t="s">
        <v>773</v>
      </c>
      <c r="F288" s="144">
        <v>0</v>
      </c>
      <c r="G288" s="144">
        <v>0</v>
      </c>
      <c r="H288" s="144">
        <v>0</v>
      </c>
      <c r="I288" s="144"/>
      <c r="J288" s="144"/>
      <c r="K288" s="144"/>
      <c r="L288" s="13"/>
      <c r="M288" s="79">
        <f t="shared" si="28"/>
        <v>0</v>
      </c>
      <c r="N288" s="13"/>
      <c r="O288" s="902"/>
      <c r="P288" s="13"/>
      <c r="Q288" s="13"/>
      <c r="R288" s="13"/>
      <c r="S288" s="13"/>
      <c r="T288" s="13"/>
      <c r="U288" s="13"/>
      <c r="V288" s="13"/>
      <c r="W288" s="13"/>
      <c r="X288" s="13"/>
      <c r="Y288" s="13"/>
      <c r="Z288" s="13"/>
    </row>
    <row r="289" spans="1:26" ht="12.75" customHeight="1" x14ac:dyDescent="0.25">
      <c r="A289" s="13"/>
      <c r="B289" s="62">
        <v>20</v>
      </c>
      <c r="C289" s="867"/>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902"/>
      <c r="P289" s="13"/>
      <c r="Q289" s="13"/>
      <c r="R289" s="13"/>
      <c r="S289" s="13"/>
      <c r="T289" s="13"/>
      <c r="U289" s="13"/>
      <c r="V289" s="13"/>
      <c r="W289" s="13"/>
      <c r="X289" s="13"/>
      <c r="Y289" s="13"/>
      <c r="Z289" s="13"/>
    </row>
    <row r="290" spans="1:26" ht="12.75" customHeight="1" x14ac:dyDescent="0.25">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5">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5">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5">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5">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5">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5">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5">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5">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5">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5">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5">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5">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5">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5">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5">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5">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5">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5">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5">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5">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5">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5">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5">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5">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5">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5">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5">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5">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5">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5">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5">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5">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5">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5">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5">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5">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5">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5">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5">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5">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5">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5">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5">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5">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5">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5">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5">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5">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5">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5">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5">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5">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5">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5">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5">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5">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5">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5">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5">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5">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5">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5">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5">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5">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5">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5">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5">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5">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5">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5">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5">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5">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5">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5">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5">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5">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5">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5">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5">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5">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5">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5">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5">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5">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5">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5">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5">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5">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5">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5">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5">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5">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5">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5">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5">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5">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5">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5">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5">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5">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5">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5">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5">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5">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5">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5">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5">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5">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5">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5">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5">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5">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5">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5">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5">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5">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5">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5">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5">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5">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5">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5">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5">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5">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5">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5">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5">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5">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5">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5">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5">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5">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5">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5">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5">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5">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5">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5">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5">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5">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5">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5">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5">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5">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5">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5">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5">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5">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5">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5">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5">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5">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5">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5">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5">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5">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5">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5">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5">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5">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5">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5">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5">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5">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5">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5">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5">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5">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5">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5">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5">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5">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5">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5">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5">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5">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5">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5">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5">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5">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5">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5">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5">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5">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5">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5">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5">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5">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5">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5">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5">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5">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5">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5">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5">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5">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5">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5">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5">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row r="491" spans="1:26" ht="15.75" customHeight="1" x14ac:dyDescent="0.25"/>
    <row r="492" spans="1:26" ht="15.75" customHeight="1" x14ac:dyDescent="0.25"/>
    <row r="493" spans="1:26" ht="15.75" customHeight="1" x14ac:dyDescent="0.25"/>
    <row r="494" spans="1:26" ht="15.75" customHeight="1" x14ac:dyDescent="0.25"/>
    <row r="495" spans="1:26" ht="15.75" customHeight="1" x14ac:dyDescent="0.25"/>
    <row r="496" spans="1:2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Y1000"/>
  <sheetViews>
    <sheetView topLeftCell="BN3" workbookViewId="0">
      <selection activeCell="K9" sqref="K9"/>
    </sheetView>
  </sheetViews>
  <sheetFormatPr defaultColWidth="12.6640625" defaultRowHeight="15" customHeight="1" x14ac:dyDescent="0.25"/>
  <cols>
    <col min="1" max="1" width="3.33203125" customWidth="1"/>
    <col min="2" max="2" width="4.88671875" customWidth="1"/>
    <col min="3" max="3" width="27.33203125" customWidth="1"/>
    <col min="4" max="4" width="4" customWidth="1"/>
    <col min="5" max="5" width="7" customWidth="1"/>
    <col min="6" max="77" width="5.6640625" customWidth="1"/>
  </cols>
  <sheetData>
    <row r="1" spans="1:77" ht="12.75" customHeight="1" x14ac:dyDescent="0.25"/>
    <row r="2" spans="1:77" ht="17.25" customHeight="1" x14ac:dyDescent="0.3">
      <c r="B2" s="176" t="s">
        <v>911</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row>
    <row r="3" spans="1:77" ht="12.75" customHeight="1" x14ac:dyDescent="0.25"/>
    <row r="4" spans="1:77" ht="22.5" customHeight="1" x14ac:dyDescent="0.25">
      <c r="A4" s="138"/>
      <c r="B4" s="910" t="s">
        <v>1</v>
      </c>
      <c r="C4" s="891" t="s">
        <v>912</v>
      </c>
      <c r="D4" s="910" t="s">
        <v>135</v>
      </c>
      <c r="E4" s="911" t="s">
        <v>913</v>
      </c>
      <c r="F4" s="870"/>
      <c r="G4" s="912" t="s">
        <v>914</v>
      </c>
      <c r="H4" s="913"/>
      <c r="I4" s="911" t="s">
        <v>915</v>
      </c>
      <c r="J4" s="870"/>
      <c r="K4" s="920" t="s">
        <v>916</v>
      </c>
      <c r="L4" s="920" t="s">
        <v>917</v>
      </c>
      <c r="M4" s="921" t="s">
        <v>918</v>
      </c>
      <c r="N4" s="922"/>
      <c r="O4" s="922"/>
      <c r="P4" s="922"/>
      <c r="Q4" s="923"/>
      <c r="R4" s="914" t="s">
        <v>161</v>
      </c>
      <c r="S4" s="869"/>
      <c r="T4" s="870"/>
      <c r="U4" s="914" t="s">
        <v>919</v>
      </c>
      <c r="V4" s="869"/>
      <c r="W4" s="869"/>
      <c r="X4" s="869"/>
      <c r="Y4" s="869"/>
      <c r="Z4" s="869"/>
      <c r="AA4" s="869"/>
      <c r="AB4" s="870"/>
      <c r="AC4" s="915" t="s">
        <v>920</v>
      </c>
      <c r="AD4" s="869"/>
      <c r="AE4" s="869"/>
      <c r="AF4" s="869"/>
      <c r="AG4" s="869"/>
      <c r="AH4" s="869"/>
      <c r="AI4" s="869"/>
      <c r="AJ4" s="869"/>
      <c r="AK4" s="869"/>
      <c r="AL4" s="870"/>
      <c r="AM4" s="915" t="s">
        <v>921</v>
      </c>
      <c r="AN4" s="869"/>
      <c r="AO4" s="869"/>
      <c r="AP4" s="869"/>
      <c r="AQ4" s="869"/>
      <c r="AR4" s="869"/>
      <c r="AS4" s="870"/>
      <c r="AT4" s="916" t="s">
        <v>922</v>
      </c>
      <c r="AU4" s="916" t="s">
        <v>923</v>
      </c>
      <c r="AV4" s="916" t="s">
        <v>924</v>
      </c>
      <c r="AW4" s="928" t="s">
        <v>925</v>
      </c>
      <c r="AX4" s="869"/>
      <c r="AY4" s="869"/>
      <c r="AZ4" s="869"/>
      <c r="BA4" s="869"/>
      <c r="BB4" s="869"/>
      <c r="BC4" s="869"/>
      <c r="BD4" s="869"/>
      <c r="BE4" s="869"/>
      <c r="BF4" s="929"/>
      <c r="BG4" s="930" t="s">
        <v>722</v>
      </c>
      <c r="BH4" s="869"/>
      <c r="BI4" s="869"/>
      <c r="BJ4" s="869"/>
      <c r="BK4" s="869"/>
      <c r="BL4" s="869"/>
      <c r="BM4" s="869"/>
      <c r="BN4" s="869"/>
      <c r="BO4" s="869"/>
      <c r="BP4" s="870"/>
      <c r="BQ4" s="931" t="s">
        <v>752</v>
      </c>
      <c r="BR4" s="869"/>
      <c r="BS4" s="869"/>
      <c r="BT4" s="869"/>
      <c r="BU4" s="869"/>
      <c r="BV4" s="869"/>
      <c r="BW4" s="869"/>
      <c r="BX4" s="870"/>
      <c r="BY4" s="100"/>
    </row>
    <row r="5" spans="1:77" ht="11.25" customHeight="1" x14ac:dyDescent="0.25">
      <c r="A5" s="138"/>
      <c r="B5" s="866"/>
      <c r="C5" s="866"/>
      <c r="D5" s="866"/>
      <c r="E5" s="919" t="s">
        <v>926</v>
      </c>
      <c r="F5" s="919" t="s">
        <v>927</v>
      </c>
      <c r="G5" s="919" t="s">
        <v>926</v>
      </c>
      <c r="H5" s="919" t="s">
        <v>927</v>
      </c>
      <c r="I5" s="919" t="s">
        <v>926</v>
      </c>
      <c r="J5" s="919" t="s">
        <v>927</v>
      </c>
      <c r="K5" s="866"/>
      <c r="L5" s="866"/>
      <c r="M5" s="917" t="s">
        <v>928</v>
      </c>
      <c r="N5" s="917" t="s">
        <v>929</v>
      </c>
      <c r="O5" s="917" t="s">
        <v>930</v>
      </c>
      <c r="P5" s="917" t="s">
        <v>931</v>
      </c>
      <c r="Q5" s="917" t="s">
        <v>932</v>
      </c>
      <c r="R5" s="924" t="s">
        <v>933</v>
      </c>
      <c r="S5" s="917" t="s">
        <v>934</v>
      </c>
      <c r="T5" s="917" t="s">
        <v>40</v>
      </c>
      <c r="U5" s="917" t="s">
        <v>935</v>
      </c>
      <c r="V5" s="917" t="s">
        <v>936</v>
      </c>
      <c r="W5" s="917" t="s">
        <v>937</v>
      </c>
      <c r="X5" s="917" t="s">
        <v>928</v>
      </c>
      <c r="Y5" s="917" t="s">
        <v>929</v>
      </c>
      <c r="Z5" s="917" t="s">
        <v>930</v>
      </c>
      <c r="AA5" s="917" t="s">
        <v>931</v>
      </c>
      <c r="AB5" s="917" t="s">
        <v>932</v>
      </c>
      <c r="AC5" s="918" t="s">
        <v>938</v>
      </c>
      <c r="AD5" s="918" t="s">
        <v>939</v>
      </c>
      <c r="AE5" s="918" t="s">
        <v>940</v>
      </c>
      <c r="AF5" s="918" t="s">
        <v>941</v>
      </c>
      <c r="AG5" s="918" t="s">
        <v>942</v>
      </c>
      <c r="AH5" s="918" t="s">
        <v>928</v>
      </c>
      <c r="AI5" s="918" t="s">
        <v>929</v>
      </c>
      <c r="AJ5" s="918" t="s">
        <v>930</v>
      </c>
      <c r="AK5" s="918" t="s">
        <v>931</v>
      </c>
      <c r="AL5" s="918" t="s">
        <v>932</v>
      </c>
      <c r="AM5" s="918" t="s">
        <v>943</v>
      </c>
      <c r="AN5" s="918" t="s">
        <v>944</v>
      </c>
      <c r="AO5" s="918" t="s">
        <v>928</v>
      </c>
      <c r="AP5" s="918" t="s">
        <v>929</v>
      </c>
      <c r="AQ5" s="918" t="s">
        <v>930</v>
      </c>
      <c r="AR5" s="918" t="s">
        <v>931</v>
      </c>
      <c r="AS5" s="918" t="s">
        <v>932</v>
      </c>
      <c r="AT5" s="866"/>
      <c r="AU5" s="866"/>
      <c r="AV5" s="866"/>
      <c r="AW5" s="932" t="s">
        <v>945</v>
      </c>
      <c r="AX5" s="932" t="s">
        <v>938</v>
      </c>
      <c r="AY5" s="933" t="s">
        <v>946</v>
      </c>
      <c r="AZ5" s="934" t="s">
        <v>947</v>
      </c>
      <c r="BA5" s="934" t="s">
        <v>948</v>
      </c>
      <c r="BB5" s="935" t="s">
        <v>928</v>
      </c>
      <c r="BC5" s="935" t="s">
        <v>929</v>
      </c>
      <c r="BD5" s="935" t="s">
        <v>930</v>
      </c>
      <c r="BE5" s="935" t="s">
        <v>931</v>
      </c>
      <c r="BF5" s="935" t="s">
        <v>932</v>
      </c>
      <c r="BG5" s="936" t="s">
        <v>938</v>
      </c>
      <c r="BH5" s="936" t="s">
        <v>949</v>
      </c>
      <c r="BI5" s="936" t="s">
        <v>950</v>
      </c>
      <c r="BJ5" s="936" t="s">
        <v>943</v>
      </c>
      <c r="BK5" s="936" t="s">
        <v>939</v>
      </c>
      <c r="BL5" s="925" t="s">
        <v>928</v>
      </c>
      <c r="BM5" s="925" t="s">
        <v>929</v>
      </c>
      <c r="BN5" s="925" t="s">
        <v>930</v>
      </c>
      <c r="BO5" s="925" t="s">
        <v>931</v>
      </c>
      <c r="BP5" s="925" t="s">
        <v>932</v>
      </c>
      <c r="BQ5" s="926" t="s">
        <v>943</v>
      </c>
      <c r="BR5" s="926" t="s">
        <v>917</v>
      </c>
      <c r="BS5" s="926" t="s">
        <v>944</v>
      </c>
      <c r="BT5" s="926" t="s">
        <v>928</v>
      </c>
      <c r="BU5" s="926" t="s">
        <v>929</v>
      </c>
      <c r="BV5" s="926" t="s">
        <v>930</v>
      </c>
      <c r="BW5" s="926" t="s">
        <v>931</v>
      </c>
      <c r="BX5" s="926" t="s">
        <v>932</v>
      </c>
      <c r="BY5" s="927" t="s">
        <v>951</v>
      </c>
    </row>
    <row r="6" spans="1:77" ht="23.25" customHeight="1" x14ac:dyDescent="0.25">
      <c r="A6" s="138"/>
      <c r="B6" s="866"/>
      <c r="C6" s="866"/>
      <c r="D6" s="866"/>
      <c r="E6" s="866"/>
      <c r="F6" s="866"/>
      <c r="G6" s="866"/>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6"/>
      <c r="AY6" s="866"/>
      <c r="AZ6" s="866"/>
      <c r="BA6" s="866"/>
      <c r="BB6" s="866"/>
      <c r="BC6" s="866"/>
      <c r="BD6" s="866"/>
      <c r="BE6" s="866"/>
      <c r="BF6" s="866"/>
      <c r="BG6" s="866"/>
      <c r="BH6" s="866"/>
      <c r="BI6" s="866"/>
      <c r="BJ6" s="866"/>
      <c r="BK6" s="866"/>
      <c r="BL6" s="866"/>
      <c r="BM6" s="866"/>
      <c r="BN6" s="866"/>
      <c r="BO6" s="866"/>
      <c r="BP6" s="866"/>
      <c r="BQ6" s="866"/>
      <c r="BR6" s="866"/>
      <c r="BS6" s="866"/>
      <c r="BT6" s="866"/>
      <c r="BU6" s="866"/>
      <c r="BV6" s="866"/>
      <c r="BW6" s="866"/>
      <c r="BX6" s="866"/>
      <c r="BY6" s="866"/>
    </row>
    <row r="7" spans="1:77" ht="30.75" customHeight="1" x14ac:dyDescent="0.25">
      <c r="A7" s="138"/>
      <c r="B7" s="867"/>
      <c r="C7" s="867"/>
      <c r="D7" s="867"/>
      <c r="E7" s="867"/>
      <c r="F7" s="867"/>
      <c r="G7" s="867"/>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7"/>
      <c r="AY7" s="867"/>
      <c r="AZ7" s="867"/>
      <c r="BA7" s="867"/>
      <c r="BB7" s="867"/>
      <c r="BC7" s="867"/>
      <c r="BD7" s="867"/>
      <c r="BE7" s="867"/>
      <c r="BF7" s="867"/>
      <c r="BG7" s="867"/>
      <c r="BH7" s="867"/>
      <c r="BI7" s="867"/>
      <c r="BJ7" s="867"/>
      <c r="BK7" s="867"/>
      <c r="BL7" s="867"/>
      <c r="BM7" s="867"/>
      <c r="BN7" s="867"/>
      <c r="BO7" s="867"/>
      <c r="BP7" s="867"/>
      <c r="BQ7" s="867"/>
      <c r="BR7" s="867"/>
      <c r="BS7" s="867"/>
      <c r="BT7" s="867"/>
      <c r="BU7" s="867"/>
      <c r="BV7" s="867"/>
      <c r="BW7" s="867"/>
      <c r="BX7" s="867"/>
      <c r="BY7" s="867"/>
    </row>
    <row r="8" spans="1:77" ht="12.75" customHeight="1" x14ac:dyDescent="0.25">
      <c r="B8" s="177">
        <v>1</v>
      </c>
      <c r="C8" s="177">
        <v>2</v>
      </c>
      <c r="D8" s="177">
        <v>3</v>
      </c>
      <c r="E8" s="177">
        <v>4</v>
      </c>
      <c r="F8" s="177">
        <v>5</v>
      </c>
      <c r="G8" s="177">
        <v>6</v>
      </c>
      <c r="H8" s="177">
        <v>7</v>
      </c>
      <c r="I8" s="177">
        <v>8</v>
      </c>
      <c r="J8" s="177">
        <v>9</v>
      </c>
      <c r="K8" s="177">
        <v>10</v>
      </c>
      <c r="L8" s="177">
        <v>11</v>
      </c>
      <c r="M8" s="177">
        <v>12</v>
      </c>
      <c r="N8" s="177">
        <v>13</v>
      </c>
      <c r="O8" s="177">
        <v>14</v>
      </c>
      <c r="P8" s="177">
        <v>15</v>
      </c>
      <c r="Q8" s="177">
        <v>16</v>
      </c>
      <c r="R8" s="177">
        <v>17</v>
      </c>
      <c r="S8" s="177">
        <v>18</v>
      </c>
      <c r="T8" s="177">
        <v>19</v>
      </c>
      <c r="U8" s="177">
        <v>20</v>
      </c>
      <c r="V8" s="177">
        <v>21</v>
      </c>
      <c r="W8" s="177">
        <v>22</v>
      </c>
      <c r="X8" s="177">
        <v>23</v>
      </c>
      <c r="Y8" s="177">
        <v>24</v>
      </c>
      <c r="Z8" s="177">
        <v>25</v>
      </c>
      <c r="AA8" s="177">
        <v>26</v>
      </c>
      <c r="AB8" s="177">
        <v>27</v>
      </c>
      <c r="AC8" s="177">
        <v>28</v>
      </c>
      <c r="AD8" s="177">
        <v>29</v>
      </c>
      <c r="AE8" s="177">
        <v>30</v>
      </c>
      <c r="AF8" s="177">
        <v>31</v>
      </c>
      <c r="AG8" s="177">
        <v>32</v>
      </c>
      <c r="AH8" s="177">
        <v>33</v>
      </c>
      <c r="AI8" s="177">
        <v>34</v>
      </c>
      <c r="AJ8" s="177">
        <v>35</v>
      </c>
      <c r="AK8" s="177">
        <v>36</v>
      </c>
      <c r="AL8" s="177">
        <v>37</v>
      </c>
      <c r="AM8" s="177">
        <v>38</v>
      </c>
      <c r="AN8" s="177">
        <v>39</v>
      </c>
      <c r="AO8" s="177">
        <v>40</v>
      </c>
      <c r="AP8" s="177">
        <v>41</v>
      </c>
      <c r="AQ8" s="177">
        <v>42</v>
      </c>
      <c r="AR8" s="177">
        <v>43</v>
      </c>
      <c r="AS8" s="177">
        <v>44</v>
      </c>
      <c r="AT8" s="177">
        <v>45</v>
      </c>
      <c r="AU8" s="177">
        <v>46</v>
      </c>
      <c r="AV8" s="177">
        <v>47</v>
      </c>
      <c r="AW8" s="177">
        <v>48</v>
      </c>
      <c r="AX8" s="177">
        <v>49</v>
      </c>
      <c r="AY8" s="177">
        <v>50</v>
      </c>
      <c r="AZ8" s="177">
        <v>51</v>
      </c>
      <c r="BA8" s="177">
        <v>52</v>
      </c>
      <c r="BB8" s="177">
        <v>53</v>
      </c>
      <c r="BC8" s="177">
        <v>54</v>
      </c>
      <c r="BD8" s="177">
        <v>55</v>
      </c>
      <c r="BE8" s="177">
        <v>56</v>
      </c>
      <c r="BF8" s="177">
        <v>57</v>
      </c>
      <c r="BG8" s="177">
        <v>58</v>
      </c>
      <c r="BH8" s="177">
        <v>59</v>
      </c>
      <c r="BI8" s="177">
        <v>60</v>
      </c>
      <c r="BJ8" s="177">
        <v>61</v>
      </c>
      <c r="BK8" s="177">
        <v>62</v>
      </c>
      <c r="BL8" s="177">
        <v>63</v>
      </c>
      <c r="BM8" s="177">
        <v>64</v>
      </c>
      <c r="BN8" s="177">
        <v>65</v>
      </c>
      <c r="BO8" s="177">
        <v>66</v>
      </c>
      <c r="BP8" s="177">
        <v>67</v>
      </c>
      <c r="BQ8" s="177">
        <v>68</v>
      </c>
      <c r="BR8" s="177">
        <v>69</v>
      </c>
      <c r="BS8" s="177">
        <v>70</v>
      </c>
      <c r="BT8" s="177">
        <v>71</v>
      </c>
      <c r="BU8" s="177">
        <v>72</v>
      </c>
      <c r="BV8" s="177">
        <v>73</v>
      </c>
      <c r="BW8" s="177">
        <v>74</v>
      </c>
      <c r="BX8" s="177">
        <v>75</v>
      </c>
      <c r="BY8" s="177">
        <v>56</v>
      </c>
    </row>
    <row r="9" spans="1:77" ht="15" customHeight="1" x14ac:dyDescent="0.25">
      <c r="B9" s="8">
        <f>SASARAN!B8</f>
        <v>1</v>
      </c>
      <c r="C9" s="178"/>
      <c r="D9" s="35">
        <f>'1'!M9</f>
        <v>1</v>
      </c>
      <c r="E9" s="8">
        <v>1</v>
      </c>
      <c r="F9" s="8">
        <v>1</v>
      </c>
      <c r="G9" s="8"/>
      <c r="H9" s="8"/>
      <c r="I9" s="47">
        <f>SASARAN!D19</f>
        <v>32</v>
      </c>
      <c r="J9" s="8">
        <f>'1'!M10</f>
        <v>32</v>
      </c>
      <c r="K9" s="8">
        <f>SASARAN!E19</f>
        <v>283</v>
      </c>
      <c r="L9" s="8">
        <f>'1'!M11</f>
        <v>247</v>
      </c>
      <c r="M9" s="8">
        <f>'1'!M12</f>
        <v>2</v>
      </c>
      <c r="N9" s="8">
        <f>'1'!M13</f>
        <v>30</v>
      </c>
      <c r="O9" s="8">
        <f>'1'!M14</f>
        <v>0</v>
      </c>
      <c r="P9" s="8">
        <f>'1'!M15</f>
        <v>0</v>
      </c>
      <c r="Q9" s="8">
        <f>'1'!M16</f>
        <v>32</v>
      </c>
      <c r="R9" s="8">
        <f>'1'!$M$17</f>
        <v>6</v>
      </c>
      <c r="S9" s="8">
        <f>'1'!$M$18</f>
        <v>12</v>
      </c>
      <c r="T9" s="8">
        <f>'1'!$M$19</f>
        <v>18</v>
      </c>
      <c r="U9" s="8">
        <f>'1'!$M$21</f>
        <v>36</v>
      </c>
      <c r="V9" s="8">
        <f>'1'!$M$22</f>
        <v>36</v>
      </c>
      <c r="W9" s="8">
        <f>'1'!$M$23</f>
        <v>36</v>
      </c>
      <c r="X9" s="8">
        <f>'1'!$M$24</f>
        <v>1</v>
      </c>
      <c r="Y9" s="8">
        <f>'1'!$M$25</f>
        <v>27</v>
      </c>
      <c r="Z9" s="8">
        <f>'1'!$M$26</f>
        <v>3</v>
      </c>
      <c r="AA9" s="8">
        <f>'1'!$M$27</f>
        <v>0</v>
      </c>
      <c r="AB9" s="8">
        <f>'1'!$M$28</f>
        <v>31</v>
      </c>
      <c r="AC9" s="8">
        <f>'1'!$M$29</f>
        <v>3</v>
      </c>
      <c r="AD9" s="8">
        <f>'1'!$M$30</f>
        <v>0</v>
      </c>
      <c r="AE9" s="8">
        <f>'1'!$M$33</f>
        <v>3</v>
      </c>
      <c r="AF9" s="8">
        <f>'1'!$M$34</f>
        <v>3</v>
      </c>
      <c r="AG9" s="8">
        <f>'1'!$M$35</f>
        <v>0</v>
      </c>
      <c r="AH9" s="8">
        <f>'1'!$M$36</f>
        <v>0</v>
      </c>
      <c r="AI9" s="8">
        <f>'1'!$M$37</f>
        <v>0</v>
      </c>
      <c r="AJ9" s="8">
        <f>'1'!$M$38</f>
        <v>3</v>
      </c>
      <c r="AK9" s="8">
        <f>'1'!$M$39</f>
        <v>0</v>
      </c>
      <c r="AL9" s="8">
        <f>'1'!$M$40</f>
        <v>3</v>
      </c>
      <c r="AM9" s="8">
        <f>'1'!$M$31</f>
        <v>30</v>
      </c>
      <c r="AN9" s="8">
        <f>'1'!$M$32</f>
        <v>0</v>
      </c>
      <c r="AO9" s="8">
        <f>'1'!$M$41</f>
        <v>0</v>
      </c>
      <c r="AP9" s="8">
        <f>'1'!$M$42</f>
        <v>2</v>
      </c>
      <c r="AQ9" s="8">
        <f>'1'!$M$43</f>
        <v>0</v>
      </c>
      <c r="AR9" s="8">
        <f>'1'!$M$44</f>
        <v>0</v>
      </c>
      <c r="AS9" s="8">
        <f>'1'!$M$45</f>
        <v>2</v>
      </c>
      <c r="AT9" s="8">
        <f>'1'!$M$46</f>
        <v>0</v>
      </c>
      <c r="AU9" s="8">
        <f>'1'!$M$47</f>
        <v>0</v>
      </c>
      <c r="AV9" s="8">
        <f>'1'!$M$48</f>
        <v>0</v>
      </c>
      <c r="AW9" s="8">
        <f>'1'!$M$49</f>
        <v>0</v>
      </c>
      <c r="AX9" s="8">
        <f>'1'!$M$50</f>
        <v>0</v>
      </c>
      <c r="AY9" s="8">
        <f>'1'!$M$51</f>
        <v>0</v>
      </c>
      <c r="AZ9" s="8">
        <f>'1'!$M$52</f>
        <v>0</v>
      </c>
      <c r="BA9" s="8">
        <f>'1'!$M$53</f>
        <v>0</v>
      </c>
      <c r="BB9" s="8">
        <f>'1'!$M$54</f>
        <v>0</v>
      </c>
      <c r="BC9" s="8">
        <f>'1'!$M$55</f>
        <v>0</v>
      </c>
      <c r="BD9" s="8">
        <f>'1'!$M$56</f>
        <v>0</v>
      </c>
      <c r="BE9" s="8">
        <f>'1'!$M$57</f>
        <v>0</v>
      </c>
      <c r="BF9" s="8">
        <f>'1'!$M$58</f>
        <v>0</v>
      </c>
      <c r="BG9" s="8">
        <f>'1'!$M$272</f>
        <v>2</v>
      </c>
      <c r="BH9" s="8">
        <f>'1'!$M$273</f>
        <v>30</v>
      </c>
      <c r="BI9" s="8">
        <f>'1'!$M$274</f>
        <v>30</v>
      </c>
      <c r="BJ9" s="8">
        <f>'1'!$M$275</f>
        <v>10</v>
      </c>
      <c r="BK9" s="8">
        <f>'1'!$M$276</f>
        <v>0</v>
      </c>
      <c r="BL9" s="8">
        <f>'1'!$M$277</f>
        <v>0</v>
      </c>
      <c r="BM9" s="8">
        <f>'1'!$M$278</f>
        <v>0</v>
      </c>
      <c r="BN9" s="8">
        <f>'1'!$M$279</f>
        <v>1</v>
      </c>
      <c r="BO9" s="8">
        <f>'1'!$M$280</f>
        <v>1</v>
      </c>
      <c r="BP9" s="8">
        <f>'1'!$M$281</f>
        <v>2</v>
      </c>
      <c r="BQ9" s="8">
        <f>'1'!$M$282</f>
        <v>0</v>
      </c>
      <c r="BR9" s="8">
        <f>'1'!$M$283</f>
        <v>0</v>
      </c>
      <c r="BS9" s="8">
        <f>'1'!$M$284</f>
        <v>0</v>
      </c>
      <c r="BT9" s="8">
        <f>'1'!$M$285</f>
        <v>0</v>
      </c>
      <c r="BU9" s="8">
        <f>'1'!$M$286</f>
        <v>6</v>
      </c>
      <c r="BV9" s="8">
        <f>'1'!$M$287</f>
        <v>26</v>
      </c>
      <c r="BW9" s="8">
        <f>'1'!$M$288</f>
        <v>0</v>
      </c>
      <c r="BX9" s="8">
        <f>'1'!$M$289</f>
        <v>32</v>
      </c>
      <c r="BY9" s="8"/>
    </row>
    <row r="10" spans="1:77" ht="15" customHeight="1" x14ac:dyDescent="0.25">
      <c r="B10" s="8">
        <f>SASARAN!B9</f>
        <v>2</v>
      </c>
      <c r="C10" s="35"/>
      <c r="D10" s="35">
        <f>'2'!M9</f>
        <v>2</v>
      </c>
      <c r="E10" s="8">
        <f t="shared" ref="E10:E19" si="0">+IF($B10&gt;0,1,"")</f>
        <v>1</v>
      </c>
      <c r="F10" s="8">
        <v>1</v>
      </c>
      <c r="G10" s="8"/>
      <c r="H10" s="8"/>
      <c r="I10" s="47">
        <f>SASARAN!D19</f>
        <v>32</v>
      </c>
      <c r="J10" s="8">
        <f>'2'!M10</f>
        <v>32</v>
      </c>
      <c r="K10" s="8">
        <f>SASARAN!E19</f>
        <v>283</v>
      </c>
      <c r="L10" s="8">
        <f>'2'!M11</f>
        <v>247</v>
      </c>
      <c r="M10" s="8">
        <f>'2'!M12</f>
        <v>2</v>
      </c>
      <c r="N10" s="8">
        <f>'2'!M13</f>
        <v>30</v>
      </c>
      <c r="O10" s="8">
        <f>'2'!$M$14</f>
        <v>0</v>
      </c>
      <c r="P10" s="8">
        <f>'2'!$M$15</f>
        <v>0</v>
      </c>
      <c r="Q10" s="8">
        <f>'1'!$M$16</f>
        <v>32</v>
      </c>
      <c r="R10" s="8">
        <f>'2'!$M$17</f>
        <v>6</v>
      </c>
      <c r="S10" s="8">
        <f>'2'!$M$18</f>
        <v>12</v>
      </c>
      <c r="T10" s="8">
        <f>'2'!$M$19</f>
        <v>18</v>
      </c>
      <c r="U10" s="8">
        <f>'2'!$M$21</f>
        <v>36</v>
      </c>
      <c r="V10" s="8">
        <f>'2'!$M$22</f>
        <v>36</v>
      </c>
      <c r="W10" s="8">
        <f>'2'!$M$23</f>
        <v>36</v>
      </c>
      <c r="X10" s="8">
        <f>'2'!$M$24</f>
        <v>1</v>
      </c>
      <c r="Y10" s="8">
        <f>'2'!$M$25</f>
        <v>27</v>
      </c>
      <c r="Z10" s="8">
        <f>'2'!$M$26</f>
        <v>3</v>
      </c>
      <c r="AA10" s="8">
        <f>'2'!$M$27</f>
        <v>0</v>
      </c>
      <c r="AB10" s="8">
        <f>'2'!$M$28</f>
        <v>31</v>
      </c>
      <c r="AC10" s="8">
        <f>'2'!$M$29</f>
        <v>3</v>
      </c>
      <c r="AD10" s="8">
        <f>'2'!$M$30</f>
        <v>0</v>
      </c>
      <c r="AE10" s="8">
        <f>'2'!$M$33</f>
        <v>3</v>
      </c>
      <c r="AF10" s="8">
        <f>'2'!$M$34</f>
        <v>3</v>
      </c>
      <c r="AG10" s="8">
        <f>'2'!$M$35</f>
        <v>0</v>
      </c>
      <c r="AH10" s="8">
        <f>'2'!$M$36</f>
        <v>0</v>
      </c>
      <c r="AI10" s="8">
        <f>'2'!$M$37</f>
        <v>0</v>
      </c>
      <c r="AJ10" s="8">
        <f>'2'!$M$38</f>
        <v>3</v>
      </c>
      <c r="AK10" s="8">
        <f>'2'!$M$39</f>
        <v>0</v>
      </c>
      <c r="AL10" s="8">
        <f>'2'!$M$40</f>
        <v>3</v>
      </c>
      <c r="AM10" s="8">
        <f>'2'!$M$31</f>
        <v>30</v>
      </c>
      <c r="AN10" s="8">
        <f>'2'!$M$32</f>
        <v>0</v>
      </c>
      <c r="AO10" s="8">
        <f>'2'!$M$41</f>
        <v>0</v>
      </c>
      <c r="AP10" s="8">
        <f>'2'!$M$42</f>
        <v>2</v>
      </c>
      <c r="AQ10" s="8">
        <f>'2'!$M$43</f>
        <v>0</v>
      </c>
      <c r="AR10" s="8">
        <f>'2'!$M$44</f>
        <v>0</v>
      </c>
      <c r="AS10" s="8">
        <f>'2'!$M$45</f>
        <v>2</v>
      </c>
      <c r="AT10" s="8">
        <f>'2'!$M$46</f>
        <v>3</v>
      </c>
      <c r="AU10" s="8">
        <f>'2'!$M$47</f>
        <v>3</v>
      </c>
      <c r="AV10" s="8">
        <f>'2'!$M$48</f>
        <v>40</v>
      </c>
      <c r="AW10" s="8">
        <f>'2'!$M$49</f>
        <v>0</v>
      </c>
      <c r="AX10" s="8">
        <f>'2'!$M$50</f>
        <v>0</v>
      </c>
      <c r="AY10" s="8">
        <f>'2'!$M$251</f>
        <v>0</v>
      </c>
      <c r="AZ10" s="8">
        <f>'2'!$M$252</f>
        <v>0</v>
      </c>
      <c r="BA10" s="8">
        <f>'2'!$M$253</f>
        <v>0</v>
      </c>
      <c r="BB10" s="8">
        <f>'2'!$M$54</f>
        <v>0</v>
      </c>
      <c r="BC10" s="8">
        <f>'2'!$M$55</f>
        <v>0</v>
      </c>
      <c r="BD10" s="8">
        <f>'2'!$M$56</f>
        <v>0</v>
      </c>
      <c r="BE10" s="8">
        <f>'2'!$M$57</f>
        <v>0</v>
      </c>
      <c r="BF10" s="8">
        <f>'2'!$M$58</f>
        <v>0</v>
      </c>
      <c r="BG10" s="8">
        <f>'2'!$M$272</f>
        <v>2</v>
      </c>
      <c r="BH10" s="8">
        <f>'2'!$M$273</f>
        <v>30</v>
      </c>
      <c r="BI10" s="8">
        <f>'2'!$M$274</f>
        <v>30</v>
      </c>
      <c r="BJ10" s="8">
        <f>'2'!$M$275</f>
        <v>10</v>
      </c>
      <c r="BK10" s="8">
        <f>'2'!$M$276</f>
        <v>0</v>
      </c>
      <c r="BL10" s="8">
        <f>'2'!$M$277</f>
        <v>0</v>
      </c>
      <c r="BM10" s="8">
        <f>'2'!$M$278</f>
        <v>0</v>
      </c>
      <c r="BN10" s="8">
        <f>'2'!$M$279</f>
        <v>1</v>
      </c>
      <c r="BO10" s="8">
        <f>'2'!$M$280</f>
        <v>1</v>
      </c>
      <c r="BP10" s="8">
        <f>'2'!$M$281</f>
        <v>2</v>
      </c>
      <c r="BQ10" s="8">
        <f>'2'!$M$282</f>
        <v>0</v>
      </c>
      <c r="BR10" s="8">
        <f>'2'!$M$283</f>
        <v>0</v>
      </c>
      <c r="BS10" s="8">
        <f>'2'!$M$284</f>
        <v>0</v>
      </c>
      <c r="BT10" s="8">
        <f>'2'!$M$285</f>
        <v>0</v>
      </c>
      <c r="BU10" s="8">
        <f>'2'!$M$286</f>
        <v>6</v>
      </c>
      <c r="BV10" s="8">
        <f>'2'!$M$287</f>
        <v>26</v>
      </c>
      <c r="BW10" s="8">
        <f>'2'!$M$288</f>
        <v>0</v>
      </c>
      <c r="BX10" s="8">
        <f>'2'!$M$289</f>
        <v>32</v>
      </c>
      <c r="BY10" s="8"/>
    </row>
    <row r="11" spans="1:77" ht="15" customHeight="1" x14ac:dyDescent="0.25">
      <c r="B11" s="8">
        <f>SASARAN!B10</f>
        <v>3</v>
      </c>
      <c r="C11" s="35"/>
      <c r="D11" s="35">
        <f>'3'!M9</f>
        <v>3</v>
      </c>
      <c r="E11" s="8">
        <f t="shared" si="0"/>
        <v>1</v>
      </c>
      <c r="F11" s="8">
        <v>1</v>
      </c>
      <c r="G11" s="8"/>
      <c r="H11" s="8"/>
      <c r="I11" s="47">
        <f>SASARAN!D19</f>
        <v>32</v>
      </c>
      <c r="J11" s="8">
        <f>'3'!M10</f>
        <v>32</v>
      </c>
      <c r="K11" s="8">
        <f>SASARAN!E19</f>
        <v>283</v>
      </c>
      <c r="L11" s="8">
        <f>'3'!M11</f>
        <v>247</v>
      </c>
      <c r="M11" s="8">
        <f>'3'!M12</f>
        <v>2</v>
      </c>
      <c r="N11" s="8">
        <f>'3'!M13</f>
        <v>30</v>
      </c>
      <c r="O11" s="8">
        <f>'3'!$M$14</f>
        <v>0</v>
      </c>
      <c r="P11" s="8">
        <f>'3'!$M$15</f>
        <v>0</v>
      </c>
      <c r="Q11" s="8">
        <f>'3'!$M$16</f>
        <v>32</v>
      </c>
      <c r="R11" s="8">
        <f>'3'!$M$17</f>
        <v>6</v>
      </c>
      <c r="S11" s="8">
        <f>'3'!$M$18</f>
        <v>12</v>
      </c>
      <c r="T11" s="8">
        <f>'3'!$M$19</f>
        <v>18</v>
      </c>
      <c r="U11" s="8">
        <f>'3'!$M$21</f>
        <v>36</v>
      </c>
      <c r="V11" s="8">
        <f>'3'!$M$22</f>
        <v>36</v>
      </c>
      <c r="W11" s="8">
        <f>'3'!$M$23</f>
        <v>36</v>
      </c>
      <c r="X11" s="8">
        <f>'3'!$M$24</f>
        <v>1</v>
      </c>
      <c r="Y11" s="8">
        <f>'3'!$M$25</f>
        <v>27</v>
      </c>
      <c r="Z11" s="8">
        <f>'3'!$M$26</f>
        <v>3</v>
      </c>
      <c r="AA11" s="8">
        <f>'3'!$M$27</f>
        <v>0</v>
      </c>
      <c r="AB11" s="8">
        <f>'3'!$M$28</f>
        <v>31</v>
      </c>
      <c r="AC11" s="8">
        <f>'3'!$M$29</f>
        <v>3</v>
      </c>
      <c r="AD11" s="8">
        <f>'3'!$M$30</f>
        <v>0</v>
      </c>
      <c r="AE11" s="8">
        <f>'3'!$M$33</f>
        <v>3</v>
      </c>
      <c r="AF11" s="8">
        <f>'3'!$M$34</f>
        <v>3</v>
      </c>
      <c r="AG11" s="8">
        <f>'3'!$M$35</f>
        <v>0</v>
      </c>
      <c r="AH11" s="8">
        <f>'3'!$M$36</f>
        <v>0</v>
      </c>
      <c r="AI11" s="8">
        <f>'3'!$M$37</f>
        <v>0</v>
      </c>
      <c r="AJ11" s="8">
        <f>'3'!$M$38</f>
        <v>3</v>
      </c>
      <c r="AK11" s="8">
        <f>'3'!$M$39</f>
        <v>0</v>
      </c>
      <c r="AL11" s="8">
        <f>'3'!$M$40</f>
        <v>3</v>
      </c>
      <c r="AM11" s="8">
        <f>'3'!$M$31</f>
        <v>30</v>
      </c>
      <c r="AN11" s="8">
        <f>'3'!$M$32</f>
        <v>0</v>
      </c>
      <c r="AO11" s="8">
        <f>'3'!$M$41</f>
        <v>0</v>
      </c>
      <c r="AP11" s="8">
        <f>'3'!$M$42</f>
        <v>2</v>
      </c>
      <c r="AQ11" s="8">
        <f>'3'!$M$43</f>
        <v>0</v>
      </c>
      <c r="AR11" s="8">
        <f>'3'!$M$44</f>
        <v>0</v>
      </c>
      <c r="AS11" s="8">
        <f>'3'!$M$45</f>
        <v>2</v>
      </c>
      <c r="AT11" s="8">
        <f>'3'!$M$46</f>
        <v>3</v>
      </c>
      <c r="AU11" s="8">
        <f>'3'!$M$47</f>
        <v>3</v>
      </c>
      <c r="AV11" s="8">
        <f>'3'!$M$48</f>
        <v>40</v>
      </c>
      <c r="AW11" s="8">
        <f>'3'!$M$49</f>
        <v>0</v>
      </c>
      <c r="AX11" s="8">
        <f>'3'!$M$50</f>
        <v>0</v>
      </c>
      <c r="AY11" s="8">
        <f>'3'!$M$251</f>
        <v>0</v>
      </c>
      <c r="AZ11" s="8">
        <f>'3'!$M$252</f>
        <v>0</v>
      </c>
      <c r="BA11" s="8">
        <f>'3'!$M$253</f>
        <v>0</v>
      </c>
      <c r="BB11" s="8">
        <f>'3'!$M$54</f>
        <v>0</v>
      </c>
      <c r="BC11" s="8">
        <f>'3'!$M$55</f>
        <v>0</v>
      </c>
      <c r="BD11" s="8">
        <f>'3'!$M$56</f>
        <v>0</v>
      </c>
      <c r="BE11" s="8">
        <f>'3'!$M$57</f>
        <v>0</v>
      </c>
      <c r="BF11" s="8">
        <f>'3'!$M$58</f>
        <v>0</v>
      </c>
      <c r="BG11" s="8">
        <f>'3'!$M$272</f>
        <v>2</v>
      </c>
      <c r="BH11" s="8">
        <f>'3'!$M$273</f>
        <v>30</v>
      </c>
      <c r="BI11" s="8">
        <f>'3'!$M$274</f>
        <v>30</v>
      </c>
      <c r="BJ11" s="8">
        <f>'3'!$M$275</f>
        <v>10</v>
      </c>
      <c r="BK11" s="8">
        <f>'3'!$M$276</f>
        <v>0</v>
      </c>
      <c r="BL11" s="8">
        <f>'3'!$M$277</f>
        <v>0</v>
      </c>
      <c r="BM11" s="8">
        <f>'3'!$M$278</f>
        <v>0</v>
      </c>
      <c r="BN11" s="8">
        <f>'3'!$M$279</f>
        <v>1</v>
      </c>
      <c r="BO11" s="8">
        <f>'3'!$M$280</f>
        <v>1</v>
      </c>
      <c r="BP11" s="8">
        <f>'3'!$M$281</f>
        <v>2</v>
      </c>
      <c r="BQ11" s="8">
        <f>'3'!$M$282</f>
        <v>0</v>
      </c>
      <c r="BR11" s="8">
        <f>'3'!$M$283</f>
        <v>0</v>
      </c>
      <c r="BS11" s="8">
        <f>'3'!$M$284</f>
        <v>0</v>
      </c>
      <c r="BT11" s="8">
        <f>'3'!$M$285</f>
        <v>0</v>
      </c>
      <c r="BU11" s="8">
        <f>'3'!$M$286</f>
        <v>6</v>
      </c>
      <c r="BV11" s="8">
        <f>'3'!$M$287</f>
        <v>26</v>
      </c>
      <c r="BW11" s="8">
        <f>'3'!$M$288</f>
        <v>0</v>
      </c>
      <c r="BX11" s="8">
        <f>'3'!$M$289</f>
        <v>32</v>
      </c>
      <c r="BY11" s="8"/>
    </row>
    <row r="12" spans="1:77" ht="15" customHeight="1" x14ac:dyDescent="0.25">
      <c r="B12" s="8">
        <f>SASARAN!B11</f>
        <v>4</v>
      </c>
      <c r="C12" s="35"/>
      <c r="D12" s="35">
        <f>'4'!M9</f>
        <v>4</v>
      </c>
      <c r="E12" s="8">
        <f t="shared" si="0"/>
        <v>1</v>
      </c>
      <c r="F12" s="8">
        <v>1</v>
      </c>
      <c r="G12" s="8"/>
      <c r="H12" s="8"/>
      <c r="I12" s="47">
        <f>SASARAN!D19</f>
        <v>32</v>
      </c>
      <c r="J12" s="8">
        <f>'4'!M10</f>
        <v>32</v>
      </c>
      <c r="K12" s="8">
        <f>SASARAN!E19</f>
        <v>283</v>
      </c>
      <c r="L12" s="8">
        <f>'4'!M11</f>
        <v>247</v>
      </c>
      <c r="M12" s="8">
        <f>'4'!M12</f>
        <v>2</v>
      </c>
      <c r="N12" s="8">
        <f>'4'!M13</f>
        <v>30</v>
      </c>
      <c r="O12" s="8">
        <f>'4'!$M$14</f>
        <v>0</v>
      </c>
      <c r="P12" s="8">
        <f>'4'!$M$15</f>
        <v>0</v>
      </c>
      <c r="Q12" s="8">
        <f>'4'!$M$16</f>
        <v>32</v>
      </c>
      <c r="R12" s="8">
        <f>'4'!$M$17</f>
        <v>6</v>
      </c>
      <c r="S12" s="8">
        <f>'4'!$M$18</f>
        <v>12</v>
      </c>
      <c r="T12" s="8">
        <f>'4'!$M$19</f>
        <v>18</v>
      </c>
      <c r="U12" s="8">
        <f>'4'!$M$21</f>
        <v>36</v>
      </c>
      <c r="V12" s="8">
        <f>'4'!$M$22</f>
        <v>36</v>
      </c>
      <c r="W12" s="8">
        <f>'4'!$M$23</f>
        <v>36</v>
      </c>
      <c r="X12" s="8">
        <f>'4'!$M$24</f>
        <v>1</v>
      </c>
      <c r="Y12" s="8">
        <f>'4'!$M$25</f>
        <v>27</v>
      </c>
      <c r="Z12" s="8">
        <f>'4'!$M$26</f>
        <v>3</v>
      </c>
      <c r="AA12" s="8">
        <f>'4'!$M$27</f>
        <v>0</v>
      </c>
      <c r="AB12" s="8">
        <f>'4'!$M$28</f>
        <v>31</v>
      </c>
      <c r="AC12" s="8">
        <f>'4'!$M$29</f>
        <v>3</v>
      </c>
      <c r="AD12" s="8">
        <f>'4'!$M$30</f>
        <v>0</v>
      </c>
      <c r="AE12" s="8">
        <f>'4'!$M$33</f>
        <v>3</v>
      </c>
      <c r="AF12" s="8">
        <f>'4'!$M$34</f>
        <v>3</v>
      </c>
      <c r="AG12" s="8">
        <f>'4'!$M$35</f>
        <v>0</v>
      </c>
      <c r="AH12" s="8">
        <f>'4'!$M$36</f>
        <v>0</v>
      </c>
      <c r="AI12" s="8">
        <f>'4'!$M$37</f>
        <v>0</v>
      </c>
      <c r="AJ12" s="8">
        <f>'4'!$M$38</f>
        <v>3</v>
      </c>
      <c r="AK12" s="8">
        <f>'4'!$M$39</f>
        <v>0</v>
      </c>
      <c r="AL12" s="8">
        <f>'4'!$M$40</f>
        <v>3</v>
      </c>
      <c r="AM12" s="8">
        <f>'4'!$M$31</f>
        <v>30</v>
      </c>
      <c r="AN12" s="8">
        <f>'4'!$M$32</f>
        <v>0</v>
      </c>
      <c r="AO12" s="8">
        <f>'4'!$M$41</f>
        <v>0</v>
      </c>
      <c r="AP12" s="8">
        <f>'4'!$M$42</f>
        <v>2</v>
      </c>
      <c r="AQ12" s="8">
        <f>'4'!$M$43</f>
        <v>0</v>
      </c>
      <c r="AR12" s="8">
        <f>'4'!$M$44</f>
        <v>0</v>
      </c>
      <c r="AS12" s="8">
        <f>'4'!$M$45</f>
        <v>2</v>
      </c>
      <c r="AT12" s="8">
        <f>'4'!$M$46</f>
        <v>1</v>
      </c>
      <c r="AU12" s="8">
        <f>'4'!$M$47</f>
        <v>1</v>
      </c>
      <c r="AV12" s="8">
        <f>'4'!$M$48</f>
        <v>13</v>
      </c>
      <c r="AW12" s="8">
        <f>'4'!$M$49</f>
        <v>0</v>
      </c>
      <c r="AX12" s="8">
        <f>'4'!$M$50</f>
        <v>0</v>
      </c>
      <c r="AY12" s="8">
        <f>'4'!$M$251</f>
        <v>0</v>
      </c>
      <c r="AZ12" s="8">
        <f>'4'!$M$252</f>
        <v>0</v>
      </c>
      <c r="BA12" s="8">
        <f>'4'!$M$253</f>
        <v>0</v>
      </c>
      <c r="BB12" s="8">
        <f>'4'!$M$54</f>
        <v>0</v>
      </c>
      <c r="BC12" s="8">
        <f>'4'!$M$55</f>
        <v>0</v>
      </c>
      <c r="BD12" s="8">
        <f>'4'!$M$56</f>
        <v>0</v>
      </c>
      <c r="BE12" s="8">
        <f>'4'!$M$57</f>
        <v>0</v>
      </c>
      <c r="BF12" s="8">
        <f>'4'!$M$58</f>
        <v>0</v>
      </c>
      <c r="BG12" s="8">
        <f>'4'!$M$272</f>
        <v>2</v>
      </c>
      <c r="BH12" s="8">
        <f>'4'!$M$273</f>
        <v>30</v>
      </c>
      <c r="BI12" s="8">
        <f>'4'!$M$274</f>
        <v>30</v>
      </c>
      <c r="BJ12" s="8">
        <f>'4'!$M$275</f>
        <v>10</v>
      </c>
      <c r="BK12" s="8">
        <f>'4'!$M$276</f>
        <v>0</v>
      </c>
      <c r="BL12" s="8">
        <f>'4'!$M$277</f>
        <v>0</v>
      </c>
      <c r="BM12" s="8">
        <f>'4'!$M$278</f>
        <v>0</v>
      </c>
      <c r="BN12" s="8">
        <f>'4'!$M$279</f>
        <v>1</v>
      </c>
      <c r="BO12" s="8">
        <f>'4'!$M$280</f>
        <v>1</v>
      </c>
      <c r="BP12" s="8">
        <f>'4'!$M$281</f>
        <v>2</v>
      </c>
      <c r="BQ12" s="8">
        <f>'4'!$M$282</f>
        <v>0</v>
      </c>
      <c r="BR12" s="8">
        <f>'4'!$M$283</f>
        <v>0</v>
      </c>
      <c r="BS12" s="8">
        <f>'4'!$M$284</f>
        <v>0</v>
      </c>
      <c r="BT12" s="8">
        <f>'4'!$M$285</f>
        <v>0</v>
      </c>
      <c r="BU12" s="8">
        <f>'4'!$M$286</f>
        <v>6</v>
      </c>
      <c r="BV12" s="8">
        <f>'4'!$M$287</f>
        <v>26</v>
      </c>
      <c r="BW12" s="8">
        <f>'4'!$M$288</f>
        <v>0</v>
      </c>
      <c r="BX12" s="8">
        <f>'4'!$M$289</f>
        <v>32</v>
      </c>
      <c r="BY12" s="8"/>
    </row>
    <row r="13" spans="1:77" ht="15" customHeight="1" x14ac:dyDescent="0.25">
      <c r="B13" s="8">
        <f>SASARAN!B12</f>
        <v>5</v>
      </c>
      <c r="C13" s="35"/>
      <c r="D13" s="35">
        <f>'5'!M9</f>
        <v>5</v>
      </c>
      <c r="E13" s="8">
        <f t="shared" si="0"/>
        <v>1</v>
      </c>
      <c r="F13" s="8">
        <v>1</v>
      </c>
      <c r="G13" s="8"/>
      <c r="H13" s="8"/>
      <c r="I13" s="47">
        <f>SASARAN!D19</f>
        <v>32</v>
      </c>
      <c r="J13" s="8">
        <f>'5'!M10</f>
        <v>32</v>
      </c>
      <c r="K13" s="8">
        <f>SASARAN!E19</f>
        <v>283</v>
      </c>
      <c r="L13" s="8">
        <f>'5'!M11</f>
        <v>247</v>
      </c>
      <c r="M13" s="8">
        <f>'5'!M12</f>
        <v>2</v>
      </c>
      <c r="N13" s="8">
        <f>'5'!M13</f>
        <v>30</v>
      </c>
      <c r="O13" s="8">
        <f>'5'!$M$14</f>
        <v>0</v>
      </c>
      <c r="P13" s="8">
        <f>'5'!$M$15</f>
        <v>0</v>
      </c>
      <c r="Q13" s="8">
        <f>'5'!$M$16</f>
        <v>32</v>
      </c>
      <c r="R13" s="8">
        <f>'5'!$M$17</f>
        <v>6</v>
      </c>
      <c r="S13" s="8">
        <f>'5'!$M$18</f>
        <v>12</v>
      </c>
      <c r="T13" s="8">
        <f>'5'!$M$19</f>
        <v>18</v>
      </c>
      <c r="U13" s="8">
        <f>'5'!$M$21</f>
        <v>36</v>
      </c>
      <c r="V13" s="8">
        <f>'5'!$M$22</f>
        <v>36</v>
      </c>
      <c r="W13" s="8">
        <f>'5'!$M$23</f>
        <v>36</v>
      </c>
      <c r="X13" s="8">
        <f>'5'!$M$24</f>
        <v>1</v>
      </c>
      <c r="Y13" s="8">
        <f>'5'!$M$25</f>
        <v>27</v>
      </c>
      <c r="Z13" s="8">
        <f>'5'!$M$26</f>
        <v>3</v>
      </c>
      <c r="AA13" s="8">
        <f>'5'!$M$27</f>
        <v>0</v>
      </c>
      <c r="AB13" s="8">
        <f>'5'!$M$28</f>
        <v>31</v>
      </c>
      <c r="AC13" s="8">
        <f>'5'!$M$29</f>
        <v>3</v>
      </c>
      <c r="AD13" s="8">
        <f>'5'!$M$30</f>
        <v>0</v>
      </c>
      <c r="AE13" s="8">
        <f>'5'!$M$33</f>
        <v>3</v>
      </c>
      <c r="AF13" s="8">
        <f>'5'!$M$34</f>
        <v>3</v>
      </c>
      <c r="AG13" s="8">
        <f>'5'!$M$35</f>
        <v>0</v>
      </c>
      <c r="AH13" s="8">
        <f>'5'!$M$36</f>
        <v>0</v>
      </c>
      <c r="AI13" s="8">
        <f>'5'!$M$37</f>
        <v>0</v>
      </c>
      <c r="AJ13" s="8">
        <f>'5'!$M$38</f>
        <v>3</v>
      </c>
      <c r="AK13" s="8">
        <f>'5'!$M$39</f>
        <v>0</v>
      </c>
      <c r="AL13" s="8">
        <f>'5'!$M$40</f>
        <v>3</v>
      </c>
      <c r="AM13" s="8">
        <f>'5'!$M$31</f>
        <v>30</v>
      </c>
      <c r="AN13" s="8">
        <f>'5'!$M$32</f>
        <v>0</v>
      </c>
      <c r="AO13" s="8">
        <f>'5'!$M$41</f>
        <v>0</v>
      </c>
      <c r="AP13" s="8">
        <f>'5'!$M$42</f>
        <v>2</v>
      </c>
      <c r="AQ13" s="8">
        <f>'5'!$M$43</f>
        <v>0</v>
      </c>
      <c r="AR13" s="8">
        <f>'5'!$M$44</f>
        <v>0</v>
      </c>
      <c r="AS13" s="8">
        <f>'5'!$M$45</f>
        <v>2</v>
      </c>
      <c r="AT13" s="8">
        <f>'5'!$M$46</f>
        <v>3</v>
      </c>
      <c r="AU13" s="8">
        <f>'5'!$M$47</f>
        <v>3</v>
      </c>
      <c r="AV13" s="8">
        <f>'5'!$M$48</f>
        <v>279</v>
      </c>
      <c r="AW13" s="8">
        <f>'5'!$M$49</f>
        <v>0</v>
      </c>
      <c r="AX13" s="8">
        <f>'5'!$M$50</f>
        <v>0</v>
      </c>
      <c r="AY13" s="8">
        <f>'5'!$M$251</f>
        <v>0</v>
      </c>
      <c r="AZ13" s="8">
        <f>'5'!$M$252</f>
        <v>0</v>
      </c>
      <c r="BA13" s="8">
        <f>'5'!$M$253</f>
        <v>0</v>
      </c>
      <c r="BB13" s="8">
        <f>'5'!$M$54</f>
        <v>0</v>
      </c>
      <c r="BC13" s="8">
        <f>'5'!$M$55</f>
        <v>0</v>
      </c>
      <c r="BD13" s="8">
        <f>'5'!$M$56</f>
        <v>0</v>
      </c>
      <c r="BE13" s="8">
        <f>'5'!$M$57</f>
        <v>0</v>
      </c>
      <c r="BF13" s="8">
        <f>'5'!$M$58</f>
        <v>0</v>
      </c>
      <c r="BG13" s="8">
        <f>'5'!$M$272</f>
        <v>2</v>
      </c>
      <c r="BH13" s="8">
        <f>'5'!$M$273</f>
        <v>30</v>
      </c>
      <c r="BI13" s="8">
        <f>'5'!$M$274</f>
        <v>30</v>
      </c>
      <c r="BJ13" s="8">
        <f>'5'!$M$275</f>
        <v>10</v>
      </c>
      <c r="BK13" s="8">
        <f>'5'!$M$276</f>
        <v>0</v>
      </c>
      <c r="BL13" s="8">
        <f>'5'!$M$277</f>
        <v>0</v>
      </c>
      <c r="BM13" s="8">
        <f>'5'!$M$278</f>
        <v>0</v>
      </c>
      <c r="BN13" s="8">
        <f>'5'!$M$279</f>
        <v>1</v>
      </c>
      <c r="BO13" s="8">
        <f>'5'!$M$280</f>
        <v>1</v>
      </c>
      <c r="BP13" s="8">
        <f>'5'!$M$281</f>
        <v>2</v>
      </c>
      <c r="BQ13" s="8">
        <f>'5'!$M$282</f>
        <v>0</v>
      </c>
      <c r="BR13" s="8">
        <f>'5'!$M$283</f>
        <v>0</v>
      </c>
      <c r="BS13" s="8">
        <f>'5'!$M$284</f>
        <v>0</v>
      </c>
      <c r="BT13" s="8">
        <f>'5'!$M$285</f>
        <v>0</v>
      </c>
      <c r="BU13" s="8">
        <f>'5'!$M$286</f>
        <v>6</v>
      </c>
      <c r="BV13" s="8">
        <f>'5'!$M$287</f>
        <v>26</v>
      </c>
      <c r="BW13" s="8">
        <f>'5'!$M$288</f>
        <v>0</v>
      </c>
      <c r="BX13" s="8">
        <f>'5'!$M$289</f>
        <v>32</v>
      </c>
      <c r="BY13" s="8"/>
    </row>
    <row r="14" spans="1:77" ht="15" customHeight="1" x14ac:dyDescent="0.25">
      <c r="B14" s="8">
        <f>SASARAN!B13</f>
        <v>6</v>
      </c>
      <c r="C14" s="35"/>
      <c r="D14" s="35">
        <f>'6'!M9</f>
        <v>6</v>
      </c>
      <c r="E14" s="8">
        <f t="shared" si="0"/>
        <v>1</v>
      </c>
      <c r="F14" s="8">
        <v>1</v>
      </c>
      <c r="G14" s="8"/>
      <c r="H14" s="8"/>
      <c r="I14" s="47">
        <f>SASARAN!D19</f>
        <v>32</v>
      </c>
      <c r="J14" s="8">
        <f>'6'!M10</f>
        <v>32</v>
      </c>
      <c r="K14" s="8">
        <f>SASARAN!E19</f>
        <v>283</v>
      </c>
      <c r="L14" s="8">
        <f>'6'!M11</f>
        <v>247</v>
      </c>
      <c r="M14" s="8">
        <f>'6'!M12</f>
        <v>2</v>
      </c>
      <c r="N14" s="8">
        <f>'6'!M13</f>
        <v>30</v>
      </c>
      <c r="O14" s="8">
        <f>'6'!$M$14</f>
        <v>0</v>
      </c>
      <c r="P14" s="8">
        <f>'6'!$M$15</f>
        <v>0</v>
      </c>
      <c r="Q14" s="8">
        <f>'6'!$M$16</f>
        <v>32</v>
      </c>
      <c r="R14" s="8">
        <f>'6'!$M$17</f>
        <v>6</v>
      </c>
      <c r="S14" s="8">
        <f>'6'!$M$18</f>
        <v>12</v>
      </c>
      <c r="T14" s="8">
        <f>'6'!$M$19</f>
        <v>18</v>
      </c>
      <c r="U14" s="8">
        <f>'6'!$M$21</f>
        <v>36</v>
      </c>
      <c r="V14" s="8">
        <f>'6'!$M$22</f>
        <v>36</v>
      </c>
      <c r="W14" s="8">
        <f>'6'!$M$23</f>
        <v>36</v>
      </c>
      <c r="X14" s="8">
        <f>'6'!$M$24</f>
        <v>1</v>
      </c>
      <c r="Y14" s="8">
        <f>'6'!$M$25</f>
        <v>27</v>
      </c>
      <c r="Z14" s="8">
        <f>'6'!$M$26</f>
        <v>3</v>
      </c>
      <c r="AA14" s="8">
        <f>'6'!$M$27</f>
        <v>0</v>
      </c>
      <c r="AB14" s="8">
        <f>'6'!$M$28</f>
        <v>31</v>
      </c>
      <c r="AC14" s="8">
        <f>'6'!$M$29</f>
        <v>3</v>
      </c>
      <c r="AD14" s="8">
        <f>'6'!$M$30</f>
        <v>0</v>
      </c>
      <c r="AE14" s="8">
        <f>'6'!$M$33</f>
        <v>3</v>
      </c>
      <c r="AF14" s="8">
        <f>'6'!$M$34</f>
        <v>3</v>
      </c>
      <c r="AG14" s="8">
        <f>'6'!$M$35</f>
        <v>0</v>
      </c>
      <c r="AH14" s="8">
        <f>'6'!$M$36</f>
        <v>0</v>
      </c>
      <c r="AI14" s="8">
        <f>'6'!$M$37</f>
        <v>0</v>
      </c>
      <c r="AJ14" s="8">
        <f>'6'!$M$38</f>
        <v>3</v>
      </c>
      <c r="AK14" s="8">
        <f>'6'!$M$39</f>
        <v>0</v>
      </c>
      <c r="AL14" s="8">
        <f>'6'!$M$40</f>
        <v>3</v>
      </c>
      <c r="AM14" s="8">
        <f>'6'!$M$31</f>
        <v>30</v>
      </c>
      <c r="AN14" s="8">
        <f>'6'!$M$32</f>
        <v>0</v>
      </c>
      <c r="AO14" s="8">
        <f>'6'!$M$41</f>
        <v>0</v>
      </c>
      <c r="AP14" s="8">
        <f>'6'!$M$42</f>
        <v>2</v>
      </c>
      <c r="AQ14" s="8">
        <f>'6'!$M$43</f>
        <v>0</v>
      </c>
      <c r="AR14" s="8">
        <f>'6'!$M$44</f>
        <v>0</v>
      </c>
      <c r="AS14" s="8">
        <f>'6'!$M$45</f>
        <v>2</v>
      </c>
      <c r="AT14" s="8">
        <f>'6'!$M$46</f>
        <v>3</v>
      </c>
      <c r="AU14" s="8">
        <f>'6'!$M$47</f>
        <v>3</v>
      </c>
      <c r="AV14" s="8">
        <f>'6'!$M$48</f>
        <v>279</v>
      </c>
      <c r="AW14" s="8">
        <f>'6'!$M$49</f>
        <v>0</v>
      </c>
      <c r="AX14" s="8">
        <f>'6'!$M$50</f>
        <v>0</v>
      </c>
      <c r="AY14" s="8">
        <f>'5'!$M$251</f>
        <v>0</v>
      </c>
      <c r="AZ14" s="8">
        <f>'5'!$M$252</f>
        <v>0</v>
      </c>
      <c r="BA14" s="8">
        <f>'6'!$M$253</f>
        <v>0</v>
      </c>
      <c r="BB14" s="8">
        <f>'6'!$M$54</f>
        <v>0</v>
      </c>
      <c r="BC14" s="8">
        <f>'6'!$M$55</f>
        <v>0</v>
      </c>
      <c r="BD14" s="8">
        <f>'6'!$M$56</f>
        <v>0</v>
      </c>
      <c r="BE14" s="8">
        <f>'6'!$M$57</f>
        <v>0</v>
      </c>
      <c r="BF14" s="8">
        <f>'6'!$M$58</f>
        <v>0</v>
      </c>
      <c r="BG14" s="8">
        <f>'6'!$M$272</f>
        <v>2</v>
      </c>
      <c r="BH14" s="8">
        <f>'6'!$M$273</f>
        <v>30</v>
      </c>
      <c r="BI14" s="8">
        <f>'6'!$M$274</f>
        <v>30</v>
      </c>
      <c r="BJ14" s="8">
        <f>'6'!$M$275</f>
        <v>10</v>
      </c>
      <c r="BK14" s="8">
        <f>'6'!$M$276</f>
        <v>0</v>
      </c>
      <c r="BL14" s="8">
        <f>'6'!$M$277</f>
        <v>0</v>
      </c>
      <c r="BM14" s="8">
        <f>'6'!$M$278</f>
        <v>0</v>
      </c>
      <c r="BN14" s="8">
        <f>'6'!$M$279</f>
        <v>1</v>
      </c>
      <c r="BO14" s="8">
        <f>'6'!$M$280</f>
        <v>1</v>
      </c>
      <c r="BP14" s="8">
        <f>'6'!$M$281</f>
        <v>2</v>
      </c>
      <c r="BQ14" s="8">
        <f>'6'!$M$282</f>
        <v>0</v>
      </c>
      <c r="BR14" s="8">
        <f>'6'!$M$283</f>
        <v>0</v>
      </c>
      <c r="BS14" s="8">
        <f>'6'!$M$284</f>
        <v>0</v>
      </c>
      <c r="BT14" s="8">
        <f>'6'!$M$285</f>
        <v>0</v>
      </c>
      <c r="BU14" s="8">
        <f>'6'!$M$286</f>
        <v>6</v>
      </c>
      <c r="BV14" s="8">
        <f>'6'!$M$287</f>
        <v>26</v>
      </c>
      <c r="BW14" s="8">
        <f>'6'!$M$288</f>
        <v>0</v>
      </c>
      <c r="BX14" s="8">
        <f>'6'!$M$289</f>
        <v>32</v>
      </c>
      <c r="BY14" s="8"/>
    </row>
    <row r="15" spans="1:77" ht="15" customHeight="1" x14ac:dyDescent="0.25">
      <c r="B15" s="8">
        <f>SASARAN!B14</f>
        <v>7</v>
      </c>
      <c r="C15" s="35"/>
      <c r="D15" s="35">
        <f>'7'!M9</f>
        <v>7</v>
      </c>
      <c r="E15" s="8">
        <f t="shared" si="0"/>
        <v>1</v>
      </c>
      <c r="F15" s="8">
        <v>1</v>
      </c>
      <c r="G15" s="8"/>
      <c r="H15" s="8"/>
      <c r="I15" s="47">
        <f>SASARAN!D19</f>
        <v>32</v>
      </c>
      <c r="J15" s="8">
        <f>'6'!M10</f>
        <v>32</v>
      </c>
      <c r="K15" s="8">
        <f>SASARAN!E19</f>
        <v>283</v>
      </c>
      <c r="L15" s="8">
        <f>'7'!M11</f>
        <v>247</v>
      </c>
      <c r="M15" s="8">
        <f>'7'!M12</f>
        <v>2</v>
      </c>
      <c r="N15" s="8">
        <f>'7'!M13</f>
        <v>30</v>
      </c>
      <c r="O15" s="8">
        <f>'7'!$M$14</f>
        <v>0</v>
      </c>
      <c r="P15" s="8">
        <f>'7'!$M$15</f>
        <v>0</v>
      </c>
      <c r="Q15" s="8">
        <f>'7'!$M$16</f>
        <v>32</v>
      </c>
      <c r="R15" s="8">
        <f>'7'!$M$17</f>
        <v>6</v>
      </c>
      <c r="S15" s="8">
        <f>'7'!$M$18</f>
        <v>12</v>
      </c>
      <c r="T15" s="8">
        <f>'7'!$M$19</f>
        <v>18</v>
      </c>
      <c r="U15" s="8">
        <f>'7'!$M$21</f>
        <v>36</v>
      </c>
      <c r="V15" s="8">
        <f>'7'!$M$22</f>
        <v>36</v>
      </c>
      <c r="W15" s="8">
        <f>'7'!$M$23</f>
        <v>36</v>
      </c>
      <c r="X15" s="8">
        <f>'7'!$M$24</f>
        <v>1</v>
      </c>
      <c r="Y15" s="8">
        <f>'7'!$M$25</f>
        <v>27</v>
      </c>
      <c r="Z15" s="8">
        <f>'7'!$M$26</f>
        <v>3</v>
      </c>
      <c r="AA15" s="8">
        <f>'7'!$M$27</f>
        <v>0</v>
      </c>
      <c r="AB15" s="8">
        <f>'7'!$M$28</f>
        <v>31</v>
      </c>
      <c r="AC15" s="8">
        <f>'7'!$M$29</f>
        <v>3</v>
      </c>
      <c r="AD15" s="8">
        <f>'7'!$M$30</f>
        <v>0</v>
      </c>
      <c r="AE15" s="8">
        <f>'7'!$M$33</f>
        <v>3</v>
      </c>
      <c r="AF15" s="8">
        <f>'7'!$M$34</f>
        <v>3</v>
      </c>
      <c r="AG15" s="8">
        <f>'7'!$M$35</f>
        <v>0</v>
      </c>
      <c r="AH15" s="8">
        <f>'7'!$M$36</f>
        <v>0</v>
      </c>
      <c r="AI15" s="8">
        <f>'7'!$M$37</f>
        <v>0</v>
      </c>
      <c r="AJ15" s="8">
        <f>'7'!$M$38</f>
        <v>3</v>
      </c>
      <c r="AK15" s="8">
        <f>'7'!$M$39</f>
        <v>0</v>
      </c>
      <c r="AL15" s="8">
        <f>'7'!$M$40</f>
        <v>3</v>
      </c>
      <c r="AM15" s="8">
        <f>'7'!$M$31</f>
        <v>30</v>
      </c>
      <c r="AN15" s="8">
        <f>'7'!$M$32</f>
        <v>0</v>
      </c>
      <c r="AO15" s="8">
        <f>'7'!$M$41</f>
        <v>0</v>
      </c>
      <c r="AP15" s="8">
        <f>'7'!$M$42</f>
        <v>2</v>
      </c>
      <c r="AQ15" s="8">
        <f>'7'!$M$43</f>
        <v>0</v>
      </c>
      <c r="AR15" s="8">
        <f>'7'!$M$44</f>
        <v>0</v>
      </c>
      <c r="AS15" s="8">
        <f>'7'!$M$45</f>
        <v>2</v>
      </c>
      <c r="AT15" s="8">
        <f>'7'!$M$46</f>
        <v>0</v>
      </c>
      <c r="AU15" s="8">
        <f>'7'!$M$47</f>
        <v>0</v>
      </c>
      <c r="AV15" s="8">
        <f>'7'!$M$48</f>
        <v>0</v>
      </c>
      <c r="AW15" s="8">
        <f>'7'!$M$49</f>
        <v>0</v>
      </c>
      <c r="AX15" s="8">
        <f>'7'!$M$50</f>
        <v>0</v>
      </c>
      <c r="AY15" s="8">
        <f>'7'!$M$251</f>
        <v>0</v>
      </c>
      <c r="AZ15" s="8">
        <f>'7'!$M$252</f>
        <v>0</v>
      </c>
      <c r="BA15" s="8">
        <f>'7'!$M$253</f>
        <v>0</v>
      </c>
      <c r="BB15" s="8">
        <f>'7'!$M$54</f>
        <v>0</v>
      </c>
      <c r="BC15" s="8">
        <f>'7'!$M$55</f>
        <v>0</v>
      </c>
      <c r="BD15" s="8">
        <f>'7'!$M$56</f>
        <v>0</v>
      </c>
      <c r="BE15" s="8">
        <f>'7'!$M$57</f>
        <v>0</v>
      </c>
      <c r="BF15" s="8">
        <f>'7'!$M$58</f>
        <v>0</v>
      </c>
      <c r="BG15" s="8">
        <f>'7'!$M$272</f>
        <v>2</v>
      </c>
      <c r="BH15" s="8">
        <f>'7'!$M$273</f>
        <v>30</v>
      </c>
      <c r="BI15" s="8">
        <f>'7'!$M$274</f>
        <v>30</v>
      </c>
      <c r="BJ15" s="8">
        <f>'7'!$M$275</f>
        <v>17</v>
      </c>
      <c r="BK15" s="8">
        <f>'7'!$M$276</f>
        <v>1</v>
      </c>
      <c r="BL15" s="8">
        <f>'7'!$M$277</f>
        <v>0</v>
      </c>
      <c r="BM15" s="8">
        <f>'7'!$M$278</f>
        <v>0</v>
      </c>
      <c r="BN15" s="8">
        <f>'7'!$M$279</f>
        <v>1</v>
      </c>
      <c r="BO15" s="8">
        <f>'7'!$M$280</f>
        <v>1</v>
      </c>
      <c r="BP15" s="8">
        <f>'7'!$M$281</f>
        <v>2</v>
      </c>
      <c r="BQ15" s="8">
        <f>'7'!$M$282</f>
        <v>0</v>
      </c>
      <c r="BR15" s="8">
        <f>'7'!$M$283</f>
        <v>0</v>
      </c>
      <c r="BS15" s="8">
        <f>'7'!$M$284</f>
        <v>0</v>
      </c>
      <c r="BT15" s="8">
        <f>'7'!$M$285</f>
        <v>0</v>
      </c>
      <c r="BU15" s="8">
        <f>'7'!$M$286</f>
        <v>6</v>
      </c>
      <c r="BV15" s="8">
        <f>'7'!$M$287</f>
        <v>26</v>
      </c>
      <c r="BW15" s="8">
        <f>'7'!$M$288</f>
        <v>0</v>
      </c>
      <c r="BX15" s="8">
        <f>'7'!$M$289</f>
        <v>32</v>
      </c>
      <c r="BY15" s="8"/>
    </row>
    <row r="16" spans="1:77" ht="15" customHeight="1" x14ac:dyDescent="0.25">
      <c r="B16" s="8">
        <f>SASARAN!B15</f>
        <v>8</v>
      </c>
      <c r="C16" s="35"/>
      <c r="D16" s="35">
        <f>'8'!M9</f>
        <v>8</v>
      </c>
      <c r="E16" s="8">
        <f t="shared" si="0"/>
        <v>1</v>
      </c>
      <c r="F16" s="8">
        <v>1</v>
      </c>
      <c r="G16" s="8"/>
      <c r="H16" s="8"/>
      <c r="I16" s="47">
        <f>SASARAN!D19</f>
        <v>32</v>
      </c>
      <c r="J16" s="8">
        <f>'8'!M10</f>
        <v>32</v>
      </c>
      <c r="K16" s="8">
        <f>SASARAN!E19</f>
        <v>283</v>
      </c>
      <c r="L16" s="8">
        <f>'8'!M11</f>
        <v>247</v>
      </c>
      <c r="M16" s="8">
        <f>'8'!M12</f>
        <v>2</v>
      </c>
      <c r="N16" s="8">
        <f>'8'!M13</f>
        <v>30</v>
      </c>
      <c r="O16" s="8">
        <f>'8'!$M$14</f>
        <v>0</v>
      </c>
      <c r="P16" s="8">
        <f>'8'!$M$15</f>
        <v>0</v>
      </c>
      <c r="Q16" s="8">
        <f>'8'!$M$16</f>
        <v>32</v>
      </c>
      <c r="R16" s="8">
        <f>'8'!$M$17</f>
        <v>6</v>
      </c>
      <c r="S16" s="8">
        <f>'8'!$M$18</f>
        <v>12</v>
      </c>
      <c r="T16" s="8">
        <f>'8'!$M$19</f>
        <v>18</v>
      </c>
      <c r="U16" s="8">
        <f>'8'!$M$21</f>
        <v>36</v>
      </c>
      <c r="V16" s="8">
        <f>'8'!$M$22</f>
        <v>36</v>
      </c>
      <c r="W16" s="8">
        <f>'8'!$M$23</f>
        <v>36</v>
      </c>
      <c r="X16" s="8">
        <f>'8'!$M$24</f>
        <v>1</v>
      </c>
      <c r="Y16" s="8">
        <f>'8'!$M$25</f>
        <v>27</v>
      </c>
      <c r="Z16" s="8">
        <f>'8'!$M$26</f>
        <v>3</v>
      </c>
      <c r="AA16" s="8">
        <f>'8'!$M$27</f>
        <v>0</v>
      </c>
      <c r="AB16" s="8">
        <f>'8'!$M$28</f>
        <v>31</v>
      </c>
      <c r="AC16" s="8">
        <f>'8'!$M$29</f>
        <v>3</v>
      </c>
      <c r="AD16" s="8">
        <f>'8'!$M$30</f>
        <v>0</v>
      </c>
      <c r="AE16" s="8">
        <f>'8'!$M$33</f>
        <v>3</v>
      </c>
      <c r="AF16" s="8">
        <f>'8'!$M$34</f>
        <v>3</v>
      </c>
      <c r="AG16" s="8">
        <f>'8'!$M$35</f>
        <v>0</v>
      </c>
      <c r="AH16" s="8">
        <f>'8'!$M$36</f>
        <v>0</v>
      </c>
      <c r="AI16" s="8">
        <f>'8'!$M$37</f>
        <v>0</v>
      </c>
      <c r="AJ16" s="8">
        <f>'8'!$M$38</f>
        <v>3</v>
      </c>
      <c r="AK16" s="8">
        <f>'8'!$M$39</f>
        <v>0</v>
      </c>
      <c r="AL16" s="8">
        <f>'8'!$M$40</f>
        <v>3</v>
      </c>
      <c r="AM16" s="8">
        <f>'8'!$M$31</f>
        <v>30</v>
      </c>
      <c r="AN16" s="8">
        <f>'8'!$M$32</f>
        <v>0</v>
      </c>
      <c r="AO16" s="8">
        <f>'8'!$M$41</f>
        <v>0</v>
      </c>
      <c r="AP16" s="8">
        <f>'8'!$M$42</f>
        <v>2</v>
      </c>
      <c r="AQ16" s="8">
        <f>'8'!$M$43</f>
        <v>0</v>
      </c>
      <c r="AR16" s="8">
        <f>'8'!$M$44</f>
        <v>0</v>
      </c>
      <c r="AS16" s="8">
        <f>'8'!$M$45</f>
        <v>2</v>
      </c>
      <c r="AT16" s="8">
        <f>'8'!$M$46</f>
        <v>0</v>
      </c>
      <c r="AU16" s="8">
        <f>'8'!$M$47</f>
        <v>0</v>
      </c>
      <c r="AV16" s="8">
        <f>'8'!$M$48</f>
        <v>0</v>
      </c>
      <c r="AW16" s="8">
        <f>'8'!$M$49</f>
        <v>0</v>
      </c>
      <c r="AX16" s="8">
        <f>'8'!$M$50</f>
        <v>0</v>
      </c>
      <c r="AY16" s="8">
        <f>'8'!$M$251</f>
        <v>0</v>
      </c>
      <c r="AZ16" s="8">
        <f>'8'!$M$252</f>
        <v>0</v>
      </c>
      <c r="BA16" s="8">
        <f>'8'!$M$253</f>
        <v>0</v>
      </c>
      <c r="BB16" s="8">
        <f>'8'!$M$54</f>
        <v>0</v>
      </c>
      <c r="BC16" s="8">
        <f>'8'!$M$55</f>
        <v>0</v>
      </c>
      <c r="BD16" s="8">
        <f>'8'!$M$56</f>
        <v>0</v>
      </c>
      <c r="BE16" s="8">
        <f>'8'!$M$57</f>
        <v>0</v>
      </c>
      <c r="BF16" s="8">
        <f>'8'!$M$58</f>
        <v>0</v>
      </c>
      <c r="BG16" s="8">
        <f>'8'!$M$272</f>
        <v>2</v>
      </c>
      <c r="BH16" s="8">
        <f>'8'!$M$273</f>
        <v>30</v>
      </c>
      <c r="BI16" s="8">
        <f>'8'!$M$274</f>
        <v>30</v>
      </c>
      <c r="BJ16" s="8">
        <f>'8'!$M$275</f>
        <v>17</v>
      </c>
      <c r="BK16" s="8">
        <f>'8'!$M$276</f>
        <v>1</v>
      </c>
      <c r="BL16" s="8">
        <f>'8'!$M$277</f>
        <v>0</v>
      </c>
      <c r="BM16" s="8">
        <f>'8'!$M$278</f>
        <v>0</v>
      </c>
      <c r="BN16" s="8">
        <f>'8'!$M$279</f>
        <v>1</v>
      </c>
      <c r="BO16" s="8">
        <f>'8'!$M$280</f>
        <v>1</v>
      </c>
      <c r="BP16" s="8">
        <f>'8'!$M$281</f>
        <v>2</v>
      </c>
      <c r="BQ16" s="8">
        <f>'8'!$M$282</f>
        <v>0</v>
      </c>
      <c r="BR16" s="8">
        <f>'8'!$M$283</f>
        <v>0</v>
      </c>
      <c r="BS16" s="8">
        <f>'8'!$M$284</f>
        <v>0</v>
      </c>
      <c r="BT16" s="8">
        <f>'8'!$M$285</f>
        <v>0</v>
      </c>
      <c r="BU16" s="8">
        <f>'8'!$M$286</f>
        <v>6</v>
      </c>
      <c r="BV16" s="8">
        <f>'8'!$M$287</f>
        <v>26</v>
      </c>
      <c r="BW16" s="8">
        <f>'8'!$M$288</f>
        <v>0</v>
      </c>
      <c r="BX16" s="8">
        <f>'8'!$M$289</f>
        <v>32</v>
      </c>
      <c r="BY16" s="8"/>
    </row>
    <row r="17" spans="2:77" ht="15" customHeight="1" x14ac:dyDescent="0.25">
      <c r="B17" s="8">
        <f>SASARAN!B16</f>
        <v>9</v>
      </c>
      <c r="C17" s="35"/>
      <c r="D17" s="35">
        <f>'9'!M9</f>
        <v>9</v>
      </c>
      <c r="E17" s="8">
        <f t="shared" si="0"/>
        <v>1</v>
      </c>
      <c r="F17" s="8">
        <v>1</v>
      </c>
      <c r="G17" s="8"/>
      <c r="H17" s="8"/>
      <c r="I17" s="47">
        <f>SASARAN!D19</f>
        <v>32</v>
      </c>
      <c r="J17" s="8">
        <f>'9'!M10</f>
        <v>32</v>
      </c>
      <c r="K17" s="8">
        <f>SASARAN!E19</f>
        <v>283</v>
      </c>
      <c r="L17" s="8">
        <f>'9'!M11</f>
        <v>247</v>
      </c>
      <c r="M17" s="8">
        <f>'9'!M12</f>
        <v>2</v>
      </c>
      <c r="N17" s="8">
        <f>'9'!M13</f>
        <v>30</v>
      </c>
      <c r="O17" s="8">
        <f>'9'!$M$14</f>
        <v>0</v>
      </c>
      <c r="P17" s="8">
        <f>'9'!$M$15</f>
        <v>0</v>
      </c>
      <c r="Q17" s="8">
        <f>'9'!$M$16</f>
        <v>32</v>
      </c>
      <c r="R17" s="8">
        <f>'9'!$M$17</f>
        <v>6</v>
      </c>
      <c r="S17" s="8">
        <f>'9'!$M$18</f>
        <v>12</v>
      </c>
      <c r="T17" s="8">
        <f>'9'!$M$19</f>
        <v>18</v>
      </c>
      <c r="U17" s="8">
        <f>'9'!$M$21</f>
        <v>36</v>
      </c>
      <c r="V17" s="8">
        <f>'9'!$M$22</f>
        <v>36</v>
      </c>
      <c r="W17" s="8">
        <f>'9'!$M$23</f>
        <v>36</v>
      </c>
      <c r="X17" s="8">
        <f>'9'!$M$24</f>
        <v>1</v>
      </c>
      <c r="Y17" s="8">
        <f>'9'!$M$25</f>
        <v>27</v>
      </c>
      <c r="Z17" s="8">
        <f>'9'!$M$26</f>
        <v>3</v>
      </c>
      <c r="AA17" s="8">
        <f>'9'!$M$27</f>
        <v>0</v>
      </c>
      <c r="AB17" s="8">
        <f>'9'!$M$28</f>
        <v>31</v>
      </c>
      <c r="AC17" s="8">
        <f>'9'!$M$29</f>
        <v>3</v>
      </c>
      <c r="AD17" s="8">
        <f>'9'!$M$30</f>
        <v>0</v>
      </c>
      <c r="AE17" s="8">
        <f>'9'!$M$33</f>
        <v>3</v>
      </c>
      <c r="AF17" s="8">
        <f>'9'!$M$34</f>
        <v>3</v>
      </c>
      <c r="AG17" s="8">
        <f>'9'!$M$35</f>
        <v>0</v>
      </c>
      <c r="AH17" s="8">
        <f>'9'!$M$36</f>
        <v>0</v>
      </c>
      <c r="AI17" s="8">
        <f>'9'!$M37</f>
        <v>0</v>
      </c>
      <c r="AJ17" s="8">
        <f>'9'!$M$38</f>
        <v>3</v>
      </c>
      <c r="AK17" s="8">
        <f>'9'!$M$39</f>
        <v>0</v>
      </c>
      <c r="AL17" s="8">
        <f>'9'!$M$40</f>
        <v>3</v>
      </c>
      <c r="AM17" s="8">
        <f>'9'!$M$31</f>
        <v>30</v>
      </c>
      <c r="AN17" s="8">
        <f>'9'!$M$32</f>
        <v>0</v>
      </c>
      <c r="AO17" s="8">
        <f>'9'!$M$41</f>
        <v>0</v>
      </c>
      <c r="AP17" s="8">
        <f>'9'!$M$42</f>
        <v>2</v>
      </c>
      <c r="AQ17" s="8">
        <f>'9'!$M$43</f>
        <v>0</v>
      </c>
      <c r="AR17" s="8">
        <f>'9'!$M$44</f>
        <v>0</v>
      </c>
      <c r="AS17" s="8">
        <f>'9'!$M$45</f>
        <v>2</v>
      </c>
      <c r="AT17" s="8">
        <f>'9'!$M$46</f>
        <v>3</v>
      </c>
      <c r="AU17" s="8">
        <f>'9'!$M$47</f>
        <v>3</v>
      </c>
      <c r="AV17" s="8">
        <f>'9'!$M$48</f>
        <v>64</v>
      </c>
      <c r="AW17" s="8">
        <f>'9'!$M$49</f>
        <v>0</v>
      </c>
      <c r="AX17" s="8">
        <f>'9'!$M$50</f>
        <v>0</v>
      </c>
      <c r="AY17" s="8">
        <f>'9'!$M$251</f>
        <v>0</v>
      </c>
      <c r="AZ17" s="8">
        <f>'9'!$M$252</f>
        <v>0</v>
      </c>
      <c r="BA17" s="8">
        <f>'9'!$M$253</f>
        <v>0</v>
      </c>
      <c r="BB17" s="8">
        <f>'9'!$M$54</f>
        <v>0</v>
      </c>
      <c r="BC17" s="8">
        <f>'9'!$M$55</f>
        <v>0</v>
      </c>
      <c r="BD17" s="8">
        <f>'9'!$M$56</f>
        <v>0</v>
      </c>
      <c r="BE17" s="8">
        <f>'9'!$M$57</f>
        <v>0</v>
      </c>
      <c r="BF17" s="8">
        <f>'9'!$M$58</f>
        <v>0</v>
      </c>
      <c r="BG17" s="8">
        <f>'9'!$M$272</f>
        <v>2</v>
      </c>
      <c r="BH17" s="8">
        <f>'9'!$M$273</f>
        <v>30</v>
      </c>
      <c r="BI17" s="8">
        <f>'9'!$M$274</f>
        <v>30</v>
      </c>
      <c r="BJ17" s="8">
        <f>'9'!$M$275</f>
        <v>17</v>
      </c>
      <c r="BK17" s="8">
        <f>'9'!$M$276</f>
        <v>1</v>
      </c>
      <c r="BL17" s="8">
        <f>'9'!$M$277</f>
        <v>0</v>
      </c>
      <c r="BM17" s="8">
        <f>'9'!$M$278</f>
        <v>0</v>
      </c>
      <c r="BN17" s="8">
        <f>'9'!$M$279</f>
        <v>1</v>
      </c>
      <c r="BO17" s="8">
        <f>'9'!$M$280</f>
        <v>1</v>
      </c>
      <c r="BP17" s="8">
        <f>'9'!$M$281</f>
        <v>2</v>
      </c>
      <c r="BQ17" s="8">
        <f>'9'!$M$282</f>
        <v>0</v>
      </c>
      <c r="BR17" s="8">
        <f>'9'!$M$283</f>
        <v>0</v>
      </c>
      <c r="BS17" s="8">
        <f>'9'!$M$284</f>
        <v>0</v>
      </c>
      <c r="BT17" s="8">
        <f>'9'!$M$285</f>
        <v>0</v>
      </c>
      <c r="BU17" s="8">
        <f>'9'!$M$286</f>
        <v>6</v>
      </c>
      <c r="BV17" s="8">
        <f>'9'!$M$287</f>
        <v>26</v>
      </c>
      <c r="BW17" s="8">
        <f>'9'!$M$288</f>
        <v>0</v>
      </c>
      <c r="BX17" s="8">
        <f>'9'!$M$289</f>
        <v>32</v>
      </c>
      <c r="BY17" s="8"/>
    </row>
    <row r="18" spans="2:77" ht="15" customHeight="1" x14ac:dyDescent="0.25">
      <c r="B18" s="8">
        <f>SASARAN!B17</f>
        <v>10</v>
      </c>
      <c r="C18" s="35"/>
      <c r="D18" s="35">
        <f>'10'!M9</f>
        <v>10</v>
      </c>
      <c r="E18" s="8">
        <f t="shared" si="0"/>
        <v>1</v>
      </c>
      <c r="F18" s="8">
        <v>1</v>
      </c>
      <c r="G18" s="8"/>
      <c r="H18" s="8"/>
      <c r="I18" s="47">
        <f>SASARAN!D19</f>
        <v>32</v>
      </c>
      <c r="J18" s="8">
        <f>'10'!M10</f>
        <v>32</v>
      </c>
      <c r="K18" s="8">
        <f>SASARAN!E19</f>
        <v>283</v>
      </c>
      <c r="L18" s="8">
        <f>'10'!M11</f>
        <v>247</v>
      </c>
      <c r="M18" s="8">
        <f>'10'!M12</f>
        <v>2</v>
      </c>
      <c r="N18" s="8">
        <f>'10'!M13</f>
        <v>30</v>
      </c>
      <c r="O18" s="8">
        <f>'10'!$M$14</f>
        <v>0</v>
      </c>
      <c r="P18" s="8">
        <f>'10'!$M$15</f>
        <v>0</v>
      </c>
      <c r="Q18" s="8">
        <f>'10'!$M$16</f>
        <v>32</v>
      </c>
      <c r="R18" s="8">
        <f>'10'!$M$17</f>
        <v>6</v>
      </c>
      <c r="S18" s="8">
        <f>'10'!$M$18</f>
        <v>12</v>
      </c>
      <c r="T18" s="8">
        <f>'10'!$M$19</f>
        <v>18</v>
      </c>
      <c r="U18" s="8">
        <f>'10'!$M$21</f>
        <v>36</v>
      </c>
      <c r="V18" s="8">
        <f>'10'!$M$22</f>
        <v>36</v>
      </c>
      <c r="W18" s="8">
        <f>'10'!$M$23</f>
        <v>36</v>
      </c>
      <c r="X18" s="8">
        <f>'10'!$M$24</f>
        <v>1</v>
      </c>
      <c r="Y18" s="8">
        <f>'10'!$M$25</f>
        <v>27</v>
      </c>
      <c r="Z18" s="8">
        <f>'10'!$M$26</f>
        <v>3</v>
      </c>
      <c r="AA18" s="8">
        <f>'10'!$M$27</f>
        <v>0</v>
      </c>
      <c r="AB18" s="8">
        <f>'10'!$M$28</f>
        <v>31</v>
      </c>
      <c r="AC18" s="8">
        <f>'10'!$M$29</f>
        <v>3</v>
      </c>
      <c r="AD18" s="8">
        <f>'10'!$M$30</f>
        <v>0</v>
      </c>
      <c r="AE18" s="8">
        <f>'10'!$M$33</f>
        <v>3</v>
      </c>
      <c r="AF18" s="8">
        <f>'10'!$M$34</f>
        <v>3</v>
      </c>
      <c r="AG18" s="8">
        <f>'10'!$M$35</f>
        <v>0</v>
      </c>
      <c r="AH18" s="8">
        <f>'10'!$M$36</f>
        <v>0</v>
      </c>
      <c r="AI18" s="8">
        <f>'10'!$M$37</f>
        <v>0</v>
      </c>
      <c r="AJ18" s="8">
        <f>'10'!$M$38</f>
        <v>3</v>
      </c>
      <c r="AK18" s="8">
        <f>'10'!$M$39</f>
        <v>0</v>
      </c>
      <c r="AL18" s="8">
        <f>'10'!$M$40</f>
        <v>3</v>
      </c>
      <c r="AM18" s="8">
        <f>'10'!$M$31</f>
        <v>30</v>
      </c>
      <c r="AN18" s="8">
        <f>'10'!$M$32</f>
        <v>0</v>
      </c>
      <c r="AO18" s="8">
        <f>'10'!$M$41</f>
        <v>0</v>
      </c>
      <c r="AP18" s="8">
        <f>'10'!$M$42</f>
        <v>2</v>
      </c>
      <c r="AQ18" s="8">
        <f>'10'!$M$43</f>
        <v>0</v>
      </c>
      <c r="AR18" s="8">
        <f>'10'!$M$44</f>
        <v>0</v>
      </c>
      <c r="AS18" s="8">
        <f>'10'!$M$45</f>
        <v>2</v>
      </c>
      <c r="AT18" s="8">
        <f>'10'!$M$46</f>
        <v>2</v>
      </c>
      <c r="AU18" s="8">
        <f>'10'!$M$47</f>
        <v>2</v>
      </c>
      <c r="AV18" s="8">
        <f>'10'!$M$48</f>
        <v>46</v>
      </c>
      <c r="AW18" s="8">
        <f>'10'!$M$49</f>
        <v>0</v>
      </c>
      <c r="AX18" s="8">
        <f>'10'!$M$50</f>
        <v>0</v>
      </c>
      <c r="AY18" s="8">
        <f>'10'!$M$251</f>
        <v>0</v>
      </c>
      <c r="AZ18" s="8">
        <f>'10'!$M$252</f>
        <v>0</v>
      </c>
      <c r="BA18" s="8">
        <f>'10'!$M$253</f>
        <v>0</v>
      </c>
      <c r="BB18" s="8">
        <f>'10'!$M$54</f>
        <v>0</v>
      </c>
      <c r="BC18" s="8">
        <f>'10'!$M$55</f>
        <v>0</v>
      </c>
      <c r="BD18" s="8">
        <f>'10'!$M$56</f>
        <v>0</v>
      </c>
      <c r="BE18" s="8">
        <f>'10'!$M$57</f>
        <v>0</v>
      </c>
      <c r="BF18" s="8">
        <f>'10'!$M$58</f>
        <v>0</v>
      </c>
      <c r="BG18" s="8">
        <f>'10'!$M$272</f>
        <v>1</v>
      </c>
      <c r="BH18" s="8">
        <f>'10'!$M$273</f>
        <v>30</v>
      </c>
      <c r="BI18" s="8">
        <f>'10'!$M$274</f>
        <v>30</v>
      </c>
      <c r="BJ18" s="8">
        <f>'10'!$M$275</f>
        <v>17</v>
      </c>
      <c r="BK18" s="8">
        <f>'10'!$M$276</f>
        <v>1</v>
      </c>
      <c r="BL18" s="8">
        <f>'10'!$M$277</f>
        <v>0</v>
      </c>
      <c r="BM18" s="8">
        <f>'10'!$M$278</f>
        <v>0</v>
      </c>
      <c r="BN18" s="8">
        <f>'10'!$M$279</f>
        <v>1</v>
      </c>
      <c r="BO18" s="8">
        <f>'10'!$M$280</f>
        <v>1</v>
      </c>
      <c r="BP18" s="8">
        <f>'10'!$M$281</f>
        <v>2</v>
      </c>
      <c r="BQ18" s="8">
        <f>'10'!$M$282</f>
        <v>0</v>
      </c>
      <c r="BR18" s="8">
        <f>'10'!$M$283</f>
        <v>0</v>
      </c>
      <c r="BS18" s="8">
        <f>'10'!$M$284</f>
        <v>0</v>
      </c>
      <c r="BT18" s="8">
        <f>'10'!$M$285</f>
        <v>0</v>
      </c>
      <c r="BU18" s="8">
        <f>'10'!$M$286</f>
        <v>6</v>
      </c>
      <c r="BV18" s="8">
        <f>'10'!$M$287</f>
        <v>26</v>
      </c>
      <c r="BW18" s="8">
        <f>'10'!$M$288</f>
        <v>0</v>
      </c>
      <c r="BX18" s="8">
        <f>'10'!$M$289</f>
        <v>32</v>
      </c>
      <c r="BY18" s="8"/>
    </row>
    <row r="19" spans="2:77" ht="15" customHeight="1" x14ac:dyDescent="0.25">
      <c r="B19" s="8">
        <f>SASARAN!B18</f>
        <v>11</v>
      </c>
      <c r="C19" s="35"/>
      <c r="D19" s="35">
        <f>'11'!M9</f>
        <v>11</v>
      </c>
      <c r="E19" s="8">
        <f t="shared" si="0"/>
        <v>1</v>
      </c>
      <c r="F19" s="8">
        <v>1</v>
      </c>
      <c r="G19" s="8"/>
      <c r="H19" s="8"/>
      <c r="I19" s="47">
        <f>SASARAN!D19</f>
        <v>32</v>
      </c>
      <c r="J19" s="8">
        <f>'11'!M10</f>
        <v>32</v>
      </c>
      <c r="K19" s="8">
        <f>SASARAN!E19</f>
        <v>283</v>
      </c>
      <c r="L19" s="8">
        <f>'11'!M11</f>
        <v>247</v>
      </c>
      <c r="M19" s="8">
        <f>'11'!M12</f>
        <v>2</v>
      </c>
      <c r="N19" s="8">
        <f>'11'!M13</f>
        <v>30</v>
      </c>
      <c r="O19" s="8">
        <f>'11'!$M$14</f>
        <v>0</v>
      </c>
      <c r="P19" s="8">
        <f>'11'!$M$15</f>
        <v>0</v>
      </c>
      <c r="Q19" s="8">
        <f>'11'!$M$16</f>
        <v>32</v>
      </c>
      <c r="R19" s="8">
        <f>'11'!$M$17</f>
        <v>6</v>
      </c>
      <c r="S19" s="8">
        <f>'11'!$M$18</f>
        <v>12</v>
      </c>
      <c r="T19" s="8">
        <f>'11'!$M$19</f>
        <v>18</v>
      </c>
      <c r="U19" s="8">
        <f>'11'!$M$21</f>
        <v>36</v>
      </c>
      <c r="V19" s="8">
        <f>'11'!$M$22</f>
        <v>36</v>
      </c>
      <c r="W19" s="8">
        <f>'11'!$M$23</f>
        <v>36</v>
      </c>
      <c r="X19" s="8">
        <f>'11'!$M$24</f>
        <v>1</v>
      </c>
      <c r="Y19" s="8">
        <f>'11'!$M$25</f>
        <v>27</v>
      </c>
      <c r="Z19" s="8">
        <f>'11'!$M$26</f>
        <v>3</v>
      </c>
      <c r="AA19" s="8">
        <f>'11'!$M$27</f>
        <v>0</v>
      </c>
      <c r="AB19" s="8">
        <f>'11'!$M$28</f>
        <v>31</v>
      </c>
      <c r="AC19" s="8">
        <f>'11'!$M$29</f>
        <v>3</v>
      </c>
      <c r="AD19" s="8">
        <f>'11'!$M$30</f>
        <v>0</v>
      </c>
      <c r="AE19" s="8">
        <f>'11'!$M$273</f>
        <v>30</v>
      </c>
      <c r="AF19" s="8">
        <f>'11'!$M$34</f>
        <v>3</v>
      </c>
      <c r="AG19" s="8">
        <f>'11'!$M$35</f>
        <v>0</v>
      </c>
      <c r="AH19" s="8">
        <f>'11'!$M$36</f>
        <v>0</v>
      </c>
      <c r="AI19" s="8">
        <f>'11'!$M$37</f>
        <v>0</v>
      </c>
      <c r="AJ19" s="8">
        <f>'11'!$M$38</f>
        <v>3</v>
      </c>
      <c r="AK19" s="8">
        <f>'11'!$M$39</f>
        <v>0</v>
      </c>
      <c r="AL19" s="8">
        <f>'11'!$M$40</f>
        <v>3</v>
      </c>
      <c r="AM19" s="8">
        <f>'11'!$M$31</f>
        <v>30</v>
      </c>
      <c r="AN19" s="8">
        <f>'11'!$M$32</f>
        <v>0</v>
      </c>
      <c r="AO19" s="8">
        <f>'11'!$M$41</f>
        <v>0</v>
      </c>
      <c r="AP19" s="8">
        <f>'11'!$M$42</f>
        <v>2</v>
      </c>
      <c r="AQ19" s="8">
        <f>'11'!$M$43</f>
        <v>0</v>
      </c>
      <c r="AR19" s="8">
        <f>'11'!$M$44</f>
        <v>0</v>
      </c>
      <c r="AS19" s="8">
        <f>'11'!$M$45</f>
        <v>2</v>
      </c>
      <c r="AT19" s="8">
        <f>'11'!$M$46</f>
        <v>3</v>
      </c>
      <c r="AU19" s="8">
        <f>'11'!$M$47</f>
        <v>2</v>
      </c>
      <c r="AV19" s="8">
        <f>'11'!$M$48</f>
        <v>279</v>
      </c>
      <c r="AW19" s="8">
        <f>'11'!$M$49</f>
        <v>0</v>
      </c>
      <c r="AX19" s="8">
        <f>'11'!$M$50</f>
        <v>0</v>
      </c>
      <c r="AY19" s="8">
        <f>'11'!$M$251</f>
        <v>3</v>
      </c>
      <c r="AZ19" s="8">
        <f>'11'!$M$252</f>
        <v>0</v>
      </c>
      <c r="BA19" s="8">
        <f>'11'!$M$253</f>
        <v>0</v>
      </c>
      <c r="BB19" s="8">
        <f>'11'!$M$54</f>
        <v>0</v>
      </c>
      <c r="BC19" s="8">
        <f>'11'!$M$55</f>
        <v>0</v>
      </c>
      <c r="BD19" s="8">
        <f>'11'!$M$56</f>
        <v>0</v>
      </c>
      <c r="BE19" s="8">
        <f>'11'!$M$57</f>
        <v>0</v>
      </c>
      <c r="BF19" s="8">
        <f>'11'!$M$58</f>
        <v>0</v>
      </c>
      <c r="BG19" s="8">
        <f>'11'!$M$272</f>
        <v>2</v>
      </c>
      <c r="BH19" s="8">
        <f>'11'!$M$273</f>
        <v>30</v>
      </c>
      <c r="BI19" s="8">
        <f>'11'!$M$274</f>
        <v>30</v>
      </c>
      <c r="BJ19" s="8">
        <f>'11'!$M$275</f>
        <v>17</v>
      </c>
      <c r="BK19" s="8">
        <f>'11'!$M$276</f>
        <v>1</v>
      </c>
      <c r="BL19" s="8">
        <f>'11'!$M$277</f>
        <v>0</v>
      </c>
      <c r="BM19" s="8">
        <f>'11'!$M$278</f>
        <v>0</v>
      </c>
      <c r="BN19" s="8">
        <f>'11'!$M$279</f>
        <v>1</v>
      </c>
      <c r="BO19" s="8">
        <f>'11'!$M$280</f>
        <v>1</v>
      </c>
      <c r="BP19" s="8">
        <f>'11'!$M$281</f>
        <v>2</v>
      </c>
      <c r="BQ19" s="8">
        <f>'11'!$M$282</f>
        <v>0</v>
      </c>
      <c r="BR19" s="8">
        <f>'11'!$M$283</f>
        <v>0</v>
      </c>
      <c r="BS19" s="8">
        <f>'11'!$M$284</f>
        <v>0</v>
      </c>
      <c r="BT19" s="8">
        <f>'11'!$M$285</f>
        <v>0</v>
      </c>
      <c r="BU19" s="8">
        <f>'11'!$M$28</f>
        <v>31</v>
      </c>
      <c r="BV19" s="8">
        <f>'11'!$M$287</f>
        <v>26</v>
      </c>
      <c r="BW19" s="8">
        <f>'11'!$M$288</f>
        <v>0</v>
      </c>
      <c r="BX19" s="8">
        <f>'11'!$M$289</f>
        <v>32</v>
      </c>
      <c r="BY19" s="8"/>
    </row>
    <row r="20" spans="2:77" ht="15" customHeight="1" x14ac:dyDescent="0.25">
      <c r="B20" s="8" t="e">
        <f>SASARAN!#REF!</f>
        <v>#REF!</v>
      </c>
      <c r="C20" s="35"/>
      <c r="D20" s="35">
        <f>'12'!M9</f>
        <v>12</v>
      </c>
      <c r="E20" s="8">
        <v>1</v>
      </c>
      <c r="F20" s="8">
        <v>1</v>
      </c>
      <c r="G20" s="8"/>
      <c r="H20" s="8"/>
      <c r="I20" s="47">
        <f>SASARAN!D19</f>
        <v>32</v>
      </c>
      <c r="J20" s="8">
        <f>'12'!M10</f>
        <v>32</v>
      </c>
      <c r="K20" s="8">
        <f>SASARAN!E19</f>
        <v>283</v>
      </c>
      <c r="L20" s="8">
        <f>'12'!M11</f>
        <v>247</v>
      </c>
      <c r="M20" s="8">
        <f>'12'!M12</f>
        <v>4</v>
      </c>
      <c r="N20" s="8">
        <f>'12'!M13</f>
        <v>28</v>
      </c>
      <c r="O20" s="8">
        <f>'12'!$M$14</f>
        <v>0</v>
      </c>
      <c r="P20" s="8">
        <f>'12'!$M$15</f>
        <v>0</v>
      </c>
      <c r="Q20" s="8">
        <f>'12'!$M$16</f>
        <v>32</v>
      </c>
      <c r="R20" s="8">
        <f>'12'!$M$17</f>
        <v>6</v>
      </c>
      <c r="S20" s="8">
        <f>'12'!$M$18</f>
        <v>12</v>
      </c>
      <c r="T20" s="8">
        <f>'12'!$M$19</f>
        <v>18</v>
      </c>
      <c r="U20" s="8">
        <f>'12'!$M$21</f>
        <v>36</v>
      </c>
      <c r="V20" s="8">
        <f>'12'!$M$22</f>
        <v>36</v>
      </c>
      <c r="W20" s="8">
        <f>'12'!$M$23</f>
        <v>36</v>
      </c>
      <c r="X20" s="8">
        <f>'12'!$M$24</f>
        <v>12</v>
      </c>
      <c r="Y20" s="8">
        <f>'12'!$M$25</f>
        <v>19</v>
      </c>
      <c r="Z20" s="8">
        <f>'12'!$M$26</f>
        <v>0</v>
      </c>
      <c r="AA20" s="8">
        <f>'12'!$M$27</f>
        <v>0</v>
      </c>
      <c r="AB20" s="8">
        <f>'12'!$M$28</f>
        <v>31</v>
      </c>
      <c r="AC20" s="8">
        <f>'12'!$M$29</f>
        <v>3</v>
      </c>
      <c r="AD20" s="8">
        <f>'12'!$M$30</f>
        <v>6</v>
      </c>
      <c r="AE20" s="8">
        <f>'12'!$M$33</f>
        <v>2</v>
      </c>
      <c r="AF20" s="8">
        <f>'12'!$M$34</f>
        <v>2</v>
      </c>
      <c r="AG20" s="8">
        <f>'12'!$M$35</f>
        <v>0</v>
      </c>
      <c r="AH20" s="8">
        <f>'12'!$M$36</f>
        <v>0</v>
      </c>
      <c r="AI20" s="8">
        <f>'12'!$M$37</f>
        <v>3</v>
      </c>
      <c r="AJ20" s="8">
        <f>'12'!$M$38</f>
        <v>0</v>
      </c>
      <c r="AK20" s="8">
        <f>'12'!$M$39</f>
        <v>0</v>
      </c>
      <c r="AL20" s="8">
        <f>'12'!$M$40</f>
        <v>3</v>
      </c>
      <c r="AM20" s="8">
        <f>'12'!$M$31</f>
        <v>30</v>
      </c>
      <c r="AN20" s="8">
        <f>'12'!$M$32</f>
        <v>30</v>
      </c>
      <c r="AO20" s="8">
        <f>'12'!$M$41</f>
        <v>0</v>
      </c>
      <c r="AP20" s="8">
        <f>'12'!$M$42</f>
        <v>2</v>
      </c>
      <c r="AQ20" s="8">
        <f>'12'!$M$43</f>
        <v>0</v>
      </c>
      <c r="AR20" s="8">
        <f>'12'!$M$44</f>
        <v>0</v>
      </c>
      <c r="AS20" s="8">
        <f>'12'!$M$45</f>
        <v>2</v>
      </c>
      <c r="AT20" s="8">
        <f>'12'!$M$46</f>
        <v>2</v>
      </c>
      <c r="AU20" s="8">
        <f>'12'!$M$47</f>
        <v>2</v>
      </c>
      <c r="AV20" s="8">
        <f>'12'!$M$48</f>
        <v>197</v>
      </c>
      <c r="AW20" s="8">
        <f>'12'!$M$49</f>
        <v>0</v>
      </c>
      <c r="AX20" s="8">
        <f>'12'!$M$50</f>
        <v>0</v>
      </c>
      <c r="AY20" s="8">
        <f>'12'!$M$251</f>
        <v>0</v>
      </c>
      <c r="AZ20" s="8">
        <f>'12'!$M$252</f>
        <v>0</v>
      </c>
      <c r="BA20" s="8">
        <f>'12'!$M$253</f>
        <v>0</v>
      </c>
      <c r="BB20" s="8">
        <f>'12'!$M$54</f>
        <v>0</v>
      </c>
      <c r="BC20" s="8">
        <f>'12'!$M$55</f>
        <v>0</v>
      </c>
      <c r="BD20" s="8">
        <f>'12'!$M$56</f>
        <v>0</v>
      </c>
      <c r="BE20" s="8">
        <f>'12'!$M$57</f>
        <v>0</v>
      </c>
      <c r="BF20" s="8">
        <f>'12'!$M$58</f>
        <v>0</v>
      </c>
      <c r="BG20" s="8">
        <f>'12'!$M$272</f>
        <v>2</v>
      </c>
      <c r="BH20" s="8">
        <f>'12'!$M$273</f>
        <v>31</v>
      </c>
      <c r="BI20" s="8">
        <f>'12'!$M$274</f>
        <v>31</v>
      </c>
      <c r="BJ20" s="8">
        <f>'12'!$M$275</f>
        <v>16</v>
      </c>
      <c r="BK20" s="8">
        <f>'12'!$M$276</f>
        <v>0</v>
      </c>
      <c r="BL20" s="8">
        <f>'12'!$M$277</f>
        <v>0</v>
      </c>
      <c r="BM20" s="8">
        <f>'12'!$M$278</f>
        <v>2</v>
      </c>
      <c r="BN20" s="8">
        <f>'12'!$M$279</f>
        <v>0</v>
      </c>
      <c r="BO20" s="8">
        <f>'12'!$M$280</f>
        <v>0</v>
      </c>
      <c r="BP20" s="8">
        <f>'12'!$M$281</f>
        <v>2</v>
      </c>
      <c r="BQ20" s="8">
        <f>'12'!$M$282</f>
        <v>0</v>
      </c>
      <c r="BR20" s="8">
        <f>'12'!$M$283</f>
        <v>0</v>
      </c>
      <c r="BS20" s="8">
        <f>'12'!$M$284</f>
        <v>0</v>
      </c>
      <c r="BT20" s="8">
        <f>'12'!$M$285</f>
        <v>6</v>
      </c>
      <c r="BU20" s="8">
        <f>'12'!$M$265</f>
        <v>0</v>
      </c>
      <c r="BV20" s="8">
        <f>'12'!$M$287</f>
        <v>6</v>
      </c>
      <c r="BW20" s="8">
        <f>'12'!$M$288</f>
        <v>0</v>
      </c>
      <c r="BX20" s="8">
        <f>'12'!$M$289</f>
        <v>32</v>
      </c>
      <c r="BY20" s="8"/>
    </row>
    <row r="21" spans="2:77" ht="15" customHeight="1" x14ac:dyDescent="0.25">
      <c r="B21" s="8"/>
      <c r="C21" s="8"/>
      <c r="D21" s="3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row>
    <row r="22" spans="2:77" ht="24.75" customHeight="1" x14ac:dyDescent="0.25">
      <c r="B22" s="8"/>
      <c r="C22" s="8" t="s">
        <v>952</v>
      </c>
      <c r="D22" s="35"/>
      <c r="E22" s="8">
        <f t="shared" ref="E22:H22" si="1">SUM(E9:E20)</f>
        <v>12</v>
      </c>
      <c r="F22" s="8">
        <f t="shared" si="1"/>
        <v>12</v>
      </c>
      <c r="G22" s="8">
        <f t="shared" si="1"/>
        <v>0</v>
      </c>
      <c r="H22" s="8">
        <f t="shared" si="1"/>
        <v>0</v>
      </c>
      <c r="I22" s="8">
        <f t="shared" ref="I22:AC22" si="2">SUM(I9:I20)/12</f>
        <v>32</v>
      </c>
      <c r="J22" s="8">
        <f t="shared" si="2"/>
        <v>32</v>
      </c>
      <c r="K22" s="862">
        <f>SUM(K9:K20)/12</f>
        <v>283</v>
      </c>
      <c r="L22" s="862">
        <f t="shared" si="2"/>
        <v>247</v>
      </c>
      <c r="M22" s="8">
        <f t="shared" si="2"/>
        <v>2.1666666666666665</v>
      </c>
      <c r="N22" s="8">
        <f t="shared" si="2"/>
        <v>29.833333333333332</v>
      </c>
      <c r="O22" s="8">
        <f t="shared" si="2"/>
        <v>0</v>
      </c>
      <c r="P22" s="8">
        <f t="shared" si="2"/>
        <v>0</v>
      </c>
      <c r="Q22" s="8">
        <f t="shared" si="2"/>
        <v>32</v>
      </c>
      <c r="R22" s="8">
        <f t="shared" si="2"/>
        <v>6</v>
      </c>
      <c r="S22" s="8">
        <f t="shared" si="2"/>
        <v>12</v>
      </c>
      <c r="T22" s="8">
        <f t="shared" si="2"/>
        <v>18</v>
      </c>
      <c r="U22" s="8">
        <f t="shared" si="2"/>
        <v>36</v>
      </c>
      <c r="V22" s="862">
        <f t="shared" si="2"/>
        <v>36</v>
      </c>
      <c r="W22" s="862">
        <f t="shared" si="2"/>
        <v>36</v>
      </c>
      <c r="X22" s="8">
        <f t="shared" si="2"/>
        <v>1.9166666666666667</v>
      </c>
      <c r="Y22" s="8">
        <f t="shared" si="2"/>
        <v>26.333333333333332</v>
      </c>
      <c r="Z22" s="8">
        <f t="shared" si="2"/>
        <v>2.75</v>
      </c>
      <c r="AA22" s="8">
        <f t="shared" si="2"/>
        <v>0</v>
      </c>
      <c r="AB22" s="8">
        <f t="shared" si="2"/>
        <v>31</v>
      </c>
      <c r="AC22" s="8">
        <f t="shared" si="2"/>
        <v>3</v>
      </c>
      <c r="AD22" s="8">
        <f>SUM(AD9:AD20)</f>
        <v>6</v>
      </c>
      <c r="AE22" s="8">
        <f t="shared" ref="AE22:AG22" si="3">SUM(AE9:AE20)/12</f>
        <v>5.166666666666667</v>
      </c>
      <c r="AF22" s="8">
        <f t="shared" si="3"/>
        <v>2.9166666666666665</v>
      </c>
      <c r="AG22" s="8">
        <f t="shared" si="3"/>
        <v>0</v>
      </c>
      <c r="AH22" s="8">
        <f t="shared" ref="AH22:AL22" si="4">SUM(AH9:AH20)</f>
        <v>0</v>
      </c>
      <c r="AI22" s="8">
        <f t="shared" si="4"/>
        <v>3</v>
      </c>
      <c r="AJ22" s="8">
        <f t="shared" si="4"/>
        <v>33</v>
      </c>
      <c r="AK22" s="8">
        <f t="shared" si="4"/>
        <v>0</v>
      </c>
      <c r="AL22" s="8">
        <f t="shared" si="4"/>
        <v>36</v>
      </c>
      <c r="AM22" s="8">
        <f t="shared" ref="AM22:AN22" si="5">SUM(AM9:AM20)/12</f>
        <v>30</v>
      </c>
      <c r="AN22" s="8">
        <f t="shared" si="5"/>
        <v>2.5</v>
      </c>
      <c r="AO22" s="8">
        <f t="shared" ref="AO22:AV22" si="6">SUM(AO9:AO20)</f>
        <v>0</v>
      </c>
      <c r="AP22" s="8">
        <f t="shared" si="6"/>
        <v>24</v>
      </c>
      <c r="AQ22" s="8">
        <f t="shared" si="6"/>
        <v>0</v>
      </c>
      <c r="AR22" s="8">
        <f t="shared" si="6"/>
        <v>0</v>
      </c>
      <c r="AS22" s="8">
        <f t="shared" si="6"/>
        <v>24</v>
      </c>
      <c r="AT22" s="8">
        <f t="shared" si="6"/>
        <v>23</v>
      </c>
      <c r="AU22" s="8">
        <f t="shared" si="6"/>
        <v>22</v>
      </c>
      <c r="AV22" s="8">
        <f t="shared" si="6"/>
        <v>1237</v>
      </c>
      <c r="AW22" s="8">
        <f t="shared" ref="AW22:BA22" si="7">SUM(AW9:AW20)/12</f>
        <v>0</v>
      </c>
      <c r="AX22" s="8">
        <f t="shared" si="7"/>
        <v>0</v>
      </c>
      <c r="AY22" s="8">
        <f t="shared" si="7"/>
        <v>0.25</v>
      </c>
      <c r="AZ22" s="8">
        <f t="shared" si="7"/>
        <v>0</v>
      </c>
      <c r="BA22" s="8">
        <f t="shared" si="7"/>
        <v>0</v>
      </c>
      <c r="BB22" s="8">
        <f t="shared" ref="BB22:BF22" si="8">SUM(BB9:BB20)</f>
        <v>0</v>
      </c>
      <c r="BC22" s="8">
        <f t="shared" si="8"/>
        <v>0</v>
      </c>
      <c r="BD22" s="8">
        <f t="shared" si="8"/>
        <v>0</v>
      </c>
      <c r="BE22" s="8">
        <f t="shared" si="8"/>
        <v>0</v>
      </c>
      <c r="BF22" s="8">
        <f t="shared" si="8"/>
        <v>0</v>
      </c>
      <c r="BG22" s="8">
        <f t="shared" ref="BG22:BJ22" si="9">SUM(BG9:BG20)/12</f>
        <v>1.9166666666666667</v>
      </c>
      <c r="BH22" s="8">
        <f t="shared" si="9"/>
        <v>30.083333333333332</v>
      </c>
      <c r="BI22" s="8">
        <f t="shared" si="9"/>
        <v>30.083333333333332</v>
      </c>
      <c r="BJ22" s="8">
        <f t="shared" si="9"/>
        <v>13.416666666666666</v>
      </c>
      <c r="BK22" s="8">
        <f t="shared" ref="BK22:BP22" si="10">SUM(BK9:BK20)</f>
        <v>5</v>
      </c>
      <c r="BL22" s="8">
        <f t="shared" si="10"/>
        <v>0</v>
      </c>
      <c r="BM22" s="8">
        <f t="shared" si="10"/>
        <v>2</v>
      </c>
      <c r="BN22" s="8">
        <f t="shared" si="10"/>
        <v>11</v>
      </c>
      <c r="BO22" s="8">
        <f t="shared" si="10"/>
        <v>11</v>
      </c>
      <c r="BP22" s="8">
        <f t="shared" si="10"/>
        <v>24</v>
      </c>
      <c r="BQ22" s="8">
        <f t="shared" ref="BQ22:BT22" si="11">SUM(BQ9:BQ20)/12</f>
        <v>0</v>
      </c>
      <c r="BR22" s="8">
        <f t="shared" si="11"/>
        <v>0</v>
      </c>
      <c r="BS22" s="8">
        <f t="shared" si="11"/>
        <v>0</v>
      </c>
      <c r="BT22" s="8">
        <f t="shared" si="11"/>
        <v>0.5</v>
      </c>
      <c r="BU22" s="8">
        <f t="shared" ref="BU22:BX22" si="12">SUM(BU9:BU20)</f>
        <v>91</v>
      </c>
      <c r="BV22" s="8">
        <f t="shared" si="12"/>
        <v>292</v>
      </c>
      <c r="BW22" s="8">
        <f t="shared" si="12"/>
        <v>0</v>
      </c>
      <c r="BX22" s="8">
        <f t="shared" si="12"/>
        <v>384</v>
      </c>
      <c r="BY22" s="8"/>
    </row>
    <row r="23" spans="2:77" ht="24.75" customHeight="1" x14ac:dyDescent="0.25">
      <c r="B23" s="8"/>
      <c r="C23" s="8" t="s">
        <v>953</v>
      </c>
      <c r="D23" s="8"/>
      <c r="E23" s="8"/>
      <c r="F23" s="8"/>
      <c r="G23" s="8"/>
      <c r="H23" s="8"/>
      <c r="I23" s="8"/>
      <c r="J23" s="8"/>
      <c r="K23" s="8"/>
      <c r="L23" s="8"/>
      <c r="M23" s="179">
        <f t="shared" ref="M23:U23" si="13">IF(SUM(M10:M21)=0,0,AVERAGE(M10:M21))</f>
        <v>2.1818181818181817</v>
      </c>
      <c r="N23" s="179">
        <f t="shared" si="13"/>
        <v>29.818181818181817</v>
      </c>
      <c r="O23" s="179">
        <f t="shared" si="13"/>
        <v>0</v>
      </c>
      <c r="P23" s="179">
        <f t="shared" si="13"/>
        <v>0</v>
      </c>
      <c r="Q23" s="179">
        <f t="shared" si="13"/>
        <v>32</v>
      </c>
      <c r="R23" s="179">
        <f t="shared" si="13"/>
        <v>6</v>
      </c>
      <c r="S23" s="179">
        <f t="shared" si="13"/>
        <v>12</v>
      </c>
      <c r="T23" s="179">
        <f t="shared" si="13"/>
        <v>18</v>
      </c>
      <c r="U23" s="179">
        <f t="shared" si="13"/>
        <v>36</v>
      </c>
      <c r="V23" s="179"/>
      <c r="W23" s="179"/>
      <c r="X23" s="179">
        <f t="shared" ref="X23:BX23" si="14">IF(SUM(X10:X21)=0,0,AVERAGE(X10:X21))</f>
        <v>2</v>
      </c>
      <c r="Y23" s="179">
        <f t="shared" si="14"/>
        <v>26.272727272727273</v>
      </c>
      <c r="Z23" s="179">
        <f t="shared" si="14"/>
        <v>2.7272727272727271</v>
      </c>
      <c r="AA23" s="179">
        <f t="shared" si="14"/>
        <v>0</v>
      </c>
      <c r="AB23" s="179">
        <f t="shared" si="14"/>
        <v>31</v>
      </c>
      <c r="AC23" s="179">
        <f t="shared" si="14"/>
        <v>3</v>
      </c>
      <c r="AD23" s="179">
        <f t="shared" si="14"/>
        <v>0.54545454545454541</v>
      </c>
      <c r="AE23" s="179">
        <f t="shared" si="14"/>
        <v>5.3636363636363633</v>
      </c>
      <c r="AF23" s="179">
        <f t="shared" si="14"/>
        <v>2.9090909090909092</v>
      </c>
      <c r="AG23" s="179">
        <f t="shared" si="14"/>
        <v>0</v>
      </c>
      <c r="AH23" s="179">
        <f t="shared" si="14"/>
        <v>0</v>
      </c>
      <c r="AI23" s="179">
        <f t="shared" si="14"/>
        <v>0.27272727272727271</v>
      </c>
      <c r="AJ23" s="179">
        <f t="shared" si="14"/>
        <v>2.7272727272727271</v>
      </c>
      <c r="AK23" s="179">
        <f t="shared" si="14"/>
        <v>0</v>
      </c>
      <c r="AL23" s="179">
        <f t="shared" si="14"/>
        <v>3</v>
      </c>
      <c r="AM23" s="179">
        <f t="shared" si="14"/>
        <v>30</v>
      </c>
      <c r="AN23" s="179">
        <f t="shared" si="14"/>
        <v>2.7272727272727271</v>
      </c>
      <c r="AO23" s="179">
        <f t="shared" si="14"/>
        <v>0</v>
      </c>
      <c r="AP23" s="179">
        <f t="shared" si="14"/>
        <v>2</v>
      </c>
      <c r="AQ23" s="179">
        <f t="shared" si="14"/>
        <v>0</v>
      </c>
      <c r="AR23" s="179">
        <f t="shared" si="14"/>
        <v>0</v>
      </c>
      <c r="AS23" s="179">
        <f t="shared" si="14"/>
        <v>2</v>
      </c>
      <c r="AT23" s="179">
        <f t="shared" si="14"/>
        <v>2.0909090909090908</v>
      </c>
      <c r="AU23" s="179">
        <f t="shared" si="14"/>
        <v>2</v>
      </c>
      <c r="AV23" s="179">
        <f t="shared" si="14"/>
        <v>112.45454545454545</v>
      </c>
      <c r="AW23" s="179">
        <f t="shared" si="14"/>
        <v>0</v>
      </c>
      <c r="AX23" s="179">
        <f t="shared" si="14"/>
        <v>0</v>
      </c>
      <c r="AY23" s="179">
        <f t="shared" si="14"/>
        <v>0.27272727272727271</v>
      </c>
      <c r="AZ23" s="179">
        <f t="shared" si="14"/>
        <v>0</v>
      </c>
      <c r="BA23" s="179">
        <f t="shared" si="14"/>
        <v>0</v>
      </c>
      <c r="BB23" s="179">
        <f t="shared" si="14"/>
        <v>0</v>
      </c>
      <c r="BC23" s="179">
        <f t="shared" si="14"/>
        <v>0</v>
      </c>
      <c r="BD23" s="179">
        <f t="shared" si="14"/>
        <v>0</v>
      </c>
      <c r="BE23" s="179">
        <f t="shared" si="14"/>
        <v>0</v>
      </c>
      <c r="BF23" s="179">
        <f t="shared" si="14"/>
        <v>0</v>
      </c>
      <c r="BG23" s="179">
        <f t="shared" si="14"/>
        <v>1.9090909090909092</v>
      </c>
      <c r="BH23" s="179">
        <f t="shared" si="14"/>
        <v>30.09090909090909</v>
      </c>
      <c r="BI23" s="179">
        <f t="shared" si="14"/>
        <v>30.09090909090909</v>
      </c>
      <c r="BJ23" s="179">
        <f t="shared" si="14"/>
        <v>13.727272727272727</v>
      </c>
      <c r="BK23" s="179">
        <f t="shared" si="14"/>
        <v>0.45454545454545453</v>
      </c>
      <c r="BL23" s="179">
        <f t="shared" si="14"/>
        <v>0</v>
      </c>
      <c r="BM23" s="179">
        <f t="shared" si="14"/>
        <v>0.18181818181818182</v>
      </c>
      <c r="BN23" s="179">
        <f t="shared" si="14"/>
        <v>0.90909090909090906</v>
      </c>
      <c r="BO23" s="179">
        <f t="shared" si="14"/>
        <v>0.90909090909090906</v>
      </c>
      <c r="BP23" s="179">
        <f t="shared" si="14"/>
        <v>2</v>
      </c>
      <c r="BQ23" s="179">
        <f t="shared" si="14"/>
        <v>0</v>
      </c>
      <c r="BR23" s="179">
        <f t="shared" si="14"/>
        <v>0</v>
      </c>
      <c r="BS23" s="179">
        <f t="shared" si="14"/>
        <v>0</v>
      </c>
      <c r="BT23" s="179">
        <f t="shared" si="14"/>
        <v>0.54545454545454541</v>
      </c>
      <c r="BU23" s="179">
        <f t="shared" si="14"/>
        <v>7.7272727272727275</v>
      </c>
      <c r="BV23" s="179">
        <f t="shared" si="14"/>
        <v>24.181818181818183</v>
      </c>
      <c r="BW23" s="179">
        <f t="shared" si="14"/>
        <v>0</v>
      </c>
      <c r="BX23" s="179">
        <f t="shared" si="14"/>
        <v>32</v>
      </c>
      <c r="BY23" s="8"/>
    </row>
    <row r="24" spans="2:77" ht="12.75" customHeight="1" x14ac:dyDescent="0.25"/>
    <row r="25" spans="2:77" ht="12.75" customHeight="1" x14ac:dyDescent="0.25"/>
    <row r="26" spans="2:77" ht="12.75" customHeight="1" x14ac:dyDescent="0.25"/>
    <row r="27" spans="2:77" ht="12.75" customHeight="1" x14ac:dyDescent="0.25"/>
    <row r="28" spans="2:77" ht="12.75" customHeight="1" x14ac:dyDescent="0.25"/>
    <row r="29" spans="2:77" ht="12.75" customHeight="1" x14ac:dyDescent="0.25"/>
    <row r="30" spans="2:77" ht="12.75" customHeight="1" x14ac:dyDescent="0.25"/>
    <row r="31" spans="2:77" ht="12.75" customHeight="1" x14ac:dyDescent="0.25"/>
    <row r="32" spans="2:7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7">
    <mergeCell ref="BJ5:BJ7"/>
    <mergeCell ref="BK5:BK7"/>
    <mergeCell ref="BL5:BL7"/>
    <mergeCell ref="BE5:BE7"/>
    <mergeCell ref="BF5:BF7"/>
    <mergeCell ref="BG5:BG7"/>
    <mergeCell ref="BH5:BH7"/>
    <mergeCell ref="BI5:BI7"/>
    <mergeCell ref="BW5:BW7"/>
    <mergeCell ref="BX5:BX7"/>
    <mergeCell ref="BY5:BY7"/>
    <mergeCell ref="AU4:AU7"/>
    <mergeCell ref="AV4:AV7"/>
    <mergeCell ref="AW4:BF4"/>
    <mergeCell ref="BG4:BP4"/>
    <mergeCell ref="BQ4:BX4"/>
    <mergeCell ref="AW5:AW7"/>
    <mergeCell ref="AX5:AX7"/>
    <mergeCell ref="AY5:AY7"/>
    <mergeCell ref="AZ5:AZ7"/>
    <mergeCell ref="BA5:BA7"/>
    <mergeCell ref="BB5:BB7"/>
    <mergeCell ref="BC5:BC7"/>
    <mergeCell ref="BD5:BD7"/>
    <mergeCell ref="BR5:BR7"/>
    <mergeCell ref="BS5:BS7"/>
    <mergeCell ref="BT5:BT7"/>
    <mergeCell ref="BU5:BU7"/>
    <mergeCell ref="BV5:BV7"/>
    <mergeCell ref="BM5:BM7"/>
    <mergeCell ref="BN5:BN7"/>
    <mergeCell ref="BO5:BO7"/>
    <mergeCell ref="BP5:BP7"/>
    <mergeCell ref="BQ5:BQ7"/>
    <mergeCell ref="AQ5:AQ7"/>
    <mergeCell ref="AR5:AR7"/>
    <mergeCell ref="AS5:AS7"/>
    <mergeCell ref="Q5:Q7"/>
    <mergeCell ref="R5:R7"/>
    <mergeCell ref="AG5:AG7"/>
    <mergeCell ref="AH5:AH7"/>
    <mergeCell ref="AI5:AI7"/>
    <mergeCell ref="AJ5:AJ7"/>
    <mergeCell ref="AK5:AK7"/>
    <mergeCell ref="AL5:AL7"/>
    <mergeCell ref="AM5:AM7"/>
    <mergeCell ref="AN5:AN7"/>
    <mergeCell ref="AO5:AO7"/>
    <mergeCell ref="AP5:AP7"/>
    <mergeCell ref="AE5:AE7"/>
    <mergeCell ref="AF5:AF7"/>
    <mergeCell ref="E5:E7"/>
    <mergeCell ref="F5:F7"/>
    <mergeCell ref="G5:G7"/>
    <mergeCell ref="H5:H7"/>
    <mergeCell ref="I5:I7"/>
    <mergeCell ref="J5:J7"/>
    <mergeCell ref="M5:M7"/>
    <mergeCell ref="N5:N7"/>
    <mergeCell ref="O5:O7"/>
    <mergeCell ref="P5:P7"/>
    <mergeCell ref="K4:K7"/>
    <mergeCell ref="L4:L7"/>
    <mergeCell ref="I4:J4"/>
    <mergeCell ref="M4:Q4"/>
    <mergeCell ref="R4:T4"/>
    <mergeCell ref="U4:AB4"/>
    <mergeCell ref="AC4:AL4"/>
    <mergeCell ref="AM4:AS4"/>
    <mergeCell ref="AT4:AT7"/>
    <mergeCell ref="S5:S7"/>
    <mergeCell ref="T5:T7"/>
    <mergeCell ref="U5:U7"/>
    <mergeCell ref="V5:V7"/>
    <mergeCell ref="W5:W7"/>
    <mergeCell ref="X5:X7"/>
    <mergeCell ref="Y5:Y7"/>
    <mergeCell ref="Z5:Z7"/>
    <mergeCell ref="AA5:AA7"/>
    <mergeCell ref="AB5:AB7"/>
    <mergeCell ref="AC5:AC7"/>
    <mergeCell ref="AD5:AD7"/>
    <mergeCell ref="B4:B7"/>
    <mergeCell ref="C4:C7"/>
    <mergeCell ref="D4:D7"/>
    <mergeCell ref="E4:F4"/>
    <mergeCell ref="G4:H4"/>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GY223"/>
  <sheetViews>
    <sheetView tabSelected="1" topLeftCell="W1" workbookViewId="0">
      <selection activeCell="AJ8" sqref="AJ8"/>
    </sheetView>
  </sheetViews>
  <sheetFormatPr defaultColWidth="12.6640625" defaultRowHeight="15" customHeight="1" x14ac:dyDescent="0.25"/>
  <cols>
    <col min="1" max="1" width="3.33203125" customWidth="1"/>
    <col min="2" max="2" width="4.88671875" customWidth="1"/>
    <col min="3" max="3" width="25.109375" customWidth="1"/>
    <col min="4" max="4" width="4" customWidth="1"/>
    <col min="5" max="110" width="5.33203125" customWidth="1"/>
    <col min="111" max="128" width="6" customWidth="1"/>
    <col min="129" max="207" width="5.33203125" customWidth="1"/>
  </cols>
  <sheetData>
    <row r="1" spans="1:207" ht="12.75" customHeight="1" x14ac:dyDescent="0.25"/>
    <row r="2" spans="1:207" ht="17.25" customHeight="1" x14ac:dyDescent="0.3">
      <c r="B2" s="176" t="s">
        <v>954</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row>
    <row r="3" spans="1:207" ht="12.75" customHeight="1" x14ac:dyDescent="0.25">
      <c r="B3" s="13" t="s">
        <v>955</v>
      </c>
    </row>
    <row r="4" spans="1:207" ht="11.25" customHeight="1" x14ac:dyDescent="0.25">
      <c r="A4" s="138"/>
      <c r="B4" s="910" t="s">
        <v>956</v>
      </c>
      <c r="C4" s="891" t="s">
        <v>957</v>
      </c>
      <c r="D4" s="910" t="s">
        <v>135</v>
      </c>
      <c r="E4" s="911" t="s">
        <v>913</v>
      </c>
      <c r="F4" s="870"/>
      <c r="G4" s="912" t="s">
        <v>914</v>
      </c>
      <c r="H4" s="913"/>
      <c r="I4" s="943" t="s">
        <v>958</v>
      </c>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70"/>
      <c r="AQ4" s="943" t="s">
        <v>959</v>
      </c>
      <c r="AR4" s="869"/>
      <c r="AS4" s="869"/>
      <c r="AT4" s="869"/>
      <c r="AU4" s="869"/>
      <c r="AV4" s="869"/>
      <c r="AW4" s="869"/>
      <c r="AX4" s="869"/>
      <c r="AY4" s="869"/>
      <c r="AZ4" s="869"/>
      <c r="BA4" s="869"/>
      <c r="BB4" s="869"/>
      <c r="BC4" s="869"/>
      <c r="BD4" s="869"/>
      <c r="BE4" s="869"/>
      <c r="BF4" s="869"/>
      <c r="BG4" s="869"/>
      <c r="BH4" s="869"/>
      <c r="BI4" s="869"/>
      <c r="BJ4" s="869"/>
      <c r="BK4" s="869"/>
      <c r="BL4" s="869"/>
      <c r="BM4" s="869"/>
      <c r="BN4" s="869"/>
      <c r="BO4" s="869"/>
      <c r="BP4" s="869"/>
      <c r="BQ4" s="869"/>
      <c r="BR4" s="869"/>
      <c r="BS4" s="869"/>
      <c r="BT4" s="869"/>
      <c r="BU4" s="869"/>
      <c r="BV4" s="869"/>
      <c r="BW4" s="869"/>
      <c r="BX4" s="870"/>
      <c r="BY4" s="943" t="s">
        <v>960</v>
      </c>
      <c r="BZ4" s="869"/>
      <c r="CA4" s="869"/>
      <c r="CB4" s="869"/>
      <c r="CC4" s="869"/>
      <c r="CD4" s="869"/>
      <c r="CE4" s="869"/>
      <c r="CF4" s="869"/>
      <c r="CG4" s="869"/>
      <c r="CH4" s="869"/>
      <c r="CI4" s="869"/>
      <c r="CJ4" s="869"/>
      <c r="CK4" s="869"/>
      <c r="CL4" s="869"/>
      <c r="CM4" s="869"/>
      <c r="CN4" s="869"/>
      <c r="CO4" s="869"/>
      <c r="CP4" s="869"/>
      <c r="CQ4" s="869"/>
      <c r="CR4" s="869"/>
      <c r="CS4" s="869"/>
      <c r="CT4" s="869"/>
      <c r="CU4" s="869"/>
      <c r="CV4" s="869"/>
      <c r="CW4" s="869"/>
      <c r="CX4" s="869"/>
      <c r="CY4" s="869"/>
      <c r="CZ4" s="869"/>
      <c r="DA4" s="869"/>
      <c r="DB4" s="869"/>
      <c r="DC4" s="869"/>
      <c r="DD4" s="869"/>
      <c r="DE4" s="869"/>
      <c r="DF4" s="870"/>
      <c r="DG4" s="943" t="s">
        <v>961</v>
      </c>
      <c r="DH4" s="869"/>
      <c r="DI4" s="869"/>
      <c r="DJ4" s="869"/>
      <c r="DK4" s="869"/>
      <c r="DL4" s="869"/>
      <c r="DM4" s="869"/>
      <c r="DN4" s="869"/>
      <c r="DO4" s="869"/>
      <c r="DP4" s="869"/>
      <c r="DQ4" s="869"/>
      <c r="DR4" s="869"/>
      <c r="DS4" s="869"/>
      <c r="DT4" s="869"/>
      <c r="DU4" s="869"/>
      <c r="DV4" s="869"/>
      <c r="DW4" s="869"/>
      <c r="DX4" s="870"/>
      <c r="DY4" s="945" t="s">
        <v>962</v>
      </c>
      <c r="DZ4" s="870"/>
      <c r="EA4" s="945" t="s">
        <v>963</v>
      </c>
      <c r="EB4" s="869"/>
      <c r="EC4" s="869"/>
      <c r="ED4" s="869"/>
      <c r="EE4" s="869"/>
      <c r="EF4" s="869"/>
      <c r="EG4" s="869"/>
      <c r="EH4" s="869"/>
      <c r="EI4" s="869"/>
      <c r="EJ4" s="869"/>
      <c r="EK4" s="869"/>
      <c r="EL4" s="869"/>
      <c r="EM4" s="870"/>
      <c r="EN4" s="946" t="s">
        <v>964</v>
      </c>
      <c r="EO4" s="869"/>
      <c r="EP4" s="869"/>
      <c r="EQ4" s="869"/>
      <c r="ER4" s="869"/>
      <c r="ES4" s="869"/>
      <c r="ET4" s="869"/>
      <c r="EU4" s="869"/>
      <c r="EV4" s="869"/>
      <c r="EW4" s="869"/>
      <c r="EX4" s="869"/>
      <c r="EY4" s="870"/>
      <c r="EZ4" s="947" t="s">
        <v>965</v>
      </c>
      <c r="FA4" s="869"/>
      <c r="FB4" s="869"/>
      <c r="FC4" s="869"/>
      <c r="FD4" s="869"/>
      <c r="FE4" s="869"/>
      <c r="FF4" s="869"/>
      <c r="FG4" s="869"/>
      <c r="FH4" s="869"/>
      <c r="FI4" s="869"/>
      <c r="FJ4" s="869"/>
      <c r="FK4" s="869"/>
      <c r="FL4" s="869"/>
      <c r="FM4" s="869"/>
      <c r="FN4" s="869"/>
      <c r="FO4" s="869"/>
      <c r="FP4" s="869"/>
      <c r="FQ4" s="869"/>
      <c r="FR4" s="869"/>
      <c r="FS4" s="869"/>
      <c r="FT4" s="869"/>
      <c r="FU4" s="869"/>
      <c r="FV4" s="869"/>
      <c r="FW4" s="869"/>
      <c r="FX4" s="869"/>
      <c r="FY4" s="869"/>
      <c r="FZ4" s="869"/>
      <c r="GA4" s="869"/>
      <c r="GB4" s="869"/>
      <c r="GC4" s="869"/>
      <c r="GD4" s="869"/>
      <c r="GE4" s="869"/>
      <c r="GF4" s="869"/>
      <c r="GG4" s="869"/>
      <c r="GH4" s="869"/>
      <c r="GI4" s="869"/>
      <c r="GJ4" s="869"/>
      <c r="GK4" s="869"/>
      <c r="GL4" s="869"/>
      <c r="GM4" s="869"/>
      <c r="GN4" s="869"/>
      <c r="GO4" s="869"/>
      <c r="GP4" s="869"/>
      <c r="GQ4" s="869"/>
      <c r="GR4" s="869"/>
      <c r="GS4" s="869"/>
      <c r="GT4" s="869"/>
      <c r="GU4" s="869"/>
      <c r="GV4" s="869"/>
      <c r="GW4" s="869"/>
      <c r="GX4" s="869"/>
      <c r="GY4" s="870"/>
    </row>
    <row r="5" spans="1:207" ht="11.25" customHeight="1" x14ac:dyDescent="0.25">
      <c r="A5" s="138"/>
      <c r="B5" s="866"/>
      <c r="C5" s="866"/>
      <c r="D5" s="866"/>
      <c r="E5" s="919" t="s">
        <v>926</v>
      </c>
      <c r="F5" s="919" t="s">
        <v>927</v>
      </c>
      <c r="G5" s="919" t="s">
        <v>926</v>
      </c>
      <c r="H5" s="937" t="s">
        <v>927</v>
      </c>
      <c r="I5" s="948" t="s">
        <v>966</v>
      </c>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70"/>
      <c r="AQ5" s="948" t="s">
        <v>966</v>
      </c>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Q5" s="869"/>
      <c r="BR5" s="869"/>
      <c r="BS5" s="869"/>
      <c r="BT5" s="869"/>
      <c r="BU5" s="869"/>
      <c r="BV5" s="869"/>
      <c r="BW5" s="869"/>
      <c r="BX5" s="870"/>
      <c r="BY5" s="948" t="s">
        <v>966</v>
      </c>
      <c r="BZ5" s="869"/>
      <c r="CA5" s="869"/>
      <c r="CB5" s="869"/>
      <c r="CC5" s="869"/>
      <c r="CD5" s="869"/>
      <c r="CE5" s="869"/>
      <c r="CF5" s="869"/>
      <c r="CG5" s="869"/>
      <c r="CH5" s="869"/>
      <c r="CI5" s="869"/>
      <c r="CJ5" s="869"/>
      <c r="CK5" s="869"/>
      <c r="CL5" s="869"/>
      <c r="CM5" s="869"/>
      <c r="CN5" s="869"/>
      <c r="CO5" s="869"/>
      <c r="CP5" s="869"/>
      <c r="CQ5" s="869"/>
      <c r="CR5" s="869"/>
      <c r="CS5" s="869"/>
      <c r="CT5" s="869"/>
      <c r="CU5" s="869"/>
      <c r="CV5" s="869"/>
      <c r="CW5" s="869"/>
      <c r="CX5" s="869"/>
      <c r="CY5" s="869"/>
      <c r="CZ5" s="869"/>
      <c r="DA5" s="869"/>
      <c r="DB5" s="869"/>
      <c r="DC5" s="869"/>
      <c r="DD5" s="869"/>
      <c r="DE5" s="869"/>
      <c r="DF5" s="870"/>
      <c r="DG5" s="948" t="s">
        <v>967</v>
      </c>
      <c r="DH5" s="869"/>
      <c r="DI5" s="869"/>
      <c r="DJ5" s="869"/>
      <c r="DK5" s="869"/>
      <c r="DL5" s="869"/>
      <c r="DM5" s="869"/>
      <c r="DN5" s="869"/>
      <c r="DO5" s="869"/>
      <c r="DP5" s="869"/>
      <c r="DQ5" s="869"/>
      <c r="DR5" s="869"/>
      <c r="DS5" s="869"/>
      <c r="DT5" s="869"/>
      <c r="DU5" s="869"/>
      <c r="DV5" s="869"/>
      <c r="DW5" s="869"/>
      <c r="DX5" s="870"/>
      <c r="DY5" s="949" t="s">
        <v>43</v>
      </c>
      <c r="DZ5" s="870"/>
      <c r="EA5" s="944" t="s">
        <v>968</v>
      </c>
      <c r="EB5" s="944" t="s">
        <v>449</v>
      </c>
      <c r="EC5" s="944" t="s">
        <v>968</v>
      </c>
      <c r="ED5" s="944" t="s">
        <v>969</v>
      </c>
      <c r="EE5" s="944" t="s">
        <v>968</v>
      </c>
      <c r="EF5" s="944" t="s">
        <v>459</v>
      </c>
      <c r="EG5" s="950" t="s">
        <v>464</v>
      </c>
      <c r="EH5" s="944" t="s">
        <v>970</v>
      </c>
      <c r="EI5" s="944" t="s">
        <v>971</v>
      </c>
      <c r="EJ5" s="944" t="s">
        <v>972</v>
      </c>
      <c r="EK5" s="944" t="s">
        <v>973</v>
      </c>
      <c r="EL5" s="944" t="s">
        <v>974</v>
      </c>
      <c r="EM5" s="944" t="s">
        <v>975</v>
      </c>
      <c r="EN5" s="957" t="s">
        <v>976</v>
      </c>
      <c r="EO5" s="923"/>
      <c r="EP5" s="957" t="s">
        <v>977</v>
      </c>
      <c r="EQ5" s="923"/>
      <c r="ER5" s="959" t="s">
        <v>978</v>
      </c>
      <c r="ES5" s="870"/>
      <c r="ET5" s="957" t="s">
        <v>979</v>
      </c>
      <c r="EU5" s="923"/>
      <c r="EV5" s="957" t="s">
        <v>980</v>
      </c>
      <c r="EW5" s="923"/>
      <c r="EX5" s="957" t="s">
        <v>981</v>
      </c>
      <c r="EY5" s="923"/>
      <c r="EZ5" s="956" t="s">
        <v>982</v>
      </c>
      <c r="FA5" s="869"/>
      <c r="FB5" s="869"/>
      <c r="FC5" s="869"/>
      <c r="FD5" s="869"/>
      <c r="FE5" s="869"/>
      <c r="FF5" s="869"/>
      <c r="FG5" s="869"/>
      <c r="FH5" s="869"/>
      <c r="FI5" s="869"/>
      <c r="FJ5" s="869"/>
      <c r="FK5" s="870"/>
      <c r="FL5" s="956" t="s">
        <v>983</v>
      </c>
      <c r="FM5" s="869"/>
      <c r="FN5" s="869"/>
      <c r="FO5" s="869"/>
      <c r="FP5" s="869"/>
      <c r="FQ5" s="869"/>
      <c r="FR5" s="869"/>
      <c r="FS5" s="870"/>
      <c r="FT5" s="956" t="s">
        <v>984</v>
      </c>
      <c r="FU5" s="869"/>
      <c r="FV5" s="869"/>
      <c r="FW5" s="869"/>
      <c r="FX5" s="869"/>
      <c r="FY5" s="869"/>
      <c r="FZ5" s="869"/>
      <c r="GA5" s="869"/>
      <c r="GB5" s="869"/>
      <c r="GC5" s="869"/>
      <c r="GD5" s="869"/>
      <c r="GE5" s="870"/>
      <c r="GF5" s="956" t="s">
        <v>985</v>
      </c>
      <c r="GG5" s="869"/>
      <c r="GH5" s="869"/>
      <c r="GI5" s="869"/>
      <c r="GJ5" s="869"/>
      <c r="GK5" s="869"/>
      <c r="GL5" s="869"/>
      <c r="GM5" s="869"/>
      <c r="GN5" s="869"/>
      <c r="GO5" s="869"/>
      <c r="GP5" s="869"/>
      <c r="GQ5" s="869"/>
      <c r="GR5" s="869"/>
      <c r="GS5" s="869"/>
      <c r="GT5" s="869"/>
      <c r="GU5" s="870"/>
      <c r="GV5" s="958" t="s">
        <v>986</v>
      </c>
      <c r="GW5" s="881"/>
      <c r="GX5" s="881"/>
      <c r="GY5" s="876"/>
    </row>
    <row r="6" spans="1:207" ht="23.25" customHeight="1" x14ac:dyDescent="0.25">
      <c r="A6" s="138"/>
      <c r="B6" s="866"/>
      <c r="C6" s="866"/>
      <c r="D6" s="866"/>
      <c r="E6" s="866"/>
      <c r="F6" s="866"/>
      <c r="G6" s="866"/>
      <c r="H6" s="904"/>
      <c r="I6" s="940" t="s">
        <v>987</v>
      </c>
      <c r="J6" s="939" t="s">
        <v>988</v>
      </c>
      <c r="K6" s="940" t="s">
        <v>987</v>
      </c>
      <c r="L6" s="939" t="s">
        <v>989</v>
      </c>
      <c r="M6" s="940" t="s">
        <v>987</v>
      </c>
      <c r="N6" s="939" t="s">
        <v>990</v>
      </c>
      <c r="O6" s="940" t="s">
        <v>987</v>
      </c>
      <c r="P6" s="939" t="s">
        <v>991</v>
      </c>
      <c r="Q6" s="940" t="s">
        <v>987</v>
      </c>
      <c r="R6" s="939" t="s">
        <v>992</v>
      </c>
      <c r="S6" s="940" t="s">
        <v>987</v>
      </c>
      <c r="T6" s="939" t="s">
        <v>993</v>
      </c>
      <c r="U6" s="940" t="s">
        <v>987</v>
      </c>
      <c r="V6" s="939" t="s">
        <v>994</v>
      </c>
      <c r="W6" s="940" t="s">
        <v>987</v>
      </c>
      <c r="X6" s="939" t="s">
        <v>995</v>
      </c>
      <c r="Y6" s="940" t="s">
        <v>987</v>
      </c>
      <c r="Z6" s="939" t="s">
        <v>996</v>
      </c>
      <c r="AA6" s="940" t="s">
        <v>987</v>
      </c>
      <c r="AB6" s="939" t="s">
        <v>997</v>
      </c>
      <c r="AC6" s="940" t="s">
        <v>987</v>
      </c>
      <c r="AD6" s="939" t="s">
        <v>998</v>
      </c>
      <c r="AE6" s="940" t="s">
        <v>987</v>
      </c>
      <c r="AF6" s="939" t="s">
        <v>999</v>
      </c>
      <c r="AG6" s="940" t="s">
        <v>987</v>
      </c>
      <c r="AH6" s="939" t="s">
        <v>517</v>
      </c>
      <c r="AI6" s="940" t="s">
        <v>987</v>
      </c>
      <c r="AJ6" s="939" t="s">
        <v>1000</v>
      </c>
      <c r="AK6" s="940" t="s">
        <v>987</v>
      </c>
      <c r="AL6" s="941" t="s">
        <v>1001</v>
      </c>
      <c r="AM6" s="940" t="s">
        <v>987</v>
      </c>
      <c r="AN6" s="941" t="s">
        <v>1002</v>
      </c>
      <c r="AO6" s="942" t="s">
        <v>1003</v>
      </c>
      <c r="AP6" s="942" t="s">
        <v>1004</v>
      </c>
      <c r="AQ6" s="940" t="s">
        <v>987</v>
      </c>
      <c r="AR6" s="939" t="s">
        <v>988</v>
      </c>
      <c r="AS6" s="940" t="s">
        <v>987</v>
      </c>
      <c r="AT6" s="939" t="s">
        <v>989</v>
      </c>
      <c r="AU6" s="940" t="s">
        <v>987</v>
      </c>
      <c r="AV6" s="939" t="s">
        <v>990</v>
      </c>
      <c r="AW6" s="940" t="s">
        <v>987</v>
      </c>
      <c r="AX6" s="939" t="s">
        <v>991</v>
      </c>
      <c r="AY6" s="940" t="s">
        <v>987</v>
      </c>
      <c r="AZ6" s="939" t="s">
        <v>992</v>
      </c>
      <c r="BA6" s="940" t="s">
        <v>987</v>
      </c>
      <c r="BB6" s="939" t="s">
        <v>993</v>
      </c>
      <c r="BC6" s="940" t="s">
        <v>987</v>
      </c>
      <c r="BD6" s="939" t="s">
        <v>994</v>
      </c>
      <c r="BE6" s="940" t="s">
        <v>987</v>
      </c>
      <c r="BF6" s="939" t="s">
        <v>995</v>
      </c>
      <c r="BG6" s="940" t="s">
        <v>987</v>
      </c>
      <c r="BH6" s="939" t="s">
        <v>996</v>
      </c>
      <c r="BI6" s="940" t="s">
        <v>987</v>
      </c>
      <c r="BJ6" s="939" t="s">
        <v>997</v>
      </c>
      <c r="BK6" s="940" t="s">
        <v>987</v>
      </c>
      <c r="BL6" s="939" t="s">
        <v>998</v>
      </c>
      <c r="BM6" s="940" t="s">
        <v>987</v>
      </c>
      <c r="BN6" s="939" t="s">
        <v>999</v>
      </c>
      <c r="BO6" s="940" t="s">
        <v>987</v>
      </c>
      <c r="BP6" s="939" t="s">
        <v>517</v>
      </c>
      <c r="BQ6" s="940" t="s">
        <v>987</v>
      </c>
      <c r="BR6" s="939" t="s">
        <v>1000</v>
      </c>
      <c r="BS6" s="940" t="s">
        <v>987</v>
      </c>
      <c r="BT6" s="941" t="s">
        <v>1001</v>
      </c>
      <c r="BU6" s="940" t="s">
        <v>987</v>
      </c>
      <c r="BV6" s="941" t="s">
        <v>1002</v>
      </c>
      <c r="BW6" s="942" t="s">
        <v>1003</v>
      </c>
      <c r="BX6" s="942" t="s">
        <v>1004</v>
      </c>
      <c r="BY6" s="940" t="s">
        <v>987</v>
      </c>
      <c r="BZ6" s="939" t="s">
        <v>988</v>
      </c>
      <c r="CA6" s="940" t="s">
        <v>987</v>
      </c>
      <c r="CB6" s="939" t="s">
        <v>989</v>
      </c>
      <c r="CC6" s="940" t="s">
        <v>987</v>
      </c>
      <c r="CD6" s="939" t="s">
        <v>990</v>
      </c>
      <c r="CE6" s="940" t="s">
        <v>987</v>
      </c>
      <c r="CF6" s="939" t="s">
        <v>991</v>
      </c>
      <c r="CG6" s="940" t="s">
        <v>987</v>
      </c>
      <c r="CH6" s="939" t="s">
        <v>992</v>
      </c>
      <c r="CI6" s="940" t="s">
        <v>987</v>
      </c>
      <c r="CJ6" s="939" t="s">
        <v>993</v>
      </c>
      <c r="CK6" s="940" t="s">
        <v>987</v>
      </c>
      <c r="CL6" s="939" t="s">
        <v>994</v>
      </c>
      <c r="CM6" s="940" t="s">
        <v>987</v>
      </c>
      <c r="CN6" s="939" t="s">
        <v>995</v>
      </c>
      <c r="CO6" s="940" t="s">
        <v>987</v>
      </c>
      <c r="CP6" s="939" t="s">
        <v>996</v>
      </c>
      <c r="CQ6" s="940" t="s">
        <v>987</v>
      </c>
      <c r="CR6" s="939" t="s">
        <v>997</v>
      </c>
      <c r="CS6" s="940" t="s">
        <v>987</v>
      </c>
      <c r="CT6" s="939" t="s">
        <v>998</v>
      </c>
      <c r="CU6" s="940" t="s">
        <v>987</v>
      </c>
      <c r="CV6" s="939" t="s">
        <v>999</v>
      </c>
      <c r="CW6" s="940" t="s">
        <v>987</v>
      </c>
      <c r="CX6" s="939" t="s">
        <v>517</v>
      </c>
      <c r="CY6" s="940" t="s">
        <v>987</v>
      </c>
      <c r="CZ6" s="939" t="s">
        <v>1000</v>
      </c>
      <c r="DA6" s="940" t="s">
        <v>987</v>
      </c>
      <c r="DB6" s="941" t="s">
        <v>1001</v>
      </c>
      <c r="DC6" s="940" t="s">
        <v>987</v>
      </c>
      <c r="DD6" s="941" t="s">
        <v>1002</v>
      </c>
      <c r="DE6" s="942" t="s">
        <v>1003</v>
      </c>
      <c r="DF6" s="942" t="s">
        <v>1004</v>
      </c>
      <c r="DG6" s="940" t="s">
        <v>987</v>
      </c>
      <c r="DH6" s="941" t="s">
        <v>404</v>
      </c>
      <c r="DI6" s="940" t="s">
        <v>987</v>
      </c>
      <c r="DJ6" s="941" t="s">
        <v>1005</v>
      </c>
      <c r="DK6" s="940" t="s">
        <v>987</v>
      </c>
      <c r="DL6" s="941" t="s">
        <v>1006</v>
      </c>
      <c r="DM6" s="940" t="s">
        <v>987</v>
      </c>
      <c r="DN6" s="941" t="s">
        <v>1007</v>
      </c>
      <c r="DO6" s="940" t="s">
        <v>987</v>
      </c>
      <c r="DP6" s="941" t="s">
        <v>67</v>
      </c>
      <c r="DQ6" s="940" t="s">
        <v>987</v>
      </c>
      <c r="DR6" s="941" t="s">
        <v>1008</v>
      </c>
      <c r="DS6" s="940" t="s">
        <v>987</v>
      </c>
      <c r="DT6" s="941" t="s">
        <v>64</v>
      </c>
      <c r="DU6" s="940" t="s">
        <v>987</v>
      </c>
      <c r="DV6" s="941" t="s">
        <v>1009</v>
      </c>
      <c r="DW6" s="942" t="s">
        <v>1003</v>
      </c>
      <c r="DX6" s="942" t="s">
        <v>1004</v>
      </c>
      <c r="DY6" s="944" t="s">
        <v>1010</v>
      </c>
      <c r="DZ6" s="944" t="s">
        <v>1011</v>
      </c>
      <c r="EA6" s="866"/>
      <c r="EB6" s="866"/>
      <c r="EC6" s="866"/>
      <c r="ED6" s="866"/>
      <c r="EE6" s="866"/>
      <c r="EF6" s="866"/>
      <c r="EG6" s="866"/>
      <c r="EH6" s="866"/>
      <c r="EI6" s="866"/>
      <c r="EJ6" s="866"/>
      <c r="EK6" s="866"/>
      <c r="EL6" s="866"/>
      <c r="EM6" s="866"/>
      <c r="EN6" s="955" t="s">
        <v>1012</v>
      </c>
      <c r="EO6" s="955" t="s">
        <v>1004</v>
      </c>
      <c r="EP6" s="955" t="s">
        <v>1012</v>
      </c>
      <c r="EQ6" s="955" t="s">
        <v>1004</v>
      </c>
      <c r="ER6" s="955" t="s">
        <v>1012</v>
      </c>
      <c r="ES6" s="955" t="s">
        <v>1004</v>
      </c>
      <c r="ET6" s="955" t="s">
        <v>1012</v>
      </c>
      <c r="EU6" s="955" t="s">
        <v>1004</v>
      </c>
      <c r="EV6" s="955" t="s">
        <v>1012</v>
      </c>
      <c r="EW6" s="955" t="s">
        <v>1004</v>
      </c>
      <c r="EX6" s="955" t="s">
        <v>1012</v>
      </c>
      <c r="EY6" s="955" t="s">
        <v>1013</v>
      </c>
      <c r="EZ6" s="956" t="s">
        <v>533</v>
      </c>
      <c r="FA6" s="869"/>
      <c r="FB6" s="869"/>
      <c r="FC6" s="870"/>
      <c r="FD6" s="956" t="s">
        <v>1014</v>
      </c>
      <c r="FE6" s="869"/>
      <c r="FF6" s="869"/>
      <c r="FG6" s="870"/>
      <c r="FH6" s="956" t="s">
        <v>565</v>
      </c>
      <c r="FI6" s="869"/>
      <c r="FJ6" s="869"/>
      <c r="FK6" s="870"/>
      <c r="FL6" s="956" t="s">
        <v>1015</v>
      </c>
      <c r="FM6" s="869"/>
      <c r="FN6" s="869"/>
      <c r="FO6" s="870"/>
      <c r="FP6" s="956" t="s">
        <v>91</v>
      </c>
      <c r="FQ6" s="869"/>
      <c r="FR6" s="869"/>
      <c r="FS6" s="870"/>
      <c r="FT6" s="956" t="s">
        <v>1016</v>
      </c>
      <c r="FU6" s="869"/>
      <c r="FV6" s="869"/>
      <c r="FW6" s="870"/>
      <c r="FX6" s="954" t="s">
        <v>1017</v>
      </c>
      <c r="FY6" s="869"/>
      <c r="FZ6" s="869"/>
      <c r="GA6" s="870"/>
      <c r="GB6" s="954" t="s">
        <v>1018</v>
      </c>
      <c r="GC6" s="869"/>
      <c r="GD6" s="869"/>
      <c r="GE6" s="870"/>
      <c r="GF6" s="956" t="s">
        <v>1019</v>
      </c>
      <c r="GG6" s="869"/>
      <c r="GH6" s="869"/>
      <c r="GI6" s="929"/>
      <c r="GJ6" s="954" t="s">
        <v>1020</v>
      </c>
      <c r="GK6" s="869"/>
      <c r="GL6" s="869"/>
      <c r="GM6" s="870"/>
      <c r="GN6" s="951" t="s">
        <v>1021</v>
      </c>
      <c r="GO6" s="952"/>
      <c r="GP6" s="952"/>
      <c r="GQ6" s="953"/>
      <c r="GR6" s="954" t="s">
        <v>1022</v>
      </c>
      <c r="GS6" s="869"/>
      <c r="GT6" s="869"/>
      <c r="GU6" s="870"/>
      <c r="GV6" s="882"/>
      <c r="GW6" s="883"/>
      <c r="GX6" s="883"/>
      <c r="GY6" s="884"/>
    </row>
    <row r="7" spans="1:207" ht="30.75" customHeight="1" x14ac:dyDescent="0.25">
      <c r="A7" s="138"/>
      <c r="B7" s="867"/>
      <c r="C7" s="867"/>
      <c r="D7" s="867"/>
      <c r="E7" s="867"/>
      <c r="F7" s="867"/>
      <c r="G7" s="867"/>
      <c r="H7" s="938"/>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7"/>
      <c r="AY7" s="867"/>
      <c r="AZ7" s="867"/>
      <c r="BA7" s="867"/>
      <c r="BB7" s="867"/>
      <c r="BC7" s="867"/>
      <c r="BD7" s="867"/>
      <c r="BE7" s="867"/>
      <c r="BF7" s="867"/>
      <c r="BG7" s="867"/>
      <c r="BH7" s="867"/>
      <c r="BI7" s="867"/>
      <c r="BJ7" s="867"/>
      <c r="BK7" s="867"/>
      <c r="BL7" s="867"/>
      <c r="BM7" s="867"/>
      <c r="BN7" s="867"/>
      <c r="BO7" s="867"/>
      <c r="BP7" s="867"/>
      <c r="BQ7" s="867"/>
      <c r="BR7" s="867"/>
      <c r="BS7" s="867"/>
      <c r="BT7" s="867"/>
      <c r="BU7" s="867"/>
      <c r="BV7" s="867"/>
      <c r="BW7" s="867"/>
      <c r="BX7" s="867"/>
      <c r="BY7" s="867"/>
      <c r="BZ7" s="867"/>
      <c r="CA7" s="867"/>
      <c r="CB7" s="867"/>
      <c r="CC7" s="867"/>
      <c r="CD7" s="867"/>
      <c r="CE7" s="867"/>
      <c r="CF7" s="867"/>
      <c r="CG7" s="867"/>
      <c r="CH7" s="867"/>
      <c r="CI7" s="867"/>
      <c r="CJ7" s="867"/>
      <c r="CK7" s="867"/>
      <c r="CL7" s="867"/>
      <c r="CM7" s="867"/>
      <c r="CN7" s="867"/>
      <c r="CO7" s="867"/>
      <c r="CP7" s="867"/>
      <c r="CQ7" s="867"/>
      <c r="CR7" s="867"/>
      <c r="CS7" s="867"/>
      <c r="CT7" s="867"/>
      <c r="CU7" s="867"/>
      <c r="CV7" s="867"/>
      <c r="CW7" s="867"/>
      <c r="CX7" s="867"/>
      <c r="CY7" s="867"/>
      <c r="CZ7" s="867"/>
      <c r="DA7" s="867"/>
      <c r="DB7" s="867"/>
      <c r="DC7" s="867"/>
      <c r="DD7" s="867"/>
      <c r="DE7" s="867"/>
      <c r="DF7" s="867"/>
      <c r="DG7" s="867"/>
      <c r="DH7" s="867"/>
      <c r="DI7" s="867"/>
      <c r="DJ7" s="867"/>
      <c r="DK7" s="867"/>
      <c r="DL7" s="867"/>
      <c r="DM7" s="867"/>
      <c r="DN7" s="867"/>
      <c r="DO7" s="867"/>
      <c r="DP7" s="867"/>
      <c r="DQ7" s="867"/>
      <c r="DR7" s="867"/>
      <c r="DS7" s="867"/>
      <c r="DT7" s="867"/>
      <c r="DU7" s="867"/>
      <c r="DV7" s="867"/>
      <c r="DW7" s="867"/>
      <c r="DX7" s="867"/>
      <c r="DY7" s="867"/>
      <c r="DZ7" s="867"/>
      <c r="EA7" s="867"/>
      <c r="EB7" s="867"/>
      <c r="EC7" s="867"/>
      <c r="ED7" s="867"/>
      <c r="EE7" s="867"/>
      <c r="EF7" s="867"/>
      <c r="EG7" s="867"/>
      <c r="EH7" s="867"/>
      <c r="EI7" s="867"/>
      <c r="EJ7" s="867"/>
      <c r="EK7" s="867"/>
      <c r="EL7" s="867"/>
      <c r="EM7" s="867"/>
      <c r="EN7" s="867"/>
      <c r="EO7" s="867"/>
      <c r="EP7" s="867"/>
      <c r="EQ7" s="867"/>
      <c r="ER7" s="867"/>
      <c r="ES7" s="867"/>
      <c r="ET7" s="867"/>
      <c r="EU7" s="867"/>
      <c r="EV7" s="867"/>
      <c r="EW7" s="867"/>
      <c r="EX7" s="867"/>
      <c r="EY7" s="867"/>
      <c r="EZ7" s="180" t="s">
        <v>1023</v>
      </c>
      <c r="FA7" s="180" t="s">
        <v>1024</v>
      </c>
      <c r="FB7" s="180" t="s">
        <v>1025</v>
      </c>
      <c r="FC7" s="180" t="s">
        <v>1026</v>
      </c>
      <c r="FD7" s="180" t="s">
        <v>1023</v>
      </c>
      <c r="FE7" s="180" t="s">
        <v>1024</v>
      </c>
      <c r="FF7" s="180" t="s">
        <v>1025</v>
      </c>
      <c r="FG7" s="180" t="s">
        <v>1026</v>
      </c>
      <c r="FH7" s="180" t="s">
        <v>1023</v>
      </c>
      <c r="FI7" s="180" t="s">
        <v>1024</v>
      </c>
      <c r="FJ7" s="180" t="s">
        <v>1025</v>
      </c>
      <c r="FK7" s="180" t="s">
        <v>1026</v>
      </c>
      <c r="FL7" s="180" t="s">
        <v>1023</v>
      </c>
      <c r="FM7" s="180" t="s">
        <v>1024</v>
      </c>
      <c r="FN7" s="180" t="s">
        <v>1025</v>
      </c>
      <c r="FO7" s="180" t="s">
        <v>1026</v>
      </c>
      <c r="FP7" s="180" t="s">
        <v>1023</v>
      </c>
      <c r="FQ7" s="180" t="s">
        <v>1024</v>
      </c>
      <c r="FR7" s="180" t="s">
        <v>1025</v>
      </c>
      <c r="FS7" s="180" t="s">
        <v>1026</v>
      </c>
      <c r="FT7" s="180" t="s">
        <v>1023</v>
      </c>
      <c r="FU7" s="180" t="s">
        <v>1024</v>
      </c>
      <c r="FV7" s="180" t="s">
        <v>1025</v>
      </c>
      <c r="FW7" s="180" t="s">
        <v>1026</v>
      </c>
      <c r="FX7" s="181" t="s">
        <v>1023</v>
      </c>
      <c r="FY7" s="181" t="s">
        <v>1024</v>
      </c>
      <c r="FZ7" s="181" t="s">
        <v>1025</v>
      </c>
      <c r="GA7" s="181" t="s">
        <v>1026</v>
      </c>
      <c r="GB7" s="181" t="s">
        <v>1023</v>
      </c>
      <c r="GC7" s="181" t="s">
        <v>1024</v>
      </c>
      <c r="GD7" s="181" t="s">
        <v>1025</v>
      </c>
      <c r="GE7" s="181" t="s">
        <v>1026</v>
      </c>
      <c r="GF7" s="180" t="s">
        <v>1023</v>
      </c>
      <c r="GG7" s="180" t="s">
        <v>1024</v>
      </c>
      <c r="GH7" s="180" t="s">
        <v>1025</v>
      </c>
      <c r="GI7" s="180" t="s">
        <v>1026</v>
      </c>
      <c r="GJ7" s="181" t="s">
        <v>1023</v>
      </c>
      <c r="GK7" s="181" t="s">
        <v>1024</v>
      </c>
      <c r="GL7" s="181" t="s">
        <v>1025</v>
      </c>
      <c r="GM7" s="181" t="s">
        <v>1026</v>
      </c>
      <c r="GN7" s="857" t="s">
        <v>1023</v>
      </c>
      <c r="GO7" s="857" t="s">
        <v>1024</v>
      </c>
      <c r="GP7" s="857" t="s">
        <v>1025</v>
      </c>
      <c r="GQ7" s="857" t="s">
        <v>1026</v>
      </c>
      <c r="GR7" s="181" t="s">
        <v>1023</v>
      </c>
      <c r="GS7" s="181" t="s">
        <v>1024</v>
      </c>
      <c r="GT7" s="181" t="s">
        <v>1025</v>
      </c>
      <c r="GU7" s="181" t="s">
        <v>1026</v>
      </c>
      <c r="GV7" s="857" t="s">
        <v>1023</v>
      </c>
      <c r="GW7" s="857" t="s">
        <v>1024</v>
      </c>
      <c r="GX7" s="857" t="s">
        <v>1025</v>
      </c>
      <c r="GY7" s="857" t="s">
        <v>1026</v>
      </c>
    </row>
    <row r="8" spans="1:207" ht="12.75" customHeight="1" x14ac:dyDescent="0.25">
      <c r="B8" s="177">
        <v>1</v>
      </c>
      <c r="C8" s="177">
        <v>2</v>
      </c>
      <c r="D8" s="177">
        <v>3</v>
      </c>
      <c r="E8" s="177">
        <v>4</v>
      </c>
      <c r="F8" s="177">
        <v>5</v>
      </c>
      <c r="G8" s="177">
        <v>6</v>
      </c>
      <c r="H8" s="177">
        <v>7</v>
      </c>
      <c r="I8" s="182">
        <v>8</v>
      </c>
      <c r="J8" s="182">
        <v>9</v>
      </c>
      <c r="K8" s="182">
        <v>10</v>
      </c>
      <c r="L8" s="182">
        <v>11</v>
      </c>
      <c r="M8" s="182">
        <v>12</v>
      </c>
      <c r="N8" s="182">
        <v>13</v>
      </c>
      <c r="O8" s="182">
        <v>14</v>
      </c>
      <c r="P8" s="182">
        <v>15</v>
      </c>
      <c r="Q8" s="182">
        <v>16</v>
      </c>
      <c r="R8" s="182">
        <v>17</v>
      </c>
      <c r="S8" s="182">
        <v>18</v>
      </c>
      <c r="T8" s="182">
        <v>19</v>
      </c>
      <c r="U8" s="182">
        <v>20</v>
      </c>
      <c r="V8" s="182">
        <v>21</v>
      </c>
      <c r="W8" s="182">
        <v>22</v>
      </c>
      <c r="X8" s="182">
        <v>23</v>
      </c>
      <c r="Y8" s="182">
        <v>24</v>
      </c>
      <c r="Z8" s="182">
        <v>25</v>
      </c>
      <c r="AA8" s="182">
        <v>26</v>
      </c>
      <c r="AB8" s="182">
        <v>27</v>
      </c>
      <c r="AC8" s="182">
        <v>28</v>
      </c>
      <c r="AD8" s="182">
        <v>29</v>
      </c>
      <c r="AE8" s="182">
        <v>30</v>
      </c>
      <c r="AF8" s="182">
        <v>31</v>
      </c>
      <c r="AG8" s="182">
        <v>32</v>
      </c>
      <c r="AH8" s="182">
        <v>33</v>
      </c>
      <c r="AI8" s="182">
        <v>34</v>
      </c>
      <c r="AJ8" s="182">
        <v>35</v>
      </c>
      <c r="AK8" s="182">
        <v>36</v>
      </c>
      <c r="AL8" s="182">
        <v>37</v>
      </c>
      <c r="AM8" s="182">
        <v>38</v>
      </c>
      <c r="AN8" s="182">
        <v>39</v>
      </c>
      <c r="AO8" s="183">
        <v>40</v>
      </c>
      <c r="AP8" s="183">
        <v>41</v>
      </c>
      <c r="AQ8" s="182">
        <v>42</v>
      </c>
      <c r="AR8" s="182">
        <v>43</v>
      </c>
      <c r="AS8" s="182">
        <v>44</v>
      </c>
      <c r="AT8" s="182">
        <v>45</v>
      </c>
      <c r="AU8" s="182">
        <v>46</v>
      </c>
      <c r="AV8" s="182">
        <v>47</v>
      </c>
      <c r="AW8" s="182">
        <v>48</v>
      </c>
      <c r="AX8" s="182">
        <v>49</v>
      </c>
      <c r="AY8" s="182">
        <v>50</v>
      </c>
      <c r="AZ8" s="182">
        <v>51</v>
      </c>
      <c r="BA8" s="182">
        <v>52</v>
      </c>
      <c r="BB8" s="182">
        <v>53</v>
      </c>
      <c r="BC8" s="182">
        <v>54</v>
      </c>
      <c r="BD8" s="182">
        <v>55</v>
      </c>
      <c r="BE8" s="182">
        <v>56</v>
      </c>
      <c r="BF8" s="182">
        <v>57</v>
      </c>
      <c r="BG8" s="182">
        <v>58</v>
      </c>
      <c r="BH8" s="182">
        <v>59</v>
      </c>
      <c r="BI8" s="182">
        <v>60</v>
      </c>
      <c r="BJ8" s="182">
        <v>61</v>
      </c>
      <c r="BK8" s="182">
        <v>62</v>
      </c>
      <c r="BL8" s="182">
        <v>63</v>
      </c>
      <c r="BM8" s="182">
        <v>64</v>
      </c>
      <c r="BN8" s="182">
        <v>65</v>
      </c>
      <c r="BO8" s="182">
        <v>66</v>
      </c>
      <c r="BP8" s="182">
        <v>67</v>
      </c>
      <c r="BQ8" s="182">
        <v>68</v>
      </c>
      <c r="BR8" s="182">
        <v>69</v>
      </c>
      <c r="BS8" s="182">
        <v>70</v>
      </c>
      <c r="BT8" s="182">
        <v>71</v>
      </c>
      <c r="BU8" s="182">
        <v>72</v>
      </c>
      <c r="BV8" s="182">
        <v>73</v>
      </c>
      <c r="BW8" s="183">
        <v>74</v>
      </c>
      <c r="BX8" s="183">
        <v>75</v>
      </c>
      <c r="BY8" s="182">
        <v>76</v>
      </c>
      <c r="BZ8" s="182">
        <v>77</v>
      </c>
      <c r="CA8" s="182">
        <v>78</v>
      </c>
      <c r="CB8" s="182">
        <v>79</v>
      </c>
      <c r="CC8" s="182">
        <v>80</v>
      </c>
      <c r="CD8" s="182">
        <v>81</v>
      </c>
      <c r="CE8" s="182">
        <v>82</v>
      </c>
      <c r="CF8" s="182">
        <v>83</v>
      </c>
      <c r="CG8" s="182">
        <v>84</v>
      </c>
      <c r="CH8" s="182">
        <v>85</v>
      </c>
      <c r="CI8" s="182">
        <v>86</v>
      </c>
      <c r="CJ8" s="182">
        <v>87</v>
      </c>
      <c r="CK8" s="182">
        <v>88</v>
      </c>
      <c r="CL8" s="182">
        <v>89</v>
      </c>
      <c r="CM8" s="182">
        <v>90</v>
      </c>
      <c r="CN8" s="182">
        <v>91</v>
      </c>
      <c r="CO8" s="182">
        <v>92</v>
      </c>
      <c r="CP8" s="182">
        <v>93</v>
      </c>
      <c r="CQ8" s="182">
        <v>94</v>
      </c>
      <c r="CR8" s="182">
        <v>95</v>
      </c>
      <c r="CS8" s="182">
        <v>96</v>
      </c>
      <c r="CT8" s="182">
        <v>97</v>
      </c>
      <c r="CU8" s="182">
        <v>98</v>
      </c>
      <c r="CV8" s="182">
        <v>99</v>
      </c>
      <c r="CW8" s="182">
        <v>100</v>
      </c>
      <c r="CX8" s="182">
        <v>101</v>
      </c>
      <c r="CY8" s="182">
        <v>102</v>
      </c>
      <c r="CZ8" s="182">
        <v>103</v>
      </c>
      <c r="DA8" s="182">
        <v>104</v>
      </c>
      <c r="DB8" s="182">
        <v>105</v>
      </c>
      <c r="DC8" s="182">
        <v>106</v>
      </c>
      <c r="DD8" s="182">
        <v>107</v>
      </c>
      <c r="DE8" s="183">
        <v>108</v>
      </c>
      <c r="DF8" s="183">
        <v>109</v>
      </c>
      <c r="DG8" s="182">
        <v>110</v>
      </c>
      <c r="DH8" s="182">
        <v>111</v>
      </c>
      <c r="DI8" s="182">
        <v>112</v>
      </c>
      <c r="DJ8" s="182">
        <v>113</v>
      </c>
      <c r="DK8" s="182">
        <v>114</v>
      </c>
      <c r="DL8" s="182">
        <v>115</v>
      </c>
      <c r="DM8" s="182">
        <v>116</v>
      </c>
      <c r="DN8" s="182">
        <v>117</v>
      </c>
      <c r="DO8" s="182">
        <v>118</v>
      </c>
      <c r="DP8" s="182">
        <v>119</v>
      </c>
      <c r="DQ8" s="182">
        <v>120</v>
      </c>
      <c r="DR8" s="182">
        <v>121</v>
      </c>
      <c r="DS8" s="182">
        <v>122</v>
      </c>
      <c r="DT8" s="182">
        <v>123</v>
      </c>
      <c r="DU8" s="182">
        <v>124</v>
      </c>
      <c r="DV8" s="182">
        <v>125</v>
      </c>
      <c r="DW8" s="183">
        <v>126</v>
      </c>
      <c r="DX8" s="183">
        <v>127</v>
      </c>
      <c r="DY8" s="184">
        <v>128</v>
      </c>
      <c r="DZ8" s="184">
        <v>129</v>
      </c>
      <c r="EA8" s="184">
        <v>130</v>
      </c>
      <c r="EB8" s="184">
        <v>131</v>
      </c>
      <c r="EC8" s="184">
        <v>132</v>
      </c>
      <c r="ED8" s="184">
        <v>133</v>
      </c>
      <c r="EE8" s="184">
        <v>134</v>
      </c>
      <c r="EF8" s="184">
        <v>135</v>
      </c>
      <c r="EG8" s="184">
        <v>136</v>
      </c>
      <c r="EH8" s="184">
        <v>137</v>
      </c>
      <c r="EI8" s="184">
        <v>138</v>
      </c>
      <c r="EJ8" s="184">
        <v>139</v>
      </c>
      <c r="EK8" s="184">
        <v>140</v>
      </c>
      <c r="EL8" s="184">
        <v>141</v>
      </c>
      <c r="EM8" s="184">
        <v>142</v>
      </c>
      <c r="EN8" s="185">
        <v>143</v>
      </c>
      <c r="EO8" s="185">
        <v>144</v>
      </c>
      <c r="EP8" s="185">
        <v>145</v>
      </c>
      <c r="EQ8" s="185">
        <v>146</v>
      </c>
      <c r="ER8" s="185">
        <v>147</v>
      </c>
      <c r="ES8" s="185">
        <v>148</v>
      </c>
      <c r="ET8" s="185">
        <v>149</v>
      </c>
      <c r="EU8" s="185">
        <v>150</v>
      </c>
      <c r="EV8" s="185">
        <v>151</v>
      </c>
      <c r="EW8" s="185">
        <v>152</v>
      </c>
      <c r="EX8" s="185">
        <v>153</v>
      </c>
      <c r="EY8" s="185">
        <v>154</v>
      </c>
      <c r="EZ8" s="183">
        <v>155</v>
      </c>
      <c r="FA8" s="183">
        <v>156</v>
      </c>
      <c r="FB8" s="183">
        <v>157</v>
      </c>
      <c r="FC8" s="183">
        <v>158</v>
      </c>
      <c r="FD8" s="183">
        <v>159</v>
      </c>
      <c r="FE8" s="183">
        <v>160</v>
      </c>
      <c r="FF8" s="183">
        <v>161</v>
      </c>
      <c r="FG8" s="183">
        <v>162</v>
      </c>
      <c r="FH8" s="183">
        <v>163</v>
      </c>
      <c r="FI8" s="183">
        <v>164</v>
      </c>
      <c r="FJ8" s="183">
        <v>165</v>
      </c>
      <c r="FK8" s="183">
        <v>166</v>
      </c>
      <c r="FL8" s="183">
        <v>167</v>
      </c>
      <c r="FM8" s="183">
        <v>168</v>
      </c>
      <c r="FN8" s="183">
        <v>169</v>
      </c>
      <c r="FO8" s="183">
        <v>170</v>
      </c>
      <c r="FP8" s="183">
        <v>171</v>
      </c>
      <c r="FQ8" s="183">
        <v>172</v>
      </c>
      <c r="FR8" s="183">
        <v>173</v>
      </c>
      <c r="FS8" s="183">
        <v>174</v>
      </c>
      <c r="FT8" s="183">
        <v>175</v>
      </c>
      <c r="FU8" s="183">
        <v>176</v>
      </c>
      <c r="FV8" s="183">
        <v>177</v>
      </c>
      <c r="FW8" s="183">
        <v>178</v>
      </c>
      <c r="FX8" s="186">
        <v>179</v>
      </c>
      <c r="FY8" s="186">
        <v>180</v>
      </c>
      <c r="FZ8" s="186">
        <v>181</v>
      </c>
      <c r="GA8" s="186">
        <v>182</v>
      </c>
      <c r="GB8" s="186">
        <v>183</v>
      </c>
      <c r="GC8" s="186">
        <v>184</v>
      </c>
      <c r="GD8" s="186">
        <v>185</v>
      </c>
      <c r="GE8" s="186">
        <v>186</v>
      </c>
      <c r="GF8" s="183">
        <v>187</v>
      </c>
      <c r="GG8" s="183">
        <v>188</v>
      </c>
      <c r="GH8" s="183">
        <v>189</v>
      </c>
      <c r="GI8" s="183">
        <v>190</v>
      </c>
      <c r="GJ8" s="186">
        <v>191</v>
      </c>
      <c r="GK8" s="186">
        <v>192</v>
      </c>
      <c r="GL8" s="186">
        <v>193</v>
      </c>
      <c r="GM8" s="186">
        <v>194</v>
      </c>
      <c r="GN8" s="858">
        <v>195</v>
      </c>
      <c r="GO8" s="858">
        <v>196</v>
      </c>
      <c r="GP8" s="858">
        <v>197</v>
      </c>
      <c r="GQ8" s="858">
        <v>198</v>
      </c>
      <c r="GR8" s="186">
        <v>199</v>
      </c>
      <c r="GS8" s="186">
        <v>200</v>
      </c>
      <c r="GT8" s="186">
        <v>201</v>
      </c>
      <c r="GU8" s="186">
        <v>202</v>
      </c>
      <c r="GV8" s="858">
        <v>203</v>
      </c>
      <c r="GW8" s="858">
        <v>204</v>
      </c>
      <c r="GX8" s="858">
        <v>205</v>
      </c>
      <c r="GY8" s="858">
        <v>206</v>
      </c>
    </row>
    <row r="9" spans="1:207" ht="15" customHeight="1" x14ac:dyDescent="0.25">
      <c r="B9" s="8">
        <v>1</v>
      </c>
      <c r="C9" s="8"/>
      <c r="D9" s="35">
        <f>'1'!M9</f>
        <v>1</v>
      </c>
      <c r="E9" s="8">
        <v>1</v>
      </c>
      <c r="F9" s="8">
        <v>1</v>
      </c>
      <c r="G9" s="8"/>
      <c r="H9" s="8"/>
      <c r="I9" s="187">
        <f>'1'!$M$59</f>
        <v>0</v>
      </c>
      <c r="J9" s="187">
        <f>'1'!$M$60</f>
        <v>0</v>
      </c>
      <c r="K9" s="187">
        <f>'1'!$M$61</f>
        <v>0</v>
      </c>
      <c r="L9" s="187">
        <f>'1'!$M$62</f>
        <v>0</v>
      </c>
      <c r="M9" s="187">
        <f>'1'!$M$63</f>
        <v>0</v>
      </c>
      <c r="N9" s="187">
        <f>'1'!$M$64</f>
        <v>0</v>
      </c>
      <c r="O9" s="187">
        <f>'1'!$M$65</f>
        <v>0</v>
      </c>
      <c r="P9" s="187">
        <f>'1'!$M$66</f>
        <v>0</v>
      </c>
      <c r="Q9" s="187">
        <f>'1'!$M$67</f>
        <v>0</v>
      </c>
      <c r="R9" s="187">
        <f>'1'!$M$68</f>
        <v>0</v>
      </c>
      <c r="S9" s="187">
        <f>'1'!$M$69</f>
        <v>0</v>
      </c>
      <c r="T9" s="187">
        <f>'1'!$M$70</f>
        <v>0</v>
      </c>
      <c r="U9" s="187">
        <f>'1'!$M$71</f>
        <v>0</v>
      </c>
      <c r="V9" s="187">
        <f>'1'!$M$72</f>
        <v>0</v>
      </c>
      <c r="W9" s="187">
        <f>'1'!$M$73</f>
        <v>0</v>
      </c>
      <c r="X9" s="187">
        <f>'1'!$M$74</f>
        <v>0</v>
      </c>
      <c r="Y9" s="187">
        <f>'1'!$M$75</f>
        <v>0</v>
      </c>
      <c r="Z9" s="187">
        <f>'1'!$M$76</f>
        <v>0</v>
      </c>
      <c r="AA9" s="187">
        <f>'1'!$M$77</f>
        <v>0</v>
      </c>
      <c r="AB9" s="187">
        <f>'1'!$M$78</f>
        <v>0</v>
      </c>
      <c r="AC9" s="187">
        <f>'1'!$M$79</f>
        <v>0</v>
      </c>
      <c r="AD9" s="187">
        <f>'1'!$M$80</f>
        <v>0</v>
      </c>
      <c r="AE9" s="187">
        <f>'1'!$M$81</f>
        <v>0</v>
      </c>
      <c r="AF9" s="187">
        <f>'1'!$M$82</f>
        <v>0</v>
      </c>
      <c r="AG9" s="187">
        <f>'1'!$M$83</f>
        <v>0</v>
      </c>
      <c r="AH9" s="187">
        <f>'1'!$M$84</f>
        <v>0</v>
      </c>
      <c r="AI9" s="187">
        <f>'1'!$M$85</f>
        <v>0</v>
      </c>
      <c r="AJ9" s="187">
        <f>'1'!$M$86</f>
        <v>0</v>
      </c>
      <c r="AK9" s="187">
        <f>'1'!$M$87</f>
        <v>0</v>
      </c>
      <c r="AL9" s="187">
        <f>'1'!$M$88</f>
        <v>0</v>
      </c>
      <c r="AM9" s="187">
        <f>'1'!$M$89</f>
        <v>3</v>
      </c>
      <c r="AN9" s="187">
        <f>'1'!$M$90</f>
        <v>20</v>
      </c>
      <c r="AO9" s="102">
        <f>'1'!$M$91</f>
        <v>3</v>
      </c>
      <c r="AP9" s="102">
        <f>'1'!$M$92</f>
        <v>20</v>
      </c>
      <c r="AQ9" s="187">
        <f>'1'!$M$93</f>
        <v>0</v>
      </c>
      <c r="AR9" s="187">
        <f>'1'!$M$94</f>
        <v>0</v>
      </c>
      <c r="AS9" s="187">
        <f>'1'!$M$95</f>
        <v>0</v>
      </c>
      <c r="AT9" s="187">
        <f>'1'!$M$96</f>
        <v>0</v>
      </c>
      <c r="AU9" s="187">
        <f>'1'!$M$97</f>
        <v>0</v>
      </c>
      <c r="AV9" s="187">
        <f>'1'!$M$98</f>
        <v>0</v>
      </c>
      <c r="AW9" s="187">
        <f>'1'!$M$99</f>
        <v>0</v>
      </c>
      <c r="AX9" s="187">
        <f>'1'!$M$100</f>
        <v>0</v>
      </c>
      <c r="AY9" s="187">
        <f>'1'!$M$101</f>
        <v>0</v>
      </c>
      <c r="AZ9" s="187">
        <f>'1'!$M$102</f>
        <v>0</v>
      </c>
      <c r="BA9" s="187">
        <f>'1'!$M$103</f>
        <v>0</v>
      </c>
      <c r="BB9" s="187">
        <f>'1'!$M$104</f>
        <v>0</v>
      </c>
      <c r="BC9" s="187">
        <f>'1'!$M$105</f>
        <v>0</v>
      </c>
      <c r="BD9" s="187">
        <f>'1'!$M$106</f>
        <v>0</v>
      </c>
      <c r="BE9" s="187">
        <f>'1'!$M$107</f>
        <v>0</v>
      </c>
      <c r="BF9" s="187">
        <f>'1'!$M$108</f>
        <v>0</v>
      </c>
      <c r="BG9" s="187">
        <f>'1'!$M$109</f>
        <v>0</v>
      </c>
      <c r="BH9" s="187">
        <f>'1'!$M$110</f>
        <v>0</v>
      </c>
      <c r="BI9" s="187">
        <f>'1'!$M$111</f>
        <v>0</v>
      </c>
      <c r="BJ9" s="187">
        <f>'1'!$M$112</f>
        <v>0</v>
      </c>
      <c r="BK9" s="187">
        <f>'1'!$M$113</f>
        <v>0</v>
      </c>
      <c r="BL9" s="187">
        <f>'1'!$M$114</f>
        <v>0</v>
      </c>
      <c r="BM9" s="187">
        <f>'1'!$M$115</f>
        <v>0</v>
      </c>
      <c r="BN9" s="187">
        <f>'1'!$M$116</f>
        <v>0</v>
      </c>
      <c r="BO9" s="187">
        <f>'1'!$M$117</f>
        <v>0</v>
      </c>
      <c r="BP9" s="187">
        <f>'1'!$M$118</f>
        <v>0</v>
      </c>
      <c r="BQ9" s="187">
        <f>'1'!$M$119</f>
        <v>0</v>
      </c>
      <c r="BR9" s="187">
        <f>'1'!$M$120</f>
        <v>0</v>
      </c>
      <c r="BS9" s="187">
        <f>'1'!$M$121</f>
        <v>0</v>
      </c>
      <c r="BT9" s="187">
        <f>'1'!$M$122</f>
        <v>0</v>
      </c>
      <c r="BU9" s="187">
        <f>'1'!$M$123</f>
        <v>0</v>
      </c>
      <c r="BV9" s="187">
        <f>'1'!$M$124</f>
        <v>0</v>
      </c>
      <c r="BW9" s="102">
        <f>'1'!$M$125</f>
        <v>0</v>
      </c>
      <c r="BX9" s="102">
        <f>'1'!$M$126</f>
        <v>0</v>
      </c>
      <c r="BY9" s="187">
        <f>'1'!$M$127</f>
        <v>0</v>
      </c>
      <c r="BZ9" s="187">
        <f>'1'!$M$128</f>
        <v>0</v>
      </c>
      <c r="CA9" s="187">
        <f>'1'!$M$129</f>
        <v>0</v>
      </c>
      <c r="CB9" s="187">
        <f>'1'!$M$130</f>
        <v>0</v>
      </c>
      <c r="CC9" s="187">
        <f>'1'!$M$131</f>
        <v>0</v>
      </c>
      <c r="CD9" s="187">
        <f>'1'!$M$132</f>
        <v>0</v>
      </c>
      <c r="CE9" s="187">
        <f>'1'!$M$133</f>
        <v>0</v>
      </c>
      <c r="CF9" s="187">
        <f>'1'!$M$134</f>
        <v>0</v>
      </c>
      <c r="CG9" s="187">
        <f>'1'!$M$135</f>
        <v>0</v>
      </c>
      <c r="CH9" s="187">
        <f>'1'!$M$136</f>
        <v>0</v>
      </c>
      <c r="CI9" s="187">
        <f>'1'!$M$137</f>
        <v>0</v>
      </c>
      <c r="CJ9" s="187">
        <f>'1'!$M$138</f>
        <v>0</v>
      </c>
      <c r="CK9" s="187">
        <f>'1'!$M$139</f>
        <v>0</v>
      </c>
      <c r="CL9" s="187">
        <f>'1'!$M$140</f>
        <v>0</v>
      </c>
      <c r="CM9" s="187">
        <f>'1'!$M$141</f>
        <v>0</v>
      </c>
      <c r="CN9" s="187">
        <f>'1'!$M$142</f>
        <v>0</v>
      </c>
      <c r="CO9" s="187">
        <f>'1'!$M$143</f>
        <v>0</v>
      </c>
      <c r="CP9" s="187">
        <f>'1'!$M$144</f>
        <v>0</v>
      </c>
      <c r="CQ9" s="187">
        <f>'1'!$M$145</f>
        <v>0</v>
      </c>
      <c r="CR9" s="187">
        <f>'1'!$M$146</f>
        <v>0</v>
      </c>
      <c r="CS9" s="187">
        <f>'1'!$M$147</f>
        <v>0</v>
      </c>
      <c r="CT9" s="187">
        <f>'1'!$M$148</f>
        <v>0</v>
      </c>
      <c r="CU9" s="187">
        <f>'1'!$M$149</f>
        <v>0</v>
      </c>
      <c r="CV9" s="187">
        <f>'1'!$M$150</f>
        <v>0</v>
      </c>
      <c r="CW9" s="187">
        <f>'1'!$M$151</f>
        <v>0</v>
      </c>
      <c r="CX9" s="187">
        <f>'1'!$M$152</f>
        <v>0</v>
      </c>
      <c r="CY9" s="187">
        <f>'1'!$M$153</f>
        <v>0</v>
      </c>
      <c r="CZ9" s="187">
        <f>'1'!$M$154</f>
        <v>0</v>
      </c>
      <c r="DA9" s="187">
        <f>'1'!$M$155</f>
        <v>0</v>
      </c>
      <c r="DB9" s="187">
        <f>'1'!$M$156</f>
        <v>0</v>
      </c>
      <c r="DC9" s="187">
        <f>'1'!$M$157</f>
        <v>0</v>
      </c>
      <c r="DD9" s="187">
        <f>'1'!$M$158</f>
        <v>0</v>
      </c>
      <c r="DE9" s="102">
        <f>'1'!$M$159</f>
        <v>0</v>
      </c>
      <c r="DF9" s="102">
        <f>'1'!$M$160</f>
        <v>0</v>
      </c>
      <c r="DG9" s="187">
        <f>'1'!$M$161</f>
        <v>0</v>
      </c>
      <c r="DH9" s="187">
        <f>'1'!$M$162</f>
        <v>0</v>
      </c>
      <c r="DI9" s="187">
        <f>'1'!$M$163</f>
        <v>0</v>
      </c>
      <c r="DJ9" s="187">
        <f>'1'!$M$164</f>
        <v>0</v>
      </c>
      <c r="DK9" s="187">
        <f>'1'!$M$165</f>
        <v>12</v>
      </c>
      <c r="DL9" s="187">
        <f>'1'!$M$166</f>
        <v>4245</v>
      </c>
      <c r="DM9" s="187">
        <f>'1'!$M$167</f>
        <v>3</v>
      </c>
      <c r="DN9" s="187">
        <f>'1'!$M$168</f>
        <v>150</v>
      </c>
      <c r="DO9" s="187">
        <f>'1'!$M$169</f>
        <v>0</v>
      </c>
      <c r="DP9" s="187">
        <f>'1'!$M$170</f>
        <v>0</v>
      </c>
      <c r="DQ9" s="187">
        <f>'1'!$M$171</f>
        <v>822</v>
      </c>
      <c r="DR9" s="187">
        <f>'1'!$M$172</f>
        <v>4245</v>
      </c>
      <c r="DS9" s="187">
        <f>'1'!$M$173</f>
        <v>0</v>
      </c>
      <c r="DT9" s="187">
        <f>'1'!$M$174</f>
        <v>0</v>
      </c>
      <c r="DU9" s="187">
        <f>'1'!$M$175</f>
        <v>39</v>
      </c>
      <c r="DV9" s="187">
        <f>'1'!$M$176</f>
        <v>4245</v>
      </c>
      <c r="DW9" s="188">
        <f>'1'!$M$177</f>
        <v>876</v>
      </c>
      <c r="DX9" s="102">
        <f>'1'!$M$178</f>
        <v>12885</v>
      </c>
      <c r="DY9" s="189">
        <f>'1'!$M$179</f>
        <v>436</v>
      </c>
      <c r="DZ9" s="189">
        <f>'1'!$M$193</f>
        <v>180</v>
      </c>
      <c r="EA9" s="189">
        <f>'1'!$M$181</f>
        <v>148</v>
      </c>
      <c r="EB9" s="189">
        <f>'1'!$M$180</f>
        <v>148</v>
      </c>
      <c r="EC9" s="189">
        <f>'1'!$M$183</f>
        <v>25</v>
      </c>
      <c r="ED9" s="189">
        <f>'1'!$M$182</f>
        <v>25</v>
      </c>
      <c r="EE9" s="189">
        <f>'1'!$M$185</f>
        <v>148</v>
      </c>
      <c r="EF9" s="189">
        <f>'1'!$M$184</f>
        <v>134</v>
      </c>
      <c r="EG9" s="189">
        <f>'1'!$M$186</f>
        <v>426</v>
      </c>
      <c r="EH9" s="189">
        <f>'1'!$M$187</f>
        <v>427</v>
      </c>
      <c r="EI9" s="189">
        <f>'1'!$M$188</f>
        <v>422</v>
      </c>
      <c r="EJ9" s="189">
        <f>'1'!$M$189</f>
        <v>428</v>
      </c>
      <c r="EK9" s="189">
        <f>'1'!$M$190</f>
        <v>382</v>
      </c>
      <c r="EL9" s="189">
        <f>'1'!$M$191</f>
        <v>289</v>
      </c>
      <c r="EM9" s="189">
        <f>'1'!$M$192</f>
        <v>81</v>
      </c>
      <c r="EN9" s="190">
        <f>'1'!$M$194</f>
        <v>0</v>
      </c>
      <c r="EO9" s="190">
        <f>'1'!$M$195</f>
        <v>0</v>
      </c>
      <c r="EP9" s="190">
        <f>'1'!$M$196</f>
        <v>2</v>
      </c>
      <c r="EQ9" s="190">
        <f>'1'!$M$197</f>
        <v>2</v>
      </c>
      <c r="ER9" s="190">
        <f>'1'!$M$198</f>
        <v>0</v>
      </c>
      <c r="ES9" s="190">
        <f>'1'!$M$199</f>
        <v>0</v>
      </c>
      <c r="ET9" s="190">
        <f>'1'!$M$200</f>
        <v>0</v>
      </c>
      <c r="EU9" s="190">
        <f>'1'!$M$201</f>
        <v>0</v>
      </c>
      <c r="EV9" s="190">
        <f>'1'!$M$202</f>
        <v>0</v>
      </c>
      <c r="EW9" s="190">
        <f>'1'!$M$203</f>
        <v>0</v>
      </c>
      <c r="EX9" s="190">
        <f>'1'!$M$204</f>
        <v>0</v>
      </c>
      <c r="EY9" s="190">
        <f>'1'!$M$205</f>
        <v>0</v>
      </c>
      <c r="EZ9" s="102">
        <f>'1'!$M$207</f>
        <v>0</v>
      </c>
      <c r="FA9" s="102">
        <f>'1'!$M$208</f>
        <v>0</v>
      </c>
      <c r="FB9" s="102">
        <f>'1'!$M$209</f>
        <v>0</v>
      </c>
      <c r="FC9" s="102">
        <f>'1'!$M$210</f>
        <v>2</v>
      </c>
      <c r="FD9" s="102">
        <f>'1'!$M$212</f>
        <v>0</v>
      </c>
      <c r="FE9" s="102">
        <f>'1'!$M$213</f>
        <v>0</v>
      </c>
      <c r="FF9" s="102">
        <f>'1'!$M$214</f>
        <v>0</v>
      </c>
      <c r="FG9" s="102">
        <f>'1'!$M$215</f>
        <v>0</v>
      </c>
      <c r="FH9" s="102">
        <f>'1'!$M$217</f>
        <v>0</v>
      </c>
      <c r="FI9" s="102">
        <f>'1'!$M$218</f>
        <v>0</v>
      </c>
      <c r="FJ9" s="102">
        <f>'1'!$M$219</f>
        <v>0</v>
      </c>
      <c r="FK9" s="102">
        <f>'1'!$M$220</f>
        <v>0</v>
      </c>
      <c r="FL9" s="102">
        <f>'1'!$M$222</f>
        <v>0</v>
      </c>
      <c r="FM9" s="102">
        <f>'1'!$M$223</f>
        <v>0</v>
      </c>
      <c r="FN9" s="102">
        <f>'1'!$M$224</f>
        <v>0</v>
      </c>
      <c r="FO9" s="102">
        <f>'1'!$M$225</f>
        <v>0</v>
      </c>
      <c r="FP9" s="102">
        <f>'1'!$M$227</f>
        <v>0</v>
      </c>
      <c r="FQ9" s="102">
        <f>'1'!$M$228</f>
        <v>0</v>
      </c>
      <c r="FR9" s="102">
        <f>'1'!$M$229</f>
        <v>0</v>
      </c>
      <c r="FS9" s="102">
        <f>'1'!$M$230</f>
        <v>0</v>
      </c>
      <c r="FT9" s="102">
        <f>'1'!$M$232</f>
        <v>0</v>
      </c>
      <c r="FU9" s="102">
        <f>'1'!$M$233</f>
        <v>0</v>
      </c>
      <c r="FV9" s="102">
        <f>'1'!$M$234</f>
        <v>1</v>
      </c>
      <c r="FW9" s="102">
        <f>'1'!$M$235</f>
        <v>2</v>
      </c>
      <c r="FX9" s="191">
        <f>'1'!$M$237</f>
        <v>0</v>
      </c>
      <c r="FY9" s="191">
        <f>'1'!$M$238</f>
        <v>0</v>
      </c>
      <c r="FZ9" s="191">
        <f>'1'!$M$239</f>
        <v>0</v>
      </c>
      <c r="GA9" s="191">
        <f>'1'!$M$240</f>
        <v>0</v>
      </c>
      <c r="GB9" s="191">
        <f>'1'!$M$242</f>
        <v>0</v>
      </c>
      <c r="GC9" s="191">
        <f>'1'!$M$243</f>
        <v>0</v>
      </c>
      <c r="GD9" s="191">
        <f>'1'!$M$244</f>
        <v>0</v>
      </c>
      <c r="GE9" s="191">
        <f>'1'!$M$245</f>
        <v>0</v>
      </c>
      <c r="GF9" s="102">
        <f>'1'!$M$247</f>
        <v>0</v>
      </c>
      <c r="GG9" s="102">
        <f>'1'!$M$248</f>
        <v>0</v>
      </c>
      <c r="GH9" s="102">
        <f>'1'!$M$249</f>
        <v>0</v>
      </c>
      <c r="GI9" s="102">
        <f>'1'!$M$250</f>
        <v>0</v>
      </c>
      <c r="GJ9" s="191">
        <f>'1'!$M$252</f>
        <v>0</v>
      </c>
      <c r="GK9" s="191">
        <f>'1'!$M$253</f>
        <v>0</v>
      </c>
      <c r="GL9" s="191">
        <f>'1'!$M$254</f>
        <v>0</v>
      </c>
      <c r="GM9" s="191">
        <f>'1'!$M$255</f>
        <v>0</v>
      </c>
      <c r="GN9" s="859">
        <f>'1'!$M$257</f>
        <v>0</v>
      </c>
      <c r="GO9" s="859">
        <f>'1'!$M$258</f>
        <v>0</v>
      </c>
      <c r="GP9" s="859">
        <f>'1'!$M$259</f>
        <v>0</v>
      </c>
      <c r="GQ9" s="859">
        <f>'1'!$M$260</f>
        <v>0</v>
      </c>
      <c r="GR9" s="191">
        <f>'1'!$M$262</f>
        <v>0</v>
      </c>
      <c r="GS9" s="191">
        <f>'1'!$M$263</f>
        <v>0</v>
      </c>
      <c r="GT9" s="191">
        <f>'1'!$M$264</f>
        <v>0</v>
      </c>
      <c r="GU9" s="191">
        <f>'1'!$M$265</f>
        <v>0</v>
      </c>
      <c r="GV9" s="859">
        <f>'1'!$M$267</f>
        <v>0</v>
      </c>
      <c r="GW9" s="859">
        <f>'1'!$M$268</f>
        <v>0</v>
      </c>
      <c r="GX9" s="859">
        <f>'1'!$M$269</f>
        <v>0</v>
      </c>
      <c r="GY9" s="859">
        <f>'1'!$M$270</f>
        <v>0</v>
      </c>
    </row>
    <row r="10" spans="1:207" ht="15" customHeight="1" x14ac:dyDescent="0.25">
      <c r="B10" s="8"/>
      <c r="C10" s="8"/>
      <c r="D10" s="35">
        <f>'2'!M9</f>
        <v>2</v>
      </c>
      <c r="E10" s="8">
        <v>1</v>
      </c>
      <c r="F10" s="8">
        <v>1</v>
      </c>
      <c r="G10" s="8"/>
      <c r="H10" s="8"/>
      <c r="I10" s="187">
        <f>'2'!$M$59</f>
        <v>0</v>
      </c>
      <c r="J10" s="187">
        <f>'2'!$M$60</f>
        <v>0</v>
      </c>
      <c r="K10" s="187">
        <f>'2'!$M$61</f>
        <v>0</v>
      </c>
      <c r="L10" s="187">
        <f>'2'!$M$62</f>
        <v>0</v>
      </c>
      <c r="M10" s="187">
        <f>'2'!$M$63</f>
        <v>3</v>
      </c>
      <c r="N10" s="187">
        <f>'2'!$M$64</f>
        <v>123</v>
      </c>
      <c r="O10" s="187">
        <f>'2'!$M$65</f>
        <v>0</v>
      </c>
      <c r="P10" s="187">
        <f>'2'!$M$66</f>
        <v>0</v>
      </c>
      <c r="Q10" s="187">
        <f>'2'!$M$67</f>
        <v>0</v>
      </c>
      <c r="R10" s="187">
        <f>'2'!$M$68</f>
        <v>0</v>
      </c>
      <c r="S10" s="187">
        <f>'2'!$M$69</f>
        <v>3</v>
      </c>
      <c r="T10" s="187">
        <f>'2'!$M$70</f>
        <v>129</v>
      </c>
      <c r="U10" s="187">
        <f>'2'!$M$71</f>
        <v>0</v>
      </c>
      <c r="V10" s="187">
        <f>'2'!$M$72</f>
        <v>0</v>
      </c>
      <c r="W10" s="187">
        <f>'2'!$M$73</f>
        <v>0</v>
      </c>
      <c r="X10" s="187">
        <f>'2'!$M$74</f>
        <v>0</v>
      </c>
      <c r="Y10" s="187">
        <f>'2'!$M$75</f>
        <v>0</v>
      </c>
      <c r="Z10" s="187">
        <f>'2'!$M$76</f>
        <v>0</v>
      </c>
      <c r="AA10" s="187">
        <f>'2'!$M$77</f>
        <v>3</v>
      </c>
      <c r="AB10" s="187">
        <f>'2'!$M$78</f>
        <v>63</v>
      </c>
      <c r="AC10" s="187">
        <f>'2'!$M$79</f>
        <v>0</v>
      </c>
      <c r="AD10" s="187">
        <f>'2'!$M$80</f>
        <v>0</v>
      </c>
      <c r="AE10" s="187">
        <f>'2'!$M$81</f>
        <v>0</v>
      </c>
      <c r="AF10" s="187">
        <f>'2'!$M$82</f>
        <v>0</v>
      </c>
      <c r="AG10" s="187">
        <f>'2'!$M$83</f>
        <v>0</v>
      </c>
      <c r="AH10" s="187">
        <f>'2'!$M$84</f>
        <v>0</v>
      </c>
      <c r="AI10" s="187">
        <f>'2'!$M$85</f>
        <v>0</v>
      </c>
      <c r="AJ10" s="187">
        <f>'2'!$M$86</f>
        <v>0</v>
      </c>
      <c r="AK10" s="187">
        <f>'2'!$M$87</f>
        <v>0</v>
      </c>
      <c r="AL10" s="187">
        <f>'2'!$M$88</f>
        <v>0</v>
      </c>
      <c r="AM10" s="187">
        <f>'2'!$M$89</f>
        <v>0</v>
      </c>
      <c r="AN10" s="187">
        <f>'2'!$M$90</f>
        <v>0</v>
      </c>
      <c r="AO10" s="102">
        <f>'2'!$M$91</f>
        <v>9</v>
      </c>
      <c r="AP10" s="102">
        <f>'2'!$M$92</f>
        <v>315</v>
      </c>
      <c r="AQ10" s="187">
        <f>'2'!$M$93</f>
        <v>0</v>
      </c>
      <c r="AR10" s="187">
        <f>'2'!$M$94</f>
        <v>0</v>
      </c>
      <c r="AS10" s="187">
        <f>'2'!$M$95</f>
        <v>2</v>
      </c>
      <c r="AT10" s="187">
        <f>'2'!$M$96</f>
        <v>100</v>
      </c>
      <c r="AU10" s="187">
        <f>'2'!$M$97</f>
        <v>3</v>
      </c>
      <c r="AV10" s="187">
        <f>'2'!$M$98</f>
        <v>35</v>
      </c>
      <c r="AW10" s="187">
        <f>'2'!$M$99</f>
        <v>3</v>
      </c>
      <c r="AX10" s="187">
        <f>'2'!$M$100</f>
        <v>35</v>
      </c>
      <c r="AY10" s="187">
        <f>'2'!$M$101</f>
        <v>1</v>
      </c>
      <c r="AZ10" s="187">
        <f>'2'!$M$102</f>
        <v>10</v>
      </c>
      <c r="BA10" s="187">
        <f>'2'!$M$103</f>
        <v>0</v>
      </c>
      <c r="BB10" s="187">
        <f>'2'!$M$104</f>
        <v>0</v>
      </c>
      <c r="BC10" s="187">
        <f>'2'!$M$105</f>
        <v>0</v>
      </c>
      <c r="BD10" s="187">
        <f>'2'!$M$106</f>
        <v>0</v>
      </c>
      <c r="BE10" s="187">
        <f>'2'!$M$107</f>
        <v>0</v>
      </c>
      <c r="BF10" s="187">
        <f>'2'!$M$108</f>
        <v>0</v>
      </c>
      <c r="BG10" s="187">
        <f>'2'!$M$109</f>
        <v>0</v>
      </c>
      <c r="BH10" s="187">
        <f>'2'!$M$110</f>
        <v>0</v>
      </c>
      <c r="BI10" s="187">
        <f>'2'!$M$111</f>
        <v>0</v>
      </c>
      <c r="BJ10" s="187">
        <f>'2'!$M$112</f>
        <v>0</v>
      </c>
      <c r="BK10" s="187">
        <f>'2'!$M$113</f>
        <v>0</v>
      </c>
      <c r="BL10" s="187">
        <f>'2'!$M$114</f>
        <v>0</v>
      </c>
      <c r="BM10" s="187">
        <f>'2'!$M$115</f>
        <v>0</v>
      </c>
      <c r="BN10" s="187">
        <f>'2'!$M$116</f>
        <v>0</v>
      </c>
      <c r="BO10" s="187">
        <f>'2'!$M$117</f>
        <v>0</v>
      </c>
      <c r="BP10" s="187">
        <f>'2'!$M$118</f>
        <v>0</v>
      </c>
      <c r="BQ10" s="187">
        <f>'2'!$M$119</f>
        <v>0</v>
      </c>
      <c r="BR10" s="187">
        <f>'2'!$M$120</f>
        <v>0</v>
      </c>
      <c r="BS10" s="187">
        <f>'2'!$M$121</f>
        <v>0</v>
      </c>
      <c r="BT10" s="187">
        <f>'2'!$M$122</f>
        <v>0</v>
      </c>
      <c r="BU10" s="187">
        <f>'2'!$M$123</f>
        <v>0</v>
      </c>
      <c r="BV10" s="187">
        <f>'2'!$M$124</f>
        <v>0</v>
      </c>
      <c r="BW10" s="102">
        <f>'2'!$M$125</f>
        <v>9</v>
      </c>
      <c r="BX10" s="102">
        <f>'2'!$M$126</f>
        <v>180</v>
      </c>
      <c r="BY10" s="187">
        <f>'2'!$M$127</f>
        <v>0</v>
      </c>
      <c r="BZ10" s="187">
        <f>'2'!$M$128</f>
        <v>0</v>
      </c>
      <c r="CA10" s="187">
        <f>'2'!$M$129</f>
        <v>1</v>
      </c>
      <c r="CB10" s="187">
        <f>'2'!$M$130</f>
        <v>35</v>
      </c>
      <c r="CC10" s="187">
        <f>'2'!$M$131</f>
        <v>0</v>
      </c>
      <c r="CD10" s="187">
        <f>'2'!$M$132</f>
        <v>0</v>
      </c>
      <c r="CE10" s="187">
        <f>'2'!$M$133</f>
        <v>1</v>
      </c>
      <c r="CF10" s="187">
        <f>'2'!$M$134</f>
        <v>35</v>
      </c>
      <c r="CG10" s="187">
        <f>'2'!$M$135</f>
        <v>1</v>
      </c>
      <c r="CH10" s="187">
        <f>'2'!$M$136</f>
        <v>35</v>
      </c>
      <c r="CI10" s="187">
        <f>'2'!$M$137</f>
        <v>0</v>
      </c>
      <c r="CJ10" s="187">
        <f>'2'!$M$138</f>
        <v>1</v>
      </c>
      <c r="CK10" s="187">
        <f>'2'!$M$139</f>
        <v>35</v>
      </c>
      <c r="CL10" s="187">
        <f>'2'!$M$140</f>
        <v>0</v>
      </c>
      <c r="CM10" s="187">
        <f>'2'!$M$141</f>
        <v>1</v>
      </c>
      <c r="CN10" s="187">
        <f>'2'!$M$142</f>
        <v>20</v>
      </c>
      <c r="CO10" s="187">
        <f>'2'!$M$143</f>
        <v>0</v>
      </c>
      <c r="CP10" s="187">
        <f>'2'!$M$144</f>
        <v>0</v>
      </c>
      <c r="CQ10" s="187">
        <f>'2'!$M$145</f>
        <v>0</v>
      </c>
      <c r="CR10" s="187">
        <f>'2'!$M$146</f>
        <v>0</v>
      </c>
      <c r="CS10" s="187">
        <f>'2'!$M$147</f>
        <v>1</v>
      </c>
      <c r="CT10" s="187">
        <f>'2'!$M$148</f>
        <v>20</v>
      </c>
      <c r="CU10" s="187">
        <f>'2'!$M$149</f>
        <v>0</v>
      </c>
      <c r="CV10" s="187">
        <f>'2'!$M$150</f>
        <v>0</v>
      </c>
      <c r="CW10" s="187">
        <f>'2'!$M$151</f>
        <v>1</v>
      </c>
      <c r="CX10" s="187">
        <f>'2'!$M$152</f>
        <v>20</v>
      </c>
      <c r="CY10" s="187">
        <f>'2'!$M$153</f>
        <v>0</v>
      </c>
      <c r="CZ10" s="187">
        <f>'2'!$M$154</f>
        <v>0</v>
      </c>
      <c r="DA10" s="187">
        <f>'2'!$M$155</f>
        <v>0</v>
      </c>
      <c r="DB10" s="187">
        <f>'2'!$M$156</f>
        <v>0</v>
      </c>
      <c r="DC10" s="187">
        <f>'2'!$M$157</f>
        <v>0</v>
      </c>
      <c r="DD10" s="187">
        <f>'2'!$M$158</f>
        <v>0</v>
      </c>
      <c r="DE10" s="102">
        <f>'2'!$M$159</f>
        <v>41</v>
      </c>
      <c r="DF10" s="102">
        <f>'2'!$M$160</f>
        <v>166</v>
      </c>
      <c r="DG10" s="187">
        <f>'2'!$M$161</f>
        <v>0</v>
      </c>
      <c r="DH10" s="187">
        <f>'2'!$M$162</f>
        <v>0</v>
      </c>
      <c r="DI10" s="187">
        <f>'2'!$M$163</f>
        <v>0</v>
      </c>
      <c r="DJ10" s="187">
        <f>'2'!$M$164</f>
        <v>0</v>
      </c>
      <c r="DK10" s="187">
        <f>'2'!$M$165</f>
        <v>12</v>
      </c>
      <c r="DL10" s="187">
        <f>'2'!$M$166</f>
        <v>4245</v>
      </c>
      <c r="DM10" s="187">
        <f>'2'!$M$167</f>
        <v>3</v>
      </c>
      <c r="DN10" s="187">
        <f>'2'!$M$168</f>
        <v>150</v>
      </c>
      <c r="DO10" s="187">
        <f>'2'!$M$169</f>
        <v>0</v>
      </c>
      <c r="DP10" s="187">
        <f>'2'!$M$170</f>
        <v>0</v>
      </c>
      <c r="DQ10" s="187">
        <f>'2'!$M$171</f>
        <v>822</v>
      </c>
      <c r="DR10" s="187">
        <f>'2'!$M$172</f>
        <v>4245</v>
      </c>
      <c r="DS10" s="187">
        <f>'2'!$M$173</f>
        <v>0</v>
      </c>
      <c r="DT10" s="187">
        <f>'2'!$M$174</f>
        <v>0</v>
      </c>
      <c r="DU10" s="187">
        <f>'2'!$M$175</f>
        <v>39</v>
      </c>
      <c r="DV10" s="187">
        <f>'2'!$M$176</f>
        <v>4245</v>
      </c>
      <c r="DW10" s="188">
        <f>'2'!$M$177</f>
        <v>876</v>
      </c>
      <c r="DX10" s="102">
        <f>'2'!$M$178</f>
        <v>12885</v>
      </c>
      <c r="DY10" s="189">
        <f>'2'!$M$179</f>
        <v>405</v>
      </c>
      <c r="DZ10" s="189">
        <f>'2'!$M$193</f>
        <v>182</v>
      </c>
      <c r="EA10" s="189">
        <f>'2'!$M$181</f>
        <v>117</v>
      </c>
      <c r="EB10" s="189">
        <f>'2'!$M$180</f>
        <v>117</v>
      </c>
      <c r="EC10" s="189">
        <f>'2'!$M$183</f>
        <v>21</v>
      </c>
      <c r="ED10" s="189">
        <f>'2'!$M$182</f>
        <v>18</v>
      </c>
      <c r="EE10" s="189">
        <f>'2'!$M$185</f>
        <v>117</v>
      </c>
      <c r="EF10" s="189">
        <f>'2'!$M$184</f>
        <v>106</v>
      </c>
      <c r="EG10" s="189">
        <f>'2'!$M$186</f>
        <v>396</v>
      </c>
      <c r="EH10" s="189">
        <f>'2'!$M$187</f>
        <v>405</v>
      </c>
      <c r="EI10" s="189">
        <f>'2'!$M$188</f>
        <v>396</v>
      </c>
      <c r="EJ10" s="189">
        <f>'2'!$M$189</f>
        <v>398</v>
      </c>
      <c r="EK10" s="189">
        <f>'2'!$M$190</f>
        <v>394</v>
      </c>
      <c r="EL10" s="189">
        <f>'2'!$M$191</f>
        <v>324</v>
      </c>
      <c r="EM10" s="189">
        <f>'2'!$M$192</f>
        <v>239</v>
      </c>
      <c r="EN10" s="190">
        <f>'2'!$M$194</f>
        <v>15</v>
      </c>
      <c r="EO10" s="190">
        <f>'2'!$M$195</f>
        <v>15</v>
      </c>
      <c r="EP10" s="190">
        <f>'2'!$M$196</f>
        <v>3</v>
      </c>
      <c r="EQ10" s="190">
        <f>'2'!$M$197</f>
        <v>55</v>
      </c>
      <c r="ER10" s="190">
        <f>'2'!$M$198</f>
        <v>0</v>
      </c>
      <c r="ES10" s="190">
        <f>'2'!$M$199</f>
        <v>0</v>
      </c>
      <c r="ET10" s="190">
        <f>'2'!$M$200</f>
        <v>0</v>
      </c>
      <c r="EU10" s="190">
        <f>'2'!$M$201</f>
        <v>0</v>
      </c>
      <c r="EV10" s="190">
        <f>'2'!$M$202</f>
        <v>0</v>
      </c>
      <c r="EW10" s="190">
        <f>'2'!$M$203</f>
        <v>0</v>
      </c>
      <c r="EX10" s="190">
        <f>'2'!$M$204</f>
        <v>0</v>
      </c>
      <c r="EY10" s="190">
        <f>'2'!$M$205</f>
        <v>0</v>
      </c>
      <c r="EZ10" s="102">
        <f>'2'!$M$207</f>
        <v>0</v>
      </c>
      <c r="FA10" s="102">
        <f>'2'!$M$208</f>
        <v>0</v>
      </c>
      <c r="FB10" s="102">
        <f>'2'!$M$209</f>
        <v>0</v>
      </c>
      <c r="FC10" s="102">
        <f>'2'!$M$210</f>
        <v>0</v>
      </c>
      <c r="FD10" s="102">
        <f>'2'!$M$212</f>
        <v>0</v>
      </c>
      <c r="FE10" s="102">
        <f>'2'!$M$213</f>
        <v>0</v>
      </c>
      <c r="FF10" s="102">
        <f>'2'!$M$214</f>
        <v>0</v>
      </c>
      <c r="FG10" s="102">
        <f>'2'!$M$215</f>
        <v>2</v>
      </c>
      <c r="FH10" s="102">
        <f>'2'!$M$217</f>
        <v>0</v>
      </c>
      <c r="FI10" s="102">
        <f>'2'!$M$218</f>
        <v>0</v>
      </c>
      <c r="FJ10" s="102">
        <f>'2'!$M$219</f>
        <v>0</v>
      </c>
      <c r="FK10" s="102">
        <f>'2'!$M$220</f>
        <v>1</v>
      </c>
      <c r="FL10" s="102">
        <f>'2'!$M$222</f>
        <v>0</v>
      </c>
      <c r="FM10" s="102">
        <f>'2'!$M$223</f>
        <v>0</v>
      </c>
      <c r="FN10" s="102">
        <f>'2'!$M$2224</f>
        <v>0</v>
      </c>
      <c r="FO10" s="102">
        <f>'2'!$M$225</f>
        <v>0</v>
      </c>
      <c r="FP10" s="102">
        <f>'2'!$M$227</f>
        <v>0</v>
      </c>
      <c r="FQ10" s="102">
        <f>'2'!$M$228</f>
        <v>0</v>
      </c>
      <c r="FR10" s="102">
        <f>'2'!$M$229</f>
        <v>0</v>
      </c>
      <c r="FS10" s="102">
        <f>'2'!$M$230</f>
        <v>0</v>
      </c>
      <c r="FT10" s="102">
        <f>'2'!$M$232</f>
        <v>0</v>
      </c>
      <c r="FU10" s="102">
        <f>'2'!$M$233</f>
        <v>0</v>
      </c>
      <c r="FV10" s="102">
        <f>'2'!$M$234</f>
        <v>0</v>
      </c>
      <c r="FW10" s="102">
        <f>'2'!$M$235</f>
        <v>0</v>
      </c>
      <c r="FX10" s="191">
        <f>'2'!$M$237</f>
        <v>0</v>
      </c>
      <c r="FY10" s="191">
        <f>'2'!$M$238</f>
        <v>0</v>
      </c>
      <c r="FZ10" s="191">
        <f>'2'!$M$239</f>
        <v>0</v>
      </c>
      <c r="GA10" s="191">
        <f>'2'!$M$240</f>
        <v>0</v>
      </c>
      <c r="GB10" s="191">
        <f>'2'!$M$242</f>
        <v>0</v>
      </c>
      <c r="GC10" s="191">
        <f>'2'!$M$243</f>
        <v>0</v>
      </c>
      <c r="GD10" s="191">
        <f>'2'!$M$244</f>
        <v>0</v>
      </c>
      <c r="GE10" s="191">
        <f>'2'!$M$245</f>
        <v>0</v>
      </c>
      <c r="GF10" s="102">
        <f>'2'!$M$247</f>
        <v>0</v>
      </c>
      <c r="GG10" s="102">
        <f>'2'!$M$248</f>
        <v>0</v>
      </c>
      <c r="GH10" s="102">
        <f>'2'!$M$249</f>
        <v>0</v>
      </c>
      <c r="GI10" s="102">
        <f>'2'!$M$250</f>
        <v>0</v>
      </c>
      <c r="GJ10" s="191">
        <f>'2'!$M$252</f>
        <v>0</v>
      </c>
      <c r="GK10" s="191">
        <f>'2'!$M$253</f>
        <v>0</v>
      </c>
      <c r="GL10" s="191">
        <f>'2'!$M$233</f>
        <v>0</v>
      </c>
      <c r="GM10" s="191">
        <f>'2'!$M$255</f>
        <v>0</v>
      </c>
      <c r="GN10" s="859">
        <f>'2'!$M$257</f>
        <v>0</v>
      </c>
      <c r="GO10" s="859">
        <f>'2'!$M$258</f>
        <v>0</v>
      </c>
      <c r="GP10" s="859">
        <f>'2'!$M$259</f>
        <v>0</v>
      </c>
      <c r="GQ10" s="859">
        <f>'2'!$M$260</f>
        <v>0</v>
      </c>
      <c r="GR10" s="191">
        <f>'2'!$M$262</f>
        <v>0</v>
      </c>
      <c r="GS10" s="191">
        <f>'2'!$M$263</f>
        <v>0</v>
      </c>
      <c r="GT10" s="191">
        <f>'2'!$M$264</f>
        <v>0</v>
      </c>
      <c r="GU10" s="191">
        <f>'2'!$M$265</f>
        <v>0</v>
      </c>
      <c r="GV10" s="859">
        <f>'2'!$M$267</f>
        <v>0</v>
      </c>
      <c r="GW10" s="859">
        <f>'2'!$M$268</f>
        <v>0</v>
      </c>
      <c r="GX10" s="859">
        <f>'2'!$M$269</f>
        <v>0</v>
      </c>
      <c r="GY10" s="859">
        <f>'2'!$M$270</f>
        <v>0</v>
      </c>
    </row>
    <row r="11" spans="1:207" ht="15" customHeight="1" x14ac:dyDescent="0.25">
      <c r="B11" s="8"/>
      <c r="C11" s="8"/>
      <c r="D11" s="35">
        <f>'3'!M9</f>
        <v>3</v>
      </c>
      <c r="E11" s="8">
        <v>1</v>
      </c>
      <c r="F11" s="8">
        <v>1</v>
      </c>
      <c r="G11" s="8"/>
      <c r="H11" s="8"/>
      <c r="I11" s="187">
        <f>'3'!$M$59</f>
        <v>3</v>
      </c>
      <c r="J11" s="187">
        <f>'3'!$M$60</f>
        <v>27</v>
      </c>
      <c r="K11" s="187">
        <f>'3'!$M$61</f>
        <v>3</v>
      </c>
      <c r="L11" s="187">
        <f>'3'!$M$62</f>
        <v>27</v>
      </c>
      <c r="M11" s="187">
        <f>'3'!$M$63</f>
        <v>3</v>
      </c>
      <c r="N11" s="187">
        <f>'3'!$M$64</f>
        <v>27</v>
      </c>
      <c r="O11" s="187">
        <f>'3'!$M$65</f>
        <v>3</v>
      </c>
      <c r="P11" s="187">
        <f>'3'!$M$66</f>
        <v>27</v>
      </c>
      <c r="Q11" s="187">
        <f>'3'!$M$67</f>
        <v>0</v>
      </c>
      <c r="R11" s="187">
        <f>'3'!$M$68</f>
        <v>0</v>
      </c>
      <c r="S11" s="187">
        <f>'3'!$M$69</f>
        <v>0</v>
      </c>
      <c r="T11" s="187">
        <f>'3'!$M$70</f>
        <v>0</v>
      </c>
      <c r="U11" s="187">
        <f>'3'!$M$71</f>
        <v>3</v>
      </c>
      <c r="V11" s="187">
        <f>'3'!$M$72</f>
        <v>27</v>
      </c>
      <c r="W11" s="187">
        <f>'3'!$M$73</f>
        <v>0</v>
      </c>
      <c r="X11" s="187">
        <f>'3'!$M$74</f>
        <v>0</v>
      </c>
      <c r="Y11" s="187">
        <f>'3'!$M$75</f>
        <v>0</v>
      </c>
      <c r="Z11" s="187">
        <f>'3'!$M$76</f>
        <v>0</v>
      </c>
      <c r="AA11" s="187">
        <f>'3'!$M$77</f>
        <v>0</v>
      </c>
      <c r="AB11" s="187">
        <f>'3'!$M$78</f>
        <v>0</v>
      </c>
      <c r="AC11" s="187">
        <f>'3'!$M$79</f>
        <v>3</v>
      </c>
      <c r="AD11" s="187">
        <f>'3'!$M$80</f>
        <v>27</v>
      </c>
      <c r="AE11" s="187">
        <f>'3'!$M$81</f>
        <v>0</v>
      </c>
      <c r="AF11" s="187">
        <f>'3'!$M$82</f>
        <v>0</v>
      </c>
      <c r="AG11" s="187">
        <f>'3'!$M$83</f>
        <v>3</v>
      </c>
      <c r="AH11" s="187">
        <f>'3'!$M$84</f>
        <v>27</v>
      </c>
      <c r="AI11" s="187">
        <f>'3'!$M$85</f>
        <v>0</v>
      </c>
      <c r="AJ11" s="187">
        <f>'3'!$M$86</f>
        <v>0</v>
      </c>
      <c r="AK11" s="187">
        <f>'3'!$M$87</f>
        <v>0</v>
      </c>
      <c r="AL11" s="187">
        <f>'3'!$M$88</f>
        <v>0</v>
      </c>
      <c r="AM11" s="187">
        <f>'3'!$M$89</f>
        <v>0</v>
      </c>
      <c r="AN11" s="187">
        <f>'3'!$M$90</f>
        <v>0</v>
      </c>
      <c r="AO11" s="102">
        <f>'3'!$M$91</f>
        <v>21</v>
      </c>
      <c r="AP11" s="102">
        <f>'3'!$M$92</f>
        <v>189</v>
      </c>
      <c r="AQ11" s="187">
        <f>'3'!$M$93</f>
        <v>0</v>
      </c>
      <c r="AR11" s="187">
        <f>'3'!$M$94</f>
        <v>0</v>
      </c>
      <c r="AS11" s="187">
        <f>'3'!$M$95</f>
        <v>0</v>
      </c>
      <c r="AT11" s="187">
        <f>'3'!$M$96</f>
        <v>0</v>
      </c>
      <c r="AU11" s="187">
        <f>'3'!$M$97</f>
        <v>1</v>
      </c>
      <c r="AV11" s="187">
        <f>'3'!$M$98</f>
        <v>10</v>
      </c>
      <c r="AW11" s="187">
        <f>'3'!$M$99</f>
        <v>1</v>
      </c>
      <c r="AX11" s="187">
        <f>'3'!$M$100</f>
        <v>10</v>
      </c>
      <c r="AY11" s="187">
        <f>'3'!$M$101</f>
        <v>0</v>
      </c>
      <c r="AZ11" s="187">
        <f>'3'!$M$102</f>
        <v>0</v>
      </c>
      <c r="BA11" s="187">
        <f>'3'!$M$103</f>
        <v>0</v>
      </c>
      <c r="BB11" s="187">
        <f>'3'!$M$104</f>
        <v>0</v>
      </c>
      <c r="BC11" s="187">
        <f>'3'!$M$105</f>
        <v>0</v>
      </c>
      <c r="BD11" s="187">
        <f>'3'!$M$106</f>
        <v>0</v>
      </c>
      <c r="BE11" s="187">
        <f>'3'!$M$107</f>
        <v>0</v>
      </c>
      <c r="BF11" s="187">
        <f>'3'!$M$108</f>
        <v>0</v>
      </c>
      <c r="BG11" s="187">
        <f>'3'!$M$109</f>
        <v>0</v>
      </c>
      <c r="BH11" s="187">
        <f>'3'!$M$110</f>
        <v>0</v>
      </c>
      <c r="BI11" s="187">
        <f>'3'!$M$111</f>
        <v>0</v>
      </c>
      <c r="BJ11" s="187">
        <f>'3'!$M$112</f>
        <v>0</v>
      </c>
      <c r="BK11" s="187">
        <f>'3'!$M$113</f>
        <v>0</v>
      </c>
      <c r="BL11" s="187">
        <f>'3'!$M$114</f>
        <v>0</v>
      </c>
      <c r="BM11" s="187">
        <f>'3'!$M$115</f>
        <v>0</v>
      </c>
      <c r="BN11" s="187">
        <f>'3'!$M$116</f>
        <v>0</v>
      </c>
      <c r="BO11" s="187">
        <f>'3'!$M$117</f>
        <v>1</v>
      </c>
      <c r="BP11" s="187">
        <f>'3'!$M$118</f>
        <v>10</v>
      </c>
      <c r="BQ11" s="187">
        <f>'3'!$M$119</f>
        <v>0</v>
      </c>
      <c r="BR11" s="187">
        <f>'3'!$M$120</f>
        <v>0</v>
      </c>
      <c r="BS11" s="187">
        <f>'3'!$M$121</f>
        <v>0</v>
      </c>
      <c r="BT11" s="187">
        <f>'3'!$M$122</f>
        <v>0</v>
      </c>
      <c r="BU11" s="187">
        <f>'3'!$M$123</f>
        <v>0</v>
      </c>
      <c r="BV11" s="187">
        <f>'3'!$M$124</f>
        <v>0</v>
      </c>
      <c r="BW11" s="102">
        <f>'3'!$M$125</f>
        <v>3</v>
      </c>
      <c r="BX11" s="102">
        <f>'3'!$M$126</f>
        <v>30</v>
      </c>
      <c r="BY11" s="187">
        <f>'3'!$M$127</f>
        <v>0</v>
      </c>
      <c r="BZ11" s="187">
        <f>'3'!$M$128</f>
        <v>0</v>
      </c>
      <c r="CA11" s="187">
        <f>'3'!$M$129</f>
        <v>0</v>
      </c>
      <c r="CB11" s="187">
        <f>'3'!$M$130</f>
        <v>0</v>
      </c>
      <c r="CC11" s="187">
        <f>'3'!$M$131</f>
        <v>4</v>
      </c>
      <c r="CD11" s="187">
        <f>'3'!$M$132</f>
        <v>66</v>
      </c>
      <c r="CE11" s="187">
        <f>'3'!$M$133</f>
        <v>1</v>
      </c>
      <c r="CF11" s="187">
        <f>'3'!$M$134</f>
        <v>26</v>
      </c>
      <c r="CG11" s="187">
        <f>'3'!$M$135</f>
        <v>0</v>
      </c>
      <c r="CH11" s="187">
        <f>'3'!$M$136</f>
        <v>0</v>
      </c>
      <c r="CI11" s="187">
        <f>'3'!$M$137</f>
        <v>0</v>
      </c>
      <c r="CJ11" s="187">
        <f>'3'!$M$138</f>
        <v>0</v>
      </c>
      <c r="CK11" s="187">
        <f>'3'!$M$139</f>
        <v>0</v>
      </c>
      <c r="CL11" s="187">
        <f>'3'!$M$140</f>
        <v>0</v>
      </c>
      <c r="CM11" s="187">
        <f>'3'!$M$141</f>
        <v>0</v>
      </c>
      <c r="CN11" s="187">
        <f>'3'!$M$142</f>
        <v>0</v>
      </c>
      <c r="CO11" s="187">
        <f>'3'!$M$143</f>
        <v>0</v>
      </c>
      <c r="CP11" s="187">
        <f>'3'!$M$144</f>
        <v>0</v>
      </c>
      <c r="CQ11" s="187">
        <f>'3'!$M$145</f>
        <v>1</v>
      </c>
      <c r="CR11" s="187">
        <f>'3'!$M$146</f>
        <v>60</v>
      </c>
      <c r="CS11" s="187">
        <f>'3'!$M$147</f>
        <v>0</v>
      </c>
      <c r="CT11" s="187">
        <f>'3'!$M$148</f>
        <v>0</v>
      </c>
      <c r="CU11" s="187">
        <f>'3'!$M$149</f>
        <v>0</v>
      </c>
      <c r="CV11" s="187">
        <f>'3'!$M$150</f>
        <v>0</v>
      </c>
      <c r="CW11" s="187">
        <f>'3'!$M$151</f>
        <v>1</v>
      </c>
      <c r="CX11" s="187">
        <f>'3'!$M$152</f>
        <v>60</v>
      </c>
      <c r="CY11" s="187">
        <f>'3'!$M$153</f>
        <v>0</v>
      </c>
      <c r="CZ11" s="187">
        <f>'3'!$M$154</f>
        <v>0</v>
      </c>
      <c r="DA11" s="187">
        <f>'3'!$M$155</f>
        <v>0</v>
      </c>
      <c r="DB11" s="187">
        <f>'3'!$M$156</f>
        <v>0</v>
      </c>
      <c r="DC11" s="187">
        <f>'3'!$M$157</f>
        <v>2</v>
      </c>
      <c r="DD11" s="187">
        <f>'3'!$M$158</f>
        <v>46</v>
      </c>
      <c r="DE11" s="102">
        <f>'3'!$M$159</f>
        <v>7</v>
      </c>
      <c r="DF11" s="102">
        <f>'3'!$M$160</f>
        <v>212</v>
      </c>
      <c r="DG11" s="187">
        <f>'3'!$M$161</f>
        <v>0</v>
      </c>
      <c r="DH11" s="187">
        <f>'3'!$M$162</f>
        <v>0</v>
      </c>
      <c r="DI11" s="187">
        <f>'3'!$M$163</f>
        <v>0</v>
      </c>
      <c r="DJ11" s="187">
        <f>'3'!$M$164</f>
        <v>0</v>
      </c>
      <c r="DK11" s="187">
        <f>'3'!$M$165</f>
        <v>12</v>
      </c>
      <c r="DL11" s="187">
        <f>'3'!$M$166</f>
        <v>4245</v>
      </c>
      <c r="DM11" s="187">
        <f>'3'!$M$167</f>
        <v>3</v>
      </c>
      <c r="DN11" s="187">
        <f>'3'!$M$168</f>
        <v>150</v>
      </c>
      <c r="DO11" s="187">
        <f>'3'!$M$169</f>
        <v>0</v>
      </c>
      <c r="DP11" s="187">
        <f>'3'!$M$170</f>
        <v>0</v>
      </c>
      <c r="DQ11" s="187">
        <f>'3'!$M$171</f>
        <v>822</v>
      </c>
      <c r="DR11" s="187">
        <f>'3'!$M$172</f>
        <v>4245</v>
      </c>
      <c r="DS11" s="187">
        <f>'3'!$M$173</f>
        <v>0</v>
      </c>
      <c r="DT11" s="187">
        <f>'3'!$M$174</f>
        <v>0</v>
      </c>
      <c r="DU11" s="187">
        <f>'3'!$M$175</f>
        <v>39</v>
      </c>
      <c r="DV11" s="187">
        <f>'3'!$M$176</f>
        <v>4245</v>
      </c>
      <c r="DW11" s="188">
        <f>'3'!$M$177</f>
        <v>876</v>
      </c>
      <c r="DX11" s="102">
        <f>'3'!$M$178</f>
        <v>12885</v>
      </c>
      <c r="DY11" s="189">
        <f>'3'!$M$179</f>
        <v>438</v>
      </c>
      <c r="DZ11" s="189">
        <f>'3'!$M$193</f>
        <v>217</v>
      </c>
      <c r="EA11" s="189">
        <f>'3'!$M$181</f>
        <v>130</v>
      </c>
      <c r="EB11" s="189">
        <f>'3'!$M$180</f>
        <v>130</v>
      </c>
      <c r="EC11" s="189">
        <f>'3'!$M$183</f>
        <v>25</v>
      </c>
      <c r="ED11" s="189">
        <f>'3'!$M$182</f>
        <v>25</v>
      </c>
      <c r="EE11" s="189">
        <f>'3'!$M$185</f>
        <v>130</v>
      </c>
      <c r="EF11" s="189">
        <f>'3'!$M$184</f>
        <v>125</v>
      </c>
      <c r="EG11" s="189">
        <f>'3'!$M$186</f>
        <v>436</v>
      </c>
      <c r="EH11" s="189">
        <f>'3'!$M$187</f>
        <v>438</v>
      </c>
      <c r="EI11" s="189">
        <f>'3'!$M$188</f>
        <v>425</v>
      </c>
      <c r="EJ11" s="189">
        <f>'3'!$M$189</f>
        <v>436</v>
      </c>
      <c r="EK11" s="189">
        <f>'3'!$M$190</f>
        <v>420</v>
      </c>
      <c r="EL11" s="189">
        <f>'3'!$M$191</f>
        <v>365</v>
      </c>
      <c r="EM11" s="189">
        <f>'3'!$M$192</f>
        <v>272</v>
      </c>
      <c r="EN11" s="190">
        <f>'3'!$M$194</f>
        <v>20</v>
      </c>
      <c r="EO11" s="190">
        <f>'3'!$M$195</f>
        <v>95</v>
      </c>
      <c r="EP11" s="190">
        <f>'3'!$M$196</f>
        <v>2</v>
      </c>
      <c r="EQ11" s="190">
        <f>'3'!$M$197</f>
        <v>60</v>
      </c>
      <c r="ER11" s="190">
        <f>'3'!$M$198</f>
        <v>0</v>
      </c>
      <c r="ES11" s="190">
        <f>'3'!$M$199</f>
        <v>0</v>
      </c>
      <c r="ET11" s="190">
        <f>'3'!$M$200</f>
        <v>0</v>
      </c>
      <c r="EU11" s="190">
        <f>'3'!$M$201</f>
        <v>0</v>
      </c>
      <c r="EV11" s="190">
        <f>'3'!$M$202</f>
        <v>0</v>
      </c>
      <c r="EW11" s="190">
        <f>'3'!$M$203</f>
        <v>0</v>
      </c>
      <c r="EX11" s="190">
        <f>'3'!$M$204</f>
        <v>0</v>
      </c>
      <c r="EY11" s="190">
        <f>'3'!$M$205</f>
        <v>0</v>
      </c>
      <c r="EZ11" s="102">
        <f>'3'!$M$207</f>
        <v>0</v>
      </c>
      <c r="FA11" s="102">
        <f>'3'!$M$208</f>
        <v>0</v>
      </c>
      <c r="FB11" s="102">
        <f>'3'!$M$209</f>
        <v>0</v>
      </c>
      <c r="FC11" s="102">
        <f>'3'!$M$210</f>
        <v>2</v>
      </c>
      <c r="FD11" s="102">
        <f>'3'!$M$212</f>
        <v>0</v>
      </c>
      <c r="FE11" s="102">
        <f>'3'!$M$213</f>
        <v>0</v>
      </c>
      <c r="FF11" s="102">
        <f>'3'!$M$214</f>
        <v>0</v>
      </c>
      <c r="FG11" s="102">
        <f>'3'!$M$215</f>
        <v>0</v>
      </c>
      <c r="FH11" s="102">
        <f>'3'!$M$217</f>
        <v>0</v>
      </c>
      <c r="FI11" s="102">
        <f>'3'!$M$218</f>
        <v>0</v>
      </c>
      <c r="FJ11" s="102">
        <f>'3'!$M$219</f>
        <v>0</v>
      </c>
      <c r="FK11" s="102">
        <f>'3'!$M$220</f>
        <v>0</v>
      </c>
      <c r="FL11" s="102">
        <f>'3'!$M$222</f>
        <v>0</v>
      </c>
      <c r="FM11" s="102">
        <f>'3'!$M$227</f>
        <v>0</v>
      </c>
      <c r="FN11" s="102">
        <f>'3'!$M$224</f>
        <v>0</v>
      </c>
      <c r="FO11" s="102">
        <f>'3'!$M$225</f>
        <v>0</v>
      </c>
      <c r="FP11" s="102">
        <f>'3'!$M$227</f>
        <v>0</v>
      </c>
      <c r="FQ11" s="102">
        <f>'3'!$M$228</f>
        <v>0</v>
      </c>
      <c r="FR11" s="102">
        <f>'3'!$M$229</f>
        <v>0</v>
      </c>
      <c r="FS11" s="102">
        <f>'3'!$M$230</f>
        <v>0</v>
      </c>
      <c r="FT11" s="102">
        <f>'3'!$M$232</f>
        <v>0</v>
      </c>
      <c r="FU11" s="102">
        <f>'3'!$M$233</f>
        <v>0</v>
      </c>
      <c r="FV11" s="102">
        <f>'3'!$M$234</f>
        <v>0</v>
      </c>
      <c r="FW11" s="102">
        <f>'3'!$M$235</f>
        <v>0</v>
      </c>
      <c r="FX11" s="191">
        <f>'3'!$M$237</f>
        <v>0</v>
      </c>
      <c r="FY11" s="191">
        <f>'3'!$M$238</f>
        <v>0</v>
      </c>
      <c r="FZ11" s="191">
        <f>'3'!$M$239</f>
        <v>0</v>
      </c>
      <c r="GA11" s="191">
        <f>'3'!$M$240</f>
        <v>0</v>
      </c>
      <c r="GB11" s="191">
        <f>'3'!$M$242</f>
        <v>0</v>
      </c>
      <c r="GC11" s="191">
        <f>'3'!$M$243</f>
        <v>0</v>
      </c>
      <c r="GD11" s="191">
        <f>'3'!$M$244</f>
        <v>0</v>
      </c>
      <c r="GE11" s="191">
        <f>'3'!$M$245</f>
        <v>0</v>
      </c>
      <c r="GF11" s="102">
        <f>'3'!$M$247</f>
        <v>0</v>
      </c>
      <c r="GG11" s="102">
        <f>'3'!$M$248</f>
        <v>0</v>
      </c>
      <c r="GH11" s="102">
        <f>'3'!$M$249</f>
        <v>0</v>
      </c>
      <c r="GI11" s="102">
        <f>'3'!$M$250</f>
        <v>0</v>
      </c>
      <c r="GJ11" s="191">
        <f>'3'!$M$252</f>
        <v>0</v>
      </c>
      <c r="GK11" s="191">
        <f>'3'!$M$253</f>
        <v>0</v>
      </c>
      <c r="GL11" s="191">
        <f>'3'!$M$233</f>
        <v>0</v>
      </c>
      <c r="GM11" s="191">
        <f>'3'!$M$255</f>
        <v>0</v>
      </c>
      <c r="GN11" s="859">
        <f>'3'!$M$257</f>
        <v>0</v>
      </c>
      <c r="GO11" s="859">
        <f>'3'!$M$258</f>
        <v>0</v>
      </c>
      <c r="GP11" s="859">
        <f>'3'!$M$259</f>
        <v>0</v>
      </c>
      <c r="GQ11" s="859">
        <f>'3'!$M$260</f>
        <v>0</v>
      </c>
      <c r="GR11" s="191">
        <f>'3'!$M$262</f>
        <v>0</v>
      </c>
      <c r="GS11" s="191">
        <f>'3'!$M$263</f>
        <v>0</v>
      </c>
      <c r="GT11" s="191">
        <f>'3'!$M$264</f>
        <v>0</v>
      </c>
      <c r="GU11" s="191">
        <f>'3'!$M$265</f>
        <v>0</v>
      </c>
      <c r="GV11" s="859">
        <f>'3'!$M$267</f>
        <v>0</v>
      </c>
      <c r="GW11" s="859">
        <f>'3'!$M$268</f>
        <v>0</v>
      </c>
      <c r="GX11" s="859">
        <f>'3'!$M$269</f>
        <v>0</v>
      </c>
      <c r="GY11" s="859">
        <f>'3'!$M$270</f>
        <v>0</v>
      </c>
    </row>
    <row r="12" spans="1:207" ht="15" customHeight="1" x14ac:dyDescent="0.25">
      <c r="B12" s="8"/>
      <c r="C12" s="8"/>
      <c r="D12" s="35">
        <f>'4'!M9</f>
        <v>4</v>
      </c>
      <c r="E12" s="8">
        <v>1</v>
      </c>
      <c r="F12" s="8">
        <v>1</v>
      </c>
      <c r="G12" s="8"/>
      <c r="H12" s="8"/>
      <c r="I12" s="187">
        <f>'4'!$M$59</f>
        <v>0</v>
      </c>
      <c r="J12" s="187">
        <f>'4'!$M$60</f>
        <v>0</v>
      </c>
      <c r="K12" s="187">
        <f>'4'!$M$61</f>
        <v>0</v>
      </c>
      <c r="L12" s="187">
        <f>'4'!$M$62</f>
        <v>0</v>
      </c>
      <c r="M12" s="187">
        <f>'4'!$M$63</f>
        <v>9</v>
      </c>
      <c r="N12" s="187">
        <f>'4'!$M$64</f>
        <v>60</v>
      </c>
      <c r="O12" s="187">
        <f>'4'!$M$65</f>
        <v>0</v>
      </c>
      <c r="P12" s="187">
        <f>'4'!$M$66</f>
        <v>0</v>
      </c>
      <c r="Q12" s="187">
        <f>'4'!$M$67</f>
        <v>0</v>
      </c>
      <c r="R12" s="187">
        <f>'4'!$M$68</f>
        <v>0</v>
      </c>
      <c r="S12" s="187">
        <f>'4'!$M$69</f>
        <v>0</v>
      </c>
      <c r="T12" s="187">
        <f>'4'!$M$70</f>
        <v>0</v>
      </c>
      <c r="U12" s="187">
        <f>'4'!$M$71</f>
        <v>0</v>
      </c>
      <c r="V12" s="187">
        <f>'4'!$M$72</f>
        <v>0</v>
      </c>
      <c r="W12" s="187">
        <f>'4'!$M$73</f>
        <v>0</v>
      </c>
      <c r="X12" s="187">
        <f>'4'!$M$74</f>
        <v>0</v>
      </c>
      <c r="Y12" s="187">
        <f>'4'!$M$75</f>
        <v>0</v>
      </c>
      <c r="Z12" s="187">
        <f>'4'!$M$76</f>
        <v>0</v>
      </c>
      <c r="AA12" s="187">
        <f>'4'!$M$77</f>
        <v>0</v>
      </c>
      <c r="AB12" s="187">
        <f>'4'!$M$78</f>
        <v>0</v>
      </c>
      <c r="AC12" s="187">
        <f>'4'!$M$79</f>
        <v>0</v>
      </c>
      <c r="AD12" s="187">
        <f>'4'!$M$80</f>
        <v>0</v>
      </c>
      <c r="AE12" s="187">
        <f>'4'!$M$81</f>
        <v>0</v>
      </c>
      <c r="AF12" s="187">
        <f>'4'!$M$82</f>
        <v>0</v>
      </c>
      <c r="AG12" s="187">
        <f>'4'!$M$83</f>
        <v>6</v>
      </c>
      <c r="AH12" s="187">
        <f>'4'!$M$84</f>
        <v>45</v>
      </c>
      <c r="AI12" s="187">
        <f>'4'!$M$85</f>
        <v>0</v>
      </c>
      <c r="AJ12" s="187">
        <f>'4'!$M$86</f>
        <v>0</v>
      </c>
      <c r="AK12" s="187">
        <f>'4'!$M$87</f>
        <v>0</v>
      </c>
      <c r="AL12" s="187">
        <f>'4'!$M$88</f>
        <v>0</v>
      </c>
      <c r="AM12" s="187">
        <f>'4'!$M$89</f>
        <v>0</v>
      </c>
      <c r="AN12" s="187">
        <f>'4'!$M$90</f>
        <v>0</v>
      </c>
      <c r="AO12" s="102">
        <f>'4'!$M$91</f>
        <v>15</v>
      </c>
      <c r="AP12" s="102">
        <f>'4'!$M$92</f>
        <v>105</v>
      </c>
      <c r="AQ12" s="187">
        <f>'4'!$M$93</f>
        <v>0</v>
      </c>
      <c r="AR12" s="187">
        <f>'4'!$M$94</f>
        <v>0</v>
      </c>
      <c r="AS12" s="187">
        <f>'4'!$M$95</f>
        <v>0</v>
      </c>
      <c r="AT12" s="187">
        <f>'4'!$M$96</f>
        <v>0</v>
      </c>
      <c r="AU12" s="187">
        <f>'4'!$M$97</f>
        <v>0</v>
      </c>
      <c r="AV12" s="187">
        <f>'4'!$M$98</f>
        <v>0</v>
      </c>
      <c r="AW12" s="187">
        <f>'4'!$M$99</f>
        <v>0</v>
      </c>
      <c r="AX12" s="187">
        <f>'4'!$M$100</f>
        <v>0</v>
      </c>
      <c r="AY12" s="187">
        <f>'4'!$M$101</f>
        <v>0</v>
      </c>
      <c r="AZ12" s="187">
        <f>'4'!$M$102</f>
        <v>0</v>
      </c>
      <c r="BA12" s="187">
        <f>'4'!$M$103</f>
        <v>0</v>
      </c>
      <c r="BB12" s="187">
        <f>'4'!$M$104</f>
        <v>0</v>
      </c>
      <c r="BC12" s="187">
        <f>'4'!$M$105</f>
        <v>0</v>
      </c>
      <c r="BD12" s="187">
        <f>'4'!$M$106</f>
        <v>0</v>
      </c>
      <c r="BE12" s="187">
        <f>'4'!$M$107</f>
        <v>0</v>
      </c>
      <c r="BF12" s="187">
        <f>'4'!$M$108</f>
        <v>0</v>
      </c>
      <c r="BG12" s="187">
        <f>'4'!$M$109</f>
        <v>0</v>
      </c>
      <c r="BH12" s="187">
        <f>'4'!$M$110</f>
        <v>0</v>
      </c>
      <c r="BI12" s="187">
        <f>'4'!$M$111</f>
        <v>0</v>
      </c>
      <c r="BJ12" s="187">
        <f>'4'!$M$112</f>
        <v>0</v>
      </c>
      <c r="BK12" s="187">
        <f>'4'!$M$113</f>
        <v>0</v>
      </c>
      <c r="BL12" s="187">
        <f>'4'!$M$114</f>
        <v>0</v>
      </c>
      <c r="BM12" s="187">
        <f>'4'!$M$115</f>
        <v>0</v>
      </c>
      <c r="BN12" s="187">
        <f>'4'!$M$116</f>
        <v>0</v>
      </c>
      <c r="BO12" s="187">
        <f>'4'!$M$117</f>
        <v>0</v>
      </c>
      <c r="BP12" s="187">
        <f>'4'!$M$118</f>
        <v>0</v>
      </c>
      <c r="BQ12" s="187">
        <f>'4'!$M$119</f>
        <v>0</v>
      </c>
      <c r="BR12" s="187">
        <f>'4'!$M$120</f>
        <v>0</v>
      </c>
      <c r="BS12" s="187">
        <f>'4'!$M$121</f>
        <v>0</v>
      </c>
      <c r="BT12" s="187">
        <f>'4'!$M$122</f>
        <v>0</v>
      </c>
      <c r="BU12" s="187">
        <f>'4'!$M$123</f>
        <v>0</v>
      </c>
      <c r="BV12" s="187">
        <f>'4'!$M$124</f>
        <v>0</v>
      </c>
      <c r="BW12" s="102">
        <f>'4'!$M$125</f>
        <v>0</v>
      </c>
      <c r="BX12" s="102">
        <f>'4'!$M$126</f>
        <v>0</v>
      </c>
      <c r="BY12" s="187">
        <f>'4'!$M$127</f>
        <v>0</v>
      </c>
      <c r="BZ12" s="187">
        <f>'4'!$M$128</f>
        <v>0</v>
      </c>
      <c r="CA12" s="187">
        <f>'4'!$M$129</f>
        <v>1</v>
      </c>
      <c r="CB12" s="187">
        <f>'4'!$M$130</f>
        <v>25</v>
      </c>
      <c r="CC12" s="187">
        <f>'4'!$M$131</f>
        <v>0</v>
      </c>
      <c r="CD12" s="187">
        <f>'4'!$M$132</f>
        <v>0</v>
      </c>
      <c r="CE12" s="187">
        <f>'4'!$M$133</f>
        <v>0</v>
      </c>
      <c r="CF12" s="187">
        <f>'4'!$M$134</f>
        <v>0</v>
      </c>
      <c r="CG12" s="187">
        <f>'4'!$M$135</f>
        <v>0</v>
      </c>
      <c r="CH12" s="187">
        <f>'4'!$M$136</f>
        <v>0</v>
      </c>
      <c r="CI12" s="187">
        <f>'4'!$M$137</f>
        <v>0</v>
      </c>
      <c r="CJ12" s="187">
        <f>'4'!$M$138</f>
        <v>0</v>
      </c>
      <c r="CK12" s="187">
        <f>'4'!$M$139</f>
        <v>0</v>
      </c>
      <c r="CL12" s="187">
        <f>'4'!$M$140</f>
        <v>0</v>
      </c>
      <c r="CM12" s="187">
        <f>'4'!$M$141</f>
        <v>0</v>
      </c>
      <c r="CN12" s="187">
        <f>'4'!$M$142</f>
        <v>0</v>
      </c>
      <c r="CO12" s="187">
        <f>'4'!$M$143</f>
        <v>0</v>
      </c>
      <c r="CP12" s="187">
        <f>'4'!$M$144</f>
        <v>0</v>
      </c>
      <c r="CQ12" s="187">
        <f>'4'!$M$145</f>
        <v>0</v>
      </c>
      <c r="CR12" s="187">
        <f>'4'!$M$146</f>
        <v>0</v>
      </c>
      <c r="CS12" s="187">
        <f>'4'!$M$147</f>
        <v>0</v>
      </c>
      <c r="CT12" s="187">
        <f>'4'!$M$148</f>
        <v>0</v>
      </c>
      <c r="CU12" s="187">
        <f>'4'!$M$149</f>
        <v>0</v>
      </c>
      <c r="CV12" s="187">
        <f>'4'!$M$150</f>
        <v>0</v>
      </c>
      <c r="CW12" s="187">
        <f>'4'!$M$151</f>
        <v>0</v>
      </c>
      <c r="CX12" s="187">
        <f>'4'!$M$152</f>
        <v>0</v>
      </c>
      <c r="CY12" s="187">
        <f>'4'!$M$153</f>
        <v>0</v>
      </c>
      <c r="CZ12" s="187">
        <f>'4'!$M$154</f>
        <v>0</v>
      </c>
      <c r="DA12" s="187">
        <f>'4'!$M$155</f>
        <v>0</v>
      </c>
      <c r="DB12" s="187">
        <f>'4'!$M$156</f>
        <v>0</v>
      </c>
      <c r="DC12" s="187">
        <f>'4'!$M$157</f>
        <v>1</v>
      </c>
      <c r="DD12" s="187">
        <f>'4'!$M$158</f>
        <v>25</v>
      </c>
      <c r="DE12" s="102">
        <f>'4'!$M$159</f>
        <v>1</v>
      </c>
      <c r="DF12" s="102">
        <f>'4'!$M$160</f>
        <v>25</v>
      </c>
      <c r="DG12" s="187">
        <f>'4'!$M$161</f>
        <v>0</v>
      </c>
      <c r="DH12" s="187">
        <f>'4'!$M$162</f>
        <v>0</v>
      </c>
      <c r="DI12" s="187">
        <f>'4'!$M$163</f>
        <v>0</v>
      </c>
      <c r="DJ12" s="187">
        <f>'4'!$M$164</f>
        <v>0</v>
      </c>
      <c r="DK12" s="187">
        <f>'4'!$M$165</f>
        <v>12</v>
      </c>
      <c r="DL12" s="187">
        <f>'4'!$M$166</f>
        <v>4245</v>
      </c>
      <c r="DM12" s="187">
        <f>'4'!$M$167</f>
        <v>3</v>
      </c>
      <c r="DN12" s="187">
        <f>'4'!$M$168</f>
        <v>150</v>
      </c>
      <c r="DO12" s="187">
        <f>'4'!$M$169</f>
        <v>0</v>
      </c>
      <c r="DP12" s="187">
        <f>'4'!$M$170</f>
        <v>0</v>
      </c>
      <c r="DQ12" s="187">
        <f>'4'!$M$171</f>
        <v>822</v>
      </c>
      <c r="DR12" s="187">
        <f>'4'!$M$172</f>
        <v>4245</v>
      </c>
      <c r="DS12" s="187">
        <f>'4'!$M$173</f>
        <v>0</v>
      </c>
      <c r="DT12" s="187">
        <f>'4'!$M$174</f>
        <v>0</v>
      </c>
      <c r="DU12" s="187">
        <f>'4'!$M$175</f>
        <v>39</v>
      </c>
      <c r="DV12" s="187">
        <f>'4'!$M$176</f>
        <v>4245</v>
      </c>
      <c r="DW12" s="188">
        <f>'4'!$M$177</f>
        <v>876</v>
      </c>
      <c r="DX12" s="102">
        <f>'4'!$M$178</f>
        <v>12885</v>
      </c>
      <c r="DY12" s="189">
        <f>'4'!$M$179</f>
        <v>432</v>
      </c>
      <c r="DZ12" s="189">
        <f>'4'!$M$193</f>
        <v>171</v>
      </c>
      <c r="EA12" s="189">
        <f>'4'!$M$181</f>
        <v>83</v>
      </c>
      <c r="EB12" s="189">
        <f>'4'!$M$180</f>
        <v>83</v>
      </c>
      <c r="EC12" s="189">
        <f>'4'!$M$183</f>
        <v>12</v>
      </c>
      <c r="ED12" s="189">
        <f>'4'!$M$182</f>
        <v>11</v>
      </c>
      <c r="EE12" s="189">
        <f>'4'!$M$185</f>
        <v>83</v>
      </c>
      <c r="EF12" s="189">
        <f>'4'!$M$184</f>
        <v>79</v>
      </c>
      <c r="EG12" s="189">
        <f>'4'!$M$186</f>
        <v>419</v>
      </c>
      <c r="EH12" s="189">
        <f>'4'!$M$187</f>
        <v>431</v>
      </c>
      <c r="EI12" s="189">
        <f>'4'!$M$188</f>
        <v>421</v>
      </c>
      <c r="EJ12" s="189">
        <f>'4'!$M$189</f>
        <v>425</v>
      </c>
      <c r="EK12" s="189">
        <f>'4'!$M$190</f>
        <v>414</v>
      </c>
      <c r="EL12" s="189">
        <f>'4'!$M$191</f>
        <v>329</v>
      </c>
      <c r="EM12" s="189">
        <f>'4'!$M$192</f>
        <v>242</v>
      </c>
      <c r="EN12" s="190">
        <f>'4'!$M$194</f>
        <v>19</v>
      </c>
      <c r="EO12" s="190">
        <f>'4'!$M$195</f>
        <v>43</v>
      </c>
      <c r="EP12" s="190">
        <f>'4'!$M$196</f>
        <v>0</v>
      </c>
      <c r="EQ12" s="190">
        <f>'4'!$M$197</f>
        <v>0</v>
      </c>
      <c r="ER12" s="190">
        <f>'4'!$M$198</f>
        <v>0</v>
      </c>
      <c r="ES12" s="190">
        <f>'4'!$M$199</f>
        <v>0</v>
      </c>
      <c r="ET12" s="190">
        <f>'4'!$M$200</f>
        <v>0</v>
      </c>
      <c r="EU12" s="190">
        <f>'4'!$M$201</f>
        <v>0</v>
      </c>
      <c r="EV12" s="190">
        <f>'4'!$M$202</f>
        <v>0</v>
      </c>
      <c r="EW12" s="190">
        <f>'4'!$M$203</f>
        <v>0</v>
      </c>
      <c r="EX12" s="190">
        <f>'4'!$M$204</f>
        <v>0</v>
      </c>
      <c r="EY12" s="190">
        <f>'4'!$M$205</f>
        <v>0</v>
      </c>
      <c r="EZ12" s="102">
        <f>'4'!$M$207</f>
        <v>0</v>
      </c>
      <c r="FA12" s="102">
        <f>'4'!$M$208</f>
        <v>0</v>
      </c>
      <c r="FB12" s="102">
        <f>'4'!$M$209</f>
        <v>0</v>
      </c>
      <c r="FC12" s="102">
        <f>'4'!$M$210</f>
        <v>0</v>
      </c>
      <c r="FD12" s="102">
        <f>'4'!$M$212</f>
        <v>0</v>
      </c>
      <c r="FE12" s="102">
        <f>'4'!$M$213</f>
        <v>0</v>
      </c>
      <c r="FF12" s="102">
        <f>'4'!$M$214</f>
        <v>0</v>
      </c>
      <c r="FG12" s="102">
        <f>'4'!$M$215</f>
        <v>0</v>
      </c>
      <c r="FH12" s="102">
        <f>'4'!$M$217</f>
        <v>0</v>
      </c>
      <c r="FI12" s="102">
        <f>'4'!$M$218</f>
        <v>0</v>
      </c>
      <c r="FJ12" s="102">
        <f>'4'!$M$219</f>
        <v>0</v>
      </c>
      <c r="FK12" s="102">
        <f>'4'!$M$220</f>
        <v>0</v>
      </c>
      <c r="FL12" s="102">
        <f>'4'!$M$222</f>
        <v>0</v>
      </c>
      <c r="FM12" s="102">
        <f>'4'!$M$223</f>
        <v>0</v>
      </c>
      <c r="FN12" s="102">
        <f>'4'!$M$2224</f>
        <v>0</v>
      </c>
      <c r="FO12" s="102">
        <f>'4'!$M$225</f>
        <v>0</v>
      </c>
      <c r="FP12" s="102">
        <f>'4'!$M$227</f>
        <v>0</v>
      </c>
      <c r="FQ12" s="102">
        <f>'4'!$M$228</f>
        <v>0</v>
      </c>
      <c r="FR12" s="102">
        <f>'4'!$M$229</f>
        <v>0</v>
      </c>
      <c r="FS12" s="102">
        <f>'4'!$M$230</f>
        <v>0</v>
      </c>
      <c r="FT12" s="102">
        <f>'4'!$M$232</f>
        <v>0</v>
      </c>
      <c r="FU12" s="102">
        <f>'4'!$M$233</f>
        <v>0</v>
      </c>
      <c r="FV12" s="102">
        <f>'4'!$M$234</f>
        <v>0</v>
      </c>
      <c r="FW12" s="102">
        <f>'4'!$M$235</f>
        <v>0</v>
      </c>
      <c r="FX12" s="191">
        <f>'4'!$M$237</f>
        <v>0</v>
      </c>
      <c r="FY12" s="191">
        <f>'4'!$M$238</f>
        <v>0</v>
      </c>
      <c r="FZ12" s="191">
        <f>'4'!$M$239</f>
        <v>0</v>
      </c>
      <c r="GA12" s="191">
        <f>'4'!$M$240</f>
        <v>0</v>
      </c>
      <c r="GB12" s="191">
        <f>'4'!$M$242</f>
        <v>0</v>
      </c>
      <c r="GC12" s="191">
        <f>'4'!$M$243</f>
        <v>0</v>
      </c>
      <c r="GD12" s="191">
        <f>'4'!$M$244</f>
        <v>0</v>
      </c>
      <c r="GE12" s="191">
        <f>'4'!$M$245</f>
        <v>0</v>
      </c>
      <c r="GF12" s="102">
        <f>'4'!$M$247</f>
        <v>0</v>
      </c>
      <c r="GG12" s="102">
        <f>'4'!$M$248</f>
        <v>0</v>
      </c>
      <c r="GH12" s="102">
        <f>'4'!$M$249</f>
        <v>0</v>
      </c>
      <c r="GI12" s="102">
        <f>'4'!$M$250</f>
        <v>0</v>
      </c>
      <c r="GJ12" s="191">
        <f>'4'!$M$252</f>
        <v>0</v>
      </c>
      <c r="GK12" s="191">
        <f>'4'!$M$253</f>
        <v>0</v>
      </c>
      <c r="GL12" s="191">
        <f>'4'!$M$233</f>
        <v>0</v>
      </c>
      <c r="GM12" s="191">
        <f>'4'!$M$255</f>
        <v>0</v>
      </c>
      <c r="GN12" s="859">
        <f>'4'!$M$257</f>
        <v>0</v>
      </c>
      <c r="GO12" s="859">
        <f>'4'!$M$258</f>
        <v>0</v>
      </c>
      <c r="GP12" s="859">
        <f>'4'!$M$259</f>
        <v>0</v>
      </c>
      <c r="GQ12" s="859">
        <f>'4'!$M$260</f>
        <v>0</v>
      </c>
      <c r="GR12" s="191">
        <f>'4'!$M$262</f>
        <v>0</v>
      </c>
      <c r="GS12" s="191">
        <f>'4'!$M$263</f>
        <v>0</v>
      </c>
      <c r="GT12" s="191">
        <f>'4'!$M$264</f>
        <v>0</v>
      </c>
      <c r="GU12" s="191">
        <f>'4'!$M$265</f>
        <v>0</v>
      </c>
      <c r="GV12" s="859">
        <f>'4'!$M$267</f>
        <v>0</v>
      </c>
      <c r="GW12" s="859">
        <f>'4'!$M$268</f>
        <v>0</v>
      </c>
      <c r="GX12" s="859">
        <f>'4'!$M$269</f>
        <v>0</v>
      </c>
      <c r="GY12" s="859">
        <f>'4'!$M$270</f>
        <v>0</v>
      </c>
    </row>
    <row r="13" spans="1:207" ht="15" customHeight="1" x14ac:dyDescent="0.25">
      <c r="B13" s="8"/>
      <c r="C13" s="8"/>
      <c r="D13" s="35">
        <f>'5'!M9</f>
        <v>5</v>
      </c>
      <c r="E13" s="8">
        <v>1</v>
      </c>
      <c r="F13" s="8">
        <v>1</v>
      </c>
      <c r="G13" s="8"/>
      <c r="H13" s="8"/>
      <c r="I13" s="187">
        <f>'5'!$M$59</f>
        <v>0</v>
      </c>
      <c r="J13" s="187">
        <f>'5'!$M$60</f>
        <v>0</v>
      </c>
      <c r="K13" s="187">
        <f>'5'!$M$61</f>
        <v>0</v>
      </c>
      <c r="L13" s="187">
        <f>'5'!$M$62</f>
        <v>0</v>
      </c>
      <c r="M13" s="187">
        <f>'5'!$M$63</f>
        <v>0</v>
      </c>
      <c r="N13" s="187">
        <f>'5'!$M$64</f>
        <v>0</v>
      </c>
      <c r="O13" s="187">
        <f>'5'!$M$65</f>
        <v>0</v>
      </c>
      <c r="P13" s="187">
        <f>'5'!$M$66</f>
        <v>0</v>
      </c>
      <c r="Q13" s="187">
        <f>'5'!$M$67</f>
        <v>3</v>
      </c>
      <c r="R13" s="187">
        <f>'5'!$M$68</f>
        <v>0</v>
      </c>
      <c r="S13" s="187">
        <f>'5'!$M$69</f>
        <v>0</v>
      </c>
      <c r="T13" s="187">
        <f>'5'!$M$70</f>
        <v>0</v>
      </c>
      <c r="U13" s="187">
        <f>'5'!$M$71</f>
        <v>0</v>
      </c>
      <c r="V13" s="187">
        <f>'5'!$M$72</f>
        <v>0</v>
      </c>
      <c r="W13" s="187">
        <f>'5'!$M$73</f>
        <v>0</v>
      </c>
      <c r="X13" s="187">
        <f>'5'!$M$74</f>
        <v>0</v>
      </c>
      <c r="Y13" s="187">
        <f>'5'!$M$75</f>
        <v>3</v>
      </c>
      <c r="Z13" s="187">
        <f>'5'!$M$76</f>
        <v>60</v>
      </c>
      <c r="AA13" s="187">
        <f>'5'!$M$77</f>
        <v>0</v>
      </c>
      <c r="AB13" s="187">
        <f>'5'!$M$78</f>
        <v>0</v>
      </c>
      <c r="AC13" s="187">
        <f>'5'!$M$79</f>
        <v>3</v>
      </c>
      <c r="AD13" s="187">
        <f>'5'!$M$80</f>
        <v>60</v>
      </c>
      <c r="AE13" s="187">
        <f>'5'!$M$81</f>
        <v>3</v>
      </c>
      <c r="AF13" s="187">
        <f>'5'!$M$82</f>
        <v>60</v>
      </c>
      <c r="AG13" s="187">
        <f>'5'!$M$83</f>
        <v>0</v>
      </c>
      <c r="AH13" s="187">
        <f>'5'!$M$84</f>
        <v>0</v>
      </c>
      <c r="AI13" s="187">
        <f>'5'!$M$85</f>
        <v>0</v>
      </c>
      <c r="AJ13" s="187">
        <f>'5'!$M$86</f>
        <v>0</v>
      </c>
      <c r="AK13" s="187">
        <f>'5'!$M$87</f>
        <v>0</v>
      </c>
      <c r="AL13" s="187">
        <f>'5'!$M$88</f>
        <v>0</v>
      </c>
      <c r="AM13" s="187">
        <f>'5'!$M$89</f>
        <v>3</v>
      </c>
      <c r="AN13" s="187">
        <f>'5'!$M$90</f>
        <v>60</v>
      </c>
      <c r="AO13" s="102">
        <f>'5'!$M$91</f>
        <v>15</v>
      </c>
      <c r="AP13" s="102">
        <f>'5'!$M$92</f>
        <v>240</v>
      </c>
      <c r="AQ13" s="187">
        <f>'5'!$M$93</f>
        <v>0</v>
      </c>
      <c r="AR13" s="187">
        <f>'5'!$M$94</f>
        <v>0</v>
      </c>
      <c r="AS13" s="187">
        <f>'5'!$M$95</f>
        <v>1</v>
      </c>
      <c r="AT13" s="187">
        <f>'5'!$M$96</f>
        <v>75</v>
      </c>
      <c r="AU13" s="187">
        <f>'5'!$M$97</f>
        <v>2</v>
      </c>
      <c r="AV13" s="187">
        <f>'5'!$M$98</f>
        <v>150</v>
      </c>
      <c r="AW13" s="187">
        <f>'5'!$M$99</f>
        <v>0</v>
      </c>
      <c r="AX13" s="187">
        <f>'5'!$M$100</f>
        <v>0</v>
      </c>
      <c r="AY13" s="187">
        <f>'5'!$M$101</f>
        <v>0</v>
      </c>
      <c r="AZ13" s="187">
        <f>'5'!$M$102</f>
        <v>0</v>
      </c>
      <c r="BA13" s="187">
        <f>'5'!$M$103</f>
        <v>0</v>
      </c>
      <c r="BB13" s="187">
        <f>'5'!$M$104</f>
        <v>0</v>
      </c>
      <c r="BC13" s="187">
        <f>'5'!$M$105</f>
        <v>0</v>
      </c>
      <c r="BD13" s="187">
        <f>'5'!$M$106</f>
        <v>0</v>
      </c>
      <c r="BE13" s="187">
        <f>'5'!$M$107</f>
        <v>0</v>
      </c>
      <c r="BF13" s="187">
        <f>'5'!$M$108</f>
        <v>0</v>
      </c>
      <c r="BG13" s="187">
        <f>'5'!$M$109</f>
        <v>0</v>
      </c>
      <c r="BH13" s="187">
        <f>'5'!$M$110</f>
        <v>0</v>
      </c>
      <c r="BI13" s="187">
        <f>'5'!$M$111</f>
        <v>0</v>
      </c>
      <c r="BJ13" s="187">
        <f>'5'!$M$112</f>
        <v>0</v>
      </c>
      <c r="BK13" s="187">
        <f>'5'!$M$113</f>
        <v>0</v>
      </c>
      <c r="BL13" s="187">
        <f>'5'!$M$114</f>
        <v>0</v>
      </c>
      <c r="BM13" s="187">
        <f>'5'!$M$115</f>
        <v>0</v>
      </c>
      <c r="BN13" s="187">
        <f>'5'!$M$116</f>
        <v>0</v>
      </c>
      <c r="BO13" s="187">
        <f>'5'!$M$117</f>
        <v>2</v>
      </c>
      <c r="BP13" s="187">
        <f>'5'!$M$118</f>
        <v>150</v>
      </c>
      <c r="BQ13" s="187">
        <f>'5'!$M$119</f>
        <v>0</v>
      </c>
      <c r="BR13" s="187">
        <f>'5'!$M$120</f>
        <v>0</v>
      </c>
      <c r="BS13" s="187">
        <f>'5'!$M$121</f>
        <v>1</v>
      </c>
      <c r="BT13" s="187">
        <f>'5'!$M$122</f>
        <v>75</v>
      </c>
      <c r="BU13" s="187">
        <f>'5'!$M$123</f>
        <v>0</v>
      </c>
      <c r="BV13" s="187">
        <f>'5'!$M$124</f>
        <v>0</v>
      </c>
      <c r="BW13" s="102">
        <f>'5'!$M$125</f>
        <v>5</v>
      </c>
      <c r="BX13" s="102">
        <f>'5'!$M$126</f>
        <v>375</v>
      </c>
      <c r="BY13" s="187">
        <f>'5'!$M$127</f>
        <v>0</v>
      </c>
      <c r="BZ13" s="187">
        <f>'5'!$M$128</f>
        <v>0</v>
      </c>
      <c r="CA13" s="187">
        <f>'5'!$M$129</f>
        <v>3</v>
      </c>
      <c r="CB13" s="187">
        <f>'5'!$M$130</f>
        <v>250</v>
      </c>
      <c r="CC13" s="187">
        <f>'5'!$M$131</f>
        <v>1</v>
      </c>
      <c r="CD13" s="187">
        <f>'5'!$M$132</f>
        <v>75</v>
      </c>
      <c r="CE13" s="187">
        <f>'5'!$M$133</f>
        <v>1</v>
      </c>
      <c r="CF13" s="187">
        <f>'5'!$M$134</f>
        <v>100</v>
      </c>
      <c r="CG13" s="187">
        <f>'5'!$M$135</f>
        <v>0</v>
      </c>
      <c r="CH13" s="187">
        <f>'5'!$M$136</f>
        <v>0</v>
      </c>
      <c r="CI13" s="187">
        <f>'5'!$M$137</f>
        <v>0</v>
      </c>
      <c r="CJ13" s="187">
        <f>'5'!$M$138</f>
        <v>0</v>
      </c>
      <c r="CK13" s="187">
        <f>'5'!$M$139</f>
        <v>1</v>
      </c>
      <c r="CL13" s="187">
        <f>'5'!$M$140</f>
        <v>50</v>
      </c>
      <c r="CM13" s="187">
        <f>'5'!$M$141</f>
        <v>0</v>
      </c>
      <c r="CN13" s="187">
        <f>'5'!$M$142</f>
        <v>0</v>
      </c>
      <c r="CO13" s="187">
        <f>'5'!$M$143</f>
        <v>1</v>
      </c>
      <c r="CP13" s="187">
        <f>'5'!$M$144</f>
        <v>50</v>
      </c>
      <c r="CQ13" s="187">
        <f>'5'!$M$145</f>
        <v>0</v>
      </c>
      <c r="CR13" s="187">
        <f>'5'!$M$146</f>
        <v>0</v>
      </c>
      <c r="CS13" s="187">
        <f>'5'!$M$147</f>
        <v>0</v>
      </c>
      <c r="CT13" s="187">
        <f>'5'!$M$148</f>
        <v>0</v>
      </c>
      <c r="CU13" s="187">
        <f>'5'!$M$149</f>
        <v>0</v>
      </c>
      <c r="CV13" s="187">
        <f>'5'!$M$150</f>
        <v>0</v>
      </c>
      <c r="CW13" s="187">
        <f>'5'!$M$151</f>
        <v>2</v>
      </c>
      <c r="CX13" s="187">
        <f>'5'!$M$152</f>
        <v>125</v>
      </c>
      <c r="CY13" s="187">
        <f>'5'!$M$153</f>
        <v>0</v>
      </c>
      <c r="CZ13" s="187">
        <f>'5'!$M$154</f>
        <v>0</v>
      </c>
      <c r="DA13" s="187">
        <f>'5'!$M$155</f>
        <v>1</v>
      </c>
      <c r="DB13" s="187">
        <f>'5'!$M$156</f>
        <v>100</v>
      </c>
      <c r="DC13" s="187">
        <f>'5'!$M$157</f>
        <v>2</v>
      </c>
      <c r="DD13" s="187">
        <f>'5'!$M$158</f>
        <v>150</v>
      </c>
      <c r="DE13" s="102">
        <f>'5'!$M$159</f>
        <v>9</v>
      </c>
      <c r="DF13" s="102">
        <f>'5'!$M$160</f>
        <v>650</v>
      </c>
      <c r="DG13" s="187">
        <f>'5'!$M$161</f>
        <v>0</v>
      </c>
      <c r="DH13" s="187">
        <f>'5'!$M$162</f>
        <v>0</v>
      </c>
      <c r="DI13" s="187">
        <f>'5'!$M$163</f>
        <v>0</v>
      </c>
      <c r="DJ13" s="187">
        <f>'5'!$M$164</f>
        <v>0</v>
      </c>
      <c r="DK13" s="187">
        <f>'5'!$M$165</f>
        <v>12</v>
      </c>
      <c r="DL13" s="187">
        <f>'5'!$M$166</f>
        <v>4245</v>
      </c>
      <c r="DM13" s="187">
        <f>'5'!$M$167</f>
        <v>3</v>
      </c>
      <c r="DN13" s="187">
        <f>'5'!$M$168</f>
        <v>150</v>
      </c>
      <c r="DO13" s="187">
        <f>'5'!$M$169</f>
        <v>0</v>
      </c>
      <c r="DP13" s="187">
        <f>'5'!$M$170</f>
        <v>0</v>
      </c>
      <c r="DQ13" s="187">
        <f>'5'!$M$171</f>
        <v>822</v>
      </c>
      <c r="DR13" s="187">
        <f>'5'!$M$172</f>
        <v>4245</v>
      </c>
      <c r="DS13" s="187">
        <f>'5'!$M$173</f>
        <v>0</v>
      </c>
      <c r="DT13" s="187">
        <f>'5'!$M$174</f>
        <v>0</v>
      </c>
      <c r="DU13" s="187">
        <f>'5'!$M$175</f>
        <v>39</v>
      </c>
      <c r="DV13" s="192">
        <f>'5'!$M$176</f>
        <v>4245</v>
      </c>
      <c r="DW13" s="188">
        <f>'5'!$M$177</f>
        <v>876</v>
      </c>
      <c r="DX13" s="188">
        <f>'5'!$M$178</f>
        <v>12885</v>
      </c>
      <c r="DY13" s="189">
        <f>'5'!$M$179</f>
        <v>425</v>
      </c>
      <c r="DZ13" s="189">
        <f>'5'!$M$193</f>
        <v>166</v>
      </c>
      <c r="EA13" s="189">
        <f>'5'!$M$181</f>
        <v>154</v>
      </c>
      <c r="EB13" s="189">
        <f>'5'!$M$180</f>
        <v>154</v>
      </c>
      <c r="EC13" s="189">
        <f>'5'!$M$183</f>
        <v>19</v>
      </c>
      <c r="ED13" s="189">
        <f>'5'!$M$182</f>
        <v>16</v>
      </c>
      <c r="EE13" s="189">
        <f>'5'!$M$185</f>
        <v>154</v>
      </c>
      <c r="EF13" s="189">
        <f>'5'!$M$184</f>
        <v>140</v>
      </c>
      <c r="EG13" s="189">
        <f>'5'!$M$186</f>
        <v>399</v>
      </c>
      <c r="EH13" s="189">
        <f>'5'!$M$187</f>
        <v>425</v>
      </c>
      <c r="EI13" s="189">
        <f>'5'!$M$188</f>
        <v>419</v>
      </c>
      <c r="EJ13" s="189">
        <f>'5'!$M$189</f>
        <v>422</v>
      </c>
      <c r="EK13" s="189">
        <f>'5'!$M$190</f>
        <v>410</v>
      </c>
      <c r="EL13" s="189">
        <f>'5'!$M$191</f>
        <v>329</v>
      </c>
      <c r="EM13" s="189">
        <f>'5'!$M$192</f>
        <v>234</v>
      </c>
      <c r="EN13" s="190">
        <f>'5'!$M$194</f>
        <v>16</v>
      </c>
      <c r="EO13" s="190">
        <f>'5'!$M$195</f>
        <v>34</v>
      </c>
      <c r="EP13" s="190">
        <f>'5'!$M$196</f>
        <v>2</v>
      </c>
      <c r="EQ13" s="190">
        <f>'5'!$M$197</f>
        <v>100</v>
      </c>
      <c r="ER13" s="190">
        <f>'5'!$M$198</f>
        <v>0</v>
      </c>
      <c r="ES13" s="190">
        <f>'5'!$M$199</f>
        <v>0</v>
      </c>
      <c r="ET13" s="190">
        <f>'5'!$M$200</f>
        <v>0</v>
      </c>
      <c r="EU13" s="190">
        <f>'5'!$M$201</f>
        <v>0</v>
      </c>
      <c r="EV13" s="190">
        <f>'5'!$M$202</f>
        <v>0</v>
      </c>
      <c r="EW13" s="190">
        <f>'5'!$M$203</f>
        <v>0</v>
      </c>
      <c r="EX13" s="190">
        <f>'5'!$M$204</f>
        <v>0</v>
      </c>
      <c r="EY13" s="190">
        <f>'5'!$M$205</f>
        <v>0</v>
      </c>
      <c r="EZ13" s="102">
        <f>'5'!$M$207</f>
        <v>0</v>
      </c>
      <c r="FA13" s="102">
        <f>'5'!$M$208</f>
        <v>0</v>
      </c>
      <c r="FB13" s="102">
        <f>'5'!$M$209</f>
        <v>0</v>
      </c>
      <c r="FC13" s="102">
        <f>'5'!$M$210</f>
        <v>0</v>
      </c>
      <c r="FD13" s="102">
        <f>'5'!$M$212</f>
        <v>0</v>
      </c>
      <c r="FE13" s="102">
        <f>'5'!$M$213</f>
        <v>0</v>
      </c>
      <c r="FF13" s="102">
        <f>'5'!$M$214</f>
        <v>0</v>
      </c>
      <c r="FG13" s="102">
        <f>'5'!$M$215</f>
        <v>0</v>
      </c>
      <c r="FH13" s="102">
        <f>'5'!$M$217</f>
        <v>0</v>
      </c>
      <c r="FI13" s="102">
        <f>'5'!$M$218</f>
        <v>0</v>
      </c>
      <c r="FJ13" s="102">
        <f>'5'!$M$219</f>
        <v>0</v>
      </c>
      <c r="FK13" s="102">
        <f>'5'!$M$220</f>
        <v>0</v>
      </c>
      <c r="FL13" s="102">
        <f>'5'!$M$222</f>
        <v>0</v>
      </c>
      <c r="FM13" s="102">
        <f>'5'!$M$223</f>
        <v>0</v>
      </c>
      <c r="FN13" s="102">
        <f>'5'!$M$224</f>
        <v>0</v>
      </c>
      <c r="FO13" s="102">
        <f>'5'!$M$225</f>
        <v>0</v>
      </c>
      <c r="FP13" s="102">
        <f>'5'!$M$227</f>
        <v>0</v>
      </c>
      <c r="FQ13" s="102">
        <f>'5'!$M$228</f>
        <v>0</v>
      </c>
      <c r="FR13" s="102">
        <f>'5'!$M$229</f>
        <v>0</v>
      </c>
      <c r="FS13" s="102">
        <f>'5'!$M$230</f>
        <v>0</v>
      </c>
      <c r="FT13" s="102">
        <f>'5'!$M$232</f>
        <v>0</v>
      </c>
      <c r="FU13" s="102">
        <f>'5'!$M$233</f>
        <v>0</v>
      </c>
      <c r="FV13" s="102">
        <f>'5'!$M$234</f>
        <v>0</v>
      </c>
      <c r="FW13" s="102">
        <f>'5'!$M$235</f>
        <v>0</v>
      </c>
      <c r="FX13" s="191">
        <f>'5'!$M$237</f>
        <v>0</v>
      </c>
      <c r="FY13" s="191">
        <f>'5'!$M$238</f>
        <v>0</v>
      </c>
      <c r="FZ13" s="191">
        <f>'5'!$M$239</f>
        <v>0</v>
      </c>
      <c r="GA13" s="191">
        <f>'5'!$M$240</f>
        <v>0</v>
      </c>
      <c r="GB13" s="191">
        <f>'5'!$M$242</f>
        <v>0</v>
      </c>
      <c r="GC13" s="191">
        <f>'5'!$M$243</f>
        <v>0</v>
      </c>
      <c r="GD13" s="191">
        <f>'5'!$M$244</f>
        <v>0</v>
      </c>
      <c r="GE13" s="191">
        <f>'5'!$M$245</f>
        <v>0</v>
      </c>
      <c r="GF13" s="102">
        <f>'5'!$M$247</f>
        <v>0</v>
      </c>
      <c r="GG13" s="102">
        <f>'5'!$M$248</f>
        <v>0</v>
      </c>
      <c r="GH13" s="102">
        <f>'5'!$M$249</f>
        <v>0</v>
      </c>
      <c r="GI13" s="102">
        <f>'5'!$M$250</f>
        <v>0</v>
      </c>
      <c r="GJ13" s="191">
        <f>'5'!$M$252</f>
        <v>0</v>
      </c>
      <c r="GK13" s="191">
        <f>'5'!$M$253</f>
        <v>0</v>
      </c>
      <c r="GL13" s="191">
        <f>'5'!$M$233</f>
        <v>0</v>
      </c>
      <c r="GM13" s="191">
        <f>'5'!$M$255</f>
        <v>0</v>
      </c>
      <c r="GN13" s="859">
        <f>'5'!$M$257</f>
        <v>0</v>
      </c>
      <c r="GO13" s="859">
        <f>'5'!$M$258</f>
        <v>0</v>
      </c>
      <c r="GP13" s="859">
        <f>'5'!$M$259</f>
        <v>0</v>
      </c>
      <c r="GQ13" s="859">
        <f>'5'!$M$260</f>
        <v>0</v>
      </c>
      <c r="GR13" s="191">
        <f>'5'!$M$262</f>
        <v>0</v>
      </c>
      <c r="GS13" s="191">
        <f>'5'!$M$263</f>
        <v>0</v>
      </c>
      <c r="GT13" s="191">
        <f>'5'!$M$264</f>
        <v>0</v>
      </c>
      <c r="GU13" s="191">
        <f>'5'!$M$265</f>
        <v>0</v>
      </c>
      <c r="GV13" s="859">
        <f>'5'!$M$267</f>
        <v>0</v>
      </c>
      <c r="GW13" s="859">
        <f>'5'!$M$268</f>
        <v>0</v>
      </c>
      <c r="GX13" s="859">
        <f>'5'!$M$269</f>
        <v>0</v>
      </c>
      <c r="GY13" s="859">
        <f>'5'!$M$270</f>
        <v>0</v>
      </c>
    </row>
    <row r="14" spans="1:207" ht="15" customHeight="1" x14ac:dyDescent="0.25">
      <c r="B14" s="8"/>
      <c r="C14" s="8"/>
      <c r="D14" s="35">
        <f>'6'!M9</f>
        <v>6</v>
      </c>
      <c r="E14" s="8">
        <v>1</v>
      </c>
      <c r="F14" s="8">
        <v>1</v>
      </c>
      <c r="G14" s="8"/>
      <c r="H14" s="8"/>
      <c r="I14" s="187">
        <f>'6'!$M$59</f>
        <v>4</v>
      </c>
      <c r="J14" s="187">
        <f>'6'!$M$60</f>
        <v>70</v>
      </c>
      <c r="K14" s="187">
        <f>'6'!$M$61</f>
        <v>0</v>
      </c>
      <c r="L14" s="187">
        <f>'6'!$M$62</f>
        <v>0</v>
      </c>
      <c r="M14" s="187">
        <f>'6'!$M$63</f>
        <v>12</v>
      </c>
      <c r="N14" s="187">
        <f>'6'!$M$64</f>
        <v>225</v>
      </c>
      <c r="O14" s="187">
        <f>'6'!$M$65</f>
        <v>3</v>
      </c>
      <c r="P14" s="187">
        <f>'6'!$M$66</f>
        <v>60</v>
      </c>
      <c r="Q14" s="187">
        <f>'6'!$M$67</f>
        <v>0</v>
      </c>
      <c r="R14" s="187">
        <f>'6'!$M$68</f>
        <v>0</v>
      </c>
      <c r="S14" s="187">
        <f>'6'!$M$69</f>
        <v>0</v>
      </c>
      <c r="T14" s="187">
        <f>'6'!$M$70</f>
        <v>0</v>
      </c>
      <c r="U14" s="187">
        <f>'6'!$M$71</f>
        <v>0</v>
      </c>
      <c r="V14" s="187">
        <f>'6'!$M$72</f>
        <v>0</v>
      </c>
      <c r="W14" s="187">
        <f>'6'!$M$73</f>
        <v>0</v>
      </c>
      <c r="X14" s="187">
        <f>'6'!$M$74</f>
        <v>0</v>
      </c>
      <c r="Y14" s="187">
        <f>'6'!$M$75</f>
        <v>0</v>
      </c>
      <c r="Z14" s="187">
        <f>'6'!$M$76</f>
        <v>0</v>
      </c>
      <c r="AA14" s="187">
        <f>'6'!$M$77</f>
        <v>0</v>
      </c>
      <c r="AB14" s="187">
        <f>'6'!$M$78</f>
        <v>0</v>
      </c>
      <c r="AC14" s="187">
        <f>'6'!$M$79</f>
        <v>0</v>
      </c>
      <c r="AD14" s="187">
        <f>'6'!$M$80</f>
        <v>0</v>
      </c>
      <c r="AE14" s="187">
        <f>'6'!$M$81</f>
        <v>0</v>
      </c>
      <c r="AF14" s="187">
        <f>'6'!$M$82</f>
        <v>0</v>
      </c>
      <c r="AG14" s="187">
        <f>'6'!$M$83</f>
        <v>0</v>
      </c>
      <c r="AH14" s="187">
        <f>'6'!$M$84</f>
        <v>0</v>
      </c>
      <c r="AI14" s="187">
        <f>'6'!$M$85</f>
        <v>0</v>
      </c>
      <c r="AJ14" s="187">
        <f>'6'!$M$86</f>
        <v>0</v>
      </c>
      <c r="AK14" s="187">
        <f>'6'!$M$87</f>
        <v>3</v>
      </c>
      <c r="AL14" s="187">
        <f>'6'!$M$88</f>
        <v>45</v>
      </c>
      <c r="AM14" s="187">
        <f>'6'!$M$89</f>
        <v>2</v>
      </c>
      <c r="AN14" s="187">
        <f>'6'!$M$90</f>
        <v>50</v>
      </c>
      <c r="AO14" s="102">
        <f>'6'!$M$91</f>
        <v>24</v>
      </c>
      <c r="AP14" s="102">
        <f>'6'!$M$92</f>
        <v>450</v>
      </c>
      <c r="AQ14" s="187">
        <f>'6'!$M$93</f>
        <v>0</v>
      </c>
      <c r="AR14" s="187">
        <f>'6'!$M$94</f>
        <v>0</v>
      </c>
      <c r="AS14" s="187">
        <f>'6'!$M$95</f>
        <v>0</v>
      </c>
      <c r="AT14" s="187">
        <f>'6'!$M$96</f>
        <v>0</v>
      </c>
      <c r="AU14" s="187">
        <f>'6'!$M$97</f>
        <v>0</v>
      </c>
      <c r="AV14" s="187">
        <f>'6'!$M$98</f>
        <v>0</v>
      </c>
      <c r="AW14" s="187">
        <f>'6'!$M$99</f>
        <v>3</v>
      </c>
      <c r="AX14" s="187">
        <f>'6'!$M$100</f>
        <v>45</v>
      </c>
      <c r="AY14" s="187">
        <f>'6'!$M$101</f>
        <v>0</v>
      </c>
      <c r="AZ14" s="187">
        <f>'6'!$M$102</f>
        <v>0</v>
      </c>
      <c r="BA14" s="187">
        <f>'6'!$M$103</f>
        <v>0</v>
      </c>
      <c r="BB14" s="187">
        <f>'6'!$M$104</f>
        <v>0</v>
      </c>
      <c r="BC14" s="187">
        <f>'6'!$M$105</f>
        <v>0</v>
      </c>
      <c r="BD14" s="187">
        <f>'6'!$M$106</f>
        <v>0</v>
      </c>
      <c r="BE14" s="187">
        <f>'6'!$M$107</f>
        <v>0</v>
      </c>
      <c r="BF14" s="187">
        <f>'6'!$M$108</f>
        <v>0</v>
      </c>
      <c r="BG14" s="187">
        <f>'6'!$M$109</f>
        <v>0</v>
      </c>
      <c r="BH14" s="187">
        <f>'6'!$M$110</f>
        <v>0</v>
      </c>
      <c r="BI14" s="187">
        <f>'6'!$M$111</f>
        <v>0</v>
      </c>
      <c r="BJ14" s="187">
        <f>'6'!$M$112</f>
        <v>0</v>
      </c>
      <c r="BK14" s="187">
        <f>'6'!$M$113</f>
        <v>0</v>
      </c>
      <c r="BL14" s="187">
        <f>'6'!$M$114</f>
        <v>0</v>
      </c>
      <c r="BM14" s="187">
        <f>'6'!$M$115</f>
        <v>0</v>
      </c>
      <c r="BN14" s="187">
        <f>'6'!$M$116</f>
        <v>0</v>
      </c>
      <c r="BO14" s="187">
        <f>'6'!$M$117</f>
        <v>0</v>
      </c>
      <c r="BP14" s="187">
        <f>'6'!$M$118</f>
        <v>3</v>
      </c>
      <c r="BQ14" s="187">
        <f>'6'!$M$119</f>
        <v>45</v>
      </c>
      <c r="BR14" s="187">
        <f>'6'!$M$120</f>
        <v>0</v>
      </c>
      <c r="BS14" s="187">
        <f>'6'!$M$121</f>
        <v>0</v>
      </c>
      <c r="BT14" s="187">
        <f>'6'!$M$122</f>
        <v>0</v>
      </c>
      <c r="BU14" s="187">
        <f>'6'!$M$123</f>
        <v>0</v>
      </c>
      <c r="BV14" s="187">
        <f>'6'!$M$124</f>
        <v>0</v>
      </c>
      <c r="BW14" s="102">
        <f>'6'!$M$125</f>
        <v>48</v>
      </c>
      <c r="BX14" s="102">
        <f>'6'!$M$126</f>
        <v>48</v>
      </c>
      <c r="BY14" s="187">
        <f>'6'!$M$127</f>
        <v>0</v>
      </c>
      <c r="BZ14" s="187">
        <f>'6'!$M$128</f>
        <v>0</v>
      </c>
      <c r="CA14" s="187">
        <f>'6'!$M$129</f>
        <v>0</v>
      </c>
      <c r="CB14" s="187">
        <f>'6'!$M$130</f>
        <v>0</v>
      </c>
      <c r="CC14" s="187">
        <f>'6'!$M$131</f>
        <v>1</v>
      </c>
      <c r="CD14" s="187">
        <f>'6'!$M$132</f>
        <v>30</v>
      </c>
      <c r="CE14" s="187">
        <f>'6'!$M$133</f>
        <v>0</v>
      </c>
      <c r="CF14" s="187">
        <f>'6'!$M$134</f>
        <v>0</v>
      </c>
      <c r="CG14" s="187">
        <f>'6'!$M$135</f>
        <v>0</v>
      </c>
      <c r="CH14" s="187">
        <f>'6'!$M$136</f>
        <v>0</v>
      </c>
      <c r="CI14" s="187">
        <f>'6'!$M$137</f>
        <v>1</v>
      </c>
      <c r="CJ14" s="187">
        <f>'6'!$M$138</f>
        <v>30</v>
      </c>
      <c r="CK14" s="187">
        <f>'6'!$M$139</f>
        <v>0</v>
      </c>
      <c r="CL14" s="187">
        <f>'6'!$M$140</f>
        <v>0</v>
      </c>
      <c r="CM14" s="187">
        <f>'6'!$M$141</f>
        <v>0</v>
      </c>
      <c r="CN14" s="187">
        <f>'6'!$M$142</f>
        <v>0</v>
      </c>
      <c r="CO14" s="187">
        <f>'6'!$M$143</f>
        <v>0</v>
      </c>
      <c r="CP14" s="187">
        <f>'6'!$M$144</f>
        <v>0</v>
      </c>
      <c r="CQ14" s="187">
        <f>'6'!$M$145</f>
        <v>0</v>
      </c>
      <c r="CR14" s="187">
        <f>'6'!$M$146</f>
        <v>0</v>
      </c>
      <c r="CS14" s="187">
        <f>'6'!$M$147</f>
        <v>0</v>
      </c>
      <c r="CT14" s="187">
        <f>'6'!$M$148</f>
        <v>0</v>
      </c>
      <c r="CU14" s="187">
        <f>'6'!$M$149</f>
        <v>0</v>
      </c>
      <c r="CV14" s="187">
        <f>'6'!$M$150</f>
        <v>0</v>
      </c>
      <c r="CW14" s="187">
        <f>'6'!$M$151</f>
        <v>1</v>
      </c>
      <c r="CX14" s="187">
        <f>'6'!$M$152</f>
        <v>30</v>
      </c>
      <c r="CY14" s="187">
        <f>'6'!$M$153</f>
        <v>0</v>
      </c>
      <c r="CZ14" s="187">
        <f>'6'!$M$154</f>
        <v>0</v>
      </c>
      <c r="DA14" s="187">
        <f>'6'!$M$155</f>
        <v>0</v>
      </c>
      <c r="DB14" s="187">
        <f>'6'!$M$156</f>
        <v>0</v>
      </c>
      <c r="DC14" s="187">
        <f>'6'!$M$157</f>
        <v>1</v>
      </c>
      <c r="DD14" s="187">
        <f>'6'!$M$158</f>
        <v>26</v>
      </c>
      <c r="DE14" s="102">
        <f>'6'!$M$159</f>
        <v>3</v>
      </c>
      <c r="DF14" s="102">
        <f>'6'!$M$160</f>
        <v>90</v>
      </c>
      <c r="DG14" s="187">
        <f>'6'!$M$161</f>
        <v>0</v>
      </c>
      <c r="DH14" s="187">
        <f>'6'!$M$162</f>
        <v>0</v>
      </c>
      <c r="DI14" s="187">
        <f>'6'!$M$163</f>
        <v>0</v>
      </c>
      <c r="DJ14" s="187">
        <f>'6'!$M$164</f>
        <v>0</v>
      </c>
      <c r="DK14" s="187">
        <f>'6'!$M$165</f>
        <v>12</v>
      </c>
      <c r="DL14" s="187">
        <f>'6'!$M$166</f>
        <v>4245</v>
      </c>
      <c r="DM14" s="187">
        <f>'6'!$M$167</f>
        <v>3</v>
      </c>
      <c r="DN14" s="187">
        <f>'6'!$M$168</f>
        <v>150</v>
      </c>
      <c r="DO14" s="187">
        <f>'6'!$M$169</f>
        <v>0</v>
      </c>
      <c r="DP14" s="187">
        <f>'6'!$M$170</f>
        <v>0</v>
      </c>
      <c r="DQ14" s="187">
        <f>'6'!$M$171</f>
        <v>822</v>
      </c>
      <c r="DR14" s="187">
        <f>'6'!$M$172</f>
        <v>4245</v>
      </c>
      <c r="DS14" s="187">
        <f>'6'!$M$173</f>
        <v>0</v>
      </c>
      <c r="DT14" s="187">
        <f>'6'!$M$174</f>
        <v>0</v>
      </c>
      <c r="DU14" s="187">
        <f>'6'!$M$175</f>
        <v>39</v>
      </c>
      <c r="DV14" s="192">
        <f>'6'!$M$176</f>
        <v>4245</v>
      </c>
      <c r="DW14" s="188">
        <f>'6'!$M$177</f>
        <v>876</v>
      </c>
      <c r="DX14" s="188">
        <f>'6'!$M$178</f>
        <v>12885</v>
      </c>
      <c r="DY14" s="189">
        <f>'6'!$M$179</f>
        <v>370</v>
      </c>
      <c r="DZ14" s="189">
        <f>'6'!$M$193</f>
        <v>163</v>
      </c>
      <c r="EA14" s="189">
        <f>'6'!$M$181</f>
        <v>89</v>
      </c>
      <c r="EB14" s="189">
        <f>'6'!$M$180</f>
        <v>89</v>
      </c>
      <c r="EC14" s="189">
        <f>'6'!$M$183</f>
        <v>13</v>
      </c>
      <c r="ED14" s="189">
        <f>'6'!$M$182</f>
        <v>13</v>
      </c>
      <c r="EE14" s="189">
        <f>'6'!$M$185</f>
        <v>89</v>
      </c>
      <c r="EF14" s="189">
        <f>'6'!$M$184</f>
        <v>86</v>
      </c>
      <c r="EG14" s="189">
        <f>'6'!$M$186</f>
        <v>347</v>
      </c>
      <c r="EH14" s="189">
        <f>'6'!$M$187</f>
        <v>369</v>
      </c>
      <c r="EI14" s="189">
        <f>'6'!$M$188</f>
        <v>361</v>
      </c>
      <c r="EJ14" s="189">
        <f>'6'!$M$189</f>
        <v>366</v>
      </c>
      <c r="EK14" s="189">
        <f>'6'!$M$190</f>
        <v>355</v>
      </c>
      <c r="EL14" s="189">
        <f>'6'!$M$191</f>
        <v>312</v>
      </c>
      <c r="EM14" s="189">
        <f>'6'!$M$192</f>
        <v>209</v>
      </c>
      <c r="EN14" s="190">
        <f>'6'!$M$194</f>
        <v>24</v>
      </c>
      <c r="EO14" s="190">
        <f>'6'!$M$195</f>
        <v>49</v>
      </c>
      <c r="EP14" s="190">
        <f>'6'!$M$196</f>
        <v>0</v>
      </c>
      <c r="EQ14" s="190">
        <f>'6'!$M$197</f>
        <v>0</v>
      </c>
      <c r="ER14" s="190">
        <f>'6'!$M$198</f>
        <v>0</v>
      </c>
      <c r="ES14" s="190">
        <f>'6'!$M$199</f>
        <v>0</v>
      </c>
      <c r="ET14" s="190">
        <f>'6'!$M$200</f>
        <v>0</v>
      </c>
      <c r="EU14" s="190">
        <f>'6'!$M$201</f>
        <v>0</v>
      </c>
      <c r="EV14" s="190">
        <f>'6'!$M$202</f>
        <v>0</v>
      </c>
      <c r="EW14" s="190">
        <f>'6'!$M$203</f>
        <v>0</v>
      </c>
      <c r="EX14" s="190">
        <f>'6'!$M$204</f>
        <v>0</v>
      </c>
      <c r="EY14" s="190">
        <f>'6'!$M$205</f>
        <v>0</v>
      </c>
      <c r="EZ14" s="102">
        <f>'6'!$M$207</f>
        <v>0</v>
      </c>
      <c r="FA14" s="102">
        <f>'6'!$M$208</f>
        <v>0</v>
      </c>
      <c r="FB14" s="102">
        <f>'6'!$M$209</f>
        <v>0</v>
      </c>
      <c r="FC14" s="102">
        <f>'6'!$M$210</f>
        <v>0</v>
      </c>
      <c r="FD14" s="102">
        <f>'6'!$M$212</f>
        <v>0</v>
      </c>
      <c r="FE14" s="102">
        <f>'6'!$M$213</f>
        <v>0</v>
      </c>
      <c r="FF14" s="102">
        <f>'6'!$M$214</f>
        <v>0</v>
      </c>
      <c r="FG14" s="102">
        <f>'6'!$M$215</f>
        <v>0</v>
      </c>
      <c r="FH14" s="102">
        <f>'6'!$M$217</f>
        <v>0</v>
      </c>
      <c r="FI14" s="102">
        <f>'6'!$M$218</f>
        <v>0</v>
      </c>
      <c r="FJ14" s="102">
        <f>'6'!$M$219</f>
        <v>0</v>
      </c>
      <c r="FK14" s="102">
        <f>'6'!$M$220</f>
        <v>0</v>
      </c>
      <c r="FL14" s="102">
        <f>'6'!$M$222</f>
        <v>0</v>
      </c>
      <c r="FM14" s="102">
        <f>'6'!$M$223</f>
        <v>0</v>
      </c>
      <c r="FN14" s="102">
        <f>'6'!$M$2224</f>
        <v>0</v>
      </c>
      <c r="FO14" s="102">
        <f>'6'!$M$225</f>
        <v>0</v>
      </c>
      <c r="FP14" s="102">
        <f>'6'!$M$227</f>
        <v>0</v>
      </c>
      <c r="FQ14" s="102">
        <f>'6'!$M$207</f>
        <v>0</v>
      </c>
      <c r="FR14" s="102">
        <f>'6'!$M$229</f>
        <v>0</v>
      </c>
      <c r="FS14" s="102">
        <f>'6'!$M$230</f>
        <v>0</v>
      </c>
      <c r="FT14" s="102">
        <f>'6'!$M$232</f>
        <v>0</v>
      </c>
      <c r="FU14" s="102">
        <f>'6'!$M$233</f>
        <v>0</v>
      </c>
      <c r="FV14" s="102">
        <f>'6'!$M$234</f>
        <v>0</v>
      </c>
      <c r="FW14" s="102">
        <f>'6'!$M$235</f>
        <v>0</v>
      </c>
      <c r="FX14" s="191">
        <f>'6'!$M$237</f>
        <v>0</v>
      </c>
      <c r="FY14" s="191">
        <f>'6'!$M$238</f>
        <v>0</v>
      </c>
      <c r="FZ14" s="191">
        <f>'6'!$M$239</f>
        <v>0</v>
      </c>
      <c r="GA14" s="191">
        <f>'6'!$M$240</f>
        <v>0</v>
      </c>
      <c r="GB14" s="191">
        <f>'6'!$M$242</f>
        <v>0</v>
      </c>
      <c r="GC14" s="191">
        <f>'6'!$M$243</f>
        <v>0</v>
      </c>
      <c r="GD14" s="191">
        <f>'6'!$M$244</f>
        <v>0</v>
      </c>
      <c r="GE14" s="191">
        <f>'6'!$M$245</f>
        <v>0</v>
      </c>
      <c r="GF14" s="102">
        <f>'6'!$M$247</f>
        <v>0</v>
      </c>
      <c r="GG14" s="102">
        <f>'6'!$M$248</f>
        <v>0</v>
      </c>
      <c r="GH14" s="102">
        <f>'6'!$M$249</f>
        <v>0</v>
      </c>
      <c r="GI14" s="102">
        <f>'6'!$M$250</f>
        <v>0</v>
      </c>
      <c r="GJ14" s="191">
        <f>'6'!$M$252</f>
        <v>0</v>
      </c>
      <c r="GK14" s="191">
        <f>'6'!$M$253</f>
        <v>0</v>
      </c>
      <c r="GL14" s="191">
        <f>'6'!$M$233</f>
        <v>0</v>
      </c>
      <c r="GM14" s="191">
        <f>'6'!$M$255</f>
        <v>0</v>
      </c>
      <c r="GN14" s="859">
        <f>'6'!$M$257</f>
        <v>0</v>
      </c>
      <c r="GO14" s="859">
        <f>'6'!$M$258</f>
        <v>0</v>
      </c>
      <c r="GP14" s="859">
        <f>'6'!$M$259</f>
        <v>0</v>
      </c>
      <c r="GQ14" s="859">
        <f>'6'!$M$260</f>
        <v>0</v>
      </c>
      <c r="GR14" s="191">
        <f>'6'!$M$262</f>
        <v>0</v>
      </c>
      <c r="GS14" s="191">
        <f>'6'!$M$263</f>
        <v>0</v>
      </c>
      <c r="GT14" s="191">
        <f>'6'!$M$264</f>
        <v>0</v>
      </c>
      <c r="GU14" s="191">
        <f>'6'!$M$265</f>
        <v>0</v>
      </c>
      <c r="GV14" s="859">
        <f>'6'!$M$267</f>
        <v>0</v>
      </c>
      <c r="GW14" s="859">
        <f>'6'!$M$268</f>
        <v>0</v>
      </c>
      <c r="GX14" s="859">
        <f>'6'!$M$269</f>
        <v>0</v>
      </c>
      <c r="GY14" s="859">
        <f>'6'!$M$270</f>
        <v>0</v>
      </c>
    </row>
    <row r="15" spans="1:207" ht="15" customHeight="1" x14ac:dyDescent="0.25">
      <c r="B15" s="8"/>
      <c r="C15" s="8"/>
      <c r="D15" s="35">
        <f>'7'!M9</f>
        <v>7</v>
      </c>
      <c r="E15" s="8">
        <v>1</v>
      </c>
      <c r="F15" s="8">
        <v>1</v>
      </c>
      <c r="G15" s="8"/>
      <c r="H15" s="8"/>
      <c r="I15" s="187">
        <f>'7'!$M$59</f>
        <v>1</v>
      </c>
      <c r="J15" s="187">
        <f>'7'!$M$60</f>
        <v>20</v>
      </c>
      <c r="K15" s="187">
        <f>'7'!$M$61</f>
        <v>0</v>
      </c>
      <c r="L15" s="187">
        <f>'7'!$M$62</f>
        <v>0</v>
      </c>
      <c r="M15" s="187">
        <f>'7'!$M$63</f>
        <v>3</v>
      </c>
      <c r="N15" s="187">
        <f>'7'!$M$64</f>
        <v>25</v>
      </c>
      <c r="O15" s="187">
        <f>'7'!$M$65</f>
        <v>0</v>
      </c>
      <c r="P15" s="187">
        <f>'7'!$M$66</f>
        <v>0</v>
      </c>
      <c r="Q15" s="187">
        <f>'7'!$M$67</f>
        <v>0</v>
      </c>
      <c r="R15" s="187">
        <f>'7'!$M$68</f>
        <v>0</v>
      </c>
      <c r="S15" s="187">
        <f>'7'!$M$69</f>
        <v>0</v>
      </c>
      <c r="T15" s="187">
        <f>'7'!$M$70</f>
        <v>0</v>
      </c>
      <c r="U15" s="187">
        <f>'7'!$M$71</f>
        <v>1</v>
      </c>
      <c r="V15" s="187">
        <f>'7'!$M$72</f>
        <v>20</v>
      </c>
      <c r="W15" s="187">
        <f>'7'!$M$73</f>
        <v>0</v>
      </c>
      <c r="X15" s="187">
        <f>'7'!$M$74</f>
        <v>0</v>
      </c>
      <c r="Y15" s="187">
        <f>'7'!$M$75</f>
        <v>0</v>
      </c>
      <c r="Z15" s="187">
        <f>'7'!$M$76</f>
        <v>0</v>
      </c>
      <c r="AA15" s="187">
        <f>'7'!$M$77</f>
        <v>0</v>
      </c>
      <c r="AB15" s="187">
        <f>'7'!$M$78</f>
        <v>0</v>
      </c>
      <c r="AC15" s="187">
        <f>'7'!$M$79</f>
        <v>0</v>
      </c>
      <c r="AD15" s="187">
        <f>'7'!$M$80</f>
        <v>0</v>
      </c>
      <c r="AE15" s="187">
        <f>'7'!$M$81</f>
        <v>0</v>
      </c>
      <c r="AF15" s="187">
        <f>'7'!$M$82</f>
        <v>0</v>
      </c>
      <c r="AG15" s="187">
        <f>'7'!$M$83</f>
        <v>0</v>
      </c>
      <c r="AH15" s="187">
        <f>'7'!$M$84</f>
        <v>0</v>
      </c>
      <c r="AI15" s="187">
        <f>'7'!$M$85</f>
        <v>0</v>
      </c>
      <c r="AJ15" s="187">
        <f>'7'!$M$86</f>
        <v>0</v>
      </c>
      <c r="AK15" s="187">
        <f>'7'!$M$87</f>
        <v>3</v>
      </c>
      <c r="AL15" s="187">
        <f>'7'!$M$88</f>
        <v>25</v>
      </c>
      <c r="AM15" s="187">
        <f>'7'!$M$89</f>
        <v>2</v>
      </c>
      <c r="AN15" s="187">
        <f>'7'!$M$90</f>
        <v>60</v>
      </c>
      <c r="AO15" s="102">
        <f>'7'!$M$91</f>
        <v>10</v>
      </c>
      <c r="AP15" s="102">
        <f>'7'!$M$92</f>
        <v>150</v>
      </c>
      <c r="AQ15" s="187">
        <f>'7'!$M$93</f>
        <v>0</v>
      </c>
      <c r="AR15" s="187">
        <f>'7'!$M$94</f>
        <v>0</v>
      </c>
      <c r="AS15" s="187">
        <f>'7'!$M$95</f>
        <v>1</v>
      </c>
      <c r="AT15" s="187">
        <f>'7'!$M$96</f>
        <v>20</v>
      </c>
      <c r="AU15" s="187">
        <f>'7'!$M$97</f>
        <v>3</v>
      </c>
      <c r="AV15" s="187">
        <f>'7'!$M$98</f>
        <v>48</v>
      </c>
      <c r="AW15" s="187">
        <f>'7'!$M$99</f>
        <v>0</v>
      </c>
      <c r="AX15" s="187">
        <f>'7'!$M$100</f>
        <v>0</v>
      </c>
      <c r="AY15" s="187">
        <f>'7'!$M$101</f>
        <v>0</v>
      </c>
      <c r="AZ15" s="187">
        <f>'7'!$M$102</f>
        <v>0</v>
      </c>
      <c r="BA15" s="187">
        <f>'7'!$M$103</f>
        <v>1</v>
      </c>
      <c r="BB15" s="187">
        <f>'7'!$M$104</f>
        <v>8</v>
      </c>
      <c r="BC15" s="187">
        <f>'7'!$M$105</f>
        <v>0</v>
      </c>
      <c r="BD15" s="187">
        <f>'7'!$M$106</f>
        <v>0</v>
      </c>
      <c r="BE15" s="187">
        <f>'7'!$M$107</f>
        <v>0</v>
      </c>
      <c r="BF15" s="187">
        <f>'7'!$M$108</f>
        <v>0</v>
      </c>
      <c r="BG15" s="187">
        <f>'7'!$M$109</f>
        <v>0</v>
      </c>
      <c r="BH15" s="187">
        <f>'7'!$M$110</f>
        <v>0</v>
      </c>
      <c r="BI15" s="187">
        <f>'7'!$M$111</f>
        <v>0</v>
      </c>
      <c r="BJ15" s="187">
        <f>'7'!$M$112</f>
        <v>0</v>
      </c>
      <c r="BK15" s="187">
        <f>'7'!$M$113</f>
        <v>0</v>
      </c>
      <c r="BL15" s="187">
        <f>'7'!$M$114</f>
        <v>0</v>
      </c>
      <c r="BM15" s="187">
        <f>'7'!$M$115</f>
        <v>0</v>
      </c>
      <c r="BN15" s="187">
        <f>'7'!$M$116</f>
        <v>0</v>
      </c>
      <c r="BO15" s="187">
        <f>'7'!$M$117</f>
        <v>0</v>
      </c>
      <c r="BP15" s="187">
        <f>'7'!$M$118</f>
        <v>0</v>
      </c>
      <c r="BQ15" s="187">
        <f>'7'!$M$119</f>
        <v>0</v>
      </c>
      <c r="BR15" s="187">
        <f>'7'!$M$120</f>
        <v>0</v>
      </c>
      <c r="BS15" s="187">
        <f>'7'!$M$121</f>
        <v>0</v>
      </c>
      <c r="BT15" s="187">
        <f>'7'!$M$122</f>
        <v>0</v>
      </c>
      <c r="BU15" s="187">
        <f>'7'!$M$123</f>
        <v>1</v>
      </c>
      <c r="BV15" s="187">
        <f>'7'!$M$124</f>
        <v>8</v>
      </c>
      <c r="BW15" s="102">
        <f>'7'!$M$125</f>
        <v>5</v>
      </c>
      <c r="BX15" s="102">
        <f>'7'!$M$126</f>
        <v>76</v>
      </c>
      <c r="BY15" s="187">
        <f>'7'!$M$127</f>
        <v>5</v>
      </c>
      <c r="BZ15" s="187">
        <f>'7'!$M$128</f>
        <v>55</v>
      </c>
      <c r="CA15" s="187">
        <f>'7'!$M$129</f>
        <v>4</v>
      </c>
      <c r="CB15" s="187">
        <f>'7'!$M$130</f>
        <v>800</v>
      </c>
      <c r="CC15" s="187">
        <f>'7'!$M$131</f>
        <v>0</v>
      </c>
      <c r="CD15" s="187">
        <f>'7'!$M$132</f>
        <v>0</v>
      </c>
      <c r="CE15" s="187">
        <f>'7'!$M$133</f>
        <v>0</v>
      </c>
      <c r="CF15" s="187">
        <f>'7'!$M$134</f>
        <v>0</v>
      </c>
      <c r="CG15" s="187">
        <f>'7'!$M$135</f>
        <v>1</v>
      </c>
      <c r="CH15" s="187">
        <f>'7'!$M$136</f>
        <v>500</v>
      </c>
      <c r="CI15" s="187">
        <f>'7'!$M$137</f>
        <v>0</v>
      </c>
      <c r="CJ15" s="187">
        <f>'7'!$M$138</f>
        <v>0</v>
      </c>
      <c r="CK15" s="187">
        <f>'7'!$M$139</f>
        <v>3</v>
      </c>
      <c r="CL15" s="187">
        <f>'7'!$M$140</f>
        <v>35</v>
      </c>
      <c r="CM15" s="187">
        <f>'7'!$M$141</f>
        <v>0</v>
      </c>
      <c r="CN15" s="187">
        <f>'7'!$M$142</f>
        <v>0</v>
      </c>
      <c r="CO15" s="187">
        <f>'7'!$M$143</f>
        <v>0</v>
      </c>
      <c r="CP15" s="187">
        <f>'7'!$M$144</f>
        <v>0</v>
      </c>
      <c r="CQ15" s="187">
        <f>'7'!$M$145</f>
        <v>0</v>
      </c>
      <c r="CR15" s="187">
        <f>'7'!$M$146</f>
        <v>0</v>
      </c>
      <c r="CS15" s="187">
        <f>'7'!$M$147</f>
        <v>0</v>
      </c>
      <c r="CT15" s="187">
        <f>'7'!$M$148</f>
        <v>0</v>
      </c>
      <c r="CU15" s="187">
        <f>'7'!$M$149</f>
        <v>0</v>
      </c>
      <c r="CV15" s="187">
        <f>'7'!$M$150</f>
        <v>0</v>
      </c>
      <c r="CW15" s="187">
        <f>'7'!$M$151</f>
        <v>0</v>
      </c>
      <c r="CX15" s="187">
        <f>'7'!$M$152</f>
        <v>0</v>
      </c>
      <c r="CY15" s="187">
        <f>'7'!$M$153</f>
        <v>0</v>
      </c>
      <c r="CZ15" s="187">
        <f>'7'!$M$154</f>
        <v>0</v>
      </c>
      <c r="DA15" s="187">
        <f>'7'!$M$155</f>
        <v>1</v>
      </c>
      <c r="DB15" s="187">
        <f>'7'!$M$156</f>
        <v>500</v>
      </c>
      <c r="DC15" s="187">
        <f>'7'!$M$157</f>
        <v>1</v>
      </c>
      <c r="DD15" s="187">
        <f>'7'!$M$158</f>
        <v>500</v>
      </c>
      <c r="DE15" s="102">
        <f>'7'!$M$159</f>
        <v>13</v>
      </c>
      <c r="DF15" s="102">
        <f>'7'!$M$160</f>
        <v>1390</v>
      </c>
      <c r="DG15" s="187">
        <f>'7'!$M$161</f>
        <v>0</v>
      </c>
      <c r="DH15" s="187">
        <f>'7'!$M$162</f>
        <v>0</v>
      </c>
      <c r="DI15" s="187">
        <f>'7'!$M$163</f>
        <v>0</v>
      </c>
      <c r="DJ15" s="187">
        <f>'7'!$M$164</f>
        <v>0</v>
      </c>
      <c r="DK15" s="187">
        <f>'7'!$M$165</f>
        <v>12</v>
      </c>
      <c r="DL15" s="187">
        <f>'7'!$M$166</f>
        <v>4245</v>
      </c>
      <c r="DM15" s="187">
        <f>'7'!$M$167</f>
        <v>3</v>
      </c>
      <c r="DN15" s="187">
        <f>'7'!$M$168</f>
        <v>150</v>
      </c>
      <c r="DO15" s="187">
        <f>'7'!$M$169</f>
        <v>0</v>
      </c>
      <c r="DP15" s="187">
        <f>'7'!$M$170</f>
        <v>0</v>
      </c>
      <c r="DQ15" s="187">
        <f>'7'!$M$171</f>
        <v>822</v>
      </c>
      <c r="DR15" s="187">
        <f>'7'!$M$172</f>
        <v>4245</v>
      </c>
      <c r="DS15" s="187">
        <f>'7'!$M$173</f>
        <v>0</v>
      </c>
      <c r="DT15" s="187">
        <f>'7'!$M$174</f>
        <v>0</v>
      </c>
      <c r="DU15" s="187">
        <f>'7'!$M$175</f>
        <v>39</v>
      </c>
      <c r="DV15" s="192">
        <f>'7'!$M$176</f>
        <v>4245</v>
      </c>
      <c r="DW15" s="188">
        <f>'7'!$M$177</f>
        <v>876</v>
      </c>
      <c r="DX15" s="188">
        <f>'7'!$M$178</f>
        <v>12885</v>
      </c>
      <c r="DY15" s="189">
        <f>'7'!$M$179</f>
        <v>433</v>
      </c>
      <c r="DZ15" s="189">
        <f>'7'!$M$193</f>
        <v>162</v>
      </c>
      <c r="EA15" s="189">
        <f>'7'!$M$181</f>
        <v>116</v>
      </c>
      <c r="EB15" s="189">
        <f>'7'!$M$180</f>
        <v>116</v>
      </c>
      <c r="EC15" s="189">
        <f>'7'!$M$183</f>
        <v>22</v>
      </c>
      <c r="ED15" s="189">
        <f>'7'!$M$182</f>
        <v>21</v>
      </c>
      <c r="EE15" s="189">
        <f>'7'!$M$185</f>
        <v>116</v>
      </c>
      <c r="EF15" s="189">
        <f>'7'!$M$184</f>
        <v>102</v>
      </c>
      <c r="EG15" s="189">
        <f>'7'!$M$186</f>
        <v>403</v>
      </c>
      <c r="EH15" s="189">
        <f>'7'!$M$187</f>
        <v>422</v>
      </c>
      <c r="EI15" s="189">
        <f>'7'!$M$188</f>
        <v>413</v>
      </c>
      <c r="EJ15" s="189">
        <f>'7'!$M$189</f>
        <v>416</v>
      </c>
      <c r="EK15" s="189">
        <f>'7'!$M$190</f>
        <v>395</v>
      </c>
      <c r="EL15" s="189">
        <f>'7'!$M$191</f>
        <v>336</v>
      </c>
      <c r="EM15" s="189">
        <f>'7'!$M$192</f>
        <v>229</v>
      </c>
      <c r="EN15" s="190">
        <f>'7'!$M$194</f>
        <v>18</v>
      </c>
      <c r="EO15" s="190">
        <f>'7'!$M$195</f>
        <v>36</v>
      </c>
      <c r="EP15" s="190">
        <f>'7'!$M$196</f>
        <v>2</v>
      </c>
      <c r="EQ15" s="190">
        <f>'7'!$M$197</f>
        <v>500</v>
      </c>
      <c r="ER15" s="190">
        <f>'7'!$M$198</f>
        <v>2</v>
      </c>
      <c r="ES15" s="190">
        <f>'7'!$M$199</f>
        <v>15</v>
      </c>
      <c r="ET15" s="190">
        <f>'7'!$M$200</f>
        <v>0</v>
      </c>
      <c r="EU15" s="190">
        <f>'7'!$M$201</f>
        <v>0</v>
      </c>
      <c r="EV15" s="190">
        <f>'7'!$M$202</f>
        <v>1</v>
      </c>
      <c r="EW15" s="190">
        <f>'7'!$M$203</f>
        <v>15</v>
      </c>
      <c r="EX15" s="190">
        <f>'7'!$M$204</f>
        <v>0</v>
      </c>
      <c r="EY15" s="190">
        <f>'7'!$M$205</f>
        <v>0</v>
      </c>
      <c r="EZ15" s="102">
        <f>'7'!$M$207</f>
        <v>0</v>
      </c>
      <c r="FA15" s="102">
        <f>'7'!$M$208</f>
        <v>0</v>
      </c>
      <c r="FB15" s="102">
        <f>'7'!$M$209</f>
        <v>0</v>
      </c>
      <c r="FC15" s="102">
        <f>'7'!$M$210</f>
        <v>0</v>
      </c>
      <c r="FD15" s="102">
        <f>'7'!$M$212</f>
        <v>0</v>
      </c>
      <c r="FE15" s="102">
        <f>'7'!$M$213</f>
        <v>0</v>
      </c>
      <c r="FF15" s="102">
        <f>'7'!$M$214</f>
        <v>0</v>
      </c>
      <c r="FG15" s="102">
        <f>'7'!$M$215</f>
        <v>0</v>
      </c>
      <c r="FH15" s="102">
        <f>'7'!$M$217</f>
        <v>0</v>
      </c>
      <c r="FI15" s="102">
        <f>'7'!$M$218</f>
        <v>0</v>
      </c>
      <c r="FJ15" s="102">
        <f>'7'!$M$219</f>
        <v>0</v>
      </c>
      <c r="FK15" s="102">
        <f>'7'!$M$220</f>
        <v>0</v>
      </c>
      <c r="FL15" s="102">
        <f>'7'!$M$222</f>
        <v>0</v>
      </c>
      <c r="FM15" s="102">
        <f>'7'!$M$223</f>
        <v>0</v>
      </c>
      <c r="FN15" s="102">
        <f>'7'!$M$224</f>
        <v>0</v>
      </c>
      <c r="FO15" s="102">
        <f>'7'!$M$225</f>
        <v>0</v>
      </c>
      <c r="FP15" s="102">
        <f>'7'!$M$227</f>
        <v>0</v>
      </c>
      <c r="FQ15" s="102">
        <f>'7'!$M$228</f>
        <v>0</v>
      </c>
      <c r="FR15" s="102">
        <f>'7'!$M$229</f>
        <v>0</v>
      </c>
      <c r="FS15" s="102">
        <f>'7'!$M$230</f>
        <v>1</v>
      </c>
      <c r="FT15" s="102">
        <f>'7'!$M$232</f>
        <v>0</v>
      </c>
      <c r="FU15" s="102">
        <f>'7'!$M$233</f>
        <v>0</v>
      </c>
      <c r="FV15" s="102">
        <f>'7'!$M$234</f>
        <v>0</v>
      </c>
      <c r="FW15" s="102">
        <f>'7'!$M$235</f>
        <v>0</v>
      </c>
      <c r="FX15" s="191">
        <f>'7'!$M$237</f>
        <v>0</v>
      </c>
      <c r="FY15" s="191">
        <f>'7'!$M$238</f>
        <v>0</v>
      </c>
      <c r="FZ15" s="191">
        <f>'7'!$M$239</f>
        <v>0</v>
      </c>
      <c r="GA15" s="191">
        <f>'7'!$M$240</f>
        <v>0</v>
      </c>
      <c r="GB15" s="191">
        <f>'7'!$M$242</f>
        <v>0</v>
      </c>
      <c r="GC15" s="191">
        <f>'7'!$M$243</f>
        <v>0</v>
      </c>
      <c r="GD15" s="191">
        <f>'7'!$M$244</f>
        <v>0</v>
      </c>
      <c r="GE15" s="191">
        <f>'7'!$M$245</f>
        <v>0</v>
      </c>
      <c r="GF15" s="102">
        <f>'7'!$M$247</f>
        <v>0</v>
      </c>
      <c r="GG15" s="102">
        <f>'7'!$M$248</f>
        <v>0</v>
      </c>
      <c r="GH15" s="102">
        <f>'7'!$M$249</f>
        <v>0</v>
      </c>
      <c r="GI15" s="102">
        <f>'7'!$M$250</f>
        <v>0</v>
      </c>
      <c r="GJ15" s="191">
        <f>'7'!$M$252</f>
        <v>0</v>
      </c>
      <c r="GK15" s="191">
        <f>'7'!$M$253</f>
        <v>0</v>
      </c>
      <c r="GL15" s="191">
        <f>'7'!$M$233</f>
        <v>0</v>
      </c>
      <c r="GM15" s="191">
        <f>'7'!$M$255</f>
        <v>0</v>
      </c>
      <c r="GN15" s="859">
        <f>'7'!$M$257</f>
        <v>0</v>
      </c>
      <c r="GO15" s="859">
        <f>'7'!$M$258</f>
        <v>0</v>
      </c>
      <c r="GP15" s="859">
        <f>'7'!$M$259</f>
        <v>0</v>
      </c>
      <c r="GQ15" s="859">
        <f>'7'!$M$260</f>
        <v>0</v>
      </c>
      <c r="GR15" s="191">
        <f>'7'!$M$262</f>
        <v>0</v>
      </c>
      <c r="GS15" s="191">
        <f>'7'!$M$263</f>
        <v>0</v>
      </c>
      <c r="GT15" s="191">
        <f>'7'!$M$264</f>
        <v>0</v>
      </c>
      <c r="GU15" s="191">
        <f>'7'!$M$265</f>
        <v>0</v>
      </c>
      <c r="GV15" s="859">
        <f>'7'!$M$267</f>
        <v>0</v>
      </c>
      <c r="GW15" s="859">
        <f>'7'!$M$268</f>
        <v>0</v>
      </c>
      <c r="GX15" s="859">
        <f>'7'!$M$269</f>
        <v>0</v>
      </c>
      <c r="GY15" s="859">
        <f>'7'!$M$270</f>
        <v>0</v>
      </c>
    </row>
    <row r="16" spans="1:207" ht="15" customHeight="1" x14ac:dyDescent="0.25">
      <c r="B16" s="8"/>
      <c r="C16" s="8"/>
      <c r="D16" s="35">
        <f>'8'!M9</f>
        <v>8</v>
      </c>
      <c r="E16" s="8">
        <v>1</v>
      </c>
      <c r="F16" s="8">
        <v>1</v>
      </c>
      <c r="G16" s="8"/>
      <c r="H16" s="8"/>
      <c r="I16" s="187">
        <f>'8'!$M$59</f>
        <v>1</v>
      </c>
      <c r="J16" s="187">
        <f>'8'!$M$60</f>
        <v>20</v>
      </c>
      <c r="K16" s="187">
        <f>'8'!$M$61</f>
        <v>0</v>
      </c>
      <c r="L16" s="187">
        <f>'8'!$M$62</f>
        <v>0</v>
      </c>
      <c r="M16" s="187">
        <f>'8'!$M$63</f>
        <v>9</v>
      </c>
      <c r="N16" s="187">
        <f>'8'!$M$64</f>
        <v>45</v>
      </c>
      <c r="O16" s="187">
        <f>'8'!$M$65</f>
        <v>0</v>
      </c>
      <c r="P16" s="187">
        <f>'8'!$M$66</f>
        <v>0</v>
      </c>
      <c r="Q16" s="187">
        <f>'8'!$M$67</f>
        <v>0</v>
      </c>
      <c r="R16" s="187">
        <f>'8'!$M$68</f>
        <v>0</v>
      </c>
      <c r="S16" s="187">
        <f>'8'!$M$69</f>
        <v>0</v>
      </c>
      <c r="T16" s="187">
        <f>'8'!$M$70</f>
        <v>0</v>
      </c>
      <c r="U16" s="187">
        <f>'8'!$M$71</f>
        <v>1</v>
      </c>
      <c r="V16" s="187">
        <f>'8'!$M$72</f>
        <v>20</v>
      </c>
      <c r="W16" s="187">
        <f>'8'!$M$73</f>
        <v>0</v>
      </c>
      <c r="X16" s="187">
        <f>'8'!$M$74</f>
        <v>0</v>
      </c>
      <c r="Y16" s="187">
        <f>'8'!$M$75</f>
        <v>0</v>
      </c>
      <c r="Z16" s="187">
        <f>'8'!$M$76</f>
        <v>0</v>
      </c>
      <c r="AA16" s="187">
        <f>'8'!$M$77</f>
        <v>0</v>
      </c>
      <c r="AB16" s="187">
        <f>'8'!$M$78</f>
        <v>0</v>
      </c>
      <c r="AC16" s="187">
        <f>'8'!$M$79</f>
        <v>0</v>
      </c>
      <c r="AD16" s="187">
        <f>'8'!$M$80</f>
        <v>0</v>
      </c>
      <c r="AE16" s="187">
        <f>'8'!$M$81</f>
        <v>0</v>
      </c>
      <c r="AF16" s="187">
        <f>'8'!$M$82</f>
        <v>0</v>
      </c>
      <c r="AG16" s="187">
        <f>'8'!$M$83</f>
        <v>0</v>
      </c>
      <c r="AH16" s="187">
        <f>'8'!$M$84</f>
        <v>0</v>
      </c>
      <c r="AI16" s="187">
        <f>'8'!$M$85</f>
        <v>0</v>
      </c>
      <c r="AJ16" s="187">
        <f>'8'!$M$86</f>
        <v>0</v>
      </c>
      <c r="AK16" s="187">
        <f>'8'!$M$87</f>
        <v>0</v>
      </c>
      <c r="AL16" s="187">
        <f>'8'!$M$88</f>
        <v>0</v>
      </c>
      <c r="AM16" s="187">
        <f>'8'!$M$89</f>
        <v>0</v>
      </c>
      <c r="AN16" s="187">
        <f>'8'!$M$90</f>
        <v>0</v>
      </c>
      <c r="AO16" s="102">
        <f>'8'!$M$91</f>
        <v>11</v>
      </c>
      <c r="AP16" s="102">
        <f>'8'!$M$92</f>
        <v>85</v>
      </c>
      <c r="AQ16" s="187">
        <f>'8'!$M$93</f>
        <v>4</v>
      </c>
      <c r="AR16" s="187">
        <f>'8'!$M$94</f>
        <v>40</v>
      </c>
      <c r="AS16" s="187">
        <f>'8'!$M$95</f>
        <v>0</v>
      </c>
      <c r="AT16" s="187">
        <f>'8'!$M$96</f>
        <v>0</v>
      </c>
      <c r="AU16" s="187">
        <f>'8'!$M$97</f>
        <v>0</v>
      </c>
      <c r="AV16" s="187">
        <f>'8'!$M$98</f>
        <v>0</v>
      </c>
      <c r="AW16" s="187">
        <f>'8'!$M$99</f>
        <v>0</v>
      </c>
      <c r="AX16" s="187">
        <f>'8'!$M$100</f>
        <v>0</v>
      </c>
      <c r="AY16" s="187">
        <f>'8'!$M$101</f>
        <v>0</v>
      </c>
      <c r="AZ16" s="187">
        <f>'8'!$M$102</f>
        <v>0</v>
      </c>
      <c r="BA16" s="187">
        <f>'8'!$M$103</f>
        <v>0</v>
      </c>
      <c r="BB16" s="187">
        <f>'8'!$M$104</f>
        <v>0</v>
      </c>
      <c r="BC16" s="187">
        <f>'8'!$M$105</f>
        <v>0</v>
      </c>
      <c r="BD16" s="187">
        <f>'8'!$M$106</f>
        <v>0</v>
      </c>
      <c r="BE16" s="187">
        <f>'8'!$M$107</f>
        <v>0</v>
      </c>
      <c r="BF16" s="187">
        <f>'8'!$M$108</f>
        <v>0</v>
      </c>
      <c r="BG16" s="187">
        <f>'8'!$M$109</f>
        <v>0</v>
      </c>
      <c r="BH16" s="187">
        <f>'8'!$M$110</f>
        <v>0</v>
      </c>
      <c r="BI16" s="187">
        <f>'8'!$M$111</f>
        <v>0</v>
      </c>
      <c r="BJ16" s="187">
        <f>'8'!$M$112</f>
        <v>0</v>
      </c>
      <c r="BK16" s="187">
        <f>'8'!$M$113</f>
        <v>0</v>
      </c>
      <c r="BL16" s="187">
        <f>'8'!$M$114</f>
        <v>0</v>
      </c>
      <c r="BM16" s="187">
        <f>'8'!$M$115</f>
        <v>0</v>
      </c>
      <c r="BN16" s="187">
        <f>'8'!$M$116</f>
        <v>0</v>
      </c>
      <c r="BO16" s="187">
        <f>'8'!$M$117</f>
        <v>0</v>
      </c>
      <c r="BP16" s="187">
        <f>'8'!$M$118</f>
        <v>0</v>
      </c>
      <c r="BQ16" s="187">
        <f>'8'!$M$119</f>
        <v>0</v>
      </c>
      <c r="BR16" s="187">
        <f>'8'!$M$120</f>
        <v>0</v>
      </c>
      <c r="BS16" s="187">
        <f>'8'!$M$121</f>
        <v>0</v>
      </c>
      <c r="BT16" s="187">
        <f>'8'!$M$122</f>
        <v>0</v>
      </c>
      <c r="BU16" s="187">
        <f>'8'!$M$123</f>
        <v>0</v>
      </c>
      <c r="BV16" s="187">
        <f>'8'!$M$124</f>
        <v>0</v>
      </c>
      <c r="BW16" s="102">
        <f>'8'!$M$125</f>
        <v>4</v>
      </c>
      <c r="BX16" s="102">
        <f>'8'!$M$126</f>
        <v>40</v>
      </c>
      <c r="BY16" s="187">
        <f>'8'!$M$127</f>
        <v>4</v>
      </c>
      <c r="BZ16" s="187">
        <f>'8'!$M$128</f>
        <v>40</v>
      </c>
      <c r="CA16" s="187">
        <f>'8'!$M$129</f>
        <v>7</v>
      </c>
      <c r="CB16" s="187">
        <f>'8'!$M$130</f>
        <v>450</v>
      </c>
      <c r="CC16" s="187">
        <f>'8'!$M$131</f>
        <v>3</v>
      </c>
      <c r="CD16" s="187">
        <f>'8'!$M$132</f>
        <v>78</v>
      </c>
      <c r="CE16" s="187">
        <f>'8'!$M$133</f>
        <v>0</v>
      </c>
      <c r="CF16" s="187">
        <f>'8'!$M$134</f>
        <v>0</v>
      </c>
      <c r="CG16" s="187">
        <f>'8'!$M$135</f>
        <v>0</v>
      </c>
      <c r="CH16" s="187">
        <f>'8'!$M$136</f>
        <v>0</v>
      </c>
      <c r="CI16" s="187">
        <f>'8'!$M$137</f>
        <v>0</v>
      </c>
      <c r="CJ16" s="187">
        <f>'8'!$M$138</f>
        <v>0</v>
      </c>
      <c r="CK16" s="187">
        <f>'8'!$M$139</f>
        <v>0</v>
      </c>
      <c r="CL16" s="187">
        <f>'8'!$M$140</f>
        <v>0</v>
      </c>
      <c r="CM16" s="187">
        <f>'8'!$M$141</f>
        <v>0</v>
      </c>
      <c r="CN16" s="187">
        <f>'8'!$M$142</f>
        <v>0</v>
      </c>
      <c r="CO16" s="187">
        <f>'8'!$M$143</f>
        <v>2</v>
      </c>
      <c r="CP16" s="187">
        <f>'8'!$M$144</f>
        <v>200</v>
      </c>
      <c r="CQ16" s="187">
        <f>'8'!$M$145</f>
        <v>0</v>
      </c>
      <c r="CR16" s="187">
        <f>'8'!$M$146</f>
        <v>0</v>
      </c>
      <c r="CS16" s="187">
        <f>'8'!$M$147</f>
        <v>0</v>
      </c>
      <c r="CT16" s="187">
        <f>'8'!$M$148</f>
        <v>0</v>
      </c>
      <c r="CU16" s="187">
        <f>'8'!$M$149</f>
        <v>0</v>
      </c>
      <c r="CV16" s="187">
        <f>'8'!$M$150</f>
        <v>0</v>
      </c>
      <c r="CW16" s="187">
        <f>'8'!$M$151</f>
        <v>0</v>
      </c>
      <c r="CX16" s="187">
        <f>'8'!$M$152</f>
        <v>0</v>
      </c>
      <c r="CY16" s="187">
        <f>'8'!$M$153</f>
        <v>0</v>
      </c>
      <c r="CZ16" s="187">
        <f>'8'!$M$154</f>
        <v>0</v>
      </c>
      <c r="DA16" s="187">
        <f>'8'!$M$155</f>
        <v>3</v>
      </c>
      <c r="DB16" s="187">
        <f>'8'!$M$156</f>
        <v>300</v>
      </c>
      <c r="DC16" s="187">
        <f>'8'!$M$157</f>
        <v>2</v>
      </c>
      <c r="DD16" s="187">
        <f>'8'!$M$158</f>
        <v>120</v>
      </c>
      <c r="DE16" s="102">
        <f>'8'!$M$159</f>
        <v>16</v>
      </c>
      <c r="DF16" s="102">
        <f>'8'!$M$160</f>
        <v>768</v>
      </c>
      <c r="DG16" s="187">
        <f>'8'!$M$161</f>
        <v>0</v>
      </c>
      <c r="DH16" s="187">
        <f>'8'!$M$162</f>
        <v>0</v>
      </c>
      <c r="DI16" s="187">
        <f>'8'!$M$163</f>
        <v>0</v>
      </c>
      <c r="DJ16" s="187">
        <f>'8'!$M$164</f>
        <v>0</v>
      </c>
      <c r="DK16" s="187">
        <f>'8'!$M$165</f>
        <v>12</v>
      </c>
      <c r="DL16" s="187">
        <f>'8'!$M$166</f>
        <v>4245</v>
      </c>
      <c r="DM16" s="187">
        <f>'8'!$M$167</f>
        <v>3</v>
      </c>
      <c r="DN16" s="187">
        <f>'8'!$M$168</f>
        <v>150</v>
      </c>
      <c r="DO16" s="187">
        <f>'8'!$M$169</f>
        <v>0</v>
      </c>
      <c r="DP16" s="187">
        <f>'8'!$M$170</f>
        <v>0</v>
      </c>
      <c r="DQ16" s="187">
        <f>'8'!$M$171</f>
        <v>822</v>
      </c>
      <c r="DR16" s="187">
        <f>'8'!$M$172</f>
        <v>4245</v>
      </c>
      <c r="DS16" s="187">
        <f>'8'!$M$173</f>
        <v>0</v>
      </c>
      <c r="DT16" s="187">
        <f>'8'!$M$174</f>
        <v>0</v>
      </c>
      <c r="DU16" s="187">
        <f>'8'!$M$175</f>
        <v>39</v>
      </c>
      <c r="DV16" s="187">
        <f>'8'!$M$176</f>
        <v>4245</v>
      </c>
      <c r="DW16" s="188">
        <f>'8'!$M$177</f>
        <v>876</v>
      </c>
      <c r="DX16" s="102">
        <f>'8'!$M$178</f>
        <v>12885</v>
      </c>
      <c r="DY16" s="189">
        <f>'8'!$M$179</f>
        <v>405</v>
      </c>
      <c r="DZ16" s="189">
        <f>'8'!$M$193</f>
        <v>149</v>
      </c>
      <c r="EA16" s="189">
        <f>'8'!$M$181</f>
        <v>85</v>
      </c>
      <c r="EB16" s="189">
        <f>'8'!$M$180</f>
        <v>85</v>
      </c>
      <c r="EC16" s="189">
        <f>'8'!$M$183</f>
        <v>13</v>
      </c>
      <c r="ED16" s="189">
        <f>'8'!$M$182</f>
        <v>12</v>
      </c>
      <c r="EE16" s="189">
        <f>'8'!$M$185</f>
        <v>85</v>
      </c>
      <c r="EF16" s="189">
        <f>'8'!$M$184</f>
        <v>72</v>
      </c>
      <c r="EG16" s="189">
        <f>'8'!$M$186</f>
        <v>374</v>
      </c>
      <c r="EH16" s="189">
        <f>'8'!$M$187</f>
        <v>402</v>
      </c>
      <c r="EI16" s="189">
        <f>'8'!$M$188</f>
        <v>385</v>
      </c>
      <c r="EJ16" s="189">
        <f>'8'!$M$189</f>
        <v>396</v>
      </c>
      <c r="EK16" s="189">
        <f>'8'!$M$190</f>
        <v>378</v>
      </c>
      <c r="EL16" s="189">
        <f>'8'!$M$191</f>
        <v>303</v>
      </c>
      <c r="EM16" s="189">
        <f>'8'!$M$192</f>
        <v>216</v>
      </c>
      <c r="EN16" s="190">
        <f>'8'!$M$194</f>
        <v>14</v>
      </c>
      <c r="EO16" s="190">
        <f>'8'!$M$195</f>
        <v>28</v>
      </c>
      <c r="EP16" s="190">
        <f>'8'!$M$196</f>
        <v>3</v>
      </c>
      <c r="EQ16" s="190">
        <f>'8'!$M$197</f>
        <v>300</v>
      </c>
      <c r="ER16" s="190">
        <f>'8'!$M$198</f>
        <v>0</v>
      </c>
      <c r="ES16" s="190">
        <f>'8'!$M$199</f>
        <v>0</v>
      </c>
      <c r="ET16" s="190">
        <f>'8'!$M$200</f>
        <v>0</v>
      </c>
      <c r="EU16" s="190">
        <f>'8'!$M$201</f>
        <v>0</v>
      </c>
      <c r="EV16" s="190">
        <f>'8'!$M$202</f>
        <v>3</v>
      </c>
      <c r="EW16" s="190">
        <f>'8'!$M$203</f>
        <v>93</v>
      </c>
      <c r="EX16" s="190">
        <f>'8'!$M$204</f>
        <v>0</v>
      </c>
      <c r="EY16" s="190">
        <f>'8'!$M$205</f>
        <v>0</v>
      </c>
      <c r="EZ16" s="102">
        <f>'8'!$M$207</f>
        <v>0</v>
      </c>
      <c r="FA16" s="102">
        <f>'8'!$M$208</f>
        <v>0</v>
      </c>
      <c r="FB16" s="102">
        <f>'8'!$M$209</f>
        <v>0</v>
      </c>
      <c r="FC16" s="102">
        <f>'8'!$M$210</f>
        <v>0</v>
      </c>
      <c r="FD16" s="102">
        <f>'8'!$M$212</f>
        <v>0</v>
      </c>
      <c r="FE16" s="102">
        <f>'8'!$M$213</f>
        <v>0</v>
      </c>
      <c r="FF16" s="102">
        <f>'8'!$M$214</f>
        <v>0</v>
      </c>
      <c r="FG16" s="102">
        <f>'8'!$M$215</f>
        <v>0</v>
      </c>
      <c r="FH16" s="102">
        <f>'8'!$M$217</f>
        <v>0</v>
      </c>
      <c r="FI16" s="102">
        <f>'8'!$M$218</f>
        <v>0</v>
      </c>
      <c r="FJ16" s="102">
        <f>'8'!$M$219</f>
        <v>0</v>
      </c>
      <c r="FK16" s="102">
        <f>'8'!$M$220</f>
        <v>0</v>
      </c>
      <c r="FL16" s="102">
        <f>'8'!$M$222</f>
        <v>0</v>
      </c>
      <c r="FM16" s="102">
        <f>'8'!$M$223</f>
        <v>0</v>
      </c>
      <c r="FN16" s="102">
        <f>'8'!$M$224</f>
        <v>0</v>
      </c>
      <c r="FO16" s="102">
        <f>'8'!$M$225</f>
        <v>0</v>
      </c>
      <c r="FP16" s="102">
        <f>'8'!$M$227</f>
        <v>0</v>
      </c>
      <c r="FQ16" s="102">
        <f>'8'!$M$228</f>
        <v>0</v>
      </c>
      <c r="FR16" s="102">
        <f>'8'!$M$229</f>
        <v>0</v>
      </c>
      <c r="FS16" s="102">
        <f>'8'!$M$230</f>
        <v>0</v>
      </c>
      <c r="FT16" s="102">
        <f>'8'!$M$232</f>
        <v>0</v>
      </c>
      <c r="FU16" s="102">
        <f>'8'!$M$233</f>
        <v>0</v>
      </c>
      <c r="FV16" s="102">
        <f>'8'!$M$234</f>
        <v>0</v>
      </c>
      <c r="FW16" s="102">
        <f>'8'!$M$235</f>
        <v>0</v>
      </c>
      <c r="FX16" s="191">
        <f>'8'!$M$237</f>
        <v>0</v>
      </c>
      <c r="FY16" s="191">
        <f>'8'!$M$238</f>
        <v>0</v>
      </c>
      <c r="FZ16" s="191">
        <f>'8'!$M$239</f>
        <v>0</v>
      </c>
      <c r="GA16" s="191">
        <f>'8'!$M$240</f>
        <v>0</v>
      </c>
      <c r="GB16" s="191">
        <f>'8'!$M$242</f>
        <v>0</v>
      </c>
      <c r="GC16" s="191">
        <f>'8'!$M$243</f>
        <v>0</v>
      </c>
      <c r="GD16" s="191">
        <f>'8'!$M$244</f>
        <v>0</v>
      </c>
      <c r="GE16" s="191">
        <f>'8'!$M$245</f>
        <v>0</v>
      </c>
      <c r="GF16" s="102">
        <f>'8'!$M$247</f>
        <v>0</v>
      </c>
      <c r="GG16" s="102">
        <f>'8'!$M$248</f>
        <v>0</v>
      </c>
      <c r="GH16" s="102">
        <f>'8'!$M$249</f>
        <v>0</v>
      </c>
      <c r="GI16" s="102">
        <f>'8'!$M$250</f>
        <v>0</v>
      </c>
      <c r="GJ16" s="191">
        <f>'8'!$M$252</f>
        <v>0</v>
      </c>
      <c r="GK16" s="191">
        <f>'8'!$M$253</f>
        <v>0</v>
      </c>
      <c r="GL16" s="191">
        <f>'8'!$M$233</f>
        <v>0</v>
      </c>
      <c r="GM16" s="191">
        <f>'8'!$M$255</f>
        <v>0</v>
      </c>
      <c r="GN16" s="859">
        <f>'8'!$M$257</f>
        <v>0</v>
      </c>
      <c r="GO16" s="859">
        <f>'8'!$M$258</f>
        <v>0</v>
      </c>
      <c r="GP16" s="859">
        <f>'8'!$M$259</f>
        <v>0</v>
      </c>
      <c r="GQ16" s="859">
        <f>'8'!$M$260</f>
        <v>0</v>
      </c>
      <c r="GR16" s="191">
        <f>'8'!$M$262</f>
        <v>0</v>
      </c>
      <c r="GS16" s="191">
        <f>'8'!$M$263</f>
        <v>0</v>
      </c>
      <c r="GT16" s="191">
        <f>'8'!$M$264</f>
        <v>0</v>
      </c>
      <c r="GU16" s="191">
        <f>'8'!$M$265</f>
        <v>0</v>
      </c>
      <c r="GV16" s="859">
        <f>'8'!$M$267</f>
        <v>0</v>
      </c>
      <c r="GW16" s="859">
        <f>'8'!$M$268</f>
        <v>0</v>
      </c>
      <c r="GX16" s="859">
        <f>'8'!$M$269</f>
        <v>0</v>
      </c>
      <c r="GY16" s="859">
        <f>'8'!$M$270</f>
        <v>0</v>
      </c>
    </row>
    <row r="17" spans="2:207" ht="15" customHeight="1" x14ac:dyDescent="0.25">
      <c r="B17" s="8"/>
      <c r="C17" s="8"/>
      <c r="D17" s="35">
        <f>'9'!M9</f>
        <v>9</v>
      </c>
      <c r="E17" s="8">
        <v>1</v>
      </c>
      <c r="F17" s="8">
        <v>1</v>
      </c>
      <c r="G17" s="8"/>
      <c r="H17" s="8"/>
      <c r="I17" s="187">
        <f>'9'!$M$59</f>
        <v>3</v>
      </c>
      <c r="J17" s="187">
        <f>'9'!$M$60</f>
        <v>30</v>
      </c>
      <c r="K17" s="187">
        <f>'9'!$M$61</f>
        <v>0</v>
      </c>
      <c r="L17" s="187">
        <f>'9'!$M$62</f>
        <v>0</v>
      </c>
      <c r="M17" s="187">
        <f>'9'!$M$63</f>
        <v>0</v>
      </c>
      <c r="N17" s="187">
        <f>'9'!$M$64</f>
        <v>0</v>
      </c>
      <c r="O17" s="187">
        <f>'9'!$M$65</f>
        <v>0</v>
      </c>
      <c r="P17" s="187">
        <f>'9'!$M$66</f>
        <v>0</v>
      </c>
      <c r="Q17" s="187">
        <f>'9'!$M$67</f>
        <v>0</v>
      </c>
      <c r="R17" s="187">
        <f>'9'!$M$68</f>
        <v>0</v>
      </c>
      <c r="S17" s="187">
        <f>'9'!$M$69</f>
        <v>0</v>
      </c>
      <c r="T17" s="187">
        <f>'9'!$M$70</f>
        <v>0</v>
      </c>
      <c r="U17" s="187">
        <f>'9'!$M$71</f>
        <v>3</v>
      </c>
      <c r="V17" s="187">
        <f>'9'!$M$72</f>
        <v>30</v>
      </c>
      <c r="W17" s="187">
        <f>'9'!$M$73</f>
        <v>0</v>
      </c>
      <c r="X17" s="187">
        <f>'9'!$M$74</f>
        <v>0</v>
      </c>
      <c r="Y17" s="187">
        <f>'9'!$M$75</f>
        <v>0</v>
      </c>
      <c r="Z17" s="187">
        <f>'9'!$M$76</f>
        <v>0</v>
      </c>
      <c r="AA17" s="187">
        <f>'9'!$M$77</f>
        <v>0</v>
      </c>
      <c r="AB17" s="187">
        <f>'9'!$M$78</f>
        <v>0</v>
      </c>
      <c r="AC17" s="187">
        <f>'9'!$M$79</f>
        <v>0</v>
      </c>
      <c r="AD17" s="187">
        <f>'9'!$M$80</f>
        <v>0</v>
      </c>
      <c r="AE17" s="187">
        <f>'9'!$M$81</f>
        <v>0</v>
      </c>
      <c r="AF17" s="187">
        <f>'9'!$M$82</f>
        <v>0</v>
      </c>
      <c r="AG17" s="187">
        <f>'9'!$M$83</f>
        <v>9</v>
      </c>
      <c r="AH17" s="187">
        <f>'9'!$M$84</f>
        <v>45</v>
      </c>
      <c r="AI17" s="187">
        <f>'9'!$M$85</f>
        <v>0</v>
      </c>
      <c r="AJ17" s="187">
        <f>'9'!$M$86</f>
        <v>0</v>
      </c>
      <c r="AK17" s="187">
        <f>'9'!$M$87</f>
        <v>0</v>
      </c>
      <c r="AL17" s="187">
        <f>'9'!$M$88</f>
        <v>0</v>
      </c>
      <c r="AM17" s="187">
        <f>'9'!$M$89</f>
        <v>3</v>
      </c>
      <c r="AN17" s="187">
        <f>'9'!$M$90</f>
        <v>30</v>
      </c>
      <c r="AO17" s="102">
        <f>'9'!$M$91</f>
        <v>18</v>
      </c>
      <c r="AP17" s="102">
        <f>'9'!$M$92</f>
        <v>135</v>
      </c>
      <c r="AQ17" s="187">
        <f>'9'!$M$93</f>
        <v>0</v>
      </c>
      <c r="AR17" s="187">
        <f>'9'!$M$94</f>
        <v>0</v>
      </c>
      <c r="AS17" s="187">
        <f>'9'!$M$95</f>
        <v>0</v>
      </c>
      <c r="AT17" s="187">
        <f>'9'!$M$96</f>
        <v>0</v>
      </c>
      <c r="AU17" s="187">
        <f>'9'!$M$97</f>
        <v>0</v>
      </c>
      <c r="AV17" s="187">
        <f>'9'!$M$98</f>
        <v>0</v>
      </c>
      <c r="AW17" s="187">
        <f>'9'!$M$99</f>
        <v>0</v>
      </c>
      <c r="AX17" s="187">
        <f>'9'!$M$100</f>
        <v>0</v>
      </c>
      <c r="AY17" s="187">
        <f>'9'!$M$101</f>
        <v>0</v>
      </c>
      <c r="AZ17" s="187">
        <f>'9'!$M$102</f>
        <v>0</v>
      </c>
      <c r="BA17" s="187">
        <f>'9'!$M$103</f>
        <v>0</v>
      </c>
      <c r="BB17" s="187">
        <f>'9'!$M$104</f>
        <v>0</v>
      </c>
      <c r="BC17" s="187">
        <f>'9'!$M$105</f>
        <v>0</v>
      </c>
      <c r="BD17" s="187">
        <f>'9'!$M$106</f>
        <v>0</v>
      </c>
      <c r="BE17" s="187">
        <f>'9'!$M$107</f>
        <v>0</v>
      </c>
      <c r="BF17" s="187">
        <f>'9'!$M$108</f>
        <v>0</v>
      </c>
      <c r="BG17" s="187">
        <f>'9'!$M$109</f>
        <v>0</v>
      </c>
      <c r="BH17" s="187">
        <f>'9'!$M$110</f>
        <v>0</v>
      </c>
      <c r="BI17" s="187">
        <f>'9'!$M$111</f>
        <v>0</v>
      </c>
      <c r="BJ17" s="187">
        <f>'9'!$M$112</f>
        <v>0</v>
      </c>
      <c r="BK17" s="187">
        <f>'9'!$M$113</f>
        <v>0</v>
      </c>
      <c r="BL17" s="187">
        <f>'9'!$M$114</f>
        <v>0</v>
      </c>
      <c r="BM17" s="187">
        <f>'9'!$M$115</f>
        <v>0</v>
      </c>
      <c r="BN17" s="187">
        <f>'9'!$M$116</f>
        <v>0</v>
      </c>
      <c r="BO17" s="187">
        <f>'9'!$M$117</f>
        <v>0</v>
      </c>
      <c r="BP17" s="187">
        <f>'9'!$M$118</f>
        <v>0</v>
      </c>
      <c r="BQ17" s="187">
        <f>'9'!$M$119</f>
        <v>0</v>
      </c>
      <c r="BR17" s="187">
        <f>'9'!$M$120</f>
        <v>0</v>
      </c>
      <c r="BS17" s="187">
        <f>'9'!$M$121</f>
        <v>0</v>
      </c>
      <c r="BT17" s="187">
        <f>'9'!$M$122</f>
        <v>0</v>
      </c>
      <c r="BU17" s="187">
        <f>'9'!$M$123</f>
        <v>0</v>
      </c>
      <c r="BV17" s="187">
        <f>'9'!$M$124</f>
        <v>0</v>
      </c>
      <c r="BW17" s="102">
        <f>'9'!$M$125</f>
        <v>0</v>
      </c>
      <c r="BX17" s="102">
        <f>'9'!$M$126</f>
        <v>0</v>
      </c>
      <c r="BY17" s="187">
        <f>'9'!$M$127</f>
        <v>0</v>
      </c>
      <c r="BZ17" s="187">
        <f>'9'!$M$128</f>
        <v>0</v>
      </c>
      <c r="CA17" s="187">
        <f>'9'!$M$129</f>
        <v>4</v>
      </c>
      <c r="CB17" s="187">
        <f>'9'!$M$130</f>
        <v>220</v>
      </c>
      <c r="CC17" s="187">
        <f>'9'!$M$131</f>
        <v>0</v>
      </c>
      <c r="CD17" s="187">
        <f>'9'!$M$132</f>
        <v>0</v>
      </c>
      <c r="CE17" s="187">
        <f>'9'!$M$133</f>
        <v>0</v>
      </c>
      <c r="CF17" s="187">
        <f>'9'!$M$134</f>
        <v>0</v>
      </c>
      <c r="CG17" s="187">
        <f>'9'!$M$135</f>
        <v>0</v>
      </c>
      <c r="CH17" s="187">
        <f>'9'!$M$136</f>
        <v>0</v>
      </c>
      <c r="CI17" s="187">
        <f>'9'!$M$137</f>
        <v>0</v>
      </c>
      <c r="CJ17" s="187">
        <f>'9'!$M$138</f>
        <v>0</v>
      </c>
      <c r="CK17" s="187">
        <f>'9'!$M$139</f>
        <v>1</v>
      </c>
      <c r="CL17" s="187">
        <f>'9'!$M$140</f>
        <v>100</v>
      </c>
      <c r="CM17" s="187">
        <f>'9'!$M$141</f>
        <v>0</v>
      </c>
      <c r="CN17" s="187">
        <f>'9'!$M$142</f>
        <v>0</v>
      </c>
      <c r="CO17" s="187">
        <f>'9'!$M$143</f>
        <v>2</v>
      </c>
      <c r="CP17" s="187">
        <f>'9'!$M$144</f>
        <v>100</v>
      </c>
      <c r="CQ17" s="187">
        <f>'9'!$M$145</f>
        <v>0</v>
      </c>
      <c r="CR17" s="187">
        <f>'9'!$M$146</f>
        <v>0</v>
      </c>
      <c r="CS17" s="187">
        <f>'9'!$M$147</f>
        <v>0</v>
      </c>
      <c r="CT17" s="187">
        <f>'9'!$M$148</f>
        <v>0</v>
      </c>
      <c r="CU17" s="187">
        <f>'9'!$M$149</f>
        <v>0</v>
      </c>
      <c r="CV17" s="187">
        <f>'9'!$M$150</f>
        <v>0</v>
      </c>
      <c r="CW17" s="187">
        <f>'9'!$M$151</f>
        <v>0</v>
      </c>
      <c r="CX17" s="187">
        <f>'9'!$M$152</f>
        <v>0</v>
      </c>
      <c r="CY17" s="187">
        <f>'9'!$M$153</f>
        <v>0</v>
      </c>
      <c r="CZ17" s="187">
        <f>'9'!$M$154</f>
        <v>0</v>
      </c>
      <c r="DA17" s="187">
        <f>'9'!$M$155</f>
        <v>0</v>
      </c>
      <c r="DB17" s="187">
        <f>'9'!$M$156</f>
        <v>0</v>
      </c>
      <c r="DC17" s="187">
        <f>'9'!$M$157</f>
        <v>0</v>
      </c>
      <c r="DD17" s="187">
        <f>'9'!$M$158</f>
        <v>0</v>
      </c>
      <c r="DE17" s="102">
        <f>'9'!$M$159</f>
        <v>7</v>
      </c>
      <c r="DF17" s="102">
        <f>'9'!$M$160</f>
        <v>420</v>
      </c>
      <c r="DG17" s="187">
        <f>'9'!$M$161</f>
        <v>0</v>
      </c>
      <c r="DH17" s="187">
        <f>'9'!$M$162</f>
        <v>0</v>
      </c>
      <c r="DI17" s="187">
        <f>'9'!$M$163</f>
        <v>0</v>
      </c>
      <c r="DJ17" s="187">
        <f>'9'!$M$164</f>
        <v>0</v>
      </c>
      <c r="DK17" s="187">
        <f>'9'!$M$165</f>
        <v>12</v>
      </c>
      <c r="DL17" s="187">
        <f>'9'!$M$166</f>
        <v>4245</v>
      </c>
      <c r="DM17" s="187">
        <f>'9'!$M$167</f>
        <v>3</v>
      </c>
      <c r="DN17" s="187">
        <f>'9'!$M$168</f>
        <v>150</v>
      </c>
      <c r="DO17" s="187">
        <f>'9'!$M$169</f>
        <v>0</v>
      </c>
      <c r="DP17" s="187">
        <f>'9'!$M$170</f>
        <v>0</v>
      </c>
      <c r="DQ17" s="187">
        <f>'9'!$M$171</f>
        <v>822</v>
      </c>
      <c r="DR17" s="187">
        <f>'9'!$M$172</f>
        <v>4245</v>
      </c>
      <c r="DS17" s="187">
        <f>'9'!$M$173</f>
        <v>0</v>
      </c>
      <c r="DT17" s="187">
        <f>'9'!$M$174</f>
        <v>0</v>
      </c>
      <c r="DU17" s="187">
        <f>'9'!$M$175</f>
        <v>39</v>
      </c>
      <c r="DV17" s="187">
        <f>'9'!$M$176</f>
        <v>4245</v>
      </c>
      <c r="DW17" s="188">
        <f>'9'!$M$177</f>
        <v>876</v>
      </c>
      <c r="DX17" s="102">
        <f>'9'!$M$178</f>
        <v>12885</v>
      </c>
      <c r="DY17" s="189">
        <f>'9'!$M$179</f>
        <v>398</v>
      </c>
      <c r="DZ17" s="189">
        <f>'9'!$M$193</f>
        <v>161</v>
      </c>
      <c r="EA17" s="189">
        <f>'9'!$M$181</f>
        <v>103</v>
      </c>
      <c r="EB17" s="189">
        <f>'9'!$M$180</f>
        <v>103</v>
      </c>
      <c r="EC17" s="189">
        <f>'9'!$M$183</f>
        <v>19</v>
      </c>
      <c r="ED17" s="189">
        <f>'9'!$M$182</f>
        <v>17</v>
      </c>
      <c r="EE17" s="189">
        <f>'9'!$M$185</f>
        <v>103</v>
      </c>
      <c r="EF17" s="189">
        <f>'9'!$M$184</f>
        <v>92</v>
      </c>
      <c r="EG17" s="189">
        <f>'9'!$M$186</f>
        <v>335</v>
      </c>
      <c r="EH17" s="189">
        <f>'9'!$M$187</f>
        <v>398</v>
      </c>
      <c r="EI17" s="189">
        <f>'9'!$M$188</f>
        <v>381</v>
      </c>
      <c r="EJ17" s="189">
        <f>'9'!$M$189</f>
        <v>397</v>
      </c>
      <c r="EK17" s="189">
        <f>'9'!$M$190</f>
        <v>323</v>
      </c>
      <c r="EL17" s="189">
        <f>'9'!$M$191</f>
        <v>283</v>
      </c>
      <c r="EM17" s="189">
        <f>'9'!$M$192</f>
        <v>192</v>
      </c>
      <c r="EN17" s="190">
        <f>'9'!$M$194</f>
        <v>4</v>
      </c>
      <c r="EO17" s="190">
        <f>'9'!$M$195</f>
        <v>8</v>
      </c>
      <c r="EP17" s="190">
        <f>'9'!$M$196</f>
        <v>4</v>
      </c>
      <c r="EQ17" s="190">
        <f>'9'!$M$197</f>
        <v>220</v>
      </c>
      <c r="ER17" s="190">
        <f>'9'!$M$198</f>
        <v>0</v>
      </c>
      <c r="ES17" s="190">
        <f>'9'!$M$199</f>
        <v>0</v>
      </c>
      <c r="ET17" s="190">
        <f>'9'!$M$200</f>
        <v>0</v>
      </c>
      <c r="EU17" s="190">
        <f>'9'!$M$201</f>
        <v>0</v>
      </c>
      <c r="EV17" s="190">
        <f>'9'!$M$202</f>
        <v>0</v>
      </c>
      <c r="EW17" s="190">
        <f>'9'!$M$203</f>
        <v>0</v>
      </c>
      <c r="EX17" s="190">
        <f>'9'!$M$204</f>
        <v>0</v>
      </c>
      <c r="EY17" s="190">
        <f>'9'!$M$205</f>
        <v>0</v>
      </c>
      <c r="EZ17" s="102">
        <f>'9'!$M$207</f>
        <v>0</v>
      </c>
      <c r="FA17" s="102">
        <f>'9'!$M$208</f>
        <v>0</v>
      </c>
      <c r="FB17" s="102">
        <f>'9'!$M$209</f>
        <v>0</v>
      </c>
      <c r="FC17" s="102">
        <f>'9'!$M$210</f>
        <v>0</v>
      </c>
      <c r="FD17" s="102">
        <f>'9'!$M$212</f>
        <v>0</v>
      </c>
      <c r="FE17" s="102">
        <f>'9'!$M$213</f>
        <v>0</v>
      </c>
      <c r="FF17" s="102">
        <f>'9'!$M$214</f>
        <v>0</v>
      </c>
      <c r="FG17" s="102">
        <f>'9'!$M$215</f>
        <v>0</v>
      </c>
      <c r="FH17" s="102">
        <f>'9'!$M$217</f>
        <v>0</v>
      </c>
      <c r="FI17" s="102">
        <f>'9'!$M$218</f>
        <v>0</v>
      </c>
      <c r="FJ17" s="102">
        <f>'9'!$M$219</f>
        <v>0</v>
      </c>
      <c r="FK17" s="102">
        <f>'9'!$M$220</f>
        <v>0</v>
      </c>
      <c r="FL17" s="102">
        <f>'9'!$M$222</f>
        <v>0</v>
      </c>
      <c r="FM17" s="102">
        <f>'9'!$M$223</f>
        <v>0</v>
      </c>
      <c r="FN17" s="102">
        <f>'9'!$M$224</f>
        <v>0</v>
      </c>
      <c r="FO17" s="102">
        <f>'9'!$M$225</f>
        <v>0</v>
      </c>
      <c r="FP17" s="102">
        <f>'9'!$M$227</f>
        <v>0</v>
      </c>
      <c r="FQ17" s="102">
        <f>'9'!$M$228</f>
        <v>0</v>
      </c>
      <c r="FR17" s="102">
        <f>'9'!$M$229</f>
        <v>0</v>
      </c>
      <c r="FS17" s="102">
        <f>'9'!$M$230</f>
        <v>0</v>
      </c>
      <c r="FT17" s="102">
        <f>'9'!$M$232</f>
        <v>0</v>
      </c>
      <c r="FU17" s="102">
        <f>'9'!$M$233</f>
        <v>0</v>
      </c>
      <c r="FV17" s="102">
        <f>'9'!$M$234</f>
        <v>0</v>
      </c>
      <c r="FW17" s="102">
        <f>'9'!$M$235</f>
        <v>0</v>
      </c>
      <c r="FX17" s="191">
        <f>'9'!$M$237</f>
        <v>0</v>
      </c>
      <c r="FY17" s="191">
        <f>'9'!$M$238</f>
        <v>0</v>
      </c>
      <c r="FZ17" s="191">
        <f>'9'!$M$239</f>
        <v>0</v>
      </c>
      <c r="GA17" s="191">
        <f>'9'!$M$240</f>
        <v>0</v>
      </c>
      <c r="GB17" s="191">
        <f>'9'!$M$242</f>
        <v>0</v>
      </c>
      <c r="GC17" s="191">
        <f>'9'!$M$243</f>
        <v>0</v>
      </c>
      <c r="GD17" s="191">
        <f>'9'!$M$244</f>
        <v>0</v>
      </c>
      <c r="GE17" s="191">
        <f>'9'!$M$245</f>
        <v>0</v>
      </c>
      <c r="GF17" s="102">
        <f>'9'!$M$247</f>
        <v>0</v>
      </c>
      <c r="GG17" s="102">
        <f>'9'!$M$248</f>
        <v>0</v>
      </c>
      <c r="GH17" s="102">
        <f>'9'!$M$249</f>
        <v>0</v>
      </c>
      <c r="GI17" s="102">
        <f>'9'!$M$250</f>
        <v>0</v>
      </c>
      <c r="GJ17" s="191">
        <f>'9'!$M$252</f>
        <v>0</v>
      </c>
      <c r="GK17" s="191">
        <f>'9'!$M$253</f>
        <v>0</v>
      </c>
      <c r="GL17" s="191">
        <f>'9'!$M$233</f>
        <v>0</v>
      </c>
      <c r="GM17" s="191">
        <f>'9'!$M$255</f>
        <v>0</v>
      </c>
      <c r="GN17" s="859">
        <f>'9'!$M$257</f>
        <v>0</v>
      </c>
      <c r="GO17" s="859">
        <f>'9'!$M$258</f>
        <v>0</v>
      </c>
      <c r="GP17" s="859">
        <f>'9'!$M$259</f>
        <v>0</v>
      </c>
      <c r="GQ17" s="859">
        <f>'9'!$M$260</f>
        <v>0</v>
      </c>
      <c r="GR17" s="191">
        <f>'9'!$M$241</f>
        <v>0</v>
      </c>
      <c r="GS17" s="191">
        <f>'9'!$M$263</f>
        <v>0</v>
      </c>
      <c r="GT17" s="191">
        <f>'9'!$M$264</f>
        <v>0</v>
      </c>
      <c r="GU17" s="191">
        <f>'9'!$M$265</f>
        <v>0</v>
      </c>
      <c r="GV17" s="859">
        <f>'9'!$M$267</f>
        <v>0</v>
      </c>
      <c r="GW17" s="859">
        <f>'9'!$M$268</f>
        <v>0</v>
      </c>
      <c r="GX17" s="859">
        <f>'9'!$M$269</f>
        <v>0</v>
      </c>
      <c r="GY17" s="859">
        <f>'9'!$M$270</f>
        <v>0</v>
      </c>
    </row>
    <row r="18" spans="2:207" ht="15" customHeight="1" x14ac:dyDescent="0.25">
      <c r="B18" s="8"/>
      <c r="C18" s="8"/>
      <c r="D18" s="35">
        <f>'10'!M9</f>
        <v>10</v>
      </c>
      <c r="E18" s="8">
        <v>1</v>
      </c>
      <c r="F18" s="8">
        <v>1</v>
      </c>
      <c r="G18" s="8"/>
      <c r="H18" s="8"/>
      <c r="I18" s="187">
        <f>'10'!$M$59</f>
        <v>3</v>
      </c>
      <c r="J18" s="187">
        <f>'10'!$M$60</f>
        <v>30</v>
      </c>
      <c r="K18" s="187">
        <f>'10'!$M$61</f>
        <v>9</v>
      </c>
      <c r="L18" s="187">
        <f>'10'!$M$62</f>
        <v>90</v>
      </c>
      <c r="M18" s="187">
        <f>'10'!$M$63</f>
        <v>9</v>
      </c>
      <c r="N18" s="187">
        <f>'10'!$M$64</f>
        <v>90</v>
      </c>
      <c r="O18" s="187">
        <f>'10'!$M$65</f>
        <v>0</v>
      </c>
      <c r="P18" s="187">
        <f>'10'!$M$66</f>
        <v>0</v>
      </c>
      <c r="Q18" s="187">
        <f>'10'!$M$67</f>
        <v>0</v>
      </c>
      <c r="R18" s="187">
        <f>'10'!$M$68</f>
        <v>0</v>
      </c>
      <c r="S18" s="187">
        <f>'10'!$M$69</f>
        <v>0</v>
      </c>
      <c r="T18" s="187">
        <f>'10'!$M$70</f>
        <v>0</v>
      </c>
      <c r="U18" s="187">
        <f>'10'!$M$71</f>
        <v>0</v>
      </c>
      <c r="V18" s="187">
        <f>'10'!$M$72</f>
        <v>0</v>
      </c>
      <c r="W18" s="187">
        <f>'10'!$M$73</f>
        <v>0</v>
      </c>
      <c r="X18" s="187">
        <f>'10'!$M$74</f>
        <v>0</v>
      </c>
      <c r="Y18" s="187">
        <f>'10'!$M$75</f>
        <v>0</v>
      </c>
      <c r="Z18" s="187">
        <f>'10'!$M$76</f>
        <v>0</v>
      </c>
      <c r="AA18" s="187">
        <f>'10'!$M$77</f>
        <v>0</v>
      </c>
      <c r="AB18" s="187">
        <f>'10'!$M$78</f>
        <v>0</v>
      </c>
      <c r="AC18" s="187">
        <f>'10'!$M$79</f>
        <v>0</v>
      </c>
      <c r="AD18" s="187">
        <f>'10'!$M$80</f>
        <v>0</v>
      </c>
      <c r="AE18" s="187">
        <f>'10'!$M$81</f>
        <v>0</v>
      </c>
      <c r="AF18" s="187">
        <f>'10'!$M$82</f>
        <v>0</v>
      </c>
      <c r="AG18" s="187">
        <f>'10'!$M$83</f>
        <v>0</v>
      </c>
      <c r="AH18" s="187">
        <f>'10'!$M$84</f>
        <v>0</v>
      </c>
      <c r="AI18" s="187">
        <f>'10'!$M$85</f>
        <v>0</v>
      </c>
      <c r="AJ18" s="187">
        <f>'10'!$M$86</f>
        <v>0</v>
      </c>
      <c r="AK18" s="187">
        <f>'10'!$M$87</f>
        <v>0</v>
      </c>
      <c r="AL18" s="187">
        <f>'10'!$M$88</f>
        <v>0</v>
      </c>
      <c r="AM18" s="187">
        <f>'10'!$M$89</f>
        <v>0</v>
      </c>
      <c r="AN18" s="187">
        <f>'10'!$M$90</f>
        <v>0</v>
      </c>
      <c r="AO18" s="102">
        <f>'10'!$M$91</f>
        <v>21</v>
      </c>
      <c r="AP18" s="102">
        <f>'10'!$M$92</f>
        <v>210</v>
      </c>
      <c r="AQ18" s="187">
        <f>'10'!$M$93</f>
        <v>0</v>
      </c>
      <c r="AR18" s="187">
        <f>'10'!$M$94</f>
        <v>0</v>
      </c>
      <c r="AS18" s="187">
        <f>'10'!$M$95</f>
        <v>0</v>
      </c>
      <c r="AT18" s="187">
        <f>'10'!$M$96</f>
        <v>0</v>
      </c>
      <c r="AU18" s="187">
        <f>'10'!$M$97</f>
        <v>2</v>
      </c>
      <c r="AV18" s="187">
        <f>'10'!$M$98</f>
        <v>20</v>
      </c>
      <c r="AW18" s="187">
        <f>'10'!$M$99</f>
        <v>0</v>
      </c>
      <c r="AX18" s="187">
        <f>'10'!$M$100</f>
        <v>0</v>
      </c>
      <c r="AY18" s="187">
        <f>'10'!$M$101</f>
        <v>0</v>
      </c>
      <c r="AZ18" s="187">
        <f>'10'!$M$102</f>
        <v>0</v>
      </c>
      <c r="BA18" s="187">
        <f>'10'!$M$103</f>
        <v>0</v>
      </c>
      <c r="BB18" s="187">
        <f>'10'!$M$104</f>
        <v>0</v>
      </c>
      <c r="BC18" s="187">
        <f>'10'!$M$105</f>
        <v>0</v>
      </c>
      <c r="BD18" s="187">
        <f>'10'!$M$106</f>
        <v>0</v>
      </c>
      <c r="BE18" s="187">
        <f>'10'!$M$107</f>
        <v>0</v>
      </c>
      <c r="BF18" s="187">
        <f>'10'!$M$108</f>
        <v>0</v>
      </c>
      <c r="BG18" s="187">
        <f>'10'!$M$109</f>
        <v>0</v>
      </c>
      <c r="BH18" s="187">
        <f>'10'!$M$110</f>
        <v>0</v>
      </c>
      <c r="BI18" s="187">
        <f>'10'!$M$111</f>
        <v>0</v>
      </c>
      <c r="BJ18" s="187">
        <f>'10'!$M$112</f>
        <v>0</v>
      </c>
      <c r="BK18" s="187">
        <f>'10'!$M$113</f>
        <v>0</v>
      </c>
      <c r="BL18" s="187">
        <f>'10'!$M$114</f>
        <v>0</v>
      </c>
      <c r="BM18" s="187">
        <f>'10'!$M$115</f>
        <v>0</v>
      </c>
      <c r="BN18" s="187">
        <f>'10'!$M$116</f>
        <v>0</v>
      </c>
      <c r="BO18" s="187">
        <f>'10'!$M$117</f>
        <v>0</v>
      </c>
      <c r="BP18" s="187">
        <f>'10'!$M$118</f>
        <v>0</v>
      </c>
      <c r="BQ18" s="187">
        <f>'10'!$M$119</f>
        <v>0</v>
      </c>
      <c r="BR18" s="187">
        <f>'10'!$M$120</f>
        <v>0</v>
      </c>
      <c r="BS18" s="187">
        <f>'10'!$M$121</f>
        <v>0</v>
      </c>
      <c r="BT18" s="187">
        <f>'10'!$M$122</f>
        <v>0</v>
      </c>
      <c r="BU18" s="187">
        <f>'10'!$M$123</f>
        <v>1</v>
      </c>
      <c r="BV18" s="187">
        <f>'10'!$M$124</f>
        <v>10</v>
      </c>
      <c r="BW18" s="102">
        <f>'10'!$M$125</f>
        <v>2</v>
      </c>
      <c r="BX18" s="102">
        <f>'10'!$M$126</f>
        <v>20</v>
      </c>
      <c r="BY18" s="187">
        <f>'10'!$M$127</f>
        <v>3</v>
      </c>
      <c r="BZ18" s="187">
        <f>'10'!$M$128</f>
        <v>45</v>
      </c>
      <c r="CA18" s="187">
        <f>'10'!$M$129</f>
        <v>150</v>
      </c>
      <c r="CB18" s="187">
        <f>'10'!$M$130</f>
        <v>0</v>
      </c>
      <c r="CC18" s="187">
        <f>'10'!$M$131</f>
        <v>1</v>
      </c>
      <c r="CD18" s="187">
        <f>'10'!$M$132</f>
        <v>25</v>
      </c>
      <c r="CE18" s="187">
        <f>'10'!$M$133</f>
        <v>0</v>
      </c>
      <c r="CF18" s="187">
        <f>'10'!$M$134</f>
        <v>0</v>
      </c>
      <c r="CG18" s="187">
        <f>'10'!$M$135</f>
        <v>0</v>
      </c>
      <c r="CH18" s="187">
        <f>'10'!$M$136</f>
        <v>0</v>
      </c>
      <c r="CI18" s="187">
        <f>'10'!$M$137</f>
        <v>0</v>
      </c>
      <c r="CJ18" s="187">
        <f>'10'!$M$138</f>
        <v>0</v>
      </c>
      <c r="CK18" s="187">
        <f>'10'!$M$139</f>
        <v>0</v>
      </c>
      <c r="CL18" s="187">
        <f>'10'!$M$140</f>
        <v>0</v>
      </c>
      <c r="CM18" s="187">
        <f>'10'!$M$141</f>
        <v>3</v>
      </c>
      <c r="CN18" s="187">
        <f>'10'!$M$142</f>
        <v>60</v>
      </c>
      <c r="CO18" s="187">
        <f>'10'!$M$143</f>
        <v>0</v>
      </c>
      <c r="CP18" s="187">
        <f>'10'!$M$144</f>
        <v>0</v>
      </c>
      <c r="CQ18" s="187">
        <f>'10'!$M$145</f>
        <v>1</v>
      </c>
      <c r="CR18" s="187">
        <f>'10'!$M$146</f>
        <v>50</v>
      </c>
      <c r="CS18" s="187">
        <f>'10'!$M$147</f>
        <v>0</v>
      </c>
      <c r="CT18" s="187">
        <f>'10'!$M$148</f>
        <v>0</v>
      </c>
      <c r="CU18" s="187">
        <f>'10'!$M$149</f>
        <v>0</v>
      </c>
      <c r="CV18" s="187">
        <f>'10'!$M$150</f>
        <v>0</v>
      </c>
      <c r="CW18" s="187">
        <f>'10'!$M$151</f>
        <v>3</v>
      </c>
      <c r="CX18" s="187">
        <f>'10'!$M$152</f>
        <v>75</v>
      </c>
      <c r="CY18" s="187">
        <f>'10'!$M$153</f>
        <v>0</v>
      </c>
      <c r="CZ18" s="187">
        <f>'10'!$M$154</f>
        <v>0</v>
      </c>
      <c r="DA18" s="187">
        <f>'10'!$M$155</f>
        <v>2</v>
      </c>
      <c r="DB18" s="187">
        <f>'10'!$M$156</f>
        <v>50</v>
      </c>
      <c r="DC18" s="187">
        <f>'10'!$M$157</f>
        <v>0</v>
      </c>
      <c r="DD18" s="187">
        <f>'10'!$M$158</f>
        <v>0</v>
      </c>
      <c r="DE18" s="102">
        <f>'10'!$M$159</f>
        <v>161</v>
      </c>
      <c r="DF18" s="102">
        <f>'10'!$M$160</f>
        <v>255</v>
      </c>
      <c r="DG18" s="187">
        <f>'10'!$M$161</f>
        <v>0</v>
      </c>
      <c r="DH18" s="187">
        <f>'10'!$M$162</f>
        <v>0</v>
      </c>
      <c r="DI18" s="187">
        <f>'10'!$M$163</f>
        <v>0</v>
      </c>
      <c r="DJ18" s="187">
        <f>'10'!$M$164</f>
        <v>0</v>
      </c>
      <c r="DK18" s="187">
        <f>'10'!$M$165</f>
        <v>12</v>
      </c>
      <c r="DL18" s="187">
        <f>'10'!$M$166</f>
        <v>4245</v>
      </c>
      <c r="DM18" s="187">
        <f>'10'!$M$167</f>
        <v>3</v>
      </c>
      <c r="DN18" s="187">
        <f>'10'!$M$168</f>
        <v>150</v>
      </c>
      <c r="DO18" s="187">
        <f>'10'!$M$169</f>
        <v>0</v>
      </c>
      <c r="DP18" s="187">
        <f>'10'!$M$170</f>
        <v>0</v>
      </c>
      <c r="DQ18" s="187">
        <f>'10'!$M$171</f>
        <v>822</v>
      </c>
      <c r="DR18" s="187">
        <f>'10'!$M$172</f>
        <v>4245</v>
      </c>
      <c r="DS18" s="187">
        <f>'10'!$M$173</f>
        <v>0</v>
      </c>
      <c r="DT18" s="187">
        <f>'10'!$M$174</f>
        <v>0</v>
      </c>
      <c r="DU18" s="187">
        <f>'10'!$M$175</f>
        <v>39</v>
      </c>
      <c r="DV18" s="187">
        <f>'10'!$M$176</f>
        <v>4245</v>
      </c>
      <c r="DW18" s="188">
        <f>'10'!$M$177</f>
        <v>876</v>
      </c>
      <c r="DX18" s="102">
        <f>'10'!$M$178</f>
        <v>12885</v>
      </c>
      <c r="DY18" s="189">
        <f>'10'!$M$179</f>
        <v>440</v>
      </c>
      <c r="DZ18" s="189">
        <f>'10'!$M$193</f>
        <v>184</v>
      </c>
      <c r="EA18" s="189">
        <f>'10'!$M$181</f>
        <v>130</v>
      </c>
      <c r="EB18" s="189">
        <f>'10'!$M$180</f>
        <v>130</v>
      </c>
      <c r="EC18" s="189">
        <f>'10'!$M$183</f>
        <v>22</v>
      </c>
      <c r="ED18" s="189">
        <f>'10'!$M$182</f>
        <v>19</v>
      </c>
      <c r="EE18" s="189">
        <f>'10'!$M$185</f>
        <v>130</v>
      </c>
      <c r="EF18" s="189">
        <f>'10'!$M$184</f>
        <v>120</v>
      </c>
      <c r="EG18" s="189">
        <f>'10'!$M$186</f>
        <v>427</v>
      </c>
      <c r="EH18" s="189">
        <f>'10'!$M$187</f>
        <v>439</v>
      </c>
      <c r="EI18" s="189">
        <f>'10'!$M$188</f>
        <v>424</v>
      </c>
      <c r="EJ18" s="189">
        <f>'10'!$M$189</f>
        <v>431</v>
      </c>
      <c r="EK18" s="189">
        <f>'10'!$M$190</f>
        <v>416</v>
      </c>
      <c r="EL18" s="189">
        <f>'10'!$M$191</f>
        <v>345</v>
      </c>
      <c r="EM18" s="189">
        <f>'10'!$M$192</f>
        <v>243</v>
      </c>
      <c r="EN18" s="190">
        <f>'10'!$M$194</f>
        <v>6</v>
      </c>
      <c r="EO18" s="190">
        <f>'10'!$M$195</f>
        <v>12</v>
      </c>
      <c r="EP18" s="190">
        <f>'10'!$M$196</f>
        <v>9</v>
      </c>
      <c r="EQ18" s="190">
        <f>'10'!$M$197</f>
        <v>540</v>
      </c>
      <c r="ER18" s="190">
        <f>'10'!$M$198</f>
        <v>0</v>
      </c>
      <c r="ES18" s="190">
        <f>'10'!$M$199</f>
        <v>0</v>
      </c>
      <c r="ET18" s="190">
        <f>'10'!$M$200</f>
        <v>0</v>
      </c>
      <c r="EU18" s="190">
        <f>'10'!$M$201</f>
        <v>0</v>
      </c>
      <c r="EV18" s="190">
        <f>'10'!$M$202</f>
        <v>0</v>
      </c>
      <c r="EW18" s="190">
        <f>'10'!$M$203</f>
        <v>0</v>
      </c>
      <c r="EX18" s="190">
        <f>'10'!$M$204</f>
        <v>0</v>
      </c>
      <c r="EY18" s="190">
        <f>'10'!$M$205</f>
        <v>0</v>
      </c>
      <c r="EZ18" s="102">
        <f>'10'!$M$207</f>
        <v>0</v>
      </c>
      <c r="FA18" s="102">
        <f>'10'!$M$208</f>
        <v>0</v>
      </c>
      <c r="FB18" s="102">
        <f>'10'!$M$209</f>
        <v>0</v>
      </c>
      <c r="FC18" s="102">
        <f>'10'!$M$210</f>
        <v>6</v>
      </c>
      <c r="FD18" s="102">
        <f>'10'!$M$212</f>
        <v>0</v>
      </c>
      <c r="FE18" s="102">
        <f>'10'!$M$213</f>
        <v>0</v>
      </c>
      <c r="FF18" s="102">
        <f>'10'!$M$214</f>
        <v>0</v>
      </c>
      <c r="FG18" s="102">
        <f>'10'!$M$215</f>
        <v>0</v>
      </c>
      <c r="FH18" s="102">
        <f>'10'!$M$217</f>
        <v>0</v>
      </c>
      <c r="FI18" s="102">
        <f>'10'!$M$218</f>
        <v>0</v>
      </c>
      <c r="FJ18" s="102">
        <f>'10'!$M$219</f>
        <v>0</v>
      </c>
      <c r="FK18" s="102">
        <f>'10'!$M$220</f>
        <v>0</v>
      </c>
      <c r="FL18" s="102">
        <f>'10'!$M$222</f>
        <v>0</v>
      </c>
      <c r="FM18" s="102">
        <f>'10'!$M$223</f>
        <v>0</v>
      </c>
      <c r="FN18" s="102">
        <f>'10'!$M$224</f>
        <v>0</v>
      </c>
      <c r="FO18" s="102">
        <f>'10'!$M$225</f>
        <v>0</v>
      </c>
      <c r="FP18" s="102">
        <f>'10'!$M$227</f>
        <v>0</v>
      </c>
      <c r="FQ18" s="102">
        <f>'10'!$M$228</f>
        <v>0</v>
      </c>
      <c r="FR18" s="102">
        <f>'10'!$M$229</f>
        <v>0</v>
      </c>
      <c r="FS18" s="102">
        <f>'10'!$M$230</f>
        <v>0</v>
      </c>
      <c r="FT18" s="102">
        <f>'10'!$M$232</f>
        <v>0</v>
      </c>
      <c r="FU18" s="102">
        <f>'10'!$M$233</f>
        <v>0</v>
      </c>
      <c r="FV18" s="102">
        <f>'10'!$M$234</f>
        <v>0</v>
      </c>
      <c r="FW18" s="102">
        <f>'10'!$M$235</f>
        <v>0</v>
      </c>
      <c r="FX18" s="191">
        <f>'10'!$M$237</f>
        <v>0</v>
      </c>
      <c r="FY18" s="191">
        <f>'10'!$M$238</f>
        <v>0</v>
      </c>
      <c r="FZ18" s="191">
        <f>'10'!$M$239</f>
        <v>0</v>
      </c>
      <c r="GA18" s="191">
        <f>'10'!$M$240</f>
        <v>0</v>
      </c>
      <c r="GB18" s="191">
        <f>'10'!$M$221</f>
        <v>0</v>
      </c>
      <c r="GC18" s="191">
        <f>'10'!$M$243</f>
        <v>0</v>
      </c>
      <c r="GD18" s="191">
        <f>'10'!$M$244</f>
        <v>0</v>
      </c>
      <c r="GE18" s="191">
        <f>'10'!$M$245</f>
        <v>0</v>
      </c>
      <c r="GF18" s="102">
        <f>'10'!$M$247</f>
        <v>0</v>
      </c>
      <c r="GG18" s="102">
        <f>'10'!$M$248</f>
        <v>0</v>
      </c>
      <c r="GH18" s="102">
        <f>'10'!$M$249</f>
        <v>0</v>
      </c>
      <c r="GI18" s="102">
        <f>'10'!$M$250</f>
        <v>0</v>
      </c>
      <c r="GJ18" s="191">
        <f>'10'!$M$252</f>
        <v>0</v>
      </c>
      <c r="GK18" s="191">
        <f>'10'!$M$253</f>
        <v>0</v>
      </c>
      <c r="GL18" s="191">
        <f>'10'!$M$233</f>
        <v>0</v>
      </c>
      <c r="GM18" s="191">
        <f>'10'!$M$255</f>
        <v>0</v>
      </c>
      <c r="GN18" s="859">
        <f>'10'!$M$257</f>
        <v>0</v>
      </c>
      <c r="GO18" s="859">
        <f>'10'!$M$258</f>
        <v>0</v>
      </c>
      <c r="GP18" s="859">
        <f>'10'!$M$259</f>
        <v>0</v>
      </c>
      <c r="GQ18" s="859">
        <f>'10'!$M$260</f>
        <v>0</v>
      </c>
      <c r="GR18" s="191">
        <f>'10'!$M$262</f>
        <v>0</v>
      </c>
      <c r="GS18" s="191">
        <f>'10'!$M$263</f>
        <v>0</v>
      </c>
      <c r="GT18" s="191">
        <f>'10'!$M$264</f>
        <v>0</v>
      </c>
      <c r="GU18" s="191">
        <f>'10'!$M$265</f>
        <v>0</v>
      </c>
      <c r="GV18" s="859">
        <f>'10'!$M$267</f>
        <v>0</v>
      </c>
      <c r="GW18" s="859">
        <f>'10'!$M$268</f>
        <v>0</v>
      </c>
      <c r="GX18" s="859">
        <f>'10'!$M$269</f>
        <v>0</v>
      </c>
      <c r="GY18" s="859">
        <f>'10'!$M$270</f>
        <v>0</v>
      </c>
    </row>
    <row r="19" spans="2:207" ht="15" customHeight="1" x14ac:dyDescent="0.25">
      <c r="B19" s="8"/>
      <c r="C19" s="8"/>
      <c r="D19" s="35">
        <f>'11'!M9</f>
        <v>11</v>
      </c>
      <c r="E19" s="8">
        <v>1</v>
      </c>
      <c r="F19" s="8">
        <v>1</v>
      </c>
      <c r="G19" s="8"/>
      <c r="H19" s="8"/>
      <c r="I19" s="187">
        <f>'11'!$M$59</f>
        <v>0</v>
      </c>
      <c r="J19" s="187">
        <f>'11'!$M$60</f>
        <v>0</v>
      </c>
      <c r="K19" s="187">
        <f>'11'!$M$61</f>
        <v>3</v>
      </c>
      <c r="L19" s="187">
        <f>'11'!$M$62</f>
        <v>30</v>
      </c>
      <c r="M19" s="187">
        <f>'11'!$M$63</f>
        <v>0</v>
      </c>
      <c r="N19" s="187">
        <f>'11'!$M$64</f>
        <v>0</v>
      </c>
      <c r="O19" s="187">
        <f>'11'!$M$65</f>
        <v>0</v>
      </c>
      <c r="P19" s="187">
        <f>'11'!$M$66</f>
        <v>0</v>
      </c>
      <c r="Q19" s="187">
        <f>'11'!$M$67</f>
        <v>0</v>
      </c>
      <c r="R19" s="187">
        <f>'11'!$M$68</f>
        <v>0</v>
      </c>
      <c r="S19" s="187">
        <f>'11'!$M$69</f>
        <v>0</v>
      </c>
      <c r="T19" s="187">
        <f>'11'!$M$70</f>
        <v>0</v>
      </c>
      <c r="U19" s="187">
        <f>'11'!$M$71</f>
        <v>0</v>
      </c>
      <c r="V19" s="187">
        <f>'11'!$M$72</f>
        <v>0</v>
      </c>
      <c r="W19" s="187">
        <f>'11'!$M$73</f>
        <v>0</v>
      </c>
      <c r="X19" s="187">
        <f>'11'!$M$74</f>
        <v>0</v>
      </c>
      <c r="Y19" s="187">
        <f>'11'!$M$75</f>
        <v>0</v>
      </c>
      <c r="Z19" s="187">
        <f>'11'!$M$76</f>
        <v>0</v>
      </c>
      <c r="AA19" s="187">
        <f>'11'!$M$77</f>
        <v>0</v>
      </c>
      <c r="AB19" s="187">
        <f>'11'!$M$78</f>
        <v>0</v>
      </c>
      <c r="AC19" s="187">
        <f>'11'!$M$79</f>
        <v>0</v>
      </c>
      <c r="AD19" s="187">
        <f>'11'!$M$80</f>
        <v>0</v>
      </c>
      <c r="AE19" s="187">
        <f>'11'!$M$81</f>
        <v>0</v>
      </c>
      <c r="AF19" s="187">
        <f>'11'!$M$82</f>
        <v>0</v>
      </c>
      <c r="AG19" s="187">
        <f>'11'!$M$83</f>
        <v>3</v>
      </c>
      <c r="AH19" s="187">
        <f>'11'!$M$84</f>
        <v>32</v>
      </c>
      <c r="AI19" s="187">
        <f>'11'!$M$85</f>
        <v>0</v>
      </c>
      <c r="AJ19" s="187">
        <f>'11'!$M$86</f>
        <v>0</v>
      </c>
      <c r="AK19" s="187">
        <f>'11'!$M$87</f>
        <v>0</v>
      </c>
      <c r="AL19" s="187">
        <f>'11'!$M$88</f>
        <v>0</v>
      </c>
      <c r="AM19" s="187">
        <f>'11'!$M$89</f>
        <v>3</v>
      </c>
      <c r="AN19" s="187">
        <f>'11'!$M$90</f>
        <v>45</v>
      </c>
      <c r="AO19" s="102">
        <f>'11'!$M$91</f>
        <v>9</v>
      </c>
      <c r="AP19" s="102">
        <f>'11'!$M$92</f>
        <v>107</v>
      </c>
      <c r="AQ19" s="187">
        <f>'11'!$M$93</f>
        <v>0</v>
      </c>
      <c r="AR19" s="187">
        <f>'11'!$M$94</f>
        <v>0</v>
      </c>
      <c r="AS19" s="187">
        <f>'11'!$M$95</f>
        <v>0</v>
      </c>
      <c r="AT19" s="187">
        <f>'11'!$M$96</f>
        <v>0</v>
      </c>
      <c r="AU19" s="187">
        <f>'11'!$M$97</f>
        <v>0</v>
      </c>
      <c r="AV19" s="187">
        <f>'11'!$M$98</f>
        <v>0</v>
      </c>
      <c r="AW19" s="187">
        <f>'11'!$M$99</f>
        <v>0</v>
      </c>
      <c r="AX19" s="187">
        <f>'11'!$M$100</f>
        <v>0</v>
      </c>
      <c r="AY19" s="187">
        <f>'11'!$M$101</f>
        <v>0</v>
      </c>
      <c r="AZ19" s="187">
        <f>'11'!$M$102</f>
        <v>0</v>
      </c>
      <c r="BA19" s="187">
        <f>'11'!$M$103</f>
        <v>0</v>
      </c>
      <c r="BB19" s="187">
        <f>'11'!$M$104</f>
        <v>0</v>
      </c>
      <c r="BC19" s="187">
        <f>'11'!$M$105</f>
        <v>0</v>
      </c>
      <c r="BD19" s="187">
        <f>'11'!$M$106</f>
        <v>0</v>
      </c>
      <c r="BE19" s="187">
        <f>'11'!$M$107</f>
        <v>0</v>
      </c>
      <c r="BF19" s="187">
        <f>'11'!$M$108</f>
        <v>0</v>
      </c>
      <c r="BG19" s="187">
        <f>'11'!$M$109</f>
        <v>0</v>
      </c>
      <c r="BH19" s="187">
        <f>'11'!$M$110</f>
        <v>0</v>
      </c>
      <c r="BI19" s="187">
        <f>'11'!$M$111</f>
        <v>0</v>
      </c>
      <c r="BJ19" s="187">
        <f>'11'!$M$112</f>
        <v>0</v>
      </c>
      <c r="BK19" s="187">
        <f>'11'!$M$113</f>
        <v>0</v>
      </c>
      <c r="BL19" s="187">
        <f>'11'!$M$114</f>
        <v>0</v>
      </c>
      <c r="BM19" s="187">
        <f>'11'!$M$115</f>
        <v>0</v>
      </c>
      <c r="BN19" s="187">
        <f>'11'!$M$116</f>
        <v>0</v>
      </c>
      <c r="BO19" s="187">
        <f>'11'!$M$117</f>
        <v>0</v>
      </c>
      <c r="BP19" s="187">
        <f>'11'!$M$118</f>
        <v>0</v>
      </c>
      <c r="BQ19" s="187">
        <f>'11'!$M$119</f>
        <v>0</v>
      </c>
      <c r="BR19" s="187">
        <f>'11'!$M$120</f>
        <v>0</v>
      </c>
      <c r="BS19" s="187">
        <f>'11'!$M$121</f>
        <v>0</v>
      </c>
      <c r="BT19" s="187">
        <f>'11'!$M$122</f>
        <v>0</v>
      </c>
      <c r="BU19" s="187">
        <f>'11'!$M$123</f>
        <v>0</v>
      </c>
      <c r="BV19" s="187">
        <f>'11'!$M$124</f>
        <v>0</v>
      </c>
      <c r="BW19" s="102">
        <f>'11'!$M$125</f>
        <v>0</v>
      </c>
      <c r="BX19" s="102">
        <f>'11'!$M$126</f>
        <v>0</v>
      </c>
      <c r="BY19" s="187">
        <f>'11'!$M$127</f>
        <v>4</v>
      </c>
      <c r="BZ19" s="187">
        <f>'11'!$M$128</f>
        <v>90</v>
      </c>
      <c r="CA19" s="187">
        <f>'11'!$M$129</f>
        <v>2</v>
      </c>
      <c r="CB19" s="187">
        <f>'11'!$M$130</f>
        <v>65</v>
      </c>
      <c r="CC19" s="187">
        <f>'11'!$M$131</f>
        <v>0</v>
      </c>
      <c r="CD19" s="187">
        <f>'11'!$M$132</f>
        <v>0</v>
      </c>
      <c r="CE19" s="187">
        <f>'11'!$M$133</f>
        <v>1</v>
      </c>
      <c r="CF19" s="187">
        <f>'11'!$M$134</f>
        <v>25</v>
      </c>
      <c r="CG19" s="187">
        <f>'11'!$M$135</f>
        <v>0</v>
      </c>
      <c r="CH19" s="187">
        <f>'11'!$M$136</f>
        <v>0</v>
      </c>
      <c r="CI19" s="187">
        <f>'11'!$M$137</f>
        <v>0</v>
      </c>
      <c r="CJ19" s="187">
        <f>'11'!$M$138</f>
        <v>0</v>
      </c>
      <c r="CK19" s="187">
        <f>'11'!$M$139</f>
        <v>0</v>
      </c>
      <c r="CL19" s="187">
        <f>'11'!$M$140</f>
        <v>0</v>
      </c>
      <c r="CM19" s="187">
        <f>'11'!$M$141</f>
        <v>1</v>
      </c>
      <c r="CN19" s="187">
        <f>'11'!$M$142</f>
        <v>50</v>
      </c>
      <c r="CO19" s="187">
        <f>'11'!$M$143</f>
        <v>0</v>
      </c>
      <c r="CP19" s="187">
        <f>'11'!$M$144</f>
        <v>0</v>
      </c>
      <c r="CQ19" s="187">
        <f>'11'!$M$145</f>
        <v>4</v>
      </c>
      <c r="CR19" s="187">
        <f>'11'!$M$146</f>
        <v>110</v>
      </c>
      <c r="CS19" s="187">
        <f>'11'!$M$147</f>
        <v>3</v>
      </c>
      <c r="CT19" s="187">
        <f>'11'!$M$148</f>
        <v>300</v>
      </c>
      <c r="CU19" s="187">
        <f>'11'!$M$149</f>
        <v>0</v>
      </c>
      <c r="CV19" s="187">
        <f>'11'!$M$150</f>
        <v>0</v>
      </c>
      <c r="CW19" s="187">
        <f>'11'!$M$151</f>
        <v>3</v>
      </c>
      <c r="CX19" s="187">
        <f>'11'!$M$152</f>
        <v>135</v>
      </c>
      <c r="CY19" s="187">
        <f>'11'!$M$153</f>
        <v>0</v>
      </c>
      <c r="CZ19" s="187">
        <f>'11'!$M$154</f>
        <v>0</v>
      </c>
      <c r="DA19" s="187">
        <f>'11'!$M$155</f>
        <v>3</v>
      </c>
      <c r="DB19" s="187">
        <f>'11'!$M$156</f>
        <v>90</v>
      </c>
      <c r="DC19" s="187">
        <f>'11'!$M$157</f>
        <v>1</v>
      </c>
      <c r="DD19" s="187">
        <f>'11'!$M$158</f>
        <v>30</v>
      </c>
      <c r="DE19" s="102">
        <f>'11'!$M$159</f>
        <v>19</v>
      </c>
      <c r="DF19" s="102">
        <f>'11'!$M$160</f>
        <v>726</v>
      </c>
      <c r="DG19" s="187">
        <f>'11'!$M$161</f>
        <v>0</v>
      </c>
      <c r="DH19" s="187">
        <f>'11'!$M$162</f>
        <v>0</v>
      </c>
      <c r="DI19" s="187">
        <f>'11'!$M$163</f>
        <v>0</v>
      </c>
      <c r="DJ19" s="187">
        <f>'11'!$M$164</f>
        <v>0</v>
      </c>
      <c r="DK19" s="187">
        <f>'11'!$M$165</f>
        <v>12</v>
      </c>
      <c r="DL19" s="187">
        <f>'11'!$M$166</f>
        <v>4245</v>
      </c>
      <c r="DM19" s="187">
        <f>'11'!$M$167</f>
        <v>3</v>
      </c>
      <c r="DN19" s="187">
        <f>'11'!$M$168</f>
        <v>150</v>
      </c>
      <c r="DO19" s="187">
        <f>'11'!$M$169</f>
        <v>0</v>
      </c>
      <c r="DP19" s="187">
        <f>'11'!$M$170</f>
        <v>0</v>
      </c>
      <c r="DQ19" s="187">
        <f>'11'!$M$171</f>
        <v>822</v>
      </c>
      <c r="DR19" s="187">
        <f>'11'!$M$172</f>
        <v>4245</v>
      </c>
      <c r="DS19" s="187">
        <f>'11'!$M$173</f>
        <v>0</v>
      </c>
      <c r="DT19" s="187">
        <f>'11'!$M$174</f>
        <v>0</v>
      </c>
      <c r="DU19" s="187">
        <f>'11'!$M$175</f>
        <v>39</v>
      </c>
      <c r="DV19" s="187">
        <f>'11'!$M$176</f>
        <v>4245</v>
      </c>
      <c r="DW19" s="188">
        <f>'11'!$M$177</f>
        <v>876</v>
      </c>
      <c r="DX19" s="102">
        <f>'11'!$M$178</f>
        <v>12885</v>
      </c>
      <c r="DY19" s="189">
        <f>'11'!$M$179</f>
        <v>425</v>
      </c>
      <c r="DZ19" s="189">
        <f>'11'!$M$193</f>
        <v>176</v>
      </c>
      <c r="EA19" s="189">
        <f>'11'!$M$181</f>
        <v>125</v>
      </c>
      <c r="EB19" s="189">
        <f>'11'!$M$180</f>
        <v>111</v>
      </c>
      <c r="EC19" s="189">
        <f>'11'!$M$183</f>
        <v>28</v>
      </c>
      <c r="ED19" s="189">
        <f>'11'!$M$182</f>
        <v>27</v>
      </c>
      <c r="EE19" s="189">
        <f>'11'!$M$185</f>
        <v>125</v>
      </c>
      <c r="EF19" s="189">
        <f>'11'!$M$184</f>
        <v>116</v>
      </c>
      <c r="EG19" s="189">
        <f>'11'!$M$186</f>
        <v>412</v>
      </c>
      <c r="EH19" s="189">
        <f>'11'!$M$187</f>
        <v>425</v>
      </c>
      <c r="EI19" s="189">
        <f>'11'!$M$188</f>
        <v>420</v>
      </c>
      <c r="EJ19" s="189">
        <f>'11'!$M$189</f>
        <v>421</v>
      </c>
      <c r="EK19" s="189">
        <f>'11'!$M$190</f>
        <v>406</v>
      </c>
      <c r="EL19" s="189">
        <f>'11'!$M$191</f>
        <v>314</v>
      </c>
      <c r="EM19" s="189">
        <f>'11'!$M$192</f>
        <v>247</v>
      </c>
      <c r="EN19" s="190">
        <f>'11'!$M$194</f>
        <v>6</v>
      </c>
      <c r="EO19" s="190">
        <f>'11'!$M$195</f>
        <v>12</v>
      </c>
      <c r="EP19" s="190">
        <f>'11'!$M$196</f>
        <v>3</v>
      </c>
      <c r="EQ19" s="190">
        <f>'11'!$M$197</f>
        <v>90</v>
      </c>
      <c r="ER19" s="190">
        <f>'11'!$M$198</f>
        <v>0</v>
      </c>
      <c r="ES19" s="190">
        <f>'11'!$M$199</f>
        <v>0</v>
      </c>
      <c r="ET19" s="190">
        <f>'11'!$M$200</f>
        <v>0</v>
      </c>
      <c r="EU19" s="190">
        <f>'11'!$M$201</f>
        <v>0</v>
      </c>
      <c r="EV19" s="190">
        <f>'11'!$M$202</f>
        <v>0</v>
      </c>
      <c r="EW19" s="190">
        <f>'11'!$M$203</f>
        <v>25</v>
      </c>
      <c r="EX19" s="190">
        <f>'11'!$M$204</f>
        <v>0</v>
      </c>
      <c r="EY19" s="190">
        <f>'11'!$M$205</f>
        <v>0</v>
      </c>
      <c r="EZ19" s="102">
        <f>'11'!$M$207</f>
        <v>0</v>
      </c>
      <c r="FA19" s="102">
        <f>'11'!$M$208</f>
        <v>0</v>
      </c>
      <c r="FB19" s="102">
        <f>'11'!$M$209</f>
        <v>0</v>
      </c>
      <c r="FC19" s="102">
        <f>'11'!$M$210</f>
        <v>2</v>
      </c>
      <c r="FD19" s="102">
        <f>'11'!$M$212</f>
        <v>0</v>
      </c>
      <c r="FE19" s="102">
        <f>'11'!$M$213</f>
        <v>0</v>
      </c>
      <c r="FF19" s="102">
        <f>'11'!$M$214</f>
        <v>0</v>
      </c>
      <c r="FG19" s="102">
        <f>'11'!$M$215</f>
        <v>0</v>
      </c>
      <c r="FH19" s="102">
        <f>'11'!$M$217</f>
        <v>0</v>
      </c>
      <c r="FI19" s="102">
        <f>'11'!$M$218</f>
        <v>0</v>
      </c>
      <c r="FJ19" s="102">
        <f>'11'!$M$219</f>
        <v>0</v>
      </c>
      <c r="FK19" s="102">
        <f>'11'!$M$220</f>
        <v>0</v>
      </c>
      <c r="FL19" s="102">
        <f>'11'!$M$222</f>
        <v>0</v>
      </c>
      <c r="FM19" s="102">
        <f>'11'!$M$223</f>
        <v>0</v>
      </c>
      <c r="FN19" s="102">
        <f>'11'!$M$224</f>
        <v>2</v>
      </c>
      <c r="FO19" s="102">
        <f>'11'!$M$225</f>
        <v>1</v>
      </c>
      <c r="FP19" s="102">
        <f>'11'!$M$227</f>
        <v>0</v>
      </c>
      <c r="FQ19" s="102">
        <f>'11'!$M$228</f>
        <v>0</v>
      </c>
      <c r="FR19" s="102">
        <f>'11'!$M$229</f>
        <v>0</v>
      </c>
      <c r="FS19" s="102">
        <f>'11'!$M$230</f>
        <v>0</v>
      </c>
      <c r="FT19" s="102">
        <f>'11'!$M$232</f>
        <v>0</v>
      </c>
      <c r="FU19" s="102">
        <f>'11'!$M$233</f>
        <v>0</v>
      </c>
      <c r="FV19" s="102">
        <f>'11'!$M$234</f>
        <v>0</v>
      </c>
      <c r="FW19" s="102">
        <f>'11'!$M$235</f>
        <v>3</v>
      </c>
      <c r="FX19" s="191">
        <f>'11'!$M$237</f>
        <v>0</v>
      </c>
      <c r="FY19" s="191">
        <f>'11'!$M$238</f>
        <v>0</v>
      </c>
      <c r="FZ19" s="191">
        <f>'11'!$M$239</f>
        <v>0</v>
      </c>
      <c r="GA19" s="191">
        <f>'11'!$M$240</f>
        <v>0</v>
      </c>
      <c r="GB19" s="191">
        <f>'11'!$M$242</f>
        <v>0</v>
      </c>
      <c r="GC19" s="191">
        <f>'11'!$M$243</f>
        <v>0</v>
      </c>
      <c r="GD19" s="191">
        <f>'11'!$M$244</f>
        <v>0</v>
      </c>
      <c r="GE19" s="191">
        <f>'11'!$M$245</f>
        <v>0</v>
      </c>
      <c r="GF19" s="102">
        <f>'11'!$M$247</f>
        <v>0</v>
      </c>
      <c r="GG19" s="102">
        <f>'11'!$M$248</f>
        <v>0</v>
      </c>
      <c r="GH19" s="102">
        <f>'11'!$M$249</f>
        <v>0</v>
      </c>
      <c r="GI19" s="102">
        <f>'11'!$M$250</f>
        <v>3</v>
      </c>
      <c r="GJ19" s="191">
        <f>'11'!$M$252</f>
        <v>0</v>
      </c>
      <c r="GK19" s="191">
        <f>'11'!$M$253</f>
        <v>0</v>
      </c>
      <c r="GL19" s="191">
        <f>'11'!$M$233</f>
        <v>0</v>
      </c>
      <c r="GM19" s="191">
        <f>'11'!$M$255</f>
        <v>0</v>
      </c>
      <c r="GN19" s="859">
        <f>'11'!$M$257</f>
        <v>0</v>
      </c>
      <c r="GO19" s="859">
        <f>'11'!$M$258</f>
        <v>0</v>
      </c>
      <c r="GP19" s="859">
        <f>'11'!$M$259</f>
        <v>0</v>
      </c>
      <c r="GQ19" s="859">
        <f>'11'!$M$260</f>
        <v>0</v>
      </c>
      <c r="GR19" s="191">
        <f>'11'!$M$262</f>
        <v>0</v>
      </c>
      <c r="GS19" s="191">
        <f>'11'!$M$263</f>
        <v>0</v>
      </c>
      <c r="GT19" s="191">
        <f>'11'!$M$264</f>
        <v>0</v>
      </c>
      <c r="GU19" s="191">
        <f>'11'!$M$265</f>
        <v>0</v>
      </c>
      <c r="GV19" s="859">
        <f>'11'!$M$267</f>
        <v>0</v>
      </c>
      <c r="GW19" s="859">
        <f>'11'!$M$268</f>
        <v>0</v>
      </c>
      <c r="GX19" s="859">
        <f>'11'!$M$269</f>
        <v>0</v>
      </c>
      <c r="GY19" s="859">
        <f>'11'!$M$270</f>
        <v>0</v>
      </c>
    </row>
    <row r="20" spans="2:207" ht="15" customHeight="1" x14ac:dyDescent="0.25">
      <c r="B20" s="8"/>
      <c r="C20" s="8"/>
      <c r="D20" s="35">
        <f>'12'!M9</f>
        <v>12</v>
      </c>
      <c r="E20" s="8">
        <v>1</v>
      </c>
      <c r="F20" s="8">
        <v>1</v>
      </c>
      <c r="G20" s="8"/>
      <c r="H20" s="8"/>
      <c r="I20" s="187">
        <f>'12'!$M$59</f>
        <v>0</v>
      </c>
      <c r="J20" s="187">
        <f>'12'!$M$60</f>
        <v>0</v>
      </c>
      <c r="K20" s="187">
        <f>'12'!$M$61</f>
        <v>0</v>
      </c>
      <c r="L20" s="187">
        <f>'12'!$M$62</f>
        <v>0</v>
      </c>
      <c r="M20" s="187">
        <f>'12'!$M$63</f>
        <v>0</v>
      </c>
      <c r="N20" s="187">
        <f>'12'!$M$64</f>
        <v>0</v>
      </c>
      <c r="O20" s="187">
        <f>'12'!$M$65</f>
        <v>0</v>
      </c>
      <c r="P20" s="187">
        <f>'12'!$M$66</f>
        <v>0</v>
      </c>
      <c r="Q20" s="187">
        <f>'12'!$M$67</f>
        <v>0</v>
      </c>
      <c r="R20" s="187">
        <f>'12'!$M$68</f>
        <v>0</v>
      </c>
      <c r="S20" s="187">
        <f>'12'!$M$69</f>
        <v>0</v>
      </c>
      <c r="T20" s="187">
        <f>'12'!$M$70</f>
        <v>0</v>
      </c>
      <c r="U20" s="187">
        <f>'12'!$M$71</f>
        <v>0</v>
      </c>
      <c r="V20" s="187">
        <f>'12'!$M$72</f>
        <v>0</v>
      </c>
      <c r="W20" s="187">
        <f>'12'!$M$73</f>
        <v>0</v>
      </c>
      <c r="X20" s="187">
        <f>'12'!$M$74</f>
        <v>0</v>
      </c>
      <c r="Y20" s="187">
        <f>'12'!$M$75</f>
        <v>0</v>
      </c>
      <c r="Z20" s="187">
        <f>'12'!$M$76</f>
        <v>0</v>
      </c>
      <c r="AA20" s="187">
        <f>'12'!$M$77</f>
        <v>0</v>
      </c>
      <c r="AB20" s="187">
        <f>'12'!$M$78</f>
        <v>0</v>
      </c>
      <c r="AC20" s="187">
        <f>'12'!$M$79</f>
        <v>0</v>
      </c>
      <c r="AD20" s="187">
        <f>'12'!$M$80</f>
        <v>0</v>
      </c>
      <c r="AE20" s="187">
        <f>'12'!$M$81</f>
        <v>0</v>
      </c>
      <c r="AF20" s="187">
        <f>'12'!$M$82</f>
        <v>0</v>
      </c>
      <c r="AG20" s="187">
        <f>'12'!$M$83</f>
        <v>3</v>
      </c>
      <c r="AH20" s="187">
        <f>'12'!$M$84</f>
        <v>20</v>
      </c>
      <c r="AI20" s="187">
        <f>'12'!$M$85</f>
        <v>0</v>
      </c>
      <c r="AJ20" s="187">
        <f>'12'!$M$86</f>
        <v>0</v>
      </c>
      <c r="AK20" s="187">
        <f>'12'!$M$87</f>
        <v>0</v>
      </c>
      <c r="AL20" s="187">
        <f>'12'!$M$88</f>
        <v>0</v>
      </c>
      <c r="AM20" s="187">
        <f>'12'!$M$89</f>
        <v>0</v>
      </c>
      <c r="AN20" s="187">
        <f>'12'!$M$90</f>
        <v>0</v>
      </c>
      <c r="AO20" s="102">
        <f>'12'!$M$91</f>
        <v>3</v>
      </c>
      <c r="AP20" s="102">
        <f>'12'!$M$92</f>
        <v>20</v>
      </c>
      <c r="AQ20" s="187">
        <f>'12'!$M$93</f>
        <v>0</v>
      </c>
      <c r="AR20" s="187">
        <f>'12'!$M$94</f>
        <v>0</v>
      </c>
      <c r="AS20" s="187">
        <f>'12'!$M$95</f>
        <v>0</v>
      </c>
      <c r="AT20" s="187">
        <f>'12'!$M$96</f>
        <v>0</v>
      </c>
      <c r="AU20" s="187">
        <f>'12'!$M$97</f>
        <v>0</v>
      </c>
      <c r="AV20" s="187">
        <f>'12'!$M$98</f>
        <v>0</v>
      </c>
      <c r="AW20" s="187">
        <f>'12'!$M$99</f>
        <v>0</v>
      </c>
      <c r="AX20" s="187">
        <f>'12'!$M$100</f>
        <v>0</v>
      </c>
      <c r="AY20" s="187">
        <f>'12'!$M$101</f>
        <v>0</v>
      </c>
      <c r="AZ20" s="187">
        <f>'12'!$M$102</f>
        <v>0</v>
      </c>
      <c r="BA20" s="187">
        <f>'12'!$M$103</f>
        <v>0</v>
      </c>
      <c r="BB20" s="187">
        <f>'12'!$M$104</f>
        <v>0</v>
      </c>
      <c r="BC20" s="187">
        <f>'12'!$M$105</f>
        <v>0</v>
      </c>
      <c r="BD20" s="187">
        <f>'12'!$M$106</f>
        <v>0</v>
      </c>
      <c r="BE20" s="187">
        <f>'12'!$M$107</f>
        <v>0</v>
      </c>
      <c r="BF20" s="187">
        <f>'12'!$M$108</f>
        <v>0</v>
      </c>
      <c r="BG20" s="187">
        <f>'12'!$M$109</f>
        <v>0</v>
      </c>
      <c r="BH20" s="187">
        <f>'12'!$M$110</f>
        <v>0</v>
      </c>
      <c r="BI20" s="187">
        <f>'12'!$M$111</f>
        <v>0</v>
      </c>
      <c r="BJ20" s="187">
        <f>'12'!$M$112</f>
        <v>0</v>
      </c>
      <c r="BK20" s="187">
        <f>'12'!$M$113</f>
        <v>0</v>
      </c>
      <c r="BL20" s="187">
        <f>'12'!$M$114</f>
        <v>0</v>
      </c>
      <c r="BM20" s="187">
        <f>'12'!$M$115</f>
        <v>0</v>
      </c>
      <c r="BN20" s="187">
        <f>'12'!$M$116</f>
        <v>0</v>
      </c>
      <c r="BO20" s="187">
        <f>'12'!$M$117</f>
        <v>0</v>
      </c>
      <c r="BP20" s="187">
        <f>'12'!$M$118</f>
        <v>0</v>
      </c>
      <c r="BQ20" s="187">
        <f>'12'!$M$119</f>
        <v>0</v>
      </c>
      <c r="BR20" s="187">
        <f>'12'!$M$120</f>
        <v>0</v>
      </c>
      <c r="BS20" s="187">
        <f>'12'!$M$121</f>
        <v>0</v>
      </c>
      <c r="BT20" s="187">
        <f>'12'!$M$122</f>
        <v>0</v>
      </c>
      <c r="BU20" s="187">
        <f>'12'!$M$123</f>
        <v>0</v>
      </c>
      <c r="BV20" s="187">
        <f>'12'!$M$124</f>
        <v>0</v>
      </c>
      <c r="BW20" s="102">
        <f>'12'!$M$125</f>
        <v>0</v>
      </c>
      <c r="BX20" s="102">
        <f>'12'!$M$126</f>
        <v>0</v>
      </c>
      <c r="BY20" s="187">
        <f>'12'!$M$127</f>
        <v>0</v>
      </c>
      <c r="BZ20" s="187">
        <f>'12'!$M$128</f>
        <v>0</v>
      </c>
      <c r="CA20" s="187">
        <f>'12'!$M$129</f>
        <v>1</v>
      </c>
      <c r="CB20" s="187">
        <f>'12'!$M$130</f>
        <v>30</v>
      </c>
      <c r="CC20" s="187">
        <f>'12'!$M$131</f>
        <v>1</v>
      </c>
      <c r="CD20" s="187">
        <f>'12'!$M$132</f>
        <v>30</v>
      </c>
      <c r="CE20" s="187">
        <f>'12'!$M$133</f>
        <v>0</v>
      </c>
      <c r="CF20" s="187">
        <f>'12'!$M$134</f>
        <v>0</v>
      </c>
      <c r="CG20" s="187">
        <f>'12'!$M$135</f>
        <v>0</v>
      </c>
      <c r="CH20" s="187">
        <f>'12'!$M$136</f>
        <v>0</v>
      </c>
      <c r="CI20" s="187">
        <f>'12'!$M$137</f>
        <v>0</v>
      </c>
      <c r="CJ20" s="187">
        <f>'12'!$M$138</f>
        <v>0</v>
      </c>
      <c r="CK20" s="187">
        <f>'12'!$M$139</f>
        <v>0</v>
      </c>
      <c r="CL20" s="187">
        <f>'12'!$M$140</f>
        <v>0</v>
      </c>
      <c r="CM20" s="187">
        <f>'12'!$M$141</f>
        <v>0</v>
      </c>
      <c r="CN20" s="187">
        <f>'12'!$M$142</f>
        <v>0</v>
      </c>
      <c r="CO20" s="187">
        <f>'12'!$M$143</f>
        <v>0</v>
      </c>
      <c r="CP20" s="187">
        <f>'12'!$M$144</f>
        <v>0</v>
      </c>
      <c r="CQ20" s="187">
        <f>'12'!$M$145</f>
        <v>0</v>
      </c>
      <c r="CR20" s="187">
        <f>'12'!$M$146</f>
        <v>0</v>
      </c>
      <c r="CS20" s="187">
        <f>'12'!$M$147</f>
        <v>0</v>
      </c>
      <c r="CT20" s="187">
        <f>'12'!$M$148</f>
        <v>0</v>
      </c>
      <c r="CU20" s="187">
        <f>'12'!$M$149</f>
        <v>0</v>
      </c>
      <c r="CV20" s="187">
        <f>'12'!$M$150</f>
        <v>0</v>
      </c>
      <c r="CW20" s="187">
        <f>'12'!$M$151</f>
        <v>0</v>
      </c>
      <c r="CX20" s="187">
        <f>'12'!$M$152</f>
        <v>0</v>
      </c>
      <c r="CY20" s="187">
        <f>'12'!$M$153</f>
        <v>0</v>
      </c>
      <c r="CZ20" s="187">
        <f>'12'!$M$154</f>
        <v>0</v>
      </c>
      <c r="DA20" s="187">
        <f>'12'!$M$155</f>
        <v>1</v>
      </c>
      <c r="DB20" s="187">
        <f>'12'!$M$156</f>
        <v>15</v>
      </c>
      <c r="DC20" s="187">
        <f>'12'!$M$157</f>
        <v>0</v>
      </c>
      <c r="DD20" s="187">
        <f>'12'!$M$158</f>
        <v>0</v>
      </c>
      <c r="DE20" s="102">
        <f>'12'!$M$159</f>
        <v>2</v>
      </c>
      <c r="DF20" s="102">
        <f>'12'!$M$160</f>
        <v>60</v>
      </c>
      <c r="DG20" s="187">
        <f>'12'!$M$161</f>
        <v>0</v>
      </c>
      <c r="DH20" s="187">
        <f>'12'!$M$162</f>
        <v>0</v>
      </c>
      <c r="DI20" s="187">
        <f>'12'!$M$163</f>
        <v>0</v>
      </c>
      <c r="DJ20" s="187">
        <f>'12'!$M$164</f>
        <v>0</v>
      </c>
      <c r="DK20" s="187">
        <f>'12'!$M$165</f>
        <v>12</v>
      </c>
      <c r="DL20" s="187">
        <f>'12'!$M$166</f>
        <v>4245</v>
      </c>
      <c r="DM20" s="187">
        <f>'12'!$M$167</f>
        <v>3</v>
      </c>
      <c r="DN20" s="187">
        <f>'12'!$M$168</f>
        <v>150</v>
      </c>
      <c r="DO20" s="187">
        <f>'12'!$M$169</f>
        <v>0</v>
      </c>
      <c r="DP20" s="187">
        <f>'12'!$M$170</f>
        <v>0</v>
      </c>
      <c r="DQ20" s="187">
        <f>'12'!$M$171</f>
        <v>822</v>
      </c>
      <c r="DR20" s="187">
        <f>'12'!$M$172</f>
        <v>4245</v>
      </c>
      <c r="DS20" s="187">
        <f>'12'!$M$173</f>
        <v>0</v>
      </c>
      <c r="DT20" s="187">
        <f>'12'!$M$174</f>
        <v>0</v>
      </c>
      <c r="DU20" s="187">
        <f>'12'!$M$175</f>
        <v>39</v>
      </c>
      <c r="DV20" s="187">
        <f>'12'!$M$176</f>
        <v>4245</v>
      </c>
      <c r="DW20" s="188">
        <f>'12'!$M$177</f>
        <v>876</v>
      </c>
      <c r="DX20" s="102">
        <f>'12'!$M$178</f>
        <v>12885</v>
      </c>
      <c r="DY20" s="189">
        <f>'12'!$M$179</f>
        <v>378</v>
      </c>
      <c r="DZ20" s="189">
        <f>'12'!$M$193</f>
        <v>156</v>
      </c>
      <c r="EA20" s="189">
        <f>'12'!$M$181</f>
        <v>85</v>
      </c>
      <c r="EB20" s="189">
        <f>'12'!$M$180</f>
        <v>85</v>
      </c>
      <c r="EC20" s="189">
        <f>'12'!$M$183</f>
        <v>8</v>
      </c>
      <c r="ED20" s="189">
        <f>'12'!$M$182</f>
        <v>8</v>
      </c>
      <c r="EE20" s="189">
        <f>'12'!$M$185</f>
        <v>85</v>
      </c>
      <c r="EF20" s="189">
        <f>'12'!$M$184</f>
        <v>76</v>
      </c>
      <c r="EG20" s="189">
        <f>'12'!$M$186</f>
        <v>366</v>
      </c>
      <c r="EH20" s="189">
        <f>'12'!$M$187</f>
        <v>377</v>
      </c>
      <c r="EI20" s="189">
        <f>'12'!$M$188</f>
        <v>368</v>
      </c>
      <c r="EJ20" s="189">
        <f>'12'!$M$189</f>
        <v>369</v>
      </c>
      <c r="EK20" s="189">
        <f>'12'!$M$190</f>
        <v>354</v>
      </c>
      <c r="EL20" s="189">
        <f>'12'!$M$191</f>
        <v>277</v>
      </c>
      <c r="EM20" s="189">
        <f>'12'!$M$192</f>
        <v>220</v>
      </c>
      <c r="EN20" s="190">
        <f>'12'!$M$194</f>
        <v>5</v>
      </c>
      <c r="EO20" s="190">
        <f>'12'!$M$195</f>
        <v>10</v>
      </c>
      <c r="EP20" s="190">
        <f>'12'!$M$196</f>
        <v>0</v>
      </c>
      <c r="EQ20" s="190">
        <f>'12'!$M$197</f>
        <v>0</v>
      </c>
      <c r="ER20" s="190">
        <f>'12'!$M$198</f>
        <v>0</v>
      </c>
      <c r="ES20" s="190">
        <f>'12'!$M$199</f>
        <v>0</v>
      </c>
      <c r="ET20" s="190">
        <f>'12'!$M$200</f>
        <v>0</v>
      </c>
      <c r="EU20" s="190">
        <f>'12'!$M$201</f>
        <v>0</v>
      </c>
      <c r="EV20" s="190">
        <f>'12'!$M$202</f>
        <v>0</v>
      </c>
      <c r="EW20" s="190">
        <f>'12'!$M$203</f>
        <v>0</v>
      </c>
      <c r="EX20" s="190">
        <f>'12'!$M$204</f>
        <v>0</v>
      </c>
      <c r="EY20" s="190">
        <f>'12'!$M$205</f>
        <v>0</v>
      </c>
      <c r="EZ20" s="102">
        <f>'12'!$M$207</f>
        <v>0</v>
      </c>
      <c r="FA20" s="102">
        <f>'12'!$M$208</f>
        <v>0</v>
      </c>
      <c r="FB20" s="102">
        <f>'12'!$M$209</f>
        <v>0</v>
      </c>
      <c r="FC20" s="102">
        <f>'12'!$M$210</f>
        <v>1</v>
      </c>
      <c r="FD20" s="102">
        <f>'12'!$M$212</f>
        <v>0</v>
      </c>
      <c r="FE20" s="102">
        <f>'12'!$M$213</f>
        <v>0</v>
      </c>
      <c r="FF20" s="102">
        <f>'12'!$M$214</f>
        <v>0</v>
      </c>
      <c r="FG20" s="102">
        <f>'12'!$M$215</f>
        <v>0</v>
      </c>
      <c r="FH20" s="102">
        <f>'12'!$M$217</f>
        <v>0</v>
      </c>
      <c r="FI20" s="102">
        <f>'12'!$M$218</f>
        <v>0</v>
      </c>
      <c r="FJ20" s="102">
        <f>'12'!$M$219</f>
        <v>0</v>
      </c>
      <c r="FK20" s="102">
        <f>'12'!$M$220</f>
        <v>0</v>
      </c>
      <c r="FL20" s="102">
        <f>'12'!$M$222</f>
        <v>0</v>
      </c>
      <c r="FM20" s="102">
        <f>'12'!$M$223</f>
        <v>0</v>
      </c>
      <c r="FN20" s="102">
        <f>'12'!$M$224</f>
        <v>0</v>
      </c>
      <c r="FO20" s="102">
        <f>'12'!$M$225</f>
        <v>0</v>
      </c>
      <c r="FP20" s="102">
        <f>'12'!$M$227</f>
        <v>0</v>
      </c>
      <c r="FQ20" s="102">
        <f>'12'!$M$228</f>
        <v>0</v>
      </c>
      <c r="FR20" s="102">
        <f>'12'!$M$229</f>
        <v>0</v>
      </c>
      <c r="FS20" s="102">
        <f>'12'!$M$230</f>
        <v>1</v>
      </c>
      <c r="FT20" s="102">
        <f>'12'!$M$232</f>
        <v>0</v>
      </c>
      <c r="FU20" s="102">
        <f>'12'!$M$233</f>
        <v>0</v>
      </c>
      <c r="FV20" s="102">
        <f>'12'!$M$234</f>
        <v>0</v>
      </c>
      <c r="FW20" s="102">
        <f>'12'!$M$235</f>
        <v>0</v>
      </c>
      <c r="FX20" s="191">
        <f>'12'!$M$237</f>
        <v>0</v>
      </c>
      <c r="FY20" s="191">
        <f>'12'!$M$238</f>
        <v>0</v>
      </c>
      <c r="FZ20" s="191">
        <f>'12'!$M$239</f>
        <v>0</v>
      </c>
      <c r="GA20" s="191">
        <f>'12'!$M$240</f>
        <v>0</v>
      </c>
      <c r="GB20" s="191">
        <f>'12'!$M$242</f>
        <v>0</v>
      </c>
      <c r="GC20" s="191">
        <f>'12'!$M$243</f>
        <v>0</v>
      </c>
      <c r="GD20" s="191">
        <f>'12'!$M$244</f>
        <v>0</v>
      </c>
      <c r="GE20" s="191">
        <f>'12'!$M$245</f>
        <v>0</v>
      </c>
      <c r="GF20" s="102">
        <f>'12'!$M$247</f>
        <v>0</v>
      </c>
      <c r="GG20" s="102">
        <f>'12'!$M$248</f>
        <v>0</v>
      </c>
      <c r="GH20" s="102">
        <f>'12'!$M$249</f>
        <v>0</v>
      </c>
      <c r="GI20" s="102">
        <f>'12'!$M$250</f>
        <v>0</v>
      </c>
      <c r="GJ20" s="191">
        <f>'12'!$M$252</f>
        <v>0</v>
      </c>
      <c r="GK20" s="191">
        <f>'12'!$M$253</f>
        <v>0</v>
      </c>
      <c r="GL20" s="191">
        <f>'12'!$M$233</f>
        <v>0</v>
      </c>
      <c r="GM20" s="191">
        <f>'12'!$M$255</f>
        <v>0</v>
      </c>
      <c r="GN20" s="859">
        <f>'12'!$M$257</f>
        <v>0</v>
      </c>
      <c r="GO20" s="859">
        <f>'12'!$M$258</f>
        <v>0</v>
      </c>
      <c r="GP20" s="859">
        <f>'12'!$M$259</f>
        <v>0</v>
      </c>
      <c r="GQ20" s="859">
        <f>'12'!$M$260</f>
        <v>0</v>
      </c>
      <c r="GR20" s="191">
        <f>'12'!$M$262</f>
        <v>0</v>
      </c>
      <c r="GS20" s="191">
        <f>'12'!$M$263</f>
        <v>0</v>
      </c>
      <c r="GT20" s="191">
        <f>'12'!$M$264</f>
        <v>0</v>
      </c>
      <c r="GU20" s="191">
        <f>'12'!$M$265</f>
        <v>0</v>
      </c>
      <c r="GV20" s="859">
        <f>'12'!$M$267</f>
        <v>0</v>
      </c>
      <c r="GW20" s="859">
        <f>'12'!$M$268</f>
        <v>0</v>
      </c>
      <c r="GX20" s="859">
        <f>'12'!$M$269</f>
        <v>0</v>
      </c>
      <c r="GY20" s="859">
        <f>'12'!$M$270</f>
        <v>0</v>
      </c>
    </row>
    <row r="21" spans="2:207" ht="15" customHeight="1" x14ac:dyDescent="0.25">
      <c r="B21" s="8"/>
      <c r="C21" s="8"/>
      <c r="D21" s="35"/>
      <c r="E21" s="8"/>
      <c r="F21" s="8"/>
      <c r="G21" s="8"/>
      <c r="H21" s="8"/>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02"/>
      <c r="AP21" s="102"/>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02"/>
      <c r="BX21" s="102"/>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02"/>
      <c r="DF21" s="102"/>
      <c r="DG21" s="187"/>
      <c r="DH21" s="187"/>
      <c r="DI21" s="187"/>
      <c r="DJ21" s="187"/>
      <c r="DK21" s="187"/>
      <c r="DL21" s="187"/>
      <c r="DM21" s="187"/>
      <c r="DN21" s="187"/>
      <c r="DO21" s="187"/>
      <c r="DP21" s="187"/>
      <c r="DQ21" s="187"/>
      <c r="DR21" s="187"/>
      <c r="DS21" s="187"/>
      <c r="DT21" s="187"/>
      <c r="DU21" s="187"/>
      <c r="DV21" s="187"/>
      <c r="DW21" s="102"/>
      <c r="DX21" s="102"/>
      <c r="DY21" s="189"/>
      <c r="DZ21" s="189"/>
      <c r="EA21" s="189"/>
      <c r="EB21" s="189"/>
      <c r="EC21" s="189"/>
      <c r="ED21" s="189"/>
      <c r="EE21" s="189"/>
      <c r="EF21" s="189"/>
      <c r="EG21" s="189"/>
      <c r="EH21" s="189"/>
      <c r="EI21" s="189"/>
      <c r="EJ21" s="189"/>
      <c r="EK21" s="189"/>
      <c r="EL21" s="189"/>
      <c r="EM21" s="189"/>
      <c r="EN21" s="190"/>
      <c r="EO21" s="190"/>
      <c r="EP21" s="190"/>
      <c r="EQ21" s="190"/>
      <c r="ER21" s="190"/>
      <c r="ES21" s="190"/>
      <c r="ET21" s="190"/>
      <c r="EU21" s="190"/>
      <c r="EV21" s="190"/>
      <c r="EW21" s="190"/>
      <c r="EX21" s="190"/>
      <c r="EY21" s="190"/>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91"/>
      <c r="FY21" s="191"/>
      <c r="FZ21" s="191"/>
      <c r="GA21" s="191"/>
      <c r="GB21" s="191"/>
      <c r="GC21" s="191"/>
      <c r="GD21" s="191"/>
      <c r="GE21" s="191"/>
      <c r="GF21" s="102"/>
      <c r="GG21" s="102"/>
      <c r="GH21" s="102"/>
      <c r="GI21" s="102"/>
      <c r="GJ21" s="191"/>
      <c r="GK21" s="191"/>
      <c r="GL21" s="191"/>
      <c r="GM21" s="191"/>
      <c r="GN21" s="859"/>
      <c r="GO21" s="859"/>
      <c r="GP21" s="859"/>
      <c r="GQ21" s="859"/>
      <c r="GR21" s="191"/>
      <c r="GS21" s="191"/>
      <c r="GT21" s="191"/>
      <c r="GU21" s="191"/>
      <c r="GV21" s="859"/>
      <c r="GW21" s="859"/>
      <c r="GX21" s="859"/>
      <c r="GY21" s="859"/>
    </row>
    <row r="22" spans="2:207" ht="24.75" customHeight="1" x14ac:dyDescent="0.25">
      <c r="B22" s="8"/>
      <c r="C22" s="8" t="s">
        <v>952</v>
      </c>
      <c r="D22" s="35"/>
      <c r="E22" s="8">
        <f t="shared" ref="E22:GY22" si="0">SUM(E9:E20)</f>
        <v>12</v>
      </c>
      <c r="F22" s="8">
        <f t="shared" si="0"/>
        <v>12</v>
      </c>
      <c r="G22" s="8">
        <f t="shared" si="0"/>
        <v>0</v>
      </c>
      <c r="H22" s="8">
        <f t="shared" si="0"/>
        <v>0</v>
      </c>
      <c r="I22" s="187">
        <f t="shared" si="0"/>
        <v>15</v>
      </c>
      <c r="J22" s="187">
        <f t="shared" si="0"/>
        <v>197</v>
      </c>
      <c r="K22" s="187">
        <f t="shared" si="0"/>
        <v>15</v>
      </c>
      <c r="L22" s="187">
        <f t="shared" si="0"/>
        <v>147</v>
      </c>
      <c r="M22" s="187">
        <f t="shared" si="0"/>
        <v>48</v>
      </c>
      <c r="N22" s="187">
        <f t="shared" si="0"/>
        <v>595</v>
      </c>
      <c r="O22" s="187">
        <f t="shared" si="0"/>
        <v>6</v>
      </c>
      <c r="P22" s="187">
        <f t="shared" si="0"/>
        <v>87</v>
      </c>
      <c r="Q22" s="187">
        <f t="shared" si="0"/>
        <v>3</v>
      </c>
      <c r="R22" s="187">
        <f t="shared" si="0"/>
        <v>0</v>
      </c>
      <c r="S22" s="187">
        <f t="shared" si="0"/>
        <v>3</v>
      </c>
      <c r="T22" s="187">
        <f t="shared" si="0"/>
        <v>129</v>
      </c>
      <c r="U22" s="187">
        <f t="shared" si="0"/>
        <v>8</v>
      </c>
      <c r="V22" s="187">
        <f t="shared" si="0"/>
        <v>97</v>
      </c>
      <c r="W22" s="187">
        <f t="shared" si="0"/>
        <v>0</v>
      </c>
      <c r="X22" s="187">
        <f t="shared" si="0"/>
        <v>0</v>
      </c>
      <c r="Y22" s="187">
        <f t="shared" si="0"/>
        <v>3</v>
      </c>
      <c r="Z22" s="187">
        <f t="shared" si="0"/>
        <v>60</v>
      </c>
      <c r="AA22" s="187">
        <f t="shared" si="0"/>
        <v>3</v>
      </c>
      <c r="AB22" s="187">
        <f t="shared" si="0"/>
        <v>63</v>
      </c>
      <c r="AC22" s="187">
        <f t="shared" si="0"/>
        <v>6</v>
      </c>
      <c r="AD22" s="187">
        <f t="shared" si="0"/>
        <v>87</v>
      </c>
      <c r="AE22" s="187">
        <f t="shared" si="0"/>
        <v>3</v>
      </c>
      <c r="AF22" s="187">
        <f t="shared" si="0"/>
        <v>60</v>
      </c>
      <c r="AG22" s="187">
        <f t="shared" si="0"/>
        <v>24</v>
      </c>
      <c r="AH22" s="187">
        <f t="shared" si="0"/>
        <v>169</v>
      </c>
      <c r="AI22" s="187">
        <f t="shared" si="0"/>
        <v>0</v>
      </c>
      <c r="AJ22" s="187">
        <f t="shared" si="0"/>
        <v>0</v>
      </c>
      <c r="AK22" s="187">
        <f t="shared" si="0"/>
        <v>6</v>
      </c>
      <c r="AL22" s="187">
        <f t="shared" si="0"/>
        <v>70</v>
      </c>
      <c r="AM22" s="187">
        <f t="shared" si="0"/>
        <v>16</v>
      </c>
      <c r="AN22" s="187">
        <f t="shared" si="0"/>
        <v>265</v>
      </c>
      <c r="AO22" s="102">
        <f t="shared" si="0"/>
        <v>159</v>
      </c>
      <c r="AP22" s="102">
        <f t="shared" si="0"/>
        <v>2026</v>
      </c>
      <c r="AQ22" s="187">
        <f t="shared" si="0"/>
        <v>4</v>
      </c>
      <c r="AR22" s="187">
        <f t="shared" si="0"/>
        <v>40</v>
      </c>
      <c r="AS22" s="187">
        <f t="shared" si="0"/>
        <v>4</v>
      </c>
      <c r="AT22" s="187">
        <f t="shared" si="0"/>
        <v>195</v>
      </c>
      <c r="AU22" s="187">
        <f t="shared" si="0"/>
        <v>11</v>
      </c>
      <c r="AV22" s="187">
        <f t="shared" si="0"/>
        <v>263</v>
      </c>
      <c r="AW22" s="187">
        <f t="shared" si="0"/>
        <v>7</v>
      </c>
      <c r="AX22" s="187">
        <f t="shared" si="0"/>
        <v>90</v>
      </c>
      <c r="AY22" s="187">
        <f t="shared" si="0"/>
        <v>1</v>
      </c>
      <c r="AZ22" s="187">
        <f t="shared" si="0"/>
        <v>10</v>
      </c>
      <c r="BA22" s="187">
        <f t="shared" si="0"/>
        <v>1</v>
      </c>
      <c r="BB22" s="187">
        <f t="shared" si="0"/>
        <v>8</v>
      </c>
      <c r="BC22" s="187">
        <f t="shared" si="0"/>
        <v>0</v>
      </c>
      <c r="BD22" s="187">
        <f t="shared" si="0"/>
        <v>0</v>
      </c>
      <c r="BE22" s="187">
        <f t="shared" si="0"/>
        <v>0</v>
      </c>
      <c r="BF22" s="187">
        <f t="shared" si="0"/>
        <v>0</v>
      </c>
      <c r="BG22" s="187">
        <f t="shared" si="0"/>
        <v>0</v>
      </c>
      <c r="BH22" s="187">
        <f t="shared" si="0"/>
        <v>0</v>
      </c>
      <c r="BI22" s="187">
        <f t="shared" si="0"/>
        <v>0</v>
      </c>
      <c r="BJ22" s="187">
        <f t="shared" si="0"/>
        <v>0</v>
      </c>
      <c r="BK22" s="187">
        <f t="shared" si="0"/>
        <v>0</v>
      </c>
      <c r="BL22" s="187">
        <f t="shared" si="0"/>
        <v>0</v>
      </c>
      <c r="BM22" s="187">
        <f t="shared" si="0"/>
        <v>0</v>
      </c>
      <c r="BN22" s="187">
        <f t="shared" si="0"/>
        <v>0</v>
      </c>
      <c r="BO22" s="187">
        <f t="shared" si="0"/>
        <v>3</v>
      </c>
      <c r="BP22" s="187">
        <f t="shared" si="0"/>
        <v>163</v>
      </c>
      <c r="BQ22" s="187">
        <f t="shared" si="0"/>
        <v>45</v>
      </c>
      <c r="BR22" s="187">
        <f t="shared" si="0"/>
        <v>0</v>
      </c>
      <c r="BS22" s="187">
        <f t="shared" si="0"/>
        <v>1</v>
      </c>
      <c r="BT22" s="187">
        <f t="shared" si="0"/>
        <v>75</v>
      </c>
      <c r="BU22" s="187">
        <f t="shared" si="0"/>
        <v>2</v>
      </c>
      <c r="BV22" s="187">
        <f t="shared" si="0"/>
        <v>18</v>
      </c>
      <c r="BW22" s="102">
        <f t="shared" si="0"/>
        <v>76</v>
      </c>
      <c r="BX22" s="102">
        <f t="shared" si="0"/>
        <v>769</v>
      </c>
      <c r="BY22" s="187">
        <f t="shared" si="0"/>
        <v>16</v>
      </c>
      <c r="BZ22" s="187">
        <f t="shared" si="0"/>
        <v>230</v>
      </c>
      <c r="CA22" s="187">
        <f t="shared" si="0"/>
        <v>173</v>
      </c>
      <c r="CB22" s="187">
        <f t="shared" si="0"/>
        <v>1875</v>
      </c>
      <c r="CC22" s="187">
        <f t="shared" si="0"/>
        <v>11</v>
      </c>
      <c r="CD22" s="187">
        <f t="shared" si="0"/>
        <v>304</v>
      </c>
      <c r="CE22" s="187">
        <f t="shared" si="0"/>
        <v>4</v>
      </c>
      <c r="CF22" s="187">
        <f t="shared" si="0"/>
        <v>186</v>
      </c>
      <c r="CG22" s="187">
        <f t="shared" si="0"/>
        <v>2</v>
      </c>
      <c r="CH22" s="187">
        <f t="shared" si="0"/>
        <v>535</v>
      </c>
      <c r="CI22" s="187">
        <f t="shared" si="0"/>
        <v>1</v>
      </c>
      <c r="CJ22" s="187">
        <f t="shared" si="0"/>
        <v>31</v>
      </c>
      <c r="CK22" s="187">
        <f t="shared" si="0"/>
        <v>40</v>
      </c>
      <c r="CL22" s="187">
        <f t="shared" si="0"/>
        <v>185</v>
      </c>
      <c r="CM22" s="187">
        <f t="shared" si="0"/>
        <v>5</v>
      </c>
      <c r="CN22" s="187">
        <f t="shared" si="0"/>
        <v>130</v>
      </c>
      <c r="CO22" s="187">
        <f t="shared" si="0"/>
        <v>5</v>
      </c>
      <c r="CP22" s="187">
        <f t="shared" si="0"/>
        <v>350</v>
      </c>
      <c r="CQ22" s="187">
        <f t="shared" si="0"/>
        <v>6</v>
      </c>
      <c r="CR22" s="187">
        <f t="shared" si="0"/>
        <v>220</v>
      </c>
      <c r="CS22" s="187">
        <f t="shared" si="0"/>
        <v>4</v>
      </c>
      <c r="CT22" s="187">
        <f t="shared" si="0"/>
        <v>320</v>
      </c>
      <c r="CU22" s="187">
        <f t="shared" si="0"/>
        <v>0</v>
      </c>
      <c r="CV22" s="187">
        <f t="shared" si="0"/>
        <v>0</v>
      </c>
      <c r="CW22" s="187">
        <f t="shared" si="0"/>
        <v>11</v>
      </c>
      <c r="CX22" s="187">
        <f t="shared" si="0"/>
        <v>445</v>
      </c>
      <c r="CY22" s="187">
        <f t="shared" si="0"/>
        <v>0</v>
      </c>
      <c r="CZ22" s="187">
        <f t="shared" si="0"/>
        <v>0</v>
      </c>
      <c r="DA22" s="187">
        <f t="shared" si="0"/>
        <v>11</v>
      </c>
      <c r="DB22" s="187">
        <f t="shared" si="0"/>
        <v>1055</v>
      </c>
      <c r="DC22" s="187">
        <f t="shared" si="0"/>
        <v>10</v>
      </c>
      <c r="DD22" s="187">
        <f t="shared" si="0"/>
        <v>897</v>
      </c>
      <c r="DE22" s="102">
        <f t="shared" si="0"/>
        <v>279</v>
      </c>
      <c r="DF22" s="102">
        <f t="shared" si="0"/>
        <v>4762</v>
      </c>
      <c r="DG22" s="187">
        <f t="shared" si="0"/>
        <v>0</v>
      </c>
      <c r="DH22" s="187">
        <f t="shared" si="0"/>
        <v>0</v>
      </c>
      <c r="DI22" s="187">
        <f t="shared" si="0"/>
        <v>0</v>
      </c>
      <c r="DJ22" s="187">
        <f t="shared" si="0"/>
        <v>0</v>
      </c>
      <c r="DK22" s="187">
        <f t="shared" si="0"/>
        <v>144</v>
      </c>
      <c r="DL22" s="187">
        <f t="shared" si="0"/>
        <v>50940</v>
      </c>
      <c r="DM22" s="187">
        <f t="shared" si="0"/>
        <v>36</v>
      </c>
      <c r="DN22" s="187">
        <f t="shared" si="0"/>
        <v>1800</v>
      </c>
      <c r="DO22" s="187">
        <f t="shared" si="0"/>
        <v>0</v>
      </c>
      <c r="DP22" s="187">
        <f t="shared" si="0"/>
        <v>0</v>
      </c>
      <c r="DQ22" s="187">
        <f t="shared" si="0"/>
        <v>9864</v>
      </c>
      <c r="DR22" s="187">
        <f t="shared" si="0"/>
        <v>50940</v>
      </c>
      <c r="DS22" s="187">
        <f t="shared" si="0"/>
        <v>0</v>
      </c>
      <c r="DT22" s="187">
        <f t="shared" si="0"/>
        <v>0</v>
      </c>
      <c r="DU22" s="187">
        <f t="shared" si="0"/>
        <v>468</v>
      </c>
      <c r="DV22" s="187">
        <f t="shared" si="0"/>
        <v>50940</v>
      </c>
      <c r="DW22" s="188">
        <f t="shared" si="0"/>
        <v>10512</v>
      </c>
      <c r="DX22" s="102">
        <f t="shared" si="0"/>
        <v>154620</v>
      </c>
      <c r="DY22" s="189">
        <f t="shared" si="0"/>
        <v>4985</v>
      </c>
      <c r="DZ22" s="189">
        <f t="shared" si="0"/>
        <v>2067</v>
      </c>
      <c r="EA22" s="189">
        <f t="shared" si="0"/>
        <v>1365</v>
      </c>
      <c r="EB22" s="189">
        <f t="shared" si="0"/>
        <v>1351</v>
      </c>
      <c r="EC22" s="189">
        <f t="shared" si="0"/>
        <v>227</v>
      </c>
      <c r="ED22" s="189">
        <f t="shared" si="0"/>
        <v>212</v>
      </c>
      <c r="EE22" s="189">
        <f t="shared" si="0"/>
        <v>1365</v>
      </c>
      <c r="EF22" s="189">
        <f t="shared" si="0"/>
        <v>1248</v>
      </c>
      <c r="EG22" s="189">
        <f t="shared" si="0"/>
        <v>4740</v>
      </c>
      <c r="EH22" s="189">
        <f t="shared" si="0"/>
        <v>4958</v>
      </c>
      <c r="EI22" s="189">
        <f t="shared" si="0"/>
        <v>4835</v>
      </c>
      <c r="EJ22" s="189">
        <f t="shared" si="0"/>
        <v>4905</v>
      </c>
      <c r="EK22" s="189">
        <f t="shared" si="0"/>
        <v>4647</v>
      </c>
      <c r="EL22" s="189">
        <f t="shared" si="0"/>
        <v>3806</v>
      </c>
      <c r="EM22" s="189">
        <f t="shared" si="0"/>
        <v>2624</v>
      </c>
      <c r="EN22" s="190">
        <f t="shared" si="0"/>
        <v>147</v>
      </c>
      <c r="EO22" s="190">
        <f t="shared" si="0"/>
        <v>342</v>
      </c>
      <c r="EP22" s="190">
        <f t="shared" si="0"/>
        <v>30</v>
      </c>
      <c r="EQ22" s="190">
        <f t="shared" si="0"/>
        <v>1867</v>
      </c>
      <c r="ER22" s="190">
        <f t="shared" si="0"/>
        <v>2</v>
      </c>
      <c r="ES22" s="190">
        <f t="shared" si="0"/>
        <v>15</v>
      </c>
      <c r="ET22" s="190">
        <f t="shared" si="0"/>
        <v>0</v>
      </c>
      <c r="EU22" s="190">
        <f t="shared" si="0"/>
        <v>0</v>
      </c>
      <c r="EV22" s="190">
        <f t="shared" si="0"/>
        <v>4</v>
      </c>
      <c r="EW22" s="190">
        <f>SUM(EW9:EW20)</f>
        <v>133</v>
      </c>
      <c r="EX22" s="190">
        <f t="shared" si="0"/>
        <v>0</v>
      </c>
      <c r="EY22" s="190">
        <f t="shared" si="0"/>
        <v>0</v>
      </c>
      <c r="EZ22" s="102">
        <f>SUM(EZ9:EZ20)</f>
        <v>0</v>
      </c>
      <c r="FA22" s="102">
        <f t="shared" ref="FA22:FC22" si="1">SUM(FA9:FA20)</f>
        <v>0</v>
      </c>
      <c r="FB22" s="102">
        <f t="shared" si="1"/>
        <v>0</v>
      </c>
      <c r="FC22" s="856">
        <f t="shared" si="1"/>
        <v>13</v>
      </c>
      <c r="FD22" s="102">
        <f t="shared" si="0"/>
        <v>0</v>
      </c>
      <c r="FE22" s="102">
        <f t="shared" si="0"/>
        <v>0</v>
      </c>
      <c r="FF22" s="102">
        <f t="shared" si="0"/>
        <v>0</v>
      </c>
      <c r="FG22" s="856">
        <f t="shared" si="0"/>
        <v>2</v>
      </c>
      <c r="FH22" s="102">
        <f t="shared" si="0"/>
        <v>0</v>
      </c>
      <c r="FI22" s="102">
        <f t="shared" si="0"/>
        <v>0</v>
      </c>
      <c r="FJ22" s="102">
        <f t="shared" si="0"/>
        <v>0</v>
      </c>
      <c r="FK22" s="856">
        <f t="shared" si="0"/>
        <v>1</v>
      </c>
      <c r="FL22" s="102">
        <f t="shared" si="0"/>
        <v>0</v>
      </c>
      <c r="FM22" s="102">
        <f t="shared" si="0"/>
        <v>0</v>
      </c>
      <c r="FN22" s="856">
        <f t="shared" si="0"/>
        <v>2</v>
      </c>
      <c r="FO22" s="856">
        <f t="shared" si="0"/>
        <v>1</v>
      </c>
      <c r="FP22" s="102">
        <f t="shared" si="0"/>
        <v>0</v>
      </c>
      <c r="FQ22" s="102">
        <f t="shared" si="0"/>
        <v>0</v>
      </c>
      <c r="FR22" s="102">
        <f t="shared" si="0"/>
        <v>0</v>
      </c>
      <c r="FS22" s="856">
        <f t="shared" si="0"/>
        <v>2</v>
      </c>
      <c r="FT22" s="102">
        <f t="shared" si="0"/>
        <v>0</v>
      </c>
      <c r="FU22" s="102">
        <f t="shared" si="0"/>
        <v>0</v>
      </c>
      <c r="FV22" s="856">
        <f t="shared" si="0"/>
        <v>1</v>
      </c>
      <c r="FW22" s="856">
        <f t="shared" si="0"/>
        <v>5</v>
      </c>
      <c r="FX22" s="191">
        <f t="shared" si="0"/>
        <v>0</v>
      </c>
      <c r="FY22" s="191">
        <f t="shared" si="0"/>
        <v>0</v>
      </c>
      <c r="FZ22" s="191">
        <f t="shared" si="0"/>
        <v>0</v>
      </c>
      <c r="GA22" s="191">
        <f t="shared" si="0"/>
        <v>0</v>
      </c>
      <c r="GB22" s="191">
        <f t="shared" si="0"/>
        <v>0</v>
      </c>
      <c r="GC22" s="191">
        <f t="shared" si="0"/>
        <v>0</v>
      </c>
      <c r="GD22" s="191">
        <f t="shared" si="0"/>
        <v>0</v>
      </c>
      <c r="GE22" s="191">
        <f t="shared" si="0"/>
        <v>0</v>
      </c>
      <c r="GF22" s="102">
        <f t="shared" si="0"/>
        <v>0</v>
      </c>
      <c r="GG22" s="102">
        <f t="shared" si="0"/>
        <v>0</v>
      </c>
      <c r="GH22" s="102">
        <f t="shared" si="0"/>
        <v>0</v>
      </c>
      <c r="GI22" s="856">
        <f t="shared" si="0"/>
        <v>3</v>
      </c>
      <c r="GJ22" s="191">
        <f t="shared" si="0"/>
        <v>0</v>
      </c>
      <c r="GK22" s="191">
        <f t="shared" si="0"/>
        <v>0</v>
      </c>
      <c r="GL22" s="191">
        <f t="shared" si="0"/>
        <v>0</v>
      </c>
      <c r="GM22" s="191">
        <f t="shared" si="0"/>
        <v>0</v>
      </c>
      <c r="GN22" s="859">
        <f t="shared" si="0"/>
        <v>0</v>
      </c>
      <c r="GO22" s="859">
        <f t="shared" si="0"/>
        <v>0</v>
      </c>
      <c r="GP22" s="859">
        <f t="shared" si="0"/>
        <v>0</v>
      </c>
      <c r="GQ22" s="859">
        <f t="shared" si="0"/>
        <v>0</v>
      </c>
      <c r="GR22" s="191">
        <f t="shared" si="0"/>
        <v>0</v>
      </c>
      <c r="GS22" s="191">
        <f t="shared" si="0"/>
        <v>0</v>
      </c>
      <c r="GT22" s="191">
        <f t="shared" si="0"/>
        <v>0</v>
      </c>
      <c r="GU22" s="191">
        <f t="shared" si="0"/>
        <v>0</v>
      </c>
      <c r="GV22" s="859">
        <f t="shared" si="0"/>
        <v>0</v>
      </c>
      <c r="GW22" s="859">
        <f t="shared" si="0"/>
        <v>0</v>
      </c>
      <c r="GX22" s="859">
        <f t="shared" si="0"/>
        <v>0</v>
      </c>
      <c r="GY22" s="859">
        <f t="shared" si="0"/>
        <v>0</v>
      </c>
    </row>
    <row r="23" spans="2:207" ht="24.75" customHeight="1" x14ac:dyDescent="0.25">
      <c r="B23" s="8"/>
      <c r="C23" s="8" t="s">
        <v>1027</v>
      </c>
      <c r="D23" s="8"/>
      <c r="E23" s="8"/>
      <c r="F23" s="8"/>
      <c r="G23" s="8"/>
      <c r="H23" s="8"/>
      <c r="I23" s="192">
        <f t="shared" ref="I23:GY23" si="2">IF(SUM(I10:I21)=0,0,AVERAGE(I10:I21))</f>
        <v>1.3636363636363635</v>
      </c>
      <c r="J23" s="192">
        <f t="shared" si="2"/>
        <v>17.90909090909091</v>
      </c>
      <c r="K23" s="192">
        <f t="shared" si="2"/>
        <v>1.3636363636363635</v>
      </c>
      <c r="L23" s="192">
        <f t="shared" si="2"/>
        <v>13.363636363636363</v>
      </c>
      <c r="M23" s="192">
        <f t="shared" si="2"/>
        <v>4.3636363636363633</v>
      </c>
      <c r="N23" s="192">
        <f t="shared" si="2"/>
        <v>54.090909090909093</v>
      </c>
      <c r="O23" s="192">
        <f t="shared" si="2"/>
        <v>0.54545454545454541</v>
      </c>
      <c r="P23" s="192">
        <f t="shared" si="2"/>
        <v>7.9090909090909092</v>
      </c>
      <c r="Q23" s="192">
        <f t="shared" si="2"/>
        <v>0.27272727272727271</v>
      </c>
      <c r="R23" s="192">
        <f t="shared" si="2"/>
        <v>0</v>
      </c>
      <c r="S23" s="192">
        <f t="shared" si="2"/>
        <v>0.27272727272727271</v>
      </c>
      <c r="T23" s="192">
        <f t="shared" si="2"/>
        <v>11.727272727272727</v>
      </c>
      <c r="U23" s="192">
        <f t="shared" si="2"/>
        <v>0.72727272727272729</v>
      </c>
      <c r="V23" s="192">
        <f t="shared" si="2"/>
        <v>8.8181818181818183</v>
      </c>
      <c r="W23" s="192">
        <f t="shared" si="2"/>
        <v>0</v>
      </c>
      <c r="X23" s="192">
        <f t="shared" si="2"/>
        <v>0</v>
      </c>
      <c r="Y23" s="192">
        <f t="shared" si="2"/>
        <v>0.27272727272727271</v>
      </c>
      <c r="Z23" s="192">
        <f t="shared" si="2"/>
        <v>5.4545454545454541</v>
      </c>
      <c r="AA23" s="192">
        <f t="shared" si="2"/>
        <v>0.27272727272727271</v>
      </c>
      <c r="AB23" s="192">
        <f t="shared" si="2"/>
        <v>5.7272727272727275</v>
      </c>
      <c r="AC23" s="192">
        <f t="shared" si="2"/>
        <v>0.54545454545454541</v>
      </c>
      <c r="AD23" s="192">
        <f t="shared" si="2"/>
        <v>7.9090909090909092</v>
      </c>
      <c r="AE23" s="192">
        <f t="shared" si="2"/>
        <v>0.27272727272727271</v>
      </c>
      <c r="AF23" s="192">
        <f t="shared" si="2"/>
        <v>5.4545454545454541</v>
      </c>
      <c r="AG23" s="192">
        <f t="shared" si="2"/>
        <v>2.1818181818181817</v>
      </c>
      <c r="AH23" s="192">
        <f t="shared" si="2"/>
        <v>15.363636363636363</v>
      </c>
      <c r="AI23" s="192">
        <f t="shared" si="2"/>
        <v>0</v>
      </c>
      <c r="AJ23" s="192">
        <f t="shared" si="2"/>
        <v>0</v>
      </c>
      <c r="AK23" s="192">
        <f t="shared" si="2"/>
        <v>0.54545454545454541</v>
      </c>
      <c r="AL23" s="192">
        <f t="shared" si="2"/>
        <v>6.3636363636363633</v>
      </c>
      <c r="AM23" s="192">
        <f t="shared" si="2"/>
        <v>1.1818181818181819</v>
      </c>
      <c r="AN23" s="192">
        <f t="shared" si="2"/>
        <v>22.272727272727273</v>
      </c>
      <c r="AO23" s="188">
        <f t="shared" si="2"/>
        <v>14.181818181818182</v>
      </c>
      <c r="AP23" s="188">
        <f t="shared" si="2"/>
        <v>182.36363636363637</v>
      </c>
      <c r="AQ23" s="192">
        <f t="shared" si="2"/>
        <v>0.36363636363636365</v>
      </c>
      <c r="AR23" s="192">
        <f t="shared" si="2"/>
        <v>3.6363636363636362</v>
      </c>
      <c r="AS23" s="192">
        <f t="shared" si="2"/>
        <v>0.36363636363636365</v>
      </c>
      <c r="AT23" s="192">
        <f t="shared" si="2"/>
        <v>17.727272727272727</v>
      </c>
      <c r="AU23" s="192">
        <f t="shared" si="2"/>
        <v>1</v>
      </c>
      <c r="AV23" s="192">
        <f t="shared" si="2"/>
        <v>23.90909090909091</v>
      </c>
      <c r="AW23" s="192">
        <f t="shared" si="2"/>
        <v>0.63636363636363635</v>
      </c>
      <c r="AX23" s="192">
        <f t="shared" si="2"/>
        <v>8.1818181818181817</v>
      </c>
      <c r="AY23" s="192">
        <f t="shared" si="2"/>
        <v>9.0909090909090912E-2</v>
      </c>
      <c r="AZ23" s="192">
        <f t="shared" si="2"/>
        <v>0.90909090909090906</v>
      </c>
      <c r="BA23" s="192">
        <f t="shared" si="2"/>
        <v>9.0909090909090912E-2</v>
      </c>
      <c r="BB23" s="192">
        <f t="shared" si="2"/>
        <v>0.72727272727272729</v>
      </c>
      <c r="BC23" s="192">
        <f t="shared" si="2"/>
        <v>0</v>
      </c>
      <c r="BD23" s="192">
        <f t="shared" si="2"/>
        <v>0</v>
      </c>
      <c r="BE23" s="192">
        <f t="shared" si="2"/>
        <v>0</v>
      </c>
      <c r="BF23" s="192">
        <f t="shared" si="2"/>
        <v>0</v>
      </c>
      <c r="BG23" s="192">
        <f t="shared" si="2"/>
        <v>0</v>
      </c>
      <c r="BH23" s="192">
        <f t="shared" si="2"/>
        <v>0</v>
      </c>
      <c r="BI23" s="192">
        <f t="shared" si="2"/>
        <v>0</v>
      </c>
      <c r="BJ23" s="192">
        <f t="shared" si="2"/>
        <v>0</v>
      </c>
      <c r="BK23" s="192">
        <f t="shared" si="2"/>
        <v>0</v>
      </c>
      <c r="BL23" s="192">
        <f t="shared" si="2"/>
        <v>0</v>
      </c>
      <c r="BM23" s="192">
        <f t="shared" si="2"/>
        <v>0</v>
      </c>
      <c r="BN23" s="192">
        <f t="shared" si="2"/>
        <v>0</v>
      </c>
      <c r="BO23" s="192">
        <f t="shared" si="2"/>
        <v>0.27272727272727271</v>
      </c>
      <c r="BP23" s="192">
        <f t="shared" si="2"/>
        <v>14.818181818181818</v>
      </c>
      <c r="BQ23" s="192">
        <f t="shared" si="2"/>
        <v>4.0909090909090908</v>
      </c>
      <c r="BR23" s="192">
        <f t="shared" si="2"/>
        <v>0</v>
      </c>
      <c r="BS23" s="192">
        <f t="shared" si="2"/>
        <v>9.0909090909090912E-2</v>
      </c>
      <c r="BT23" s="192">
        <f t="shared" si="2"/>
        <v>6.8181818181818183</v>
      </c>
      <c r="BU23" s="192">
        <f t="shared" si="2"/>
        <v>0.18181818181818182</v>
      </c>
      <c r="BV23" s="192">
        <f t="shared" si="2"/>
        <v>1.6363636363636365</v>
      </c>
      <c r="BW23" s="188">
        <f t="shared" si="2"/>
        <v>6.9090909090909092</v>
      </c>
      <c r="BX23" s="188">
        <f t="shared" si="2"/>
        <v>69.909090909090907</v>
      </c>
      <c r="BY23" s="192">
        <f t="shared" si="2"/>
        <v>1.4545454545454546</v>
      </c>
      <c r="BZ23" s="192">
        <f t="shared" si="2"/>
        <v>20.90909090909091</v>
      </c>
      <c r="CA23" s="192">
        <f t="shared" si="2"/>
        <v>15.727272727272727</v>
      </c>
      <c r="CB23" s="192">
        <f t="shared" si="2"/>
        <v>170.45454545454547</v>
      </c>
      <c r="CC23" s="192">
        <f t="shared" si="2"/>
        <v>1</v>
      </c>
      <c r="CD23" s="192">
        <f t="shared" si="2"/>
        <v>27.636363636363637</v>
      </c>
      <c r="CE23" s="192">
        <f t="shared" si="2"/>
        <v>0.36363636363636365</v>
      </c>
      <c r="CF23" s="192">
        <f t="shared" si="2"/>
        <v>16.90909090909091</v>
      </c>
      <c r="CG23" s="192">
        <f t="shared" si="2"/>
        <v>0.18181818181818182</v>
      </c>
      <c r="CH23" s="192">
        <f t="shared" si="2"/>
        <v>48.636363636363633</v>
      </c>
      <c r="CI23" s="192">
        <f t="shared" si="2"/>
        <v>9.0909090909090912E-2</v>
      </c>
      <c r="CJ23" s="192">
        <f t="shared" si="2"/>
        <v>2.8181818181818183</v>
      </c>
      <c r="CK23" s="192">
        <f t="shared" si="2"/>
        <v>3.6363636363636362</v>
      </c>
      <c r="CL23" s="192">
        <f t="shared" si="2"/>
        <v>16.818181818181817</v>
      </c>
      <c r="CM23" s="192">
        <f t="shared" si="2"/>
        <v>0.45454545454545453</v>
      </c>
      <c r="CN23" s="192">
        <f t="shared" si="2"/>
        <v>11.818181818181818</v>
      </c>
      <c r="CO23" s="192">
        <f t="shared" si="2"/>
        <v>0.45454545454545453</v>
      </c>
      <c r="CP23" s="192">
        <f t="shared" si="2"/>
        <v>31.818181818181817</v>
      </c>
      <c r="CQ23" s="192">
        <f t="shared" si="2"/>
        <v>0.54545454545454541</v>
      </c>
      <c r="CR23" s="192">
        <f t="shared" si="2"/>
        <v>20</v>
      </c>
      <c r="CS23" s="192">
        <f t="shared" si="2"/>
        <v>0.36363636363636365</v>
      </c>
      <c r="CT23" s="192">
        <f t="shared" si="2"/>
        <v>29.09090909090909</v>
      </c>
      <c r="CU23" s="192">
        <f t="shared" si="2"/>
        <v>0</v>
      </c>
      <c r="CV23" s="192">
        <f t="shared" si="2"/>
        <v>0</v>
      </c>
      <c r="CW23" s="192">
        <f t="shared" si="2"/>
        <v>1</v>
      </c>
      <c r="CX23" s="192">
        <f t="shared" si="2"/>
        <v>40.454545454545453</v>
      </c>
      <c r="CY23" s="192">
        <f t="shared" si="2"/>
        <v>0</v>
      </c>
      <c r="CZ23" s="192">
        <f t="shared" si="2"/>
        <v>0</v>
      </c>
      <c r="DA23" s="192">
        <f t="shared" si="2"/>
        <v>1</v>
      </c>
      <c r="DB23" s="192">
        <f t="shared" si="2"/>
        <v>95.909090909090907</v>
      </c>
      <c r="DC23" s="192">
        <f t="shared" si="2"/>
        <v>0.90909090909090906</v>
      </c>
      <c r="DD23" s="192">
        <f t="shared" si="2"/>
        <v>81.545454545454547</v>
      </c>
      <c r="DE23" s="188">
        <f t="shared" si="2"/>
        <v>25.363636363636363</v>
      </c>
      <c r="DF23" s="188">
        <f t="shared" si="2"/>
        <v>432.90909090909093</v>
      </c>
      <c r="DG23" s="192">
        <f t="shared" si="2"/>
        <v>0</v>
      </c>
      <c r="DH23" s="192">
        <f t="shared" si="2"/>
        <v>0</v>
      </c>
      <c r="DI23" s="192">
        <f t="shared" si="2"/>
        <v>0</v>
      </c>
      <c r="DJ23" s="192">
        <f t="shared" si="2"/>
        <v>0</v>
      </c>
      <c r="DK23" s="192">
        <f t="shared" si="2"/>
        <v>12</v>
      </c>
      <c r="DL23" s="192">
        <f t="shared" si="2"/>
        <v>4245</v>
      </c>
      <c r="DM23" s="192">
        <f t="shared" si="2"/>
        <v>3</v>
      </c>
      <c r="DN23" s="192">
        <f t="shared" si="2"/>
        <v>150</v>
      </c>
      <c r="DO23" s="192">
        <f t="shared" si="2"/>
        <v>0</v>
      </c>
      <c r="DP23" s="192">
        <f t="shared" si="2"/>
        <v>0</v>
      </c>
      <c r="DQ23" s="192">
        <f t="shared" si="2"/>
        <v>822</v>
      </c>
      <c r="DR23" s="192">
        <f t="shared" si="2"/>
        <v>4245</v>
      </c>
      <c r="DS23" s="192">
        <f t="shared" si="2"/>
        <v>0</v>
      </c>
      <c r="DT23" s="192">
        <f t="shared" si="2"/>
        <v>0</v>
      </c>
      <c r="DU23" s="192">
        <f t="shared" si="2"/>
        <v>39</v>
      </c>
      <c r="DV23" s="192">
        <f t="shared" si="2"/>
        <v>4245</v>
      </c>
      <c r="DW23" s="188">
        <f t="shared" si="2"/>
        <v>876</v>
      </c>
      <c r="DX23" s="188">
        <f t="shared" si="2"/>
        <v>12885</v>
      </c>
      <c r="DY23" s="193">
        <f t="shared" si="2"/>
        <v>413.54545454545456</v>
      </c>
      <c r="DZ23" s="193">
        <f t="shared" si="2"/>
        <v>171.54545454545453</v>
      </c>
      <c r="EA23" s="193">
        <f t="shared" si="2"/>
        <v>110.63636363636364</v>
      </c>
      <c r="EB23" s="193">
        <f t="shared" si="2"/>
        <v>109.36363636363636</v>
      </c>
      <c r="EC23" s="193">
        <f t="shared" si="2"/>
        <v>18.363636363636363</v>
      </c>
      <c r="ED23" s="193">
        <f t="shared" si="2"/>
        <v>17</v>
      </c>
      <c r="EE23" s="193">
        <f t="shared" si="2"/>
        <v>110.63636363636364</v>
      </c>
      <c r="EF23" s="193">
        <f t="shared" si="2"/>
        <v>101.27272727272727</v>
      </c>
      <c r="EG23" s="193">
        <f t="shared" si="2"/>
        <v>392.18181818181819</v>
      </c>
      <c r="EH23" s="193">
        <f t="shared" si="2"/>
        <v>411.90909090909093</v>
      </c>
      <c r="EI23" s="193">
        <f t="shared" si="2"/>
        <v>401.18181818181819</v>
      </c>
      <c r="EJ23" s="193">
        <f t="shared" si="2"/>
        <v>407</v>
      </c>
      <c r="EK23" s="193">
        <f t="shared" si="2"/>
        <v>387.72727272727275</v>
      </c>
      <c r="EL23" s="193">
        <f t="shared" si="2"/>
        <v>319.72727272727275</v>
      </c>
      <c r="EM23" s="193">
        <f t="shared" si="2"/>
        <v>231.18181818181819</v>
      </c>
      <c r="EN23" s="194">
        <f t="shared" si="2"/>
        <v>13.363636363636363</v>
      </c>
      <c r="EO23" s="194">
        <f t="shared" si="2"/>
        <v>31.09090909090909</v>
      </c>
      <c r="EP23" s="194">
        <f t="shared" si="2"/>
        <v>2.5454545454545454</v>
      </c>
      <c r="EQ23" s="194">
        <f t="shared" si="2"/>
        <v>169.54545454545453</v>
      </c>
      <c r="ER23" s="194">
        <f t="shared" si="2"/>
        <v>0.18181818181818182</v>
      </c>
      <c r="ES23" s="194">
        <f t="shared" si="2"/>
        <v>1.3636363636363635</v>
      </c>
      <c r="ET23" s="194">
        <f t="shared" si="2"/>
        <v>0</v>
      </c>
      <c r="EU23" s="194">
        <f t="shared" si="2"/>
        <v>0</v>
      </c>
      <c r="EV23" s="194">
        <f t="shared" si="2"/>
        <v>0.36363636363636365</v>
      </c>
      <c r="EW23" s="194">
        <f>IF(SUM(EW10:EW21)=0,0,AVERAGE(EW10:EW21))</f>
        <v>12.090909090909092</v>
      </c>
      <c r="EX23" s="194">
        <f t="shared" si="2"/>
        <v>0</v>
      </c>
      <c r="EY23" s="194">
        <f t="shared" si="2"/>
        <v>0</v>
      </c>
      <c r="EZ23" s="188">
        <f t="shared" si="2"/>
        <v>0</v>
      </c>
      <c r="FA23" s="188">
        <f t="shared" si="2"/>
        <v>0</v>
      </c>
      <c r="FB23" s="188">
        <f t="shared" si="2"/>
        <v>0</v>
      </c>
      <c r="FC23" s="188">
        <f>IF(SUM(FC9:FC21)=0,0,AVERAGE(FC10:FC21))</f>
        <v>1</v>
      </c>
      <c r="FD23" s="188">
        <f t="shared" ref="FD23:FL23" si="3">IF(SUM(FD10:FD21)=0,0,AVERAGE(FD10:FD21))</f>
        <v>0</v>
      </c>
      <c r="FE23" s="188">
        <f t="shared" si="3"/>
        <v>0</v>
      </c>
      <c r="FF23" s="188">
        <f t="shared" si="3"/>
        <v>0</v>
      </c>
      <c r="FG23" s="188">
        <f t="shared" si="3"/>
        <v>0.18181818181818182</v>
      </c>
      <c r="FH23" s="188">
        <f t="shared" si="3"/>
        <v>0</v>
      </c>
      <c r="FI23" s="188">
        <f t="shared" si="3"/>
        <v>0</v>
      </c>
      <c r="FJ23" s="188">
        <f t="shared" si="3"/>
        <v>0</v>
      </c>
      <c r="FK23" s="188">
        <f t="shared" si="3"/>
        <v>9.0909090909090912E-2</v>
      </c>
      <c r="FL23" s="188">
        <f t="shared" si="3"/>
        <v>0</v>
      </c>
      <c r="FM23" s="188">
        <f t="shared" si="2"/>
        <v>0</v>
      </c>
      <c r="FN23" s="188">
        <f t="shared" si="2"/>
        <v>0.18181818181818182</v>
      </c>
      <c r="FO23" s="188">
        <f t="shared" si="2"/>
        <v>9.0909090909090912E-2</v>
      </c>
      <c r="FP23" s="188">
        <f t="shared" si="2"/>
        <v>0</v>
      </c>
      <c r="FQ23" s="188">
        <f t="shared" si="2"/>
        <v>0</v>
      </c>
      <c r="FR23" s="188">
        <f t="shared" si="2"/>
        <v>0</v>
      </c>
      <c r="FS23" s="188">
        <f t="shared" si="2"/>
        <v>0.18181818181818182</v>
      </c>
      <c r="FT23" s="188">
        <f t="shared" si="2"/>
        <v>0</v>
      </c>
      <c r="FU23" s="188">
        <f t="shared" si="2"/>
        <v>0</v>
      </c>
      <c r="FV23" s="188">
        <f t="shared" si="2"/>
        <v>0</v>
      </c>
      <c r="FW23" s="188">
        <f t="shared" si="2"/>
        <v>0.27272727272727271</v>
      </c>
      <c r="FX23" s="195">
        <f t="shared" si="2"/>
        <v>0</v>
      </c>
      <c r="FY23" s="195">
        <f t="shared" si="2"/>
        <v>0</v>
      </c>
      <c r="FZ23" s="195">
        <f t="shared" si="2"/>
        <v>0</v>
      </c>
      <c r="GA23" s="195">
        <f t="shared" si="2"/>
        <v>0</v>
      </c>
      <c r="GB23" s="195">
        <f t="shared" si="2"/>
        <v>0</v>
      </c>
      <c r="GC23" s="195">
        <f t="shared" si="2"/>
        <v>0</v>
      </c>
      <c r="GD23" s="195">
        <f t="shared" si="2"/>
        <v>0</v>
      </c>
      <c r="GE23" s="195">
        <f t="shared" si="2"/>
        <v>0</v>
      </c>
      <c r="GF23" s="188">
        <f t="shared" si="2"/>
        <v>0</v>
      </c>
      <c r="GG23" s="188">
        <f t="shared" si="2"/>
        <v>0</v>
      </c>
      <c r="GH23" s="188">
        <f t="shared" si="2"/>
        <v>0</v>
      </c>
      <c r="GI23" s="188">
        <f t="shared" si="2"/>
        <v>0.27272727272727271</v>
      </c>
      <c r="GJ23" s="195">
        <f t="shared" si="2"/>
        <v>0</v>
      </c>
      <c r="GK23" s="195">
        <f t="shared" si="2"/>
        <v>0</v>
      </c>
      <c r="GL23" s="195">
        <f t="shared" si="2"/>
        <v>0</v>
      </c>
      <c r="GM23" s="195">
        <f t="shared" si="2"/>
        <v>0</v>
      </c>
      <c r="GN23" s="860">
        <f t="shared" si="2"/>
        <v>0</v>
      </c>
      <c r="GO23" s="860">
        <f t="shared" si="2"/>
        <v>0</v>
      </c>
      <c r="GP23" s="860">
        <f t="shared" si="2"/>
        <v>0</v>
      </c>
      <c r="GQ23" s="860">
        <f t="shared" si="2"/>
        <v>0</v>
      </c>
      <c r="GR23" s="195">
        <f t="shared" si="2"/>
        <v>0</v>
      </c>
      <c r="GS23" s="195">
        <f t="shared" si="2"/>
        <v>0</v>
      </c>
      <c r="GT23" s="195">
        <f t="shared" si="2"/>
        <v>0</v>
      </c>
      <c r="GU23" s="195">
        <f t="shared" si="2"/>
        <v>0</v>
      </c>
      <c r="GV23" s="860">
        <f t="shared" si="2"/>
        <v>0</v>
      </c>
      <c r="GW23" s="860">
        <f t="shared" si="2"/>
        <v>0</v>
      </c>
      <c r="GX23" s="860">
        <f t="shared" si="2"/>
        <v>0</v>
      </c>
      <c r="GY23" s="860">
        <f t="shared" si="2"/>
        <v>0</v>
      </c>
    </row>
    <row r="24" spans="2:207" ht="12.75" customHeight="1" x14ac:dyDescent="0.25"/>
    <row r="25" spans="2:207" ht="12.75" customHeight="1" x14ac:dyDescent="0.25">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row>
    <row r="26" spans="2:207" ht="12.75" customHeight="1" x14ac:dyDescent="0.25"/>
    <row r="27" spans="2:207" ht="12.75" customHeight="1" x14ac:dyDescent="0.25"/>
    <row r="28" spans="2:207" ht="12.75" customHeight="1" x14ac:dyDescent="0.25"/>
    <row r="29" spans="2:207" ht="12.75" customHeight="1" x14ac:dyDescent="0.25"/>
    <row r="30" spans="2:207" ht="12.75" customHeight="1" x14ac:dyDescent="0.25"/>
    <row r="31" spans="2:207" ht="12.75" customHeight="1" x14ac:dyDescent="0.25"/>
    <row r="32" spans="2:20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sheetData>
  <mergeCells count="192">
    <mergeCell ref="CO6:CO7"/>
    <mergeCell ref="CP6:CP7"/>
    <mergeCell ref="CH6:CH7"/>
    <mergeCell ref="CI6:CI7"/>
    <mergeCell ref="CJ6:CJ7"/>
    <mergeCell ref="CK6:CK7"/>
    <mergeCell ref="CL6:CL7"/>
    <mergeCell ref="CM6:CM7"/>
    <mergeCell ref="CN6:CN7"/>
    <mergeCell ref="CF6:CF7"/>
    <mergeCell ref="CG6:CG7"/>
    <mergeCell ref="BY6:BY7"/>
    <mergeCell ref="BZ6:BZ7"/>
    <mergeCell ref="CA6:CA7"/>
    <mergeCell ref="CB6:CB7"/>
    <mergeCell ref="CC6:CC7"/>
    <mergeCell ref="CD6:CD7"/>
    <mergeCell ref="CE6:CE7"/>
    <mergeCell ref="BA6:BA7"/>
    <mergeCell ref="BB6:BB7"/>
    <mergeCell ref="BJ6:BJ7"/>
    <mergeCell ref="BK6:BK7"/>
    <mergeCell ref="BC6:BC7"/>
    <mergeCell ref="BD6:BD7"/>
    <mergeCell ref="BE6:BE7"/>
    <mergeCell ref="BF6:BF7"/>
    <mergeCell ref="BG6:BG7"/>
    <mergeCell ref="BH6:BH7"/>
    <mergeCell ref="BI6:BI7"/>
    <mergeCell ref="AR6:AR7"/>
    <mergeCell ref="AS6:AS7"/>
    <mergeCell ref="AT6:AT7"/>
    <mergeCell ref="AU6:AU7"/>
    <mergeCell ref="AV6:AV7"/>
    <mergeCell ref="AW6:AW7"/>
    <mergeCell ref="AX6:AX7"/>
    <mergeCell ref="AY6:AY7"/>
    <mergeCell ref="AZ6:AZ7"/>
    <mergeCell ref="GV5:GY6"/>
    <mergeCell ref="EM5:EM7"/>
    <mergeCell ref="EN6:EN7"/>
    <mergeCell ref="EQ6:EQ7"/>
    <mergeCell ref="ER6:ER7"/>
    <mergeCell ref="ES6:ES7"/>
    <mergeCell ref="ET6:ET7"/>
    <mergeCell ref="EU6:EU7"/>
    <mergeCell ref="EV6:EV7"/>
    <mergeCell ref="EW6:EW7"/>
    <mergeCell ref="EX6:EX7"/>
    <mergeCell ref="FD6:FG6"/>
    <mergeCell ref="FH6:FK6"/>
    <mergeCell ref="FL6:FO6"/>
    <mergeCell ref="FP6:FS6"/>
    <mergeCell ref="FT5:GE5"/>
    <mergeCell ref="GF5:GU5"/>
    <mergeCell ref="EP5:EQ5"/>
    <mergeCell ref="ER5:ES5"/>
    <mergeCell ref="ET5:EU5"/>
    <mergeCell ref="EV5:EW5"/>
    <mergeCell ref="EX5:EY5"/>
    <mergeCell ref="EZ5:FK5"/>
    <mergeCell ref="FL5:FS5"/>
    <mergeCell ref="EC5:EC7"/>
    <mergeCell ref="ED5:ED7"/>
    <mergeCell ref="EE5:EE7"/>
    <mergeCell ref="EF5:EF7"/>
    <mergeCell ref="EG5:EG7"/>
    <mergeCell ref="GN6:GQ6"/>
    <mergeCell ref="GR6:GU6"/>
    <mergeCell ref="EO6:EO7"/>
    <mergeCell ref="EP6:EP7"/>
    <mergeCell ref="FT6:FW6"/>
    <mergeCell ref="FX6:GA6"/>
    <mergeCell ref="GB6:GE6"/>
    <mergeCell ref="GF6:GI6"/>
    <mergeCell ref="GJ6:GM6"/>
    <mergeCell ref="EY6:EY7"/>
    <mergeCell ref="EZ6:FC6"/>
    <mergeCell ref="EH5:EH7"/>
    <mergeCell ref="EI5:EI7"/>
    <mergeCell ref="EJ5:EJ7"/>
    <mergeCell ref="EK5:EK7"/>
    <mergeCell ref="EL5:EL7"/>
    <mergeCell ref="EN5:EO5"/>
    <mergeCell ref="BY4:DF4"/>
    <mergeCell ref="DG4:DX4"/>
    <mergeCell ref="DY4:DZ4"/>
    <mergeCell ref="EA4:EM4"/>
    <mergeCell ref="EN4:EY4"/>
    <mergeCell ref="EZ4:GY4"/>
    <mergeCell ref="E5:E7"/>
    <mergeCell ref="F5:F7"/>
    <mergeCell ref="I5:AP5"/>
    <mergeCell ref="AQ5:BX5"/>
    <mergeCell ref="BY5:DF5"/>
    <mergeCell ref="DG5:DX5"/>
    <mergeCell ref="DY5:DZ5"/>
    <mergeCell ref="I6:I7"/>
    <mergeCell ref="J6:J7"/>
    <mergeCell ref="K6:K7"/>
    <mergeCell ref="L6:L7"/>
    <mergeCell ref="AA6:AA7"/>
    <mergeCell ref="AB6:AB7"/>
    <mergeCell ref="AC6:AC7"/>
    <mergeCell ref="AD6:AD7"/>
    <mergeCell ref="AE6:AE7"/>
    <mergeCell ref="EA5:EA7"/>
    <mergeCell ref="EB5:EB7"/>
    <mergeCell ref="DY6:DY7"/>
    <mergeCell ref="DZ6:DZ7"/>
    <mergeCell ref="DR6:DR7"/>
    <mergeCell ref="DS6:DS7"/>
    <mergeCell ref="DT6:DT7"/>
    <mergeCell ref="DU6:DU7"/>
    <mergeCell ref="DV6:DV7"/>
    <mergeCell ref="DW6:DW7"/>
    <mergeCell ref="DX6:DX7"/>
    <mergeCell ref="DP6:DP7"/>
    <mergeCell ref="DQ6:DQ7"/>
    <mergeCell ref="DI6:DI7"/>
    <mergeCell ref="DJ6:DJ7"/>
    <mergeCell ref="DK6:DK7"/>
    <mergeCell ref="DL6:DL7"/>
    <mergeCell ref="DM6:DM7"/>
    <mergeCell ref="DN6:DN7"/>
    <mergeCell ref="DO6:DO7"/>
    <mergeCell ref="DG6:DG7"/>
    <mergeCell ref="DH6:DH7"/>
    <mergeCell ref="CZ6:CZ7"/>
    <mergeCell ref="DA6:DA7"/>
    <mergeCell ref="DB6:DB7"/>
    <mergeCell ref="DC6:DC7"/>
    <mergeCell ref="DD6:DD7"/>
    <mergeCell ref="DE6:DE7"/>
    <mergeCell ref="DF6:DF7"/>
    <mergeCell ref="CX6:CX7"/>
    <mergeCell ref="CY6:CY7"/>
    <mergeCell ref="CQ6:CQ7"/>
    <mergeCell ref="CR6:CR7"/>
    <mergeCell ref="CS6:CS7"/>
    <mergeCell ref="CT6:CT7"/>
    <mergeCell ref="CU6:CU7"/>
    <mergeCell ref="CV6:CV7"/>
    <mergeCell ref="CW6:CW7"/>
    <mergeCell ref="BS6:BS7"/>
    <mergeCell ref="BT6:BT7"/>
    <mergeCell ref="BU6:BU7"/>
    <mergeCell ref="BV6:BV7"/>
    <mergeCell ref="BW6:BW7"/>
    <mergeCell ref="B4:B7"/>
    <mergeCell ref="C4:C7"/>
    <mergeCell ref="D4:D7"/>
    <mergeCell ref="E4:F4"/>
    <mergeCell ref="G4:H4"/>
    <mergeCell ref="I4:AP4"/>
    <mergeCell ref="AQ4:BX4"/>
    <mergeCell ref="BX6:BX7"/>
    <mergeCell ref="M6:M7"/>
    <mergeCell ref="N6:N7"/>
    <mergeCell ref="O6:O7"/>
    <mergeCell ref="P6:P7"/>
    <mergeCell ref="Q6:Q7"/>
    <mergeCell ref="R6:R7"/>
    <mergeCell ref="S6:S7"/>
    <mergeCell ref="T6:T7"/>
    <mergeCell ref="U6:U7"/>
    <mergeCell ref="V6:V7"/>
    <mergeCell ref="W6:W7"/>
    <mergeCell ref="G5:G7"/>
    <mergeCell ref="H5:H7"/>
    <mergeCell ref="BL6:BL7"/>
    <mergeCell ref="BM6:BM7"/>
    <mergeCell ref="BN6:BN7"/>
    <mergeCell ref="BO6:BO7"/>
    <mergeCell ref="BP6:BP7"/>
    <mergeCell ref="BQ6:BQ7"/>
    <mergeCell ref="BR6:BR7"/>
    <mergeCell ref="X6:X7"/>
    <mergeCell ref="Y6:Y7"/>
    <mergeCell ref="Z6:Z7"/>
    <mergeCell ref="AM6:AM7"/>
    <mergeCell ref="AN6:AN7"/>
    <mergeCell ref="AF6:AF7"/>
    <mergeCell ref="AG6:AG7"/>
    <mergeCell ref="AH6:AH7"/>
    <mergeCell ref="AI6:AI7"/>
    <mergeCell ref="AJ6:AJ7"/>
    <mergeCell ref="AK6:AK7"/>
    <mergeCell ref="AL6:AL7"/>
    <mergeCell ref="AO6:AO7"/>
    <mergeCell ref="AP6:AP7"/>
    <mergeCell ref="AQ6:AQ7"/>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T370"/>
  <sheetViews>
    <sheetView topLeftCell="J1" zoomScale="70" zoomScaleNormal="70" workbookViewId="0">
      <selection activeCell="S21" sqref="S21:S22"/>
    </sheetView>
  </sheetViews>
  <sheetFormatPr defaultColWidth="12.6640625" defaultRowHeight="15" customHeight="1" x14ac:dyDescent="0.25"/>
  <cols>
    <col min="1" max="1" width="2.33203125" customWidth="1"/>
    <col min="2" max="2" width="3.109375" customWidth="1"/>
    <col min="3" max="3" width="17" customWidth="1"/>
    <col min="4" max="4" width="24.33203125" customWidth="1"/>
    <col min="5" max="5" width="32.33203125" customWidth="1"/>
    <col min="6" max="6" width="11.88671875" customWidth="1"/>
    <col min="7" max="38" width="7.6640625" customWidth="1"/>
    <col min="39" max="40" width="2.33203125" customWidth="1"/>
    <col min="41" max="41" width="16.6640625" customWidth="1"/>
    <col min="42" max="44" width="10.6640625" customWidth="1"/>
    <col min="45" max="45" width="9.109375" customWidth="1"/>
    <col min="46" max="46" width="11" customWidth="1"/>
  </cols>
  <sheetData>
    <row r="1" spans="1:46" ht="29.25" customHeight="1" x14ac:dyDescent="0.25">
      <c r="A1" s="196" t="s">
        <v>1028</v>
      </c>
      <c r="B1" s="197"/>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8"/>
      <c r="AQ1" s="198"/>
      <c r="AR1" s="198"/>
      <c r="AS1" s="199"/>
      <c r="AT1" s="199"/>
    </row>
    <row r="2" spans="1:46" ht="29.25" customHeight="1" x14ac:dyDescent="0.25">
      <c r="A2" s="196" t="s">
        <v>1029</v>
      </c>
      <c r="B2" s="197"/>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7"/>
      <c r="AP2" s="198"/>
      <c r="AQ2" s="198"/>
      <c r="AR2" s="198"/>
      <c r="AS2" s="199"/>
      <c r="AT2" s="199"/>
    </row>
    <row r="3" spans="1:46" ht="12.75" customHeight="1" x14ac:dyDescent="0.25">
      <c r="A3" s="200"/>
      <c r="B3" s="201"/>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2"/>
      <c r="AQ3" s="202"/>
      <c r="AR3" s="202"/>
      <c r="AS3" s="200"/>
    </row>
    <row r="4" spans="1:46" ht="19.5" customHeight="1" x14ac:dyDescent="0.25">
      <c r="A4" s="203"/>
      <c r="B4" s="204"/>
      <c r="C4" s="205"/>
      <c r="D4" s="205"/>
      <c r="E4" s="205"/>
      <c r="F4" s="1019" t="s">
        <v>1030</v>
      </c>
      <c r="G4" s="1014" t="s">
        <v>2326</v>
      </c>
      <c r="H4" s="1014" t="s">
        <v>2327</v>
      </c>
      <c r="I4" s="1014" t="s">
        <v>2328</v>
      </c>
      <c r="J4" s="1014" t="s">
        <v>2329</v>
      </c>
      <c r="K4" s="1014" t="s">
        <v>2330</v>
      </c>
      <c r="L4" s="1014" t="s">
        <v>2331</v>
      </c>
      <c r="M4" s="1014" t="s">
        <v>2332</v>
      </c>
      <c r="N4" s="1014" t="s">
        <v>2333</v>
      </c>
      <c r="O4" s="1014" t="s">
        <v>2334</v>
      </c>
      <c r="P4" s="1014" t="s">
        <v>2335</v>
      </c>
      <c r="Q4" s="1014" t="s">
        <v>2336</v>
      </c>
      <c r="R4" s="1014" t="s">
        <v>2337</v>
      </c>
      <c r="S4" s="1014" t="s">
        <v>2338</v>
      </c>
      <c r="T4" s="1017" t="s">
        <v>2326</v>
      </c>
      <c r="U4" s="1017" t="s">
        <v>2327</v>
      </c>
      <c r="V4" s="1017" t="s">
        <v>2328</v>
      </c>
      <c r="W4" s="1017" t="s">
        <v>2339</v>
      </c>
      <c r="X4" s="1017" t="s">
        <v>2340</v>
      </c>
      <c r="Y4" s="1017" t="s">
        <v>2330</v>
      </c>
      <c r="Z4" s="1017" t="s">
        <v>2331</v>
      </c>
      <c r="AA4" s="1017" t="s">
        <v>2333</v>
      </c>
      <c r="AB4" s="1017" t="s">
        <v>2334</v>
      </c>
      <c r="AC4" s="1017" t="s">
        <v>2335</v>
      </c>
      <c r="AD4" s="1018" t="s">
        <v>2326</v>
      </c>
      <c r="AE4" s="1018" t="s">
        <v>2341</v>
      </c>
      <c r="AF4" s="1018" t="s">
        <v>2342</v>
      </c>
      <c r="AG4" s="1018" t="s">
        <v>2343</v>
      </c>
      <c r="AH4" s="1018" t="s">
        <v>2344</v>
      </c>
      <c r="AI4" s="1018" t="s">
        <v>2329</v>
      </c>
      <c r="AJ4" s="1018" t="s">
        <v>2330</v>
      </c>
      <c r="AK4" s="1018" t="s">
        <v>2331</v>
      </c>
      <c r="AL4" s="1018" t="s">
        <v>2332</v>
      </c>
      <c r="AM4" s="1009"/>
      <c r="AN4" s="200"/>
      <c r="AO4" s="200"/>
      <c r="AP4" s="960" t="s">
        <v>1031</v>
      </c>
      <c r="AQ4" s="960"/>
      <c r="AR4" s="960"/>
      <c r="AS4" s="778"/>
      <c r="AT4" s="776"/>
    </row>
    <row r="5" spans="1:46" ht="19.5" customHeight="1" x14ac:dyDescent="0.25">
      <c r="A5" s="203"/>
      <c r="B5" s="204"/>
      <c r="C5" s="205" t="s">
        <v>1032</v>
      </c>
      <c r="D5" s="205" t="s">
        <v>107</v>
      </c>
      <c r="E5" s="205"/>
      <c r="F5" s="866"/>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982"/>
      <c r="AN5" s="13"/>
      <c r="AO5" s="200"/>
      <c r="AP5" s="960"/>
      <c r="AQ5" s="960"/>
      <c r="AR5" s="960"/>
      <c r="AS5" s="779"/>
      <c r="AT5" s="777"/>
    </row>
    <row r="6" spans="1:46" ht="19.5" customHeight="1" x14ac:dyDescent="0.25">
      <c r="A6" s="203"/>
      <c r="B6" s="204"/>
      <c r="C6" s="205" t="s">
        <v>1034</v>
      </c>
      <c r="D6" s="205" t="s">
        <v>2345</v>
      </c>
      <c r="E6" s="205"/>
      <c r="F6" s="866"/>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982"/>
      <c r="AN6" s="13"/>
      <c r="AO6" s="1010" t="s">
        <v>1035</v>
      </c>
      <c r="AP6" s="1011" t="s">
        <v>104</v>
      </c>
      <c r="AQ6" s="1012" t="s">
        <v>107</v>
      </c>
      <c r="AR6" s="1013" t="s">
        <v>110</v>
      </c>
      <c r="AS6" s="1006"/>
      <c r="AT6" s="1006"/>
    </row>
    <row r="7" spans="1:46" ht="19.5" customHeight="1" x14ac:dyDescent="0.25">
      <c r="A7" s="203"/>
      <c r="B7" s="204"/>
      <c r="C7" s="203"/>
      <c r="D7" s="205"/>
      <c r="E7" s="205"/>
      <c r="F7" s="866"/>
      <c r="G7" s="1015"/>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982"/>
      <c r="AN7" s="13"/>
      <c r="AO7" s="864"/>
      <c r="AP7" s="1007"/>
      <c r="AQ7" s="1007"/>
      <c r="AR7" s="1007"/>
      <c r="AS7" s="1007"/>
      <c r="AT7" s="1007"/>
    </row>
    <row r="8" spans="1:46" ht="19.5" customHeight="1" x14ac:dyDescent="0.25">
      <c r="A8" s="1021"/>
      <c r="B8" s="864"/>
      <c r="C8" s="1022"/>
      <c r="D8" s="864"/>
      <c r="E8" s="204" t="s">
        <v>125</v>
      </c>
      <c r="F8" s="867"/>
      <c r="G8" s="1016"/>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J8" s="1016"/>
      <c r="AK8" s="1016"/>
      <c r="AL8" s="1016"/>
      <c r="AM8" s="884"/>
      <c r="AN8" s="13"/>
      <c r="AO8" s="864"/>
      <c r="AP8" s="1008"/>
      <c r="AQ8" s="1008"/>
      <c r="AR8" s="1008"/>
      <c r="AS8" s="1008"/>
      <c r="AT8" s="1008"/>
    </row>
    <row r="9" spans="1:46" ht="19.5" customHeight="1" x14ac:dyDescent="0.25">
      <c r="A9" s="204"/>
      <c r="B9" s="204"/>
      <c r="C9" s="208" t="s">
        <v>1037</v>
      </c>
      <c r="D9" s="209"/>
      <c r="E9" s="209"/>
      <c r="F9" s="210">
        <v>0</v>
      </c>
      <c r="G9" s="211">
        <v>8</v>
      </c>
      <c r="H9" s="211">
        <v>8</v>
      </c>
      <c r="I9" s="211">
        <v>10</v>
      </c>
      <c r="J9" s="211">
        <v>11</v>
      </c>
      <c r="K9" s="211">
        <v>6</v>
      </c>
      <c r="L9" s="211">
        <v>8</v>
      </c>
      <c r="M9" s="211">
        <v>10</v>
      </c>
      <c r="N9" s="211">
        <v>8</v>
      </c>
      <c r="O9" s="211">
        <v>8</v>
      </c>
      <c r="P9" s="211">
        <v>10</v>
      </c>
      <c r="Q9" s="211">
        <v>6</v>
      </c>
      <c r="R9" s="211">
        <v>12</v>
      </c>
      <c r="S9" s="211">
        <v>9</v>
      </c>
      <c r="T9" s="211">
        <v>10</v>
      </c>
      <c r="U9" s="211">
        <v>5</v>
      </c>
      <c r="V9" s="211">
        <v>12</v>
      </c>
      <c r="W9" s="211">
        <v>8</v>
      </c>
      <c r="X9" s="211">
        <v>5</v>
      </c>
      <c r="Y9" s="211">
        <v>13</v>
      </c>
      <c r="Z9" s="211">
        <v>11</v>
      </c>
      <c r="AA9" s="211">
        <v>6</v>
      </c>
      <c r="AB9" s="211">
        <v>8</v>
      </c>
      <c r="AC9" s="211">
        <v>5</v>
      </c>
      <c r="AD9" s="211">
        <v>12</v>
      </c>
      <c r="AE9" s="211">
        <v>10</v>
      </c>
      <c r="AF9" s="211">
        <v>12</v>
      </c>
      <c r="AG9" s="211">
        <v>12</v>
      </c>
      <c r="AH9" s="211">
        <v>6</v>
      </c>
      <c r="AI9" s="211">
        <v>9</v>
      </c>
      <c r="AJ9" s="211">
        <v>8</v>
      </c>
      <c r="AK9" s="211">
        <v>9</v>
      </c>
      <c r="AL9" s="211">
        <v>8</v>
      </c>
      <c r="AM9" s="203"/>
      <c r="AN9" s="200"/>
      <c r="AO9" s="200" t="s">
        <v>1038</v>
      </c>
      <c r="AP9" s="212">
        <f>SUM(G9:S9)</f>
        <v>114</v>
      </c>
      <c r="AQ9" s="212">
        <f>SUM(T9:AC9)</f>
        <v>83</v>
      </c>
      <c r="AR9" s="212">
        <f>SUM(AD9:AL9)</f>
        <v>86</v>
      </c>
      <c r="AS9" s="200"/>
    </row>
    <row r="10" spans="1:46" ht="19.5" customHeight="1" x14ac:dyDescent="0.25">
      <c r="A10" s="204"/>
      <c r="B10" s="204"/>
      <c r="C10" s="208" t="s">
        <v>1039</v>
      </c>
      <c r="D10" s="209"/>
      <c r="E10" s="209"/>
      <c r="F10" s="210">
        <v>0</v>
      </c>
      <c r="G10" s="211">
        <v>8</v>
      </c>
      <c r="H10" s="211">
        <v>8</v>
      </c>
      <c r="I10" s="211">
        <v>10</v>
      </c>
      <c r="J10" s="211">
        <v>11</v>
      </c>
      <c r="K10" s="211">
        <v>6</v>
      </c>
      <c r="L10" s="211">
        <v>8</v>
      </c>
      <c r="M10" s="211">
        <v>10</v>
      </c>
      <c r="N10" s="211">
        <v>8</v>
      </c>
      <c r="O10" s="211">
        <v>8</v>
      </c>
      <c r="P10" s="211">
        <v>10</v>
      </c>
      <c r="Q10" s="211">
        <v>6</v>
      </c>
      <c r="R10" s="211">
        <v>12</v>
      </c>
      <c r="S10" s="211">
        <v>9</v>
      </c>
      <c r="T10" s="818">
        <v>10</v>
      </c>
      <c r="U10" s="211">
        <v>5</v>
      </c>
      <c r="V10" s="211">
        <v>12</v>
      </c>
      <c r="W10" s="211">
        <v>8</v>
      </c>
      <c r="X10" s="211">
        <v>5</v>
      </c>
      <c r="Y10" s="211">
        <v>13</v>
      </c>
      <c r="Z10" s="211">
        <v>11</v>
      </c>
      <c r="AA10" s="211">
        <v>6</v>
      </c>
      <c r="AB10" s="211">
        <v>8</v>
      </c>
      <c r="AC10" s="211">
        <v>5</v>
      </c>
      <c r="AD10" s="210">
        <v>12</v>
      </c>
      <c r="AE10" s="210">
        <v>10</v>
      </c>
      <c r="AF10" s="210">
        <v>12</v>
      </c>
      <c r="AG10" s="210">
        <v>12</v>
      </c>
      <c r="AH10" s="210">
        <v>6</v>
      </c>
      <c r="AI10" s="210">
        <v>9</v>
      </c>
      <c r="AJ10" s="210">
        <v>8</v>
      </c>
      <c r="AK10" s="210">
        <v>9</v>
      </c>
      <c r="AL10" s="210">
        <v>8</v>
      </c>
      <c r="AM10" s="203"/>
      <c r="AN10" s="200"/>
      <c r="AO10" s="200" t="s">
        <v>1040</v>
      </c>
      <c r="AP10" s="212">
        <f>SUM(G10:S10)</f>
        <v>114</v>
      </c>
      <c r="AQ10" s="212">
        <f>SUM(T10:AC10)</f>
        <v>83</v>
      </c>
      <c r="AR10" s="212">
        <f>SUM(AD10:AL10)</f>
        <v>86</v>
      </c>
      <c r="AS10" s="200"/>
    </row>
    <row r="11" spans="1:46" ht="19.5" customHeight="1" x14ac:dyDescent="0.25">
      <c r="A11" s="204"/>
      <c r="B11" s="204"/>
      <c r="C11" s="208" t="s">
        <v>1041</v>
      </c>
      <c r="D11" s="209"/>
      <c r="E11" s="209"/>
      <c r="F11" s="210">
        <v>0</v>
      </c>
      <c r="G11" s="211">
        <v>8</v>
      </c>
      <c r="H11" s="211">
        <v>8</v>
      </c>
      <c r="I11" s="211">
        <v>10</v>
      </c>
      <c r="J11" s="211">
        <v>11</v>
      </c>
      <c r="K11" s="211">
        <v>6</v>
      </c>
      <c r="L11" s="211">
        <v>8</v>
      </c>
      <c r="M11" s="211">
        <v>10</v>
      </c>
      <c r="N11" s="211">
        <v>8</v>
      </c>
      <c r="O11" s="211">
        <v>8</v>
      </c>
      <c r="P11" s="211">
        <v>10</v>
      </c>
      <c r="Q11" s="211">
        <v>6</v>
      </c>
      <c r="R11" s="211">
        <v>12</v>
      </c>
      <c r="S11" s="211">
        <v>9</v>
      </c>
      <c r="T11" s="211">
        <v>10</v>
      </c>
      <c r="U11" s="211">
        <v>5</v>
      </c>
      <c r="V11" s="211">
        <v>12</v>
      </c>
      <c r="W11" s="211">
        <v>8</v>
      </c>
      <c r="X11" s="211">
        <v>5</v>
      </c>
      <c r="Y11" s="211">
        <v>13</v>
      </c>
      <c r="Z11" s="211">
        <v>11</v>
      </c>
      <c r="AA11" s="211">
        <v>6</v>
      </c>
      <c r="AB11" s="211">
        <v>8</v>
      </c>
      <c r="AC11" s="211">
        <v>5</v>
      </c>
      <c r="AD11" s="211">
        <v>12</v>
      </c>
      <c r="AE11" s="211">
        <v>10</v>
      </c>
      <c r="AF11" s="211">
        <v>12</v>
      </c>
      <c r="AG11" s="211">
        <v>12</v>
      </c>
      <c r="AH11" s="211">
        <v>6</v>
      </c>
      <c r="AI11" s="211">
        <v>9</v>
      </c>
      <c r="AJ11" s="211">
        <v>8</v>
      </c>
      <c r="AK11" s="211">
        <v>9</v>
      </c>
      <c r="AL11" s="211">
        <v>8</v>
      </c>
      <c r="AM11" s="203"/>
      <c r="AN11" s="200"/>
      <c r="AO11" s="200" t="s">
        <v>1042</v>
      </c>
      <c r="AP11" s="212">
        <f>SUM(G11:S11)</f>
        <v>114</v>
      </c>
      <c r="AQ11" s="212">
        <f>SUM(T11:AC11)</f>
        <v>83</v>
      </c>
      <c r="AR11" s="212">
        <f>SUM(AD11:AL11)</f>
        <v>86</v>
      </c>
      <c r="AS11" s="200"/>
    </row>
    <row r="12" spans="1:46" ht="19.5" customHeight="1" x14ac:dyDescent="0.25">
      <c r="A12" s="1023" t="s">
        <v>1</v>
      </c>
      <c r="B12" s="870"/>
      <c r="C12" s="1023" t="s">
        <v>1043</v>
      </c>
      <c r="D12" s="870"/>
      <c r="E12" s="1024" t="s">
        <v>1044</v>
      </c>
      <c r="F12" s="1025" t="s">
        <v>1045</v>
      </c>
      <c r="G12" s="1023" t="s">
        <v>1046</v>
      </c>
      <c r="H12" s="869"/>
      <c r="I12" s="869"/>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69"/>
      <c r="AL12" s="869"/>
      <c r="AM12" s="870"/>
      <c r="AO12" s="213"/>
      <c r="AP12" s="202"/>
      <c r="AQ12" s="202"/>
      <c r="AR12" s="202"/>
      <c r="AS12" s="200"/>
    </row>
    <row r="13" spans="1:46" ht="19.5" customHeight="1" x14ac:dyDescent="0.25">
      <c r="A13" s="214" t="s">
        <v>1047</v>
      </c>
      <c r="B13" s="215"/>
      <c r="C13" s="214" t="s">
        <v>1048</v>
      </c>
      <c r="D13" s="214"/>
      <c r="E13" s="867"/>
      <c r="F13" s="867"/>
      <c r="G13" s="216">
        <v>1</v>
      </c>
      <c r="H13" s="216">
        <v>2</v>
      </c>
      <c r="I13" s="216">
        <v>3</v>
      </c>
      <c r="J13" s="216">
        <v>4</v>
      </c>
      <c r="K13" s="216">
        <v>5</v>
      </c>
      <c r="L13" s="216">
        <v>6</v>
      </c>
      <c r="M13" s="216">
        <v>7</v>
      </c>
      <c r="N13" s="216">
        <v>8</v>
      </c>
      <c r="O13" s="216">
        <v>9</v>
      </c>
      <c r="P13" s="216">
        <v>10</v>
      </c>
      <c r="Q13" s="216">
        <v>11</v>
      </c>
      <c r="R13" s="216">
        <v>12</v>
      </c>
      <c r="S13" s="216">
        <v>13</v>
      </c>
      <c r="T13" s="216">
        <v>14</v>
      </c>
      <c r="U13" s="216">
        <v>15</v>
      </c>
      <c r="V13" s="216">
        <v>16</v>
      </c>
      <c r="W13" s="216">
        <v>17</v>
      </c>
      <c r="X13" s="216">
        <v>18</v>
      </c>
      <c r="Y13" s="216">
        <v>19</v>
      </c>
      <c r="Z13" s="216">
        <v>20</v>
      </c>
      <c r="AA13" s="216">
        <v>21</v>
      </c>
      <c r="AB13" s="216">
        <v>22</v>
      </c>
      <c r="AC13" s="216">
        <v>23</v>
      </c>
      <c r="AD13" s="216">
        <v>24</v>
      </c>
      <c r="AE13" s="216">
        <v>25</v>
      </c>
      <c r="AF13" s="216">
        <v>26</v>
      </c>
      <c r="AG13" s="216">
        <v>27</v>
      </c>
      <c r="AH13" s="216">
        <v>28</v>
      </c>
      <c r="AI13" s="216">
        <v>29</v>
      </c>
      <c r="AJ13" s="216">
        <v>30</v>
      </c>
      <c r="AK13" s="216">
        <v>31</v>
      </c>
      <c r="AL13" s="216">
        <v>32</v>
      </c>
      <c r="AM13" s="216"/>
      <c r="AN13" s="217"/>
      <c r="AO13" s="213"/>
      <c r="AP13" s="963" t="str">
        <f>AP6</f>
        <v>PURWODADI</v>
      </c>
      <c r="AQ13" s="963"/>
      <c r="AR13" s="963"/>
      <c r="AS13" s="963"/>
    </row>
    <row r="14" spans="1:46" ht="19.5" customHeight="1" x14ac:dyDescent="0.25">
      <c r="A14" s="218" t="s">
        <v>1033</v>
      </c>
      <c r="B14" s="219"/>
      <c r="C14" s="220" t="s">
        <v>1049</v>
      </c>
      <c r="D14" s="221"/>
      <c r="E14" s="222"/>
      <c r="F14" s="222"/>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3"/>
      <c r="AN14" s="213"/>
      <c r="AO14" s="213"/>
      <c r="AP14" s="1020" t="s">
        <v>1050</v>
      </c>
      <c r="AQ14" s="966"/>
      <c r="AR14" s="224" t="s">
        <v>1051</v>
      </c>
      <c r="AS14" s="225">
        <f>COUNTIF($G$156:$S$156,AR14)</f>
        <v>3</v>
      </c>
    </row>
    <row r="15" spans="1:46" ht="15" customHeight="1" x14ac:dyDescent="0.25">
      <c r="A15" s="226"/>
      <c r="B15" s="227">
        <v>1</v>
      </c>
      <c r="C15" s="228" t="s">
        <v>1052</v>
      </c>
      <c r="D15" s="229"/>
      <c r="E15" s="223" t="s">
        <v>926</v>
      </c>
      <c r="F15" s="215">
        <v>2</v>
      </c>
      <c r="G15" s="970">
        <v>2</v>
      </c>
      <c r="H15" s="970">
        <v>2</v>
      </c>
      <c r="I15" s="970">
        <v>2</v>
      </c>
      <c r="J15" s="970">
        <v>2</v>
      </c>
      <c r="K15" s="970">
        <v>2</v>
      </c>
      <c r="L15" s="970">
        <v>2</v>
      </c>
      <c r="M15" s="970">
        <v>2</v>
      </c>
      <c r="N15" s="970">
        <v>2</v>
      </c>
      <c r="O15" s="970">
        <v>2</v>
      </c>
      <c r="P15" s="970">
        <v>2</v>
      </c>
      <c r="Q15" s="970">
        <v>2</v>
      </c>
      <c r="R15" s="970">
        <v>2</v>
      </c>
      <c r="S15" s="970">
        <v>2</v>
      </c>
      <c r="T15" s="971">
        <v>2</v>
      </c>
      <c r="U15" s="971">
        <v>2</v>
      </c>
      <c r="V15" s="971">
        <v>2</v>
      </c>
      <c r="W15" s="971">
        <v>2</v>
      </c>
      <c r="X15" s="971">
        <v>2</v>
      </c>
      <c r="Y15" s="971">
        <v>2</v>
      </c>
      <c r="Z15" s="971">
        <v>2</v>
      </c>
      <c r="AA15" s="971">
        <v>2</v>
      </c>
      <c r="AB15" s="971">
        <v>2</v>
      </c>
      <c r="AC15" s="971">
        <v>2</v>
      </c>
      <c r="AD15" s="971">
        <v>2</v>
      </c>
      <c r="AE15" s="970">
        <v>2</v>
      </c>
      <c r="AF15" s="970">
        <v>2</v>
      </c>
      <c r="AG15" s="970">
        <v>2</v>
      </c>
      <c r="AH15" s="970">
        <v>2</v>
      </c>
      <c r="AI15" s="970">
        <v>2</v>
      </c>
      <c r="AJ15" s="970">
        <v>2</v>
      </c>
      <c r="AK15" s="970">
        <v>2</v>
      </c>
      <c r="AL15" s="970">
        <v>2</v>
      </c>
      <c r="AM15" s="230"/>
      <c r="AN15" s="213"/>
      <c r="AO15" s="213"/>
      <c r="AP15" s="1020" t="s">
        <v>1050</v>
      </c>
      <c r="AQ15" s="966"/>
      <c r="AR15" s="224" t="s">
        <v>1053</v>
      </c>
      <c r="AS15" s="225">
        <f t="shared" ref="AS15:AS17" si="0">COUNTIF($G$156:$S$156,AR15)</f>
        <v>10</v>
      </c>
    </row>
    <row r="16" spans="1:46" ht="15" customHeight="1" x14ac:dyDescent="0.25">
      <c r="A16" s="231"/>
      <c r="B16" s="232"/>
      <c r="C16" s="233" t="s">
        <v>1054</v>
      </c>
      <c r="D16" s="234"/>
      <c r="E16" s="223" t="s">
        <v>1055</v>
      </c>
      <c r="F16" s="215">
        <v>0</v>
      </c>
      <c r="G16" s="867"/>
      <c r="H16" s="867"/>
      <c r="I16" s="867"/>
      <c r="J16" s="867"/>
      <c r="K16" s="867"/>
      <c r="L16" s="867"/>
      <c r="M16" s="867"/>
      <c r="N16" s="867"/>
      <c r="O16" s="867"/>
      <c r="P16" s="867"/>
      <c r="Q16" s="867"/>
      <c r="R16" s="867"/>
      <c r="S16" s="867"/>
      <c r="T16" s="973"/>
      <c r="U16" s="973"/>
      <c r="V16" s="973"/>
      <c r="W16" s="973"/>
      <c r="X16" s="973"/>
      <c r="Y16" s="973"/>
      <c r="Z16" s="973"/>
      <c r="AA16" s="973"/>
      <c r="AB16" s="973"/>
      <c r="AC16" s="973"/>
      <c r="AD16" s="973"/>
      <c r="AE16" s="867"/>
      <c r="AF16" s="867"/>
      <c r="AG16" s="867"/>
      <c r="AH16" s="867"/>
      <c r="AI16" s="867"/>
      <c r="AJ16" s="867"/>
      <c r="AK16" s="867"/>
      <c r="AL16" s="867"/>
      <c r="AM16" s="230"/>
      <c r="AN16" s="213"/>
      <c r="AO16" s="213"/>
      <c r="AP16" s="1020" t="s">
        <v>1050</v>
      </c>
      <c r="AQ16" s="966"/>
      <c r="AR16" s="224" t="s">
        <v>1056</v>
      </c>
      <c r="AS16" s="225">
        <f t="shared" si="0"/>
        <v>0</v>
      </c>
    </row>
    <row r="17" spans="1:45" ht="15" customHeight="1" x14ac:dyDescent="0.25">
      <c r="A17" s="235"/>
      <c r="B17" s="236">
        <v>2</v>
      </c>
      <c r="C17" s="228" t="s">
        <v>1057</v>
      </c>
      <c r="D17" s="229"/>
      <c r="E17" s="223" t="s">
        <v>1058</v>
      </c>
      <c r="F17" s="215">
        <v>2</v>
      </c>
      <c r="G17" s="974">
        <v>2</v>
      </c>
      <c r="H17" s="970">
        <v>2</v>
      </c>
      <c r="I17" s="970">
        <v>2</v>
      </c>
      <c r="J17" s="970">
        <v>2</v>
      </c>
      <c r="K17" s="970">
        <v>2</v>
      </c>
      <c r="L17" s="970">
        <v>2</v>
      </c>
      <c r="M17" s="970">
        <v>2</v>
      </c>
      <c r="N17" s="970">
        <v>2</v>
      </c>
      <c r="O17" s="970">
        <v>2</v>
      </c>
      <c r="P17" s="970">
        <v>2</v>
      </c>
      <c r="Q17" s="970">
        <v>2</v>
      </c>
      <c r="R17" s="970">
        <v>2</v>
      </c>
      <c r="S17" s="970">
        <v>2</v>
      </c>
      <c r="T17" s="971">
        <v>2</v>
      </c>
      <c r="U17" s="971">
        <v>2</v>
      </c>
      <c r="V17" s="971">
        <v>2</v>
      </c>
      <c r="W17" s="971">
        <v>2</v>
      </c>
      <c r="X17" s="971">
        <v>2</v>
      </c>
      <c r="Y17" s="971">
        <v>2</v>
      </c>
      <c r="Z17" s="971">
        <v>2</v>
      </c>
      <c r="AA17" s="971">
        <v>2</v>
      </c>
      <c r="AB17" s="971">
        <v>2</v>
      </c>
      <c r="AC17" s="971">
        <v>2</v>
      </c>
      <c r="AD17" s="971">
        <v>2</v>
      </c>
      <c r="AE17" s="970">
        <v>2</v>
      </c>
      <c r="AF17" s="970">
        <v>2</v>
      </c>
      <c r="AG17" s="970">
        <v>2</v>
      </c>
      <c r="AH17" s="970">
        <v>2</v>
      </c>
      <c r="AI17" s="970">
        <v>2</v>
      </c>
      <c r="AJ17" s="970">
        <v>2</v>
      </c>
      <c r="AK17" s="970">
        <v>2</v>
      </c>
      <c r="AL17" s="970">
        <v>2</v>
      </c>
      <c r="AM17" s="230"/>
      <c r="AN17" s="213"/>
      <c r="AO17" s="213"/>
      <c r="AP17" s="1020" t="s">
        <v>1050</v>
      </c>
      <c r="AQ17" s="966"/>
      <c r="AR17" s="224" t="s">
        <v>1059</v>
      </c>
      <c r="AS17" s="225">
        <f t="shared" si="0"/>
        <v>0</v>
      </c>
    </row>
    <row r="18" spans="1:45" ht="15" customHeight="1" x14ac:dyDescent="0.25">
      <c r="A18" s="235"/>
      <c r="B18" s="236"/>
      <c r="C18" s="233"/>
      <c r="D18" s="234"/>
      <c r="E18" s="223" t="s">
        <v>1055</v>
      </c>
      <c r="F18" s="215">
        <v>0</v>
      </c>
      <c r="G18" s="867"/>
      <c r="H18" s="867"/>
      <c r="I18" s="867"/>
      <c r="J18" s="867"/>
      <c r="K18" s="867"/>
      <c r="L18" s="867"/>
      <c r="M18" s="867"/>
      <c r="N18" s="867"/>
      <c r="O18" s="867"/>
      <c r="P18" s="867"/>
      <c r="Q18" s="867"/>
      <c r="R18" s="867"/>
      <c r="S18" s="867"/>
      <c r="T18" s="973"/>
      <c r="U18" s="973"/>
      <c r="V18" s="973"/>
      <c r="W18" s="973"/>
      <c r="X18" s="973"/>
      <c r="Y18" s="973"/>
      <c r="Z18" s="973"/>
      <c r="AA18" s="973"/>
      <c r="AB18" s="973"/>
      <c r="AC18" s="973"/>
      <c r="AD18" s="973"/>
      <c r="AE18" s="867"/>
      <c r="AF18" s="867"/>
      <c r="AG18" s="867"/>
      <c r="AH18" s="867"/>
      <c r="AI18" s="867"/>
      <c r="AJ18" s="867"/>
      <c r="AK18" s="867"/>
      <c r="AL18" s="867"/>
      <c r="AM18" s="230"/>
      <c r="AN18" s="213"/>
      <c r="AO18" s="213"/>
      <c r="AP18" s="1026" t="s">
        <v>1060</v>
      </c>
      <c r="AQ18" s="965"/>
      <c r="AR18" s="966"/>
      <c r="AS18" s="237">
        <f>SUM(AS14:AS17)</f>
        <v>13</v>
      </c>
    </row>
    <row r="19" spans="1:45" ht="15" customHeight="1" x14ac:dyDescent="0.25">
      <c r="A19" s="238" t="s">
        <v>1053</v>
      </c>
      <c r="B19" s="239"/>
      <c r="C19" s="238" t="s">
        <v>1061</v>
      </c>
      <c r="D19" s="238"/>
      <c r="E19" s="238"/>
      <c r="F19" s="239"/>
      <c r="G19" s="230"/>
      <c r="H19" s="230"/>
      <c r="I19" s="230"/>
      <c r="J19" s="230"/>
      <c r="K19" s="230"/>
      <c r="L19" s="230"/>
      <c r="M19" s="230"/>
      <c r="N19" s="230"/>
      <c r="O19" s="230"/>
      <c r="P19" s="230"/>
      <c r="Q19" s="230"/>
      <c r="R19" s="230"/>
      <c r="S19" s="230"/>
      <c r="T19" s="814"/>
      <c r="U19" s="814"/>
      <c r="V19" s="814"/>
      <c r="W19" s="814"/>
      <c r="X19" s="814"/>
      <c r="Y19" s="814"/>
      <c r="Z19" s="814"/>
      <c r="AA19" s="814"/>
      <c r="AB19" s="814"/>
      <c r="AC19" s="814"/>
      <c r="AD19" s="814"/>
      <c r="AE19" s="230"/>
      <c r="AF19" s="230"/>
      <c r="AG19" s="230"/>
      <c r="AH19" s="230"/>
      <c r="AI19" s="230"/>
      <c r="AJ19" s="230"/>
      <c r="AK19" s="230"/>
      <c r="AL19" s="230"/>
      <c r="AM19" s="230"/>
      <c r="AN19" s="213"/>
      <c r="AO19" s="213"/>
      <c r="AP19" s="202"/>
      <c r="AQ19" s="202"/>
      <c r="AR19" s="202"/>
      <c r="AS19" s="200"/>
    </row>
    <row r="20" spans="1:45" ht="15" customHeight="1" x14ac:dyDescent="0.25">
      <c r="A20" s="240" t="s">
        <v>1033</v>
      </c>
      <c r="B20" s="241"/>
      <c r="C20" s="242" t="s">
        <v>1062</v>
      </c>
      <c r="D20" s="243"/>
      <c r="E20" s="243"/>
      <c r="F20" s="244"/>
      <c r="G20" s="243"/>
      <c r="H20" s="243"/>
      <c r="I20" s="243"/>
      <c r="J20" s="243"/>
      <c r="K20" s="243"/>
      <c r="L20" s="243"/>
      <c r="M20" s="243"/>
      <c r="N20" s="243"/>
      <c r="O20" s="243"/>
      <c r="P20" s="243"/>
      <c r="Q20" s="243"/>
      <c r="R20" s="243"/>
      <c r="S20" s="243"/>
      <c r="T20" s="815"/>
      <c r="U20" s="815"/>
      <c r="V20" s="815"/>
      <c r="W20" s="815"/>
      <c r="X20" s="815"/>
      <c r="Y20" s="815"/>
      <c r="Z20" s="815"/>
      <c r="AA20" s="815"/>
      <c r="AB20" s="815"/>
      <c r="AC20" s="815"/>
      <c r="AD20" s="815"/>
      <c r="AE20" s="243"/>
      <c r="AF20" s="243"/>
      <c r="AG20" s="243"/>
      <c r="AH20" s="243"/>
      <c r="AI20" s="243"/>
      <c r="AJ20" s="243"/>
      <c r="AK20" s="243"/>
      <c r="AL20" s="243"/>
      <c r="AM20" s="230"/>
      <c r="AN20" s="213"/>
      <c r="AO20" s="213"/>
      <c r="AP20" s="202"/>
      <c r="AQ20" s="202"/>
      <c r="AR20" s="202"/>
      <c r="AS20" s="200"/>
    </row>
    <row r="21" spans="1:45" ht="19.5" customHeight="1" x14ac:dyDescent="0.25">
      <c r="A21" s="235"/>
      <c r="B21" s="236">
        <v>1</v>
      </c>
      <c r="C21" s="1031" t="s">
        <v>1063</v>
      </c>
      <c r="D21" s="990"/>
      <c r="E21" s="797" t="s">
        <v>926</v>
      </c>
      <c r="F21" s="798">
        <v>1</v>
      </c>
      <c r="G21" s="984"/>
      <c r="H21" s="984"/>
      <c r="I21" s="984"/>
      <c r="J21" s="984"/>
      <c r="K21" s="984"/>
      <c r="L21" s="984"/>
      <c r="M21" s="984"/>
      <c r="N21" s="984"/>
      <c r="O21" s="984"/>
      <c r="P21" s="984"/>
      <c r="Q21" s="984"/>
      <c r="R21" s="984"/>
      <c r="S21" s="984"/>
      <c r="T21" s="995"/>
      <c r="U21" s="995"/>
      <c r="V21" s="995"/>
      <c r="W21" s="995"/>
      <c r="X21" s="995"/>
      <c r="Y21" s="995"/>
      <c r="Z21" s="995"/>
      <c r="AA21" s="995"/>
      <c r="AB21" s="995"/>
      <c r="AC21" s="995"/>
      <c r="AD21" s="995"/>
      <c r="AE21" s="984"/>
      <c r="AF21" s="984"/>
      <c r="AG21" s="984"/>
      <c r="AH21" s="984"/>
      <c r="AI21" s="984"/>
      <c r="AJ21" s="984"/>
      <c r="AK21" s="984"/>
      <c r="AL21" s="984"/>
      <c r="AM21" s="230"/>
      <c r="AN21" s="213"/>
      <c r="AO21" s="213"/>
      <c r="AP21" s="202"/>
      <c r="AQ21" s="202"/>
      <c r="AR21" s="202"/>
      <c r="AS21" s="200"/>
    </row>
    <row r="22" spans="1:45" ht="25.5" customHeight="1" x14ac:dyDescent="0.25">
      <c r="A22" s="230"/>
      <c r="B22" s="236"/>
      <c r="C22" s="993"/>
      <c r="D22" s="994"/>
      <c r="E22" s="797" t="s">
        <v>1055</v>
      </c>
      <c r="F22" s="798">
        <v>0</v>
      </c>
      <c r="G22" s="986"/>
      <c r="H22" s="986"/>
      <c r="I22" s="986"/>
      <c r="J22" s="986"/>
      <c r="K22" s="986"/>
      <c r="L22" s="986"/>
      <c r="M22" s="986"/>
      <c r="N22" s="986"/>
      <c r="O22" s="986"/>
      <c r="P22" s="986"/>
      <c r="Q22" s="986"/>
      <c r="R22" s="986"/>
      <c r="S22" s="986"/>
      <c r="T22" s="997"/>
      <c r="U22" s="997"/>
      <c r="V22" s="997"/>
      <c r="W22" s="997"/>
      <c r="X22" s="997"/>
      <c r="Y22" s="997"/>
      <c r="Z22" s="997"/>
      <c r="AA22" s="997"/>
      <c r="AB22" s="997"/>
      <c r="AC22" s="997"/>
      <c r="AD22" s="997"/>
      <c r="AE22" s="986"/>
      <c r="AF22" s="986"/>
      <c r="AG22" s="986"/>
      <c r="AH22" s="986"/>
      <c r="AI22" s="986"/>
      <c r="AJ22" s="986"/>
      <c r="AK22" s="986"/>
      <c r="AL22" s="986"/>
      <c r="AM22" s="230"/>
      <c r="AN22" s="213"/>
      <c r="AO22" s="213"/>
      <c r="AP22" s="202"/>
      <c r="AQ22" s="202"/>
      <c r="AR22" s="202"/>
      <c r="AS22" s="200"/>
    </row>
    <row r="23" spans="1:45" ht="15" customHeight="1" x14ac:dyDescent="0.25">
      <c r="A23" s="230"/>
      <c r="B23" s="236">
        <v>2</v>
      </c>
      <c r="C23" s="245" t="s">
        <v>1064</v>
      </c>
      <c r="D23" s="246"/>
      <c r="E23" s="230"/>
      <c r="F23" s="239"/>
      <c r="G23" s="230"/>
      <c r="H23" s="230"/>
      <c r="I23" s="230"/>
      <c r="J23" s="230"/>
      <c r="K23" s="230"/>
      <c r="L23" s="230"/>
      <c r="M23" s="230"/>
      <c r="N23" s="230"/>
      <c r="O23" s="230"/>
      <c r="P23" s="230"/>
      <c r="Q23" s="230"/>
      <c r="R23" s="230"/>
      <c r="S23" s="230"/>
      <c r="T23" s="814"/>
      <c r="U23" s="814"/>
      <c r="V23" s="814"/>
      <c r="W23" s="814"/>
      <c r="X23" s="814"/>
      <c r="Y23" s="814"/>
      <c r="Z23" s="814"/>
      <c r="AA23" s="814"/>
      <c r="AB23" s="814"/>
      <c r="AC23" s="814"/>
      <c r="AD23" s="814"/>
      <c r="AE23" s="230"/>
      <c r="AF23" s="230"/>
      <c r="AG23" s="230"/>
      <c r="AH23" s="230"/>
      <c r="AI23" s="230"/>
      <c r="AJ23" s="230"/>
      <c r="AK23" s="230"/>
      <c r="AL23" s="230"/>
      <c r="AM23" s="230"/>
      <c r="AN23" s="213"/>
      <c r="AO23" s="213"/>
      <c r="AP23" s="962" t="str">
        <f>AQ6</f>
        <v>POLOWIJEN</v>
      </c>
      <c r="AQ23" s="962"/>
      <c r="AR23" s="962"/>
      <c r="AS23" s="962"/>
    </row>
    <row r="24" spans="1:45" ht="15" customHeight="1" x14ac:dyDescent="0.25">
      <c r="A24" s="230"/>
      <c r="B24" s="236"/>
      <c r="C24" s="247" t="s">
        <v>1065</v>
      </c>
      <c r="D24" s="229"/>
      <c r="E24" s="248" t="s">
        <v>1058</v>
      </c>
      <c r="F24" s="215">
        <v>2</v>
      </c>
      <c r="G24" s="970">
        <v>2</v>
      </c>
      <c r="H24" s="970">
        <v>2</v>
      </c>
      <c r="I24" s="970">
        <v>2</v>
      </c>
      <c r="J24" s="970">
        <v>2</v>
      </c>
      <c r="K24" s="970">
        <v>2</v>
      </c>
      <c r="L24" s="970">
        <v>2</v>
      </c>
      <c r="M24" s="970">
        <v>2</v>
      </c>
      <c r="N24" s="970">
        <v>2</v>
      </c>
      <c r="O24" s="970">
        <v>2</v>
      </c>
      <c r="P24" s="970">
        <v>2</v>
      </c>
      <c r="Q24" s="970">
        <v>2</v>
      </c>
      <c r="R24" s="970">
        <v>2</v>
      </c>
      <c r="S24" s="970">
        <v>2</v>
      </c>
      <c r="T24" s="971">
        <v>2</v>
      </c>
      <c r="U24" s="971">
        <v>2</v>
      </c>
      <c r="V24" s="971">
        <v>2</v>
      </c>
      <c r="W24" s="971">
        <v>2</v>
      </c>
      <c r="X24" s="971">
        <v>2</v>
      </c>
      <c r="Y24" s="971">
        <v>2</v>
      </c>
      <c r="Z24" s="971">
        <v>2</v>
      </c>
      <c r="AA24" s="971">
        <v>2</v>
      </c>
      <c r="AB24" s="971">
        <v>2</v>
      </c>
      <c r="AC24" s="971">
        <v>2</v>
      </c>
      <c r="AD24" s="971">
        <v>2</v>
      </c>
      <c r="AE24" s="970">
        <v>2</v>
      </c>
      <c r="AF24" s="970">
        <v>2</v>
      </c>
      <c r="AG24" s="970">
        <v>2</v>
      </c>
      <c r="AH24" s="970">
        <v>2</v>
      </c>
      <c r="AI24" s="970">
        <v>2</v>
      </c>
      <c r="AJ24" s="970">
        <v>2</v>
      </c>
      <c r="AK24" s="970">
        <v>2</v>
      </c>
      <c r="AL24" s="970">
        <v>2</v>
      </c>
      <c r="AM24" s="230"/>
      <c r="AN24" s="213"/>
      <c r="AO24" s="213"/>
      <c r="AP24" s="1027" t="s">
        <v>1050</v>
      </c>
      <c r="AQ24" s="966"/>
      <c r="AR24" s="249" t="s">
        <v>1051</v>
      </c>
      <c r="AS24" s="250">
        <f>COUNTIF($T$156:$AC$156,AR24)</f>
        <v>1</v>
      </c>
    </row>
    <row r="25" spans="1:45" ht="15" customHeight="1" x14ac:dyDescent="0.25">
      <c r="A25" s="230"/>
      <c r="B25" s="236"/>
      <c r="C25" s="251"/>
      <c r="D25" s="234"/>
      <c r="E25" s="248" t="s">
        <v>1055</v>
      </c>
      <c r="F25" s="215">
        <v>0</v>
      </c>
      <c r="G25" s="867"/>
      <c r="H25" s="867"/>
      <c r="I25" s="867"/>
      <c r="J25" s="867"/>
      <c r="K25" s="867"/>
      <c r="L25" s="867"/>
      <c r="M25" s="867"/>
      <c r="N25" s="867"/>
      <c r="O25" s="867"/>
      <c r="P25" s="867"/>
      <c r="Q25" s="867"/>
      <c r="R25" s="867"/>
      <c r="S25" s="867"/>
      <c r="T25" s="973"/>
      <c r="U25" s="973"/>
      <c r="V25" s="973"/>
      <c r="W25" s="973"/>
      <c r="X25" s="973"/>
      <c r="Y25" s="973"/>
      <c r="Z25" s="973"/>
      <c r="AA25" s="973"/>
      <c r="AB25" s="973"/>
      <c r="AC25" s="973"/>
      <c r="AD25" s="973"/>
      <c r="AE25" s="867"/>
      <c r="AF25" s="867"/>
      <c r="AG25" s="867"/>
      <c r="AH25" s="867"/>
      <c r="AI25" s="867"/>
      <c r="AJ25" s="867"/>
      <c r="AK25" s="867"/>
      <c r="AL25" s="867"/>
      <c r="AM25" s="230"/>
      <c r="AN25" s="213"/>
      <c r="AO25" s="213"/>
      <c r="AP25" s="1027" t="s">
        <v>1050</v>
      </c>
      <c r="AQ25" s="966"/>
      <c r="AR25" s="249" t="s">
        <v>1053</v>
      </c>
      <c r="AS25" s="250">
        <f t="shared" ref="AS25:AS27" si="1">COUNTIF($T$156:$AC$156,AR25)</f>
        <v>9</v>
      </c>
    </row>
    <row r="26" spans="1:45" ht="15" customHeight="1" x14ac:dyDescent="0.25">
      <c r="A26" s="230"/>
      <c r="B26" s="236"/>
      <c r="C26" s="252" t="s">
        <v>1066</v>
      </c>
      <c r="D26" s="253"/>
      <c r="E26" s="248" t="s">
        <v>1058</v>
      </c>
      <c r="F26" s="215">
        <v>2</v>
      </c>
      <c r="G26" s="970">
        <v>2</v>
      </c>
      <c r="H26" s="970">
        <v>2</v>
      </c>
      <c r="I26" s="970">
        <v>2</v>
      </c>
      <c r="J26" s="970">
        <v>2</v>
      </c>
      <c r="K26" s="970">
        <v>2</v>
      </c>
      <c r="L26" s="970">
        <v>2</v>
      </c>
      <c r="M26" s="970">
        <v>2</v>
      </c>
      <c r="N26" s="970">
        <v>2</v>
      </c>
      <c r="O26" s="970">
        <v>2</v>
      </c>
      <c r="P26" s="970">
        <v>2</v>
      </c>
      <c r="Q26" s="970">
        <v>2</v>
      </c>
      <c r="R26" s="970">
        <v>2</v>
      </c>
      <c r="S26" s="970">
        <v>2</v>
      </c>
      <c r="T26" s="971">
        <v>2</v>
      </c>
      <c r="U26" s="971">
        <v>2</v>
      </c>
      <c r="V26" s="971">
        <v>2</v>
      </c>
      <c r="W26" s="971">
        <v>2</v>
      </c>
      <c r="X26" s="971">
        <v>2</v>
      </c>
      <c r="Y26" s="971">
        <v>2</v>
      </c>
      <c r="Z26" s="971">
        <v>2</v>
      </c>
      <c r="AA26" s="971">
        <v>2</v>
      </c>
      <c r="AB26" s="971">
        <v>2</v>
      </c>
      <c r="AC26" s="971">
        <v>1</v>
      </c>
      <c r="AD26" s="971">
        <v>2</v>
      </c>
      <c r="AE26" s="970">
        <v>2</v>
      </c>
      <c r="AF26" s="970">
        <v>2</v>
      </c>
      <c r="AG26" s="970">
        <v>2</v>
      </c>
      <c r="AH26" s="970">
        <v>2</v>
      </c>
      <c r="AI26" s="970">
        <v>2</v>
      </c>
      <c r="AJ26" s="970">
        <v>2</v>
      </c>
      <c r="AK26" s="970">
        <v>2</v>
      </c>
      <c r="AL26" s="970">
        <v>2</v>
      </c>
      <c r="AM26" s="230"/>
      <c r="AN26" s="213"/>
      <c r="AO26" s="213"/>
      <c r="AP26" s="1027" t="s">
        <v>1050</v>
      </c>
      <c r="AQ26" s="966"/>
      <c r="AR26" s="249" t="s">
        <v>1056</v>
      </c>
      <c r="AS26" s="250">
        <f t="shared" si="1"/>
        <v>0</v>
      </c>
    </row>
    <row r="27" spans="1:45" ht="15" customHeight="1" x14ac:dyDescent="0.25">
      <c r="A27" s="230"/>
      <c r="B27" s="236"/>
      <c r="C27" s="252"/>
      <c r="D27" s="253"/>
      <c r="E27" s="248" t="s">
        <v>1055</v>
      </c>
      <c r="F27" s="215">
        <v>0</v>
      </c>
      <c r="G27" s="867"/>
      <c r="H27" s="867"/>
      <c r="I27" s="867"/>
      <c r="J27" s="867"/>
      <c r="K27" s="867"/>
      <c r="L27" s="867"/>
      <c r="M27" s="867"/>
      <c r="N27" s="867"/>
      <c r="O27" s="867"/>
      <c r="P27" s="867"/>
      <c r="Q27" s="867"/>
      <c r="R27" s="867"/>
      <c r="S27" s="867"/>
      <c r="T27" s="973"/>
      <c r="U27" s="973"/>
      <c r="V27" s="973"/>
      <c r="W27" s="973"/>
      <c r="X27" s="973"/>
      <c r="Y27" s="973"/>
      <c r="Z27" s="973"/>
      <c r="AA27" s="973"/>
      <c r="AB27" s="973"/>
      <c r="AC27" s="973"/>
      <c r="AD27" s="973"/>
      <c r="AE27" s="867"/>
      <c r="AF27" s="867"/>
      <c r="AG27" s="867"/>
      <c r="AH27" s="867"/>
      <c r="AI27" s="867"/>
      <c r="AJ27" s="867"/>
      <c r="AK27" s="867"/>
      <c r="AL27" s="867"/>
      <c r="AM27" s="230"/>
      <c r="AN27" s="213"/>
      <c r="AO27" s="213"/>
      <c r="AP27" s="1027" t="s">
        <v>1050</v>
      </c>
      <c r="AQ27" s="966"/>
      <c r="AR27" s="249" t="s">
        <v>1059</v>
      </c>
      <c r="AS27" s="250">
        <f t="shared" si="1"/>
        <v>0</v>
      </c>
    </row>
    <row r="28" spans="1:45" ht="15" customHeight="1" x14ac:dyDescent="0.25">
      <c r="A28" s="230"/>
      <c r="B28" s="236"/>
      <c r="C28" s="247" t="s">
        <v>1067</v>
      </c>
      <c r="D28" s="229"/>
      <c r="E28" s="248" t="s">
        <v>1058</v>
      </c>
      <c r="F28" s="215">
        <v>2</v>
      </c>
      <c r="G28" s="970">
        <v>2</v>
      </c>
      <c r="H28" s="970">
        <v>2</v>
      </c>
      <c r="I28" s="970">
        <v>2</v>
      </c>
      <c r="J28" s="970">
        <v>2</v>
      </c>
      <c r="K28" s="970">
        <v>2</v>
      </c>
      <c r="L28" s="970">
        <v>2</v>
      </c>
      <c r="M28" s="970">
        <v>2</v>
      </c>
      <c r="N28" s="970">
        <v>2</v>
      </c>
      <c r="O28" s="970">
        <v>2</v>
      </c>
      <c r="P28" s="970">
        <v>2</v>
      </c>
      <c r="Q28" s="970">
        <v>2</v>
      </c>
      <c r="R28" s="970">
        <v>2</v>
      </c>
      <c r="S28" s="970">
        <v>2</v>
      </c>
      <c r="T28" s="971">
        <v>2</v>
      </c>
      <c r="U28" s="971">
        <v>2</v>
      </c>
      <c r="V28" s="971">
        <v>2</v>
      </c>
      <c r="W28" s="971">
        <v>2</v>
      </c>
      <c r="X28" s="971">
        <v>2</v>
      </c>
      <c r="Y28" s="971">
        <v>2</v>
      </c>
      <c r="Z28" s="971">
        <v>2</v>
      </c>
      <c r="AA28" s="1029">
        <v>2</v>
      </c>
      <c r="AB28" s="971">
        <v>2</v>
      </c>
      <c r="AC28" s="971">
        <v>2</v>
      </c>
      <c r="AD28" s="971">
        <v>2</v>
      </c>
      <c r="AE28" s="970">
        <v>2</v>
      </c>
      <c r="AF28" s="970">
        <v>2</v>
      </c>
      <c r="AG28" s="970">
        <v>2</v>
      </c>
      <c r="AH28" s="970">
        <v>2</v>
      </c>
      <c r="AI28" s="970">
        <v>2</v>
      </c>
      <c r="AJ28" s="970">
        <v>2</v>
      </c>
      <c r="AK28" s="970">
        <v>2</v>
      </c>
      <c r="AL28" s="970">
        <v>2</v>
      </c>
      <c r="AM28" s="230"/>
      <c r="AN28" s="213"/>
      <c r="AO28" s="213"/>
      <c r="AP28" s="1028" t="s">
        <v>1060</v>
      </c>
      <c r="AQ28" s="965"/>
      <c r="AR28" s="966"/>
      <c r="AS28" s="254">
        <f>SUM(AS24:AS27)</f>
        <v>10</v>
      </c>
    </row>
    <row r="29" spans="1:45" ht="15" customHeight="1" x14ac:dyDescent="0.25">
      <c r="A29" s="230"/>
      <c r="B29" s="236"/>
      <c r="C29" s="251"/>
      <c r="D29" s="234"/>
      <c r="E29" s="248" t="s">
        <v>1055</v>
      </c>
      <c r="F29" s="215">
        <v>0</v>
      </c>
      <c r="G29" s="867"/>
      <c r="H29" s="867"/>
      <c r="I29" s="867"/>
      <c r="J29" s="867"/>
      <c r="K29" s="867"/>
      <c r="L29" s="867"/>
      <c r="M29" s="867"/>
      <c r="N29" s="867"/>
      <c r="O29" s="867"/>
      <c r="P29" s="867"/>
      <c r="Q29" s="867"/>
      <c r="R29" s="867"/>
      <c r="S29" s="867"/>
      <c r="T29" s="973"/>
      <c r="U29" s="973"/>
      <c r="V29" s="973"/>
      <c r="W29" s="973"/>
      <c r="X29" s="973"/>
      <c r="Y29" s="973"/>
      <c r="Z29" s="973"/>
      <c r="AA29" s="1030"/>
      <c r="AB29" s="973"/>
      <c r="AC29" s="973"/>
      <c r="AD29" s="973"/>
      <c r="AE29" s="867"/>
      <c r="AF29" s="867"/>
      <c r="AG29" s="867"/>
      <c r="AH29" s="867"/>
      <c r="AI29" s="867"/>
      <c r="AJ29" s="867"/>
      <c r="AK29" s="867"/>
      <c r="AL29" s="867"/>
      <c r="AM29" s="230"/>
      <c r="AN29" s="213"/>
      <c r="AO29" s="213"/>
      <c r="AP29" s="255"/>
      <c r="AQ29" s="255"/>
      <c r="AR29" s="256"/>
      <c r="AS29" s="200"/>
    </row>
    <row r="30" spans="1:45" ht="15" customHeight="1" x14ac:dyDescent="0.25">
      <c r="A30" s="230"/>
      <c r="B30" s="236"/>
      <c r="C30" s="252" t="s">
        <v>1068</v>
      </c>
      <c r="D30" s="253"/>
      <c r="E30" s="248" t="s">
        <v>1058</v>
      </c>
      <c r="F30" s="215">
        <v>2</v>
      </c>
      <c r="G30" s="970">
        <v>2</v>
      </c>
      <c r="H30" s="970">
        <v>2</v>
      </c>
      <c r="I30" s="970">
        <v>2</v>
      </c>
      <c r="J30" s="970">
        <v>2</v>
      </c>
      <c r="K30" s="970">
        <v>2</v>
      </c>
      <c r="L30" s="970">
        <v>2</v>
      </c>
      <c r="M30" s="970">
        <v>2</v>
      </c>
      <c r="N30" s="970">
        <v>2</v>
      </c>
      <c r="O30" s="970">
        <v>2</v>
      </c>
      <c r="P30" s="970">
        <v>2</v>
      </c>
      <c r="Q30" s="970">
        <v>2</v>
      </c>
      <c r="R30" s="970">
        <v>2</v>
      </c>
      <c r="S30" s="970">
        <v>2</v>
      </c>
      <c r="T30" s="971">
        <v>2</v>
      </c>
      <c r="U30" s="971">
        <v>2</v>
      </c>
      <c r="V30" s="971">
        <v>2</v>
      </c>
      <c r="W30" s="971">
        <v>2</v>
      </c>
      <c r="X30" s="971">
        <v>2</v>
      </c>
      <c r="Y30" s="971">
        <v>2</v>
      </c>
      <c r="Z30" s="971">
        <v>2</v>
      </c>
      <c r="AA30" s="971">
        <v>2</v>
      </c>
      <c r="AB30" s="971">
        <v>2</v>
      </c>
      <c r="AC30" s="971">
        <v>2</v>
      </c>
      <c r="AD30" s="971">
        <v>2</v>
      </c>
      <c r="AE30" s="970">
        <v>2</v>
      </c>
      <c r="AF30" s="970">
        <v>2</v>
      </c>
      <c r="AG30" s="970">
        <v>2</v>
      </c>
      <c r="AH30" s="970">
        <v>2</v>
      </c>
      <c r="AI30" s="970">
        <v>2</v>
      </c>
      <c r="AJ30" s="970">
        <v>2</v>
      </c>
      <c r="AK30" s="970">
        <v>2</v>
      </c>
      <c r="AL30" s="970">
        <v>2</v>
      </c>
      <c r="AM30" s="230"/>
      <c r="AN30" s="213"/>
      <c r="AO30" s="213"/>
      <c r="AP30" s="202"/>
      <c r="AQ30" s="202"/>
      <c r="AR30" s="202"/>
      <c r="AS30" s="200"/>
    </row>
    <row r="31" spans="1:45" ht="15" customHeight="1" x14ac:dyDescent="0.25">
      <c r="A31" s="230"/>
      <c r="B31" s="236"/>
      <c r="C31" s="251"/>
      <c r="D31" s="234"/>
      <c r="E31" s="248" t="s">
        <v>1055</v>
      </c>
      <c r="F31" s="215">
        <v>0</v>
      </c>
      <c r="G31" s="867"/>
      <c r="H31" s="867"/>
      <c r="I31" s="867"/>
      <c r="J31" s="867"/>
      <c r="K31" s="867"/>
      <c r="L31" s="867"/>
      <c r="M31" s="867"/>
      <c r="N31" s="867"/>
      <c r="O31" s="867"/>
      <c r="P31" s="867"/>
      <c r="Q31" s="867"/>
      <c r="R31" s="867"/>
      <c r="S31" s="867"/>
      <c r="T31" s="973"/>
      <c r="U31" s="973"/>
      <c r="V31" s="973"/>
      <c r="W31" s="973"/>
      <c r="X31" s="973"/>
      <c r="Y31" s="973"/>
      <c r="Z31" s="973"/>
      <c r="AA31" s="973"/>
      <c r="AB31" s="973"/>
      <c r="AC31" s="973"/>
      <c r="AD31" s="973"/>
      <c r="AE31" s="867"/>
      <c r="AF31" s="867"/>
      <c r="AG31" s="867"/>
      <c r="AH31" s="867"/>
      <c r="AI31" s="867"/>
      <c r="AJ31" s="867"/>
      <c r="AK31" s="867"/>
      <c r="AL31" s="867"/>
      <c r="AM31" s="230"/>
      <c r="AN31" s="213"/>
      <c r="AO31" s="213"/>
      <c r="AP31" s="961" t="str">
        <f>AR6</f>
        <v>BALEARJOSARI</v>
      </c>
      <c r="AQ31" s="961"/>
      <c r="AR31" s="961"/>
      <c r="AS31" s="961"/>
    </row>
    <row r="32" spans="1:45" ht="15" customHeight="1" x14ac:dyDescent="0.25">
      <c r="A32" s="230"/>
      <c r="B32" s="236">
        <v>3</v>
      </c>
      <c r="C32" s="258" t="s">
        <v>1069</v>
      </c>
      <c r="D32" s="259"/>
      <c r="E32" s="230"/>
      <c r="F32" s="239"/>
      <c r="G32" s="230"/>
      <c r="H32" s="230"/>
      <c r="I32" s="230"/>
      <c r="J32" s="230"/>
      <c r="K32" s="230"/>
      <c r="L32" s="230"/>
      <c r="M32" s="230"/>
      <c r="N32" s="230"/>
      <c r="O32" s="230"/>
      <c r="P32" s="230"/>
      <c r="Q32" s="230"/>
      <c r="R32" s="230"/>
      <c r="S32" s="230"/>
      <c r="T32" s="814"/>
      <c r="U32" s="814"/>
      <c r="V32" s="814"/>
      <c r="W32" s="814"/>
      <c r="X32" s="814"/>
      <c r="Y32" s="814"/>
      <c r="Z32" s="814"/>
      <c r="AA32" s="814"/>
      <c r="AB32" s="814"/>
      <c r="AC32" s="814"/>
      <c r="AD32" s="814"/>
      <c r="AE32" s="230"/>
      <c r="AF32" s="230"/>
      <c r="AG32" s="230"/>
      <c r="AH32" s="230"/>
      <c r="AI32" s="230"/>
      <c r="AJ32" s="230"/>
      <c r="AK32" s="230"/>
      <c r="AL32" s="230"/>
      <c r="AM32" s="230"/>
      <c r="AN32" s="213"/>
      <c r="AO32" s="213"/>
      <c r="AP32" s="967" t="s">
        <v>1050</v>
      </c>
      <c r="AQ32" s="966"/>
      <c r="AR32" s="257" t="s">
        <v>1051</v>
      </c>
      <c r="AS32" s="260">
        <f>COUNTIF($AD$156:$AL$156,AR32)</f>
        <v>0</v>
      </c>
    </row>
    <row r="33" spans="1:45" ht="15.75" customHeight="1" x14ac:dyDescent="0.25">
      <c r="A33" s="230"/>
      <c r="B33" s="236"/>
      <c r="C33" s="261" t="s">
        <v>1070</v>
      </c>
      <c r="D33" s="253"/>
      <c r="E33" s="248" t="s">
        <v>1071</v>
      </c>
      <c r="F33" s="215">
        <v>2</v>
      </c>
      <c r="G33" s="970">
        <v>2</v>
      </c>
      <c r="H33" s="970">
        <v>2</v>
      </c>
      <c r="I33" s="970">
        <v>2</v>
      </c>
      <c r="J33" s="970">
        <v>2</v>
      </c>
      <c r="K33" s="970">
        <v>2</v>
      </c>
      <c r="L33" s="970">
        <v>2</v>
      </c>
      <c r="M33" s="970">
        <v>2</v>
      </c>
      <c r="N33" s="970">
        <v>2</v>
      </c>
      <c r="O33" s="970">
        <v>2</v>
      </c>
      <c r="P33" s="970">
        <v>2</v>
      </c>
      <c r="Q33" s="970">
        <v>2</v>
      </c>
      <c r="R33" s="970">
        <v>2</v>
      </c>
      <c r="S33" s="970">
        <v>2</v>
      </c>
      <c r="T33" s="971">
        <v>2</v>
      </c>
      <c r="U33" s="971">
        <v>2</v>
      </c>
      <c r="V33" s="971">
        <v>2</v>
      </c>
      <c r="W33" s="971">
        <v>2</v>
      </c>
      <c r="X33" s="971">
        <v>2</v>
      </c>
      <c r="Y33" s="971">
        <v>2</v>
      </c>
      <c r="Z33" s="971">
        <v>2</v>
      </c>
      <c r="AA33" s="971">
        <v>2</v>
      </c>
      <c r="AB33" s="971">
        <v>2</v>
      </c>
      <c r="AC33" s="971">
        <v>2</v>
      </c>
      <c r="AD33" s="971">
        <v>2</v>
      </c>
      <c r="AE33" s="970">
        <v>2</v>
      </c>
      <c r="AF33" s="970">
        <v>2</v>
      </c>
      <c r="AG33" s="970">
        <v>2</v>
      </c>
      <c r="AH33" s="970">
        <v>2</v>
      </c>
      <c r="AI33" s="970">
        <v>2</v>
      </c>
      <c r="AJ33" s="970">
        <v>2</v>
      </c>
      <c r="AK33" s="970">
        <v>2</v>
      </c>
      <c r="AL33" s="970">
        <v>2</v>
      </c>
      <c r="AM33" s="230"/>
      <c r="AN33" s="213"/>
      <c r="AO33" s="213"/>
      <c r="AP33" s="967" t="s">
        <v>1050</v>
      </c>
      <c r="AQ33" s="966"/>
      <c r="AR33" s="257" t="s">
        <v>1053</v>
      </c>
      <c r="AS33" s="260">
        <f t="shared" ref="AS33:AS35" si="2">COUNTIF($AD$156:$AL$156,AR33)</f>
        <v>9</v>
      </c>
    </row>
    <row r="34" spans="1:45" ht="15" customHeight="1" x14ac:dyDescent="0.25">
      <c r="A34" s="230"/>
      <c r="B34" s="236"/>
      <c r="C34" s="252" t="s">
        <v>1072</v>
      </c>
      <c r="D34" s="253"/>
      <c r="E34" s="248" t="s">
        <v>1073</v>
      </c>
      <c r="F34" s="215">
        <v>1</v>
      </c>
      <c r="G34" s="866"/>
      <c r="H34" s="866"/>
      <c r="I34" s="866"/>
      <c r="J34" s="866"/>
      <c r="K34" s="866"/>
      <c r="L34" s="866"/>
      <c r="M34" s="866"/>
      <c r="N34" s="866"/>
      <c r="O34" s="866"/>
      <c r="P34" s="866"/>
      <c r="Q34" s="866"/>
      <c r="R34" s="866"/>
      <c r="S34" s="866"/>
      <c r="T34" s="972"/>
      <c r="U34" s="972"/>
      <c r="V34" s="972"/>
      <c r="W34" s="972"/>
      <c r="X34" s="972"/>
      <c r="Y34" s="972"/>
      <c r="Z34" s="972"/>
      <c r="AA34" s="972"/>
      <c r="AB34" s="972"/>
      <c r="AC34" s="972"/>
      <c r="AD34" s="972"/>
      <c r="AE34" s="866"/>
      <c r="AF34" s="866"/>
      <c r="AG34" s="866"/>
      <c r="AH34" s="866"/>
      <c r="AI34" s="866"/>
      <c r="AJ34" s="866"/>
      <c r="AK34" s="866"/>
      <c r="AL34" s="866"/>
      <c r="AM34" s="230"/>
      <c r="AN34" s="213"/>
      <c r="AO34" s="213"/>
      <c r="AP34" s="967" t="s">
        <v>1050</v>
      </c>
      <c r="AQ34" s="966"/>
      <c r="AR34" s="257" t="s">
        <v>1056</v>
      </c>
      <c r="AS34" s="260">
        <f t="shared" si="2"/>
        <v>0</v>
      </c>
    </row>
    <row r="35" spans="1:45" ht="15" customHeight="1" x14ac:dyDescent="0.25">
      <c r="A35" s="230"/>
      <c r="B35" s="236"/>
      <c r="C35" s="252" t="s">
        <v>1074</v>
      </c>
      <c r="D35" s="253"/>
      <c r="E35" s="248" t="s">
        <v>1055</v>
      </c>
      <c r="F35" s="215">
        <v>0</v>
      </c>
      <c r="G35" s="867"/>
      <c r="H35" s="867"/>
      <c r="I35" s="867"/>
      <c r="J35" s="867"/>
      <c r="K35" s="867"/>
      <c r="L35" s="867"/>
      <c r="M35" s="867"/>
      <c r="N35" s="867"/>
      <c r="O35" s="867"/>
      <c r="P35" s="867"/>
      <c r="Q35" s="867"/>
      <c r="R35" s="867"/>
      <c r="S35" s="867"/>
      <c r="T35" s="973"/>
      <c r="U35" s="973"/>
      <c r="V35" s="973"/>
      <c r="W35" s="973"/>
      <c r="X35" s="973"/>
      <c r="Y35" s="973"/>
      <c r="Z35" s="973"/>
      <c r="AA35" s="973"/>
      <c r="AB35" s="973"/>
      <c r="AC35" s="973"/>
      <c r="AD35" s="973"/>
      <c r="AE35" s="867"/>
      <c r="AF35" s="867"/>
      <c r="AG35" s="867"/>
      <c r="AH35" s="867"/>
      <c r="AI35" s="867"/>
      <c r="AJ35" s="867"/>
      <c r="AK35" s="867"/>
      <c r="AL35" s="867"/>
      <c r="AM35" s="230"/>
      <c r="AN35" s="213"/>
      <c r="AO35" s="213"/>
      <c r="AP35" s="967" t="s">
        <v>1050</v>
      </c>
      <c r="AQ35" s="966"/>
      <c r="AR35" s="257" t="s">
        <v>1059</v>
      </c>
      <c r="AS35" s="260">
        <f t="shared" si="2"/>
        <v>0</v>
      </c>
    </row>
    <row r="36" spans="1:45" ht="15" customHeight="1" x14ac:dyDescent="0.25">
      <c r="A36" s="230"/>
      <c r="B36" s="236"/>
      <c r="C36" s="252" t="s">
        <v>1075</v>
      </c>
      <c r="D36" s="253"/>
      <c r="E36" s="230"/>
      <c r="F36" s="239"/>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30"/>
      <c r="AN36" s="213"/>
      <c r="AO36" s="213"/>
      <c r="AP36" s="968" t="s">
        <v>1060</v>
      </c>
      <c r="AQ36" s="965"/>
      <c r="AR36" s="966"/>
      <c r="AS36" s="262">
        <f>SUM(AS32:AS35)</f>
        <v>9</v>
      </c>
    </row>
    <row r="37" spans="1:45" ht="15" customHeight="1" x14ac:dyDescent="0.25">
      <c r="A37" s="230"/>
      <c r="B37" s="236"/>
      <c r="C37" s="252" t="s">
        <v>1076</v>
      </c>
      <c r="D37" s="253"/>
      <c r="E37" s="230"/>
      <c r="F37" s="239"/>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30"/>
      <c r="AN37" s="213"/>
      <c r="AO37" s="213"/>
      <c r="AP37" s="256"/>
      <c r="AQ37" s="256"/>
      <c r="AR37" s="256"/>
      <c r="AS37" s="263"/>
    </row>
    <row r="38" spans="1:45" ht="15" customHeight="1" x14ac:dyDescent="0.25">
      <c r="A38" s="230"/>
      <c r="B38" s="236"/>
      <c r="C38" s="252" t="s">
        <v>1077</v>
      </c>
      <c r="D38" s="253"/>
      <c r="E38" s="230"/>
      <c r="F38" s="239"/>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30"/>
      <c r="AN38" s="213"/>
      <c r="AO38" s="213"/>
      <c r="AP38" s="256"/>
      <c r="AQ38" s="256"/>
      <c r="AR38" s="256"/>
      <c r="AS38" s="263"/>
    </row>
    <row r="39" spans="1:45" ht="15" customHeight="1" x14ac:dyDescent="0.25">
      <c r="A39" s="230"/>
      <c r="B39" s="236"/>
      <c r="C39" s="252" t="s">
        <v>1078</v>
      </c>
      <c r="D39" s="253"/>
      <c r="E39" s="230"/>
      <c r="F39" s="239"/>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30"/>
      <c r="AN39" s="213"/>
      <c r="AO39" s="780"/>
      <c r="AP39" s="781"/>
      <c r="AQ39" s="782"/>
      <c r="AR39" s="783"/>
      <c r="AS39" s="780"/>
    </row>
    <row r="40" spans="1:45" ht="15" customHeight="1" x14ac:dyDescent="0.25">
      <c r="A40" s="230"/>
      <c r="B40" s="236"/>
      <c r="C40" s="251" t="s">
        <v>1079</v>
      </c>
      <c r="D40" s="234"/>
      <c r="E40" s="230"/>
      <c r="F40" s="239"/>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30"/>
      <c r="AN40" s="213"/>
      <c r="AO40" s="780"/>
      <c r="AP40" s="969"/>
      <c r="AQ40" s="966"/>
      <c r="AR40" s="783"/>
      <c r="AS40" s="784"/>
    </row>
    <row r="41" spans="1:45" ht="15" customHeight="1" x14ac:dyDescent="0.25">
      <c r="A41" s="230"/>
      <c r="B41" s="236"/>
      <c r="C41" s="228" t="s">
        <v>1080</v>
      </c>
      <c r="D41" s="229"/>
      <c r="E41" s="248" t="s">
        <v>1081</v>
      </c>
      <c r="F41" s="215">
        <v>2</v>
      </c>
      <c r="G41" s="970">
        <v>1</v>
      </c>
      <c r="H41" s="970">
        <v>1</v>
      </c>
      <c r="I41" s="970">
        <v>1</v>
      </c>
      <c r="J41" s="970">
        <v>1</v>
      </c>
      <c r="K41" s="970">
        <v>2</v>
      </c>
      <c r="L41" s="970">
        <v>2</v>
      </c>
      <c r="M41" s="970">
        <v>2</v>
      </c>
      <c r="N41" s="970">
        <v>1</v>
      </c>
      <c r="O41" s="970">
        <v>2</v>
      </c>
      <c r="P41" s="970">
        <v>2</v>
      </c>
      <c r="Q41" s="970">
        <v>2</v>
      </c>
      <c r="R41" s="970">
        <v>2</v>
      </c>
      <c r="S41" s="970">
        <v>1</v>
      </c>
      <c r="T41" s="971">
        <v>1</v>
      </c>
      <c r="U41" s="971">
        <v>1</v>
      </c>
      <c r="V41" s="971">
        <v>1</v>
      </c>
      <c r="W41" s="971">
        <v>1</v>
      </c>
      <c r="X41" s="971">
        <v>1</v>
      </c>
      <c r="Y41" s="971">
        <v>1</v>
      </c>
      <c r="Z41" s="971">
        <v>1</v>
      </c>
      <c r="AA41" s="971">
        <v>1</v>
      </c>
      <c r="AB41" s="971">
        <v>1</v>
      </c>
      <c r="AC41" s="971">
        <v>1</v>
      </c>
      <c r="AD41" s="971">
        <v>2</v>
      </c>
      <c r="AE41" s="970">
        <v>2</v>
      </c>
      <c r="AF41" s="970">
        <v>2</v>
      </c>
      <c r="AG41" s="970">
        <v>2</v>
      </c>
      <c r="AH41" s="970">
        <v>2</v>
      </c>
      <c r="AI41" s="970">
        <v>2</v>
      </c>
      <c r="AJ41" s="970">
        <v>2</v>
      </c>
      <c r="AK41" s="970">
        <v>2</v>
      </c>
      <c r="AL41" s="970">
        <v>2</v>
      </c>
      <c r="AM41" s="230"/>
      <c r="AN41" s="213"/>
      <c r="AO41" s="780"/>
      <c r="AP41" s="969"/>
      <c r="AQ41" s="966"/>
      <c r="AR41" s="783"/>
      <c r="AS41" s="784"/>
    </row>
    <row r="42" spans="1:45" ht="15" customHeight="1" x14ac:dyDescent="0.25">
      <c r="A42" s="230"/>
      <c r="B42" s="236"/>
      <c r="C42" s="252" t="s">
        <v>1082</v>
      </c>
      <c r="D42" s="253"/>
      <c r="E42" s="248" t="s">
        <v>1083</v>
      </c>
      <c r="F42" s="215">
        <v>1</v>
      </c>
      <c r="G42" s="866"/>
      <c r="H42" s="866"/>
      <c r="I42" s="866"/>
      <c r="J42" s="866"/>
      <c r="K42" s="866"/>
      <c r="L42" s="866"/>
      <c r="M42" s="866"/>
      <c r="N42" s="866"/>
      <c r="O42" s="866"/>
      <c r="P42" s="866"/>
      <c r="Q42" s="866"/>
      <c r="R42" s="866"/>
      <c r="S42" s="866"/>
      <c r="T42" s="972"/>
      <c r="U42" s="972"/>
      <c r="V42" s="972"/>
      <c r="W42" s="972"/>
      <c r="X42" s="972"/>
      <c r="Y42" s="972"/>
      <c r="Z42" s="972"/>
      <c r="AA42" s="972"/>
      <c r="AB42" s="972"/>
      <c r="AC42" s="972"/>
      <c r="AD42" s="972"/>
      <c r="AE42" s="866"/>
      <c r="AF42" s="866"/>
      <c r="AG42" s="866"/>
      <c r="AH42" s="866"/>
      <c r="AI42" s="866"/>
      <c r="AJ42" s="866"/>
      <c r="AK42" s="866"/>
      <c r="AL42" s="866"/>
      <c r="AM42" s="230"/>
      <c r="AN42" s="213"/>
      <c r="AO42" s="780"/>
      <c r="AP42" s="969"/>
      <c r="AQ42" s="966"/>
      <c r="AR42" s="783"/>
      <c r="AS42" s="784"/>
    </row>
    <row r="43" spans="1:45" ht="15" customHeight="1" x14ac:dyDescent="0.25">
      <c r="A43" s="230"/>
      <c r="B43" s="236"/>
      <c r="C43" s="252" t="s">
        <v>1084</v>
      </c>
      <c r="D43" s="253"/>
      <c r="E43" s="248" t="s">
        <v>1055</v>
      </c>
      <c r="F43" s="215">
        <v>0</v>
      </c>
      <c r="G43" s="867"/>
      <c r="H43" s="867"/>
      <c r="I43" s="867"/>
      <c r="J43" s="867"/>
      <c r="K43" s="867"/>
      <c r="L43" s="867"/>
      <c r="M43" s="867"/>
      <c r="N43" s="867"/>
      <c r="O43" s="867"/>
      <c r="P43" s="867"/>
      <c r="Q43" s="867"/>
      <c r="R43" s="867"/>
      <c r="S43" s="867"/>
      <c r="T43" s="973"/>
      <c r="U43" s="973"/>
      <c r="V43" s="973"/>
      <c r="W43" s="973"/>
      <c r="X43" s="973"/>
      <c r="Y43" s="973"/>
      <c r="Z43" s="973"/>
      <c r="AA43" s="973"/>
      <c r="AB43" s="973"/>
      <c r="AC43" s="973"/>
      <c r="AD43" s="973"/>
      <c r="AE43" s="867"/>
      <c r="AF43" s="867"/>
      <c r="AG43" s="867"/>
      <c r="AH43" s="867"/>
      <c r="AI43" s="867"/>
      <c r="AJ43" s="867"/>
      <c r="AK43" s="867"/>
      <c r="AL43" s="867"/>
      <c r="AM43" s="230"/>
      <c r="AN43" s="213"/>
      <c r="AO43" s="780"/>
      <c r="AP43" s="969"/>
      <c r="AQ43" s="966"/>
      <c r="AR43" s="783"/>
      <c r="AS43" s="784"/>
    </row>
    <row r="44" spans="1:45" ht="15" customHeight="1" x14ac:dyDescent="0.25">
      <c r="A44" s="230"/>
      <c r="B44" s="236"/>
      <c r="C44" s="252" t="s">
        <v>1085</v>
      </c>
      <c r="D44" s="253"/>
      <c r="E44" s="230"/>
      <c r="F44" s="239"/>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30"/>
      <c r="AN44" s="213"/>
      <c r="AO44" s="780"/>
      <c r="AP44" s="964"/>
      <c r="AQ44" s="965"/>
      <c r="AR44" s="966"/>
      <c r="AS44" s="785"/>
    </row>
    <row r="45" spans="1:45" ht="15" customHeight="1" x14ac:dyDescent="0.25">
      <c r="A45" s="230"/>
      <c r="B45" s="236"/>
      <c r="C45" s="251" t="s">
        <v>1086</v>
      </c>
      <c r="D45" s="234"/>
      <c r="E45" s="230"/>
      <c r="F45" s="239"/>
      <c r="G45" s="230"/>
      <c r="H45" s="230"/>
      <c r="I45" s="230"/>
      <c r="J45" s="230"/>
      <c r="K45" s="230"/>
      <c r="L45" s="230"/>
      <c r="M45" s="230"/>
      <c r="N45" s="230"/>
      <c r="O45" s="230"/>
      <c r="P45" s="230"/>
      <c r="Q45" s="230"/>
      <c r="R45" s="230"/>
      <c r="S45" s="230"/>
      <c r="T45" s="814"/>
      <c r="U45" s="814"/>
      <c r="V45" s="814"/>
      <c r="W45" s="814"/>
      <c r="X45" s="814"/>
      <c r="Y45" s="814"/>
      <c r="Z45" s="814"/>
      <c r="AA45" s="814"/>
      <c r="AB45" s="814"/>
      <c r="AC45" s="814"/>
      <c r="AD45" s="814"/>
      <c r="AE45" s="230"/>
      <c r="AF45" s="230"/>
      <c r="AG45" s="230"/>
      <c r="AH45" s="230"/>
      <c r="AI45" s="230"/>
      <c r="AJ45" s="230"/>
      <c r="AK45" s="230"/>
      <c r="AL45" s="230"/>
      <c r="AM45" s="230"/>
      <c r="AN45" s="213"/>
      <c r="AO45" s="780"/>
      <c r="AP45" s="202"/>
      <c r="AQ45" s="202"/>
      <c r="AR45" s="202"/>
      <c r="AS45" s="200"/>
    </row>
    <row r="46" spans="1:45" ht="15" customHeight="1" x14ac:dyDescent="0.25">
      <c r="A46" s="230"/>
      <c r="B46" s="236"/>
      <c r="C46" s="228" t="s">
        <v>1087</v>
      </c>
      <c r="D46" s="229"/>
      <c r="E46" s="248" t="s">
        <v>1071</v>
      </c>
      <c r="F46" s="215">
        <v>2</v>
      </c>
      <c r="G46" s="970">
        <v>2</v>
      </c>
      <c r="H46" s="970">
        <v>2</v>
      </c>
      <c r="I46" s="970">
        <v>2</v>
      </c>
      <c r="J46" s="970">
        <v>2</v>
      </c>
      <c r="K46" s="970">
        <v>2</v>
      </c>
      <c r="L46" s="970">
        <v>2</v>
      </c>
      <c r="M46" s="970">
        <v>2</v>
      </c>
      <c r="N46" s="970">
        <v>2</v>
      </c>
      <c r="O46" s="970">
        <v>2</v>
      </c>
      <c r="P46" s="970">
        <v>2</v>
      </c>
      <c r="Q46" s="970">
        <v>2</v>
      </c>
      <c r="R46" s="970">
        <v>2</v>
      </c>
      <c r="S46" s="970">
        <v>2</v>
      </c>
      <c r="T46" s="971">
        <v>2</v>
      </c>
      <c r="U46" s="971">
        <v>1</v>
      </c>
      <c r="V46" s="971">
        <v>2</v>
      </c>
      <c r="W46" s="971">
        <v>1</v>
      </c>
      <c r="X46" s="971">
        <v>2</v>
      </c>
      <c r="Y46" s="971">
        <v>1</v>
      </c>
      <c r="Z46" s="971">
        <v>2</v>
      </c>
      <c r="AA46" s="971">
        <v>2</v>
      </c>
      <c r="AB46" s="971">
        <v>2</v>
      </c>
      <c r="AC46" s="971">
        <v>2</v>
      </c>
      <c r="AD46" s="971">
        <v>1</v>
      </c>
      <c r="AE46" s="970">
        <v>1</v>
      </c>
      <c r="AF46" s="970">
        <v>1</v>
      </c>
      <c r="AG46" s="970">
        <v>1</v>
      </c>
      <c r="AH46" s="970">
        <v>1</v>
      </c>
      <c r="AI46" s="970">
        <v>1</v>
      </c>
      <c r="AJ46" s="970">
        <v>1</v>
      </c>
      <c r="AK46" s="970">
        <v>1</v>
      </c>
      <c r="AL46" s="970">
        <v>1</v>
      </c>
      <c r="AM46" s="230"/>
      <c r="AN46" s="213"/>
      <c r="AO46" s="780"/>
      <c r="AP46" s="202"/>
      <c r="AQ46" s="202"/>
      <c r="AR46" s="202"/>
      <c r="AS46" s="200"/>
    </row>
    <row r="47" spans="1:45" ht="15" customHeight="1" x14ac:dyDescent="0.25">
      <c r="A47" s="230"/>
      <c r="B47" s="236"/>
      <c r="C47" s="252" t="s">
        <v>1088</v>
      </c>
      <c r="D47" s="253"/>
      <c r="E47" s="248" t="s">
        <v>1073</v>
      </c>
      <c r="F47" s="215">
        <v>1</v>
      </c>
      <c r="G47" s="866"/>
      <c r="H47" s="866"/>
      <c r="I47" s="866"/>
      <c r="J47" s="866"/>
      <c r="K47" s="866"/>
      <c r="L47" s="866"/>
      <c r="M47" s="866"/>
      <c r="N47" s="866"/>
      <c r="O47" s="866"/>
      <c r="P47" s="866"/>
      <c r="Q47" s="866"/>
      <c r="R47" s="866"/>
      <c r="S47" s="866"/>
      <c r="T47" s="972"/>
      <c r="U47" s="972"/>
      <c r="V47" s="972"/>
      <c r="W47" s="972"/>
      <c r="X47" s="972"/>
      <c r="Y47" s="972"/>
      <c r="Z47" s="972"/>
      <c r="AA47" s="972"/>
      <c r="AB47" s="972"/>
      <c r="AC47" s="972"/>
      <c r="AD47" s="972"/>
      <c r="AE47" s="866"/>
      <c r="AF47" s="866"/>
      <c r="AG47" s="866"/>
      <c r="AH47" s="866"/>
      <c r="AI47" s="866"/>
      <c r="AJ47" s="866"/>
      <c r="AK47" s="866"/>
      <c r="AL47" s="866"/>
      <c r="AM47" s="230"/>
      <c r="AN47" s="213"/>
      <c r="AO47" s="780"/>
      <c r="AP47" s="781"/>
      <c r="AQ47" s="782"/>
      <c r="AR47" s="783"/>
      <c r="AS47" s="780"/>
    </row>
    <row r="48" spans="1:45" ht="15" customHeight="1" x14ac:dyDescent="0.25">
      <c r="A48" s="230"/>
      <c r="B48" s="236"/>
      <c r="C48" s="252" t="s">
        <v>1089</v>
      </c>
      <c r="D48" s="253"/>
      <c r="E48" s="248" t="s">
        <v>1055</v>
      </c>
      <c r="F48" s="215">
        <v>0</v>
      </c>
      <c r="G48" s="867"/>
      <c r="H48" s="867"/>
      <c r="I48" s="867"/>
      <c r="J48" s="867"/>
      <c r="K48" s="867"/>
      <c r="L48" s="867"/>
      <c r="M48" s="867"/>
      <c r="N48" s="867"/>
      <c r="O48" s="867"/>
      <c r="P48" s="867"/>
      <c r="Q48" s="867"/>
      <c r="R48" s="867"/>
      <c r="S48" s="867"/>
      <c r="T48" s="973"/>
      <c r="U48" s="973"/>
      <c r="V48" s="973"/>
      <c r="W48" s="973"/>
      <c r="X48" s="973"/>
      <c r="Y48" s="973"/>
      <c r="Z48" s="973"/>
      <c r="AA48" s="973"/>
      <c r="AB48" s="973"/>
      <c r="AC48" s="973"/>
      <c r="AD48" s="973"/>
      <c r="AE48" s="867"/>
      <c r="AF48" s="867"/>
      <c r="AG48" s="867"/>
      <c r="AH48" s="867"/>
      <c r="AI48" s="867"/>
      <c r="AJ48" s="867"/>
      <c r="AK48" s="867"/>
      <c r="AL48" s="867"/>
      <c r="AM48" s="230"/>
      <c r="AN48" s="213"/>
      <c r="AO48" s="780"/>
      <c r="AP48" s="969"/>
      <c r="AQ48" s="966"/>
      <c r="AR48" s="783"/>
      <c r="AS48" s="784"/>
    </row>
    <row r="49" spans="1:45" ht="15" customHeight="1" x14ac:dyDescent="0.25">
      <c r="A49" s="230"/>
      <c r="B49" s="236"/>
      <c r="C49" s="252" t="s">
        <v>1090</v>
      </c>
      <c r="D49" s="253"/>
      <c r="E49" s="230"/>
      <c r="F49" s="239"/>
      <c r="G49" s="230"/>
      <c r="H49" s="230"/>
      <c r="I49" s="230"/>
      <c r="J49" s="230"/>
      <c r="K49" s="230"/>
      <c r="L49" s="230"/>
      <c r="M49" s="230"/>
      <c r="N49" s="230"/>
      <c r="O49" s="230"/>
      <c r="P49" s="230"/>
      <c r="Q49" s="230"/>
      <c r="R49" s="230"/>
      <c r="S49" s="230"/>
      <c r="T49" s="814"/>
      <c r="U49" s="814"/>
      <c r="V49" s="814"/>
      <c r="W49" s="814"/>
      <c r="X49" s="814"/>
      <c r="Y49" s="814"/>
      <c r="Z49" s="814"/>
      <c r="AA49" s="814"/>
      <c r="AB49" s="814"/>
      <c r="AC49" s="814"/>
      <c r="AD49" s="814"/>
      <c r="AE49" s="230"/>
      <c r="AF49" s="230"/>
      <c r="AG49" s="230"/>
      <c r="AH49" s="230"/>
      <c r="AI49" s="230"/>
      <c r="AJ49" s="230"/>
      <c r="AK49" s="230"/>
      <c r="AL49" s="230"/>
      <c r="AM49" s="230"/>
      <c r="AN49" s="213"/>
      <c r="AO49" s="780"/>
      <c r="AP49" s="969"/>
      <c r="AQ49" s="966"/>
      <c r="AR49" s="783"/>
      <c r="AS49" s="784"/>
    </row>
    <row r="50" spans="1:45" ht="15" customHeight="1" x14ac:dyDescent="0.25">
      <c r="A50" s="230"/>
      <c r="B50" s="236"/>
      <c r="C50" s="251" t="s">
        <v>1091</v>
      </c>
      <c r="D50" s="234"/>
      <c r="E50" s="230"/>
      <c r="F50" s="239"/>
      <c r="G50" s="230"/>
      <c r="H50" s="230"/>
      <c r="I50" s="230"/>
      <c r="J50" s="230"/>
      <c r="K50" s="230"/>
      <c r="L50" s="230"/>
      <c r="M50" s="230"/>
      <c r="N50" s="230"/>
      <c r="O50" s="230"/>
      <c r="P50" s="230"/>
      <c r="Q50" s="230"/>
      <c r="R50" s="230"/>
      <c r="S50" s="230"/>
      <c r="T50" s="814"/>
      <c r="U50" s="814"/>
      <c r="V50" s="814"/>
      <c r="W50" s="814"/>
      <c r="X50" s="814"/>
      <c r="Y50" s="814"/>
      <c r="Z50" s="814"/>
      <c r="AA50" s="814"/>
      <c r="AB50" s="814"/>
      <c r="AC50" s="814"/>
      <c r="AD50" s="814"/>
      <c r="AE50" s="230"/>
      <c r="AF50" s="230"/>
      <c r="AG50" s="230"/>
      <c r="AH50" s="230"/>
      <c r="AI50" s="230"/>
      <c r="AJ50" s="230"/>
      <c r="AK50" s="230"/>
      <c r="AL50" s="230"/>
      <c r="AM50" s="230"/>
      <c r="AN50" s="213"/>
      <c r="AO50" s="780"/>
      <c r="AP50" s="969"/>
      <c r="AQ50" s="966"/>
      <c r="AR50" s="783"/>
      <c r="AS50" s="784"/>
    </row>
    <row r="51" spans="1:45" ht="15" customHeight="1" x14ac:dyDescent="0.25">
      <c r="A51" s="230"/>
      <c r="B51" s="236"/>
      <c r="C51" s="228" t="s">
        <v>1092</v>
      </c>
      <c r="D51" s="229"/>
      <c r="E51" s="248" t="s">
        <v>1093</v>
      </c>
      <c r="F51" s="215">
        <v>3</v>
      </c>
      <c r="G51" s="970">
        <v>3</v>
      </c>
      <c r="H51" s="970">
        <v>3</v>
      </c>
      <c r="I51" s="970">
        <v>3</v>
      </c>
      <c r="J51" s="970">
        <v>3</v>
      </c>
      <c r="K51" s="970">
        <v>3</v>
      </c>
      <c r="L51" s="970">
        <v>3</v>
      </c>
      <c r="M51" s="970">
        <v>3</v>
      </c>
      <c r="N51" s="970">
        <v>2</v>
      </c>
      <c r="O51" s="970">
        <v>3</v>
      </c>
      <c r="P51" s="970">
        <v>3</v>
      </c>
      <c r="Q51" s="970">
        <v>2</v>
      </c>
      <c r="R51" s="970">
        <v>3</v>
      </c>
      <c r="S51" s="970">
        <v>3</v>
      </c>
      <c r="T51" s="971">
        <v>3</v>
      </c>
      <c r="U51" s="971">
        <v>1</v>
      </c>
      <c r="V51" s="971">
        <v>3</v>
      </c>
      <c r="W51" s="971">
        <v>3</v>
      </c>
      <c r="X51" s="971">
        <v>2</v>
      </c>
      <c r="Y51" s="971">
        <v>3</v>
      </c>
      <c r="Z51" s="971">
        <v>3</v>
      </c>
      <c r="AA51" s="971">
        <v>1</v>
      </c>
      <c r="AB51" s="971">
        <v>1</v>
      </c>
      <c r="AC51" s="971">
        <v>2</v>
      </c>
      <c r="AD51" s="971">
        <v>1</v>
      </c>
      <c r="AE51" s="970">
        <v>1</v>
      </c>
      <c r="AF51" s="970">
        <v>1</v>
      </c>
      <c r="AG51" s="970">
        <v>1</v>
      </c>
      <c r="AH51" s="970">
        <v>1</v>
      </c>
      <c r="AI51" s="970">
        <v>1</v>
      </c>
      <c r="AJ51" s="970">
        <v>1</v>
      </c>
      <c r="AK51" s="970">
        <v>1</v>
      </c>
      <c r="AL51" s="970">
        <v>1</v>
      </c>
      <c r="AM51" s="230"/>
      <c r="AN51" s="213"/>
      <c r="AO51" s="780"/>
      <c r="AP51" s="969"/>
      <c r="AQ51" s="966"/>
      <c r="AR51" s="783"/>
      <c r="AS51" s="784"/>
    </row>
    <row r="52" spans="1:45" ht="15" customHeight="1" x14ac:dyDescent="0.25">
      <c r="A52" s="230"/>
      <c r="B52" s="236"/>
      <c r="C52" s="252" t="s">
        <v>1094</v>
      </c>
      <c r="D52" s="253"/>
      <c r="E52" s="248" t="s">
        <v>1095</v>
      </c>
      <c r="F52" s="215">
        <v>2</v>
      </c>
      <c r="G52" s="866"/>
      <c r="H52" s="866"/>
      <c r="I52" s="866"/>
      <c r="J52" s="866"/>
      <c r="K52" s="866"/>
      <c r="L52" s="866"/>
      <c r="M52" s="866"/>
      <c r="N52" s="866"/>
      <c r="O52" s="866"/>
      <c r="P52" s="866"/>
      <c r="Q52" s="866"/>
      <c r="R52" s="866"/>
      <c r="S52" s="866"/>
      <c r="T52" s="972"/>
      <c r="U52" s="972"/>
      <c r="V52" s="972"/>
      <c r="W52" s="972"/>
      <c r="X52" s="972"/>
      <c r="Y52" s="972"/>
      <c r="Z52" s="972"/>
      <c r="AA52" s="972"/>
      <c r="AB52" s="972"/>
      <c r="AC52" s="972"/>
      <c r="AD52" s="972"/>
      <c r="AE52" s="866"/>
      <c r="AF52" s="866"/>
      <c r="AG52" s="866"/>
      <c r="AH52" s="866"/>
      <c r="AI52" s="866"/>
      <c r="AJ52" s="866"/>
      <c r="AK52" s="866"/>
      <c r="AL52" s="866"/>
      <c r="AM52" s="230"/>
      <c r="AN52" s="213"/>
      <c r="AO52" s="780"/>
      <c r="AP52" s="964"/>
      <c r="AQ52" s="965"/>
      <c r="AR52" s="966"/>
      <c r="AS52" s="785"/>
    </row>
    <row r="53" spans="1:45" ht="15" customHeight="1" x14ac:dyDescent="0.25">
      <c r="A53" s="230"/>
      <c r="B53" s="236"/>
      <c r="C53" s="252" t="s">
        <v>1096</v>
      </c>
      <c r="D53" s="253"/>
      <c r="E53" s="248" t="s">
        <v>1073</v>
      </c>
      <c r="F53" s="215">
        <v>1</v>
      </c>
      <c r="G53" s="866"/>
      <c r="H53" s="866"/>
      <c r="I53" s="866"/>
      <c r="J53" s="866"/>
      <c r="K53" s="866"/>
      <c r="L53" s="866"/>
      <c r="M53" s="866"/>
      <c r="N53" s="866"/>
      <c r="O53" s="866"/>
      <c r="P53" s="866"/>
      <c r="Q53" s="866"/>
      <c r="R53" s="866"/>
      <c r="S53" s="866"/>
      <c r="T53" s="972"/>
      <c r="U53" s="972"/>
      <c r="V53" s="972"/>
      <c r="W53" s="972"/>
      <c r="X53" s="972"/>
      <c r="Y53" s="972"/>
      <c r="Z53" s="972"/>
      <c r="AA53" s="972"/>
      <c r="AB53" s="972"/>
      <c r="AC53" s="972"/>
      <c r="AD53" s="972"/>
      <c r="AE53" s="866"/>
      <c r="AF53" s="866"/>
      <c r="AG53" s="866"/>
      <c r="AH53" s="866"/>
      <c r="AI53" s="866"/>
      <c r="AJ53" s="866"/>
      <c r="AK53" s="866"/>
      <c r="AL53" s="866"/>
      <c r="AM53" s="230"/>
      <c r="AN53" s="213"/>
      <c r="AO53" s="780"/>
      <c r="AP53" s="255"/>
      <c r="AQ53" s="255"/>
      <c r="AR53" s="256"/>
      <c r="AS53" s="200"/>
    </row>
    <row r="54" spans="1:45" ht="15" customHeight="1" x14ac:dyDescent="0.25">
      <c r="A54" s="230"/>
      <c r="B54" s="236"/>
      <c r="C54" s="252" t="s">
        <v>1097</v>
      </c>
      <c r="D54" s="253"/>
      <c r="E54" s="248" t="s">
        <v>1083</v>
      </c>
      <c r="F54" s="215">
        <v>0</v>
      </c>
      <c r="G54" s="867"/>
      <c r="H54" s="867"/>
      <c r="I54" s="867"/>
      <c r="J54" s="867"/>
      <c r="K54" s="867"/>
      <c r="L54" s="867"/>
      <c r="M54" s="867"/>
      <c r="N54" s="867"/>
      <c r="O54" s="867"/>
      <c r="P54" s="867"/>
      <c r="Q54" s="867"/>
      <c r="R54" s="867"/>
      <c r="S54" s="867"/>
      <c r="T54" s="973"/>
      <c r="U54" s="973"/>
      <c r="V54" s="973"/>
      <c r="W54" s="973"/>
      <c r="X54" s="973"/>
      <c r="Y54" s="973"/>
      <c r="Z54" s="973"/>
      <c r="AA54" s="973"/>
      <c r="AB54" s="973"/>
      <c r="AC54" s="973"/>
      <c r="AD54" s="973"/>
      <c r="AE54" s="867"/>
      <c r="AF54" s="867"/>
      <c r="AG54" s="867"/>
      <c r="AH54" s="867"/>
      <c r="AI54" s="867"/>
      <c r="AJ54" s="867"/>
      <c r="AK54" s="867"/>
      <c r="AL54" s="867"/>
      <c r="AM54" s="230"/>
      <c r="AN54" s="213"/>
      <c r="AO54" s="213"/>
      <c r="AP54" s="255"/>
      <c r="AQ54" s="255"/>
      <c r="AR54" s="256"/>
      <c r="AS54" s="200"/>
    </row>
    <row r="55" spans="1:45" ht="15" customHeight="1" x14ac:dyDescent="0.25">
      <c r="A55" s="203"/>
      <c r="B55" s="204"/>
      <c r="C55" s="264" t="s">
        <v>1098</v>
      </c>
      <c r="D55" s="207"/>
      <c r="E55" s="203"/>
      <c r="F55" s="265"/>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0"/>
      <c r="AO55" s="200"/>
      <c r="AP55" s="255"/>
      <c r="AQ55" s="255"/>
      <c r="AR55" s="256"/>
      <c r="AS55" s="200"/>
    </row>
    <row r="56" spans="1:45" ht="15" customHeight="1" x14ac:dyDescent="0.25">
      <c r="A56" s="203"/>
      <c r="B56" s="204"/>
      <c r="C56" s="264" t="s">
        <v>1099</v>
      </c>
      <c r="D56" s="207"/>
      <c r="E56" s="203"/>
      <c r="F56" s="265"/>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0"/>
      <c r="AO56" s="200"/>
      <c r="AP56" s="255"/>
      <c r="AQ56" s="255"/>
      <c r="AR56" s="256"/>
      <c r="AS56" s="200"/>
    </row>
    <row r="57" spans="1:45" ht="15" customHeight="1" x14ac:dyDescent="0.25">
      <c r="A57" s="203"/>
      <c r="B57" s="204"/>
      <c r="C57" s="264" t="s">
        <v>1100</v>
      </c>
      <c r="D57" s="207"/>
      <c r="E57" s="203"/>
      <c r="F57" s="265"/>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0"/>
      <c r="AO57" s="200"/>
      <c r="AP57" s="255"/>
      <c r="AQ57" s="255"/>
      <c r="AR57" s="256"/>
      <c r="AS57" s="200"/>
    </row>
    <row r="58" spans="1:45" ht="15" customHeight="1" x14ac:dyDescent="0.25">
      <c r="A58" s="203"/>
      <c r="B58" s="204"/>
      <c r="C58" s="266" t="s">
        <v>1101</v>
      </c>
      <c r="D58" s="267"/>
      <c r="E58" s="203"/>
      <c r="F58" s="265"/>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0"/>
      <c r="AO58" s="200"/>
      <c r="AP58" s="255"/>
      <c r="AQ58" s="255"/>
      <c r="AR58" s="256"/>
      <c r="AS58" s="200"/>
    </row>
    <row r="59" spans="1:45" ht="15" customHeight="1" x14ac:dyDescent="0.25">
      <c r="A59" s="203"/>
      <c r="B59" s="204"/>
      <c r="C59" s="245" t="s">
        <v>1102</v>
      </c>
      <c r="D59" s="246"/>
      <c r="E59" s="248" t="s">
        <v>1093</v>
      </c>
      <c r="F59" s="215">
        <v>3</v>
      </c>
      <c r="G59" s="970">
        <v>2</v>
      </c>
      <c r="H59" s="970">
        <v>3</v>
      </c>
      <c r="I59" s="970">
        <v>2</v>
      </c>
      <c r="J59" s="970">
        <v>2</v>
      </c>
      <c r="K59" s="970">
        <v>2</v>
      </c>
      <c r="L59" s="970">
        <v>2</v>
      </c>
      <c r="M59" s="970">
        <v>3</v>
      </c>
      <c r="N59" s="970">
        <v>1</v>
      </c>
      <c r="O59" s="970">
        <v>2</v>
      </c>
      <c r="P59" s="970">
        <v>2</v>
      </c>
      <c r="Q59" s="970">
        <v>1</v>
      </c>
      <c r="R59" s="970">
        <v>3</v>
      </c>
      <c r="S59" s="970">
        <v>3</v>
      </c>
      <c r="T59" s="971">
        <v>3</v>
      </c>
      <c r="U59" s="971">
        <v>1</v>
      </c>
      <c r="V59" s="971">
        <v>2</v>
      </c>
      <c r="W59" s="971">
        <v>0</v>
      </c>
      <c r="X59" s="971">
        <v>3</v>
      </c>
      <c r="Y59" s="971">
        <v>2</v>
      </c>
      <c r="Z59" s="971">
        <v>2</v>
      </c>
      <c r="AA59" s="971">
        <v>1</v>
      </c>
      <c r="AB59" s="971">
        <v>1</v>
      </c>
      <c r="AC59" s="971">
        <v>2</v>
      </c>
      <c r="AD59" s="971">
        <v>1</v>
      </c>
      <c r="AE59" s="970">
        <v>1</v>
      </c>
      <c r="AF59" s="970">
        <v>1</v>
      </c>
      <c r="AG59" s="970">
        <v>1</v>
      </c>
      <c r="AH59" s="970">
        <v>1</v>
      </c>
      <c r="AI59" s="970">
        <v>1</v>
      </c>
      <c r="AJ59" s="970">
        <v>1</v>
      </c>
      <c r="AK59" s="970">
        <v>1</v>
      </c>
      <c r="AL59" s="970">
        <v>1</v>
      </c>
      <c r="AM59" s="203"/>
      <c r="AN59" s="200"/>
      <c r="AO59" s="200"/>
      <c r="AP59" s="255"/>
      <c r="AQ59" s="255"/>
      <c r="AR59" s="256"/>
      <c r="AS59" s="200"/>
    </row>
    <row r="60" spans="1:45" ht="15" customHeight="1" x14ac:dyDescent="0.25">
      <c r="A60" s="203"/>
      <c r="B60" s="204"/>
      <c r="C60" s="264" t="s">
        <v>1103</v>
      </c>
      <c r="D60" s="207"/>
      <c r="E60" s="248" t="s">
        <v>1095</v>
      </c>
      <c r="F60" s="215">
        <v>2</v>
      </c>
      <c r="G60" s="866"/>
      <c r="H60" s="866"/>
      <c r="I60" s="866"/>
      <c r="J60" s="866"/>
      <c r="K60" s="866"/>
      <c r="L60" s="866"/>
      <c r="M60" s="866"/>
      <c r="N60" s="866"/>
      <c r="O60" s="866"/>
      <c r="P60" s="866"/>
      <c r="Q60" s="866"/>
      <c r="R60" s="866"/>
      <c r="S60" s="866"/>
      <c r="T60" s="972"/>
      <c r="U60" s="972"/>
      <c r="V60" s="972"/>
      <c r="W60" s="972"/>
      <c r="X60" s="972"/>
      <c r="Y60" s="972"/>
      <c r="Z60" s="972"/>
      <c r="AA60" s="972"/>
      <c r="AB60" s="972"/>
      <c r="AC60" s="972"/>
      <c r="AD60" s="972"/>
      <c r="AE60" s="866"/>
      <c r="AF60" s="866"/>
      <c r="AG60" s="866"/>
      <c r="AH60" s="866"/>
      <c r="AI60" s="866"/>
      <c r="AJ60" s="866"/>
      <c r="AK60" s="866"/>
      <c r="AL60" s="866"/>
      <c r="AM60" s="203"/>
      <c r="AN60" s="200"/>
      <c r="AO60" s="200"/>
      <c r="AP60" s="255"/>
      <c r="AQ60" s="255"/>
      <c r="AR60" s="256"/>
      <c r="AS60" s="200"/>
    </row>
    <row r="61" spans="1:45" ht="15" customHeight="1" x14ac:dyDescent="0.25">
      <c r="A61" s="203"/>
      <c r="B61" s="204"/>
      <c r="C61" s="264" t="s">
        <v>1104</v>
      </c>
      <c r="D61" s="207"/>
      <c r="E61" s="248" t="s">
        <v>1073</v>
      </c>
      <c r="F61" s="215">
        <v>1</v>
      </c>
      <c r="G61" s="866"/>
      <c r="H61" s="866"/>
      <c r="I61" s="866"/>
      <c r="J61" s="866"/>
      <c r="K61" s="866"/>
      <c r="L61" s="866"/>
      <c r="M61" s="866"/>
      <c r="N61" s="866"/>
      <c r="O61" s="866"/>
      <c r="P61" s="866"/>
      <c r="Q61" s="866"/>
      <c r="R61" s="866"/>
      <c r="S61" s="866"/>
      <c r="T61" s="972"/>
      <c r="U61" s="972"/>
      <c r="V61" s="972"/>
      <c r="W61" s="972"/>
      <c r="X61" s="972"/>
      <c r="Y61" s="972"/>
      <c r="Z61" s="972"/>
      <c r="AA61" s="972"/>
      <c r="AB61" s="972"/>
      <c r="AC61" s="972"/>
      <c r="AD61" s="972"/>
      <c r="AE61" s="866"/>
      <c r="AF61" s="866"/>
      <c r="AG61" s="866"/>
      <c r="AH61" s="866"/>
      <c r="AI61" s="866"/>
      <c r="AJ61" s="866"/>
      <c r="AK61" s="866"/>
      <c r="AL61" s="866"/>
      <c r="AM61" s="203"/>
      <c r="AN61" s="200"/>
      <c r="AO61" s="200"/>
      <c r="AP61" s="255"/>
      <c r="AQ61" s="255"/>
      <c r="AR61" s="256"/>
      <c r="AS61" s="200"/>
    </row>
    <row r="62" spans="1:45" ht="15" customHeight="1" x14ac:dyDescent="0.25">
      <c r="A62" s="203"/>
      <c r="B62" s="204"/>
      <c r="C62" s="264" t="s">
        <v>1105</v>
      </c>
      <c r="D62" s="207"/>
      <c r="E62" s="248" t="s">
        <v>1083</v>
      </c>
      <c r="F62" s="215">
        <v>0</v>
      </c>
      <c r="G62" s="867"/>
      <c r="H62" s="867"/>
      <c r="I62" s="867"/>
      <c r="J62" s="867"/>
      <c r="K62" s="867"/>
      <c r="L62" s="867"/>
      <c r="M62" s="867"/>
      <c r="N62" s="867"/>
      <c r="O62" s="867"/>
      <c r="P62" s="867"/>
      <c r="Q62" s="867"/>
      <c r="R62" s="867"/>
      <c r="S62" s="867"/>
      <c r="T62" s="973"/>
      <c r="U62" s="973"/>
      <c r="V62" s="973"/>
      <c r="W62" s="973"/>
      <c r="X62" s="973"/>
      <c r="Y62" s="973"/>
      <c r="Z62" s="973"/>
      <c r="AA62" s="973"/>
      <c r="AB62" s="973"/>
      <c r="AC62" s="973"/>
      <c r="AD62" s="973"/>
      <c r="AE62" s="867"/>
      <c r="AF62" s="867"/>
      <c r="AG62" s="867"/>
      <c r="AH62" s="867"/>
      <c r="AI62" s="867"/>
      <c r="AJ62" s="867"/>
      <c r="AK62" s="867"/>
      <c r="AL62" s="867"/>
      <c r="AM62" s="203"/>
      <c r="AN62" s="200"/>
      <c r="AO62" s="200"/>
      <c r="AP62" s="255"/>
      <c r="AQ62" s="255"/>
      <c r="AR62" s="256"/>
      <c r="AS62" s="200"/>
    </row>
    <row r="63" spans="1:45" ht="15" customHeight="1" x14ac:dyDescent="0.25">
      <c r="A63" s="203"/>
      <c r="B63" s="204"/>
      <c r="C63" s="264" t="s">
        <v>1106</v>
      </c>
      <c r="D63" s="207"/>
      <c r="E63" s="203"/>
      <c r="F63" s="265"/>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0"/>
      <c r="AO63" s="200"/>
      <c r="AP63" s="255"/>
      <c r="AQ63" s="255"/>
      <c r="AR63" s="256"/>
      <c r="AS63" s="200"/>
    </row>
    <row r="64" spans="1:45" ht="15" customHeight="1" x14ac:dyDescent="0.25">
      <c r="A64" s="203"/>
      <c r="B64" s="204"/>
      <c r="C64" s="264" t="s">
        <v>1107</v>
      </c>
      <c r="D64" s="207"/>
      <c r="E64" s="203"/>
      <c r="F64" s="265"/>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0"/>
      <c r="AO64" s="200"/>
      <c r="AP64" s="255"/>
      <c r="AQ64" s="255"/>
      <c r="AR64" s="256"/>
      <c r="AS64" s="200"/>
    </row>
    <row r="65" spans="1:45" ht="15" customHeight="1" x14ac:dyDescent="0.25">
      <c r="A65" s="203"/>
      <c r="B65" s="204"/>
      <c r="C65" s="264" t="s">
        <v>1108</v>
      </c>
      <c r="D65" s="207"/>
      <c r="E65" s="203"/>
      <c r="F65" s="265"/>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0"/>
      <c r="AO65" s="200"/>
      <c r="AP65" s="255"/>
      <c r="AQ65" s="255"/>
      <c r="AR65" s="256"/>
      <c r="AS65" s="200"/>
    </row>
    <row r="66" spans="1:45" ht="15" customHeight="1" x14ac:dyDescent="0.25">
      <c r="A66" s="203"/>
      <c r="B66" s="204"/>
      <c r="C66" s="264" t="s">
        <v>1109</v>
      </c>
      <c r="D66" s="207"/>
      <c r="E66" s="203"/>
      <c r="F66" s="265"/>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0"/>
      <c r="AO66" s="200"/>
      <c r="AP66" s="255"/>
      <c r="AQ66" s="255"/>
      <c r="AR66" s="256"/>
      <c r="AS66" s="200"/>
    </row>
    <row r="67" spans="1:45" ht="15" customHeight="1" x14ac:dyDescent="0.25">
      <c r="A67" s="203"/>
      <c r="B67" s="204"/>
      <c r="C67" s="266" t="s">
        <v>1110</v>
      </c>
      <c r="D67" s="267"/>
      <c r="E67" s="203"/>
      <c r="F67" s="265"/>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0"/>
      <c r="AO67" s="200"/>
      <c r="AP67" s="255"/>
      <c r="AQ67" s="255"/>
      <c r="AR67" s="256"/>
      <c r="AS67" s="200"/>
    </row>
    <row r="68" spans="1:45" ht="27" customHeight="1" x14ac:dyDescent="0.25">
      <c r="A68" s="230"/>
      <c r="B68" s="236">
        <v>3</v>
      </c>
      <c r="C68" s="245" t="s">
        <v>1111</v>
      </c>
      <c r="D68" s="246"/>
      <c r="E68" s="268" t="s">
        <v>1112</v>
      </c>
      <c r="F68" s="215">
        <v>3</v>
      </c>
      <c r="G68" s="971">
        <v>2</v>
      </c>
      <c r="H68" s="971">
        <v>2</v>
      </c>
      <c r="I68" s="971">
        <v>2</v>
      </c>
      <c r="J68" s="971">
        <v>2</v>
      </c>
      <c r="K68" s="971">
        <v>2</v>
      </c>
      <c r="L68" s="971">
        <v>2</v>
      </c>
      <c r="M68" s="971">
        <v>2</v>
      </c>
      <c r="N68" s="971">
        <v>2</v>
      </c>
      <c r="O68" s="971">
        <v>2</v>
      </c>
      <c r="P68" s="971">
        <v>2</v>
      </c>
      <c r="Q68" s="971">
        <v>2</v>
      </c>
      <c r="R68" s="971">
        <v>2</v>
      </c>
      <c r="S68" s="971">
        <v>2</v>
      </c>
      <c r="T68" s="971">
        <v>3</v>
      </c>
      <c r="U68" s="971">
        <v>2</v>
      </c>
      <c r="V68" s="971">
        <v>2</v>
      </c>
      <c r="W68" s="971">
        <v>2</v>
      </c>
      <c r="X68" s="971">
        <v>2</v>
      </c>
      <c r="Y68" s="971">
        <v>2</v>
      </c>
      <c r="Z68" s="971">
        <v>2</v>
      </c>
      <c r="AA68" s="971">
        <v>2</v>
      </c>
      <c r="AB68" s="971">
        <v>2</v>
      </c>
      <c r="AC68" s="971">
        <v>2</v>
      </c>
      <c r="AD68" s="971">
        <v>2</v>
      </c>
      <c r="AE68" s="970">
        <v>2</v>
      </c>
      <c r="AF68" s="970">
        <v>2</v>
      </c>
      <c r="AG68" s="970">
        <v>2</v>
      </c>
      <c r="AH68" s="970">
        <v>2</v>
      </c>
      <c r="AI68" s="970">
        <v>2</v>
      </c>
      <c r="AJ68" s="970">
        <v>2</v>
      </c>
      <c r="AK68" s="970">
        <v>2</v>
      </c>
      <c r="AL68" s="970">
        <v>2</v>
      </c>
      <c r="AM68" s="230"/>
      <c r="AN68" s="213"/>
      <c r="AO68" s="213"/>
      <c r="AP68" s="202"/>
      <c r="AQ68" s="202"/>
      <c r="AR68" s="202"/>
      <c r="AS68" s="200"/>
    </row>
    <row r="69" spans="1:45" ht="27" customHeight="1" x14ac:dyDescent="0.25">
      <c r="A69" s="230"/>
      <c r="B69" s="236"/>
      <c r="C69" s="264" t="s">
        <v>1113</v>
      </c>
      <c r="D69" s="207"/>
      <c r="E69" s="268" t="s">
        <v>1114</v>
      </c>
      <c r="F69" s="215">
        <v>2</v>
      </c>
      <c r="G69" s="974"/>
      <c r="H69" s="974"/>
      <c r="I69" s="974"/>
      <c r="J69" s="974"/>
      <c r="K69" s="974"/>
      <c r="L69" s="974"/>
      <c r="M69" s="974"/>
      <c r="N69" s="974"/>
      <c r="O69" s="974"/>
      <c r="P69" s="974"/>
      <c r="Q69" s="974"/>
      <c r="R69" s="974"/>
      <c r="S69" s="974"/>
      <c r="T69" s="972"/>
      <c r="U69" s="972"/>
      <c r="V69" s="972"/>
      <c r="W69" s="972"/>
      <c r="X69" s="972"/>
      <c r="Y69" s="972"/>
      <c r="Z69" s="972"/>
      <c r="AA69" s="972"/>
      <c r="AB69" s="972"/>
      <c r="AC69" s="972"/>
      <c r="AD69" s="972"/>
      <c r="AE69" s="866"/>
      <c r="AF69" s="866"/>
      <c r="AG69" s="866"/>
      <c r="AH69" s="866"/>
      <c r="AI69" s="866"/>
      <c r="AJ69" s="866"/>
      <c r="AK69" s="866"/>
      <c r="AL69" s="866"/>
      <c r="AM69" s="230"/>
      <c r="AN69" s="213"/>
      <c r="AO69" s="213"/>
      <c r="AP69" s="255"/>
      <c r="AQ69" s="255"/>
      <c r="AR69" s="256"/>
      <c r="AS69" s="200"/>
    </row>
    <row r="70" spans="1:45" ht="15" customHeight="1" x14ac:dyDescent="0.25">
      <c r="A70" s="230"/>
      <c r="B70" s="236"/>
      <c r="C70" s="264" t="s">
        <v>1115</v>
      </c>
      <c r="D70" s="207"/>
      <c r="E70" s="248" t="s">
        <v>1116</v>
      </c>
      <c r="F70" s="215">
        <v>1</v>
      </c>
      <c r="G70" s="975"/>
      <c r="H70" s="975"/>
      <c r="I70" s="975"/>
      <c r="J70" s="975"/>
      <c r="K70" s="975"/>
      <c r="L70" s="975"/>
      <c r="M70" s="975"/>
      <c r="N70" s="975"/>
      <c r="O70" s="975"/>
      <c r="P70" s="975"/>
      <c r="Q70" s="975"/>
      <c r="R70" s="975"/>
      <c r="S70" s="975"/>
      <c r="T70" s="973"/>
      <c r="U70" s="973"/>
      <c r="V70" s="973"/>
      <c r="W70" s="973"/>
      <c r="X70" s="973"/>
      <c r="Y70" s="973"/>
      <c r="Z70" s="973"/>
      <c r="AA70" s="973"/>
      <c r="AB70" s="973"/>
      <c r="AC70" s="973"/>
      <c r="AD70" s="973"/>
      <c r="AE70" s="867"/>
      <c r="AF70" s="867"/>
      <c r="AG70" s="867"/>
      <c r="AH70" s="867"/>
      <c r="AI70" s="867"/>
      <c r="AJ70" s="867"/>
      <c r="AK70" s="867"/>
      <c r="AL70" s="867"/>
      <c r="AM70" s="230"/>
      <c r="AN70" s="213"/>
      <c r="AO70" s="213"/>
      <c r="AP70" s="255"/>
      <c r="AQ70" s="255"/>
      <c r="AR70" s="256"/>
      <c r="AS70" s="200"/>
    </row>
    <row r="71" spans="1:45" ht="15" customHeight="1" x14ac:dyDescent="0.25">
      <c r="A71" s="230"/>
      <c r="B71" s="236"/>
      <c r="C71" s="266" t="s">
        <v>1117</v>
      </c>
      <c r="D71" s="267"/>
      <c r="E71" s="230"/>
      <c r="F71" s="239"/>
      <c r="G71" s="230"/>
      <c r="H71" s="230"/>
      <c r="I71" s="230"/>
      <c r="J71" s="230"/>
      <c r="K71" s="230"/>
      <c r="L71" s="230"/>
      <c r="M71" s="230"/>
      <c r="N71" s="230"/>
      <c r="O71" s="230"/>
      <c r="P71" s="230"/>
      <c r="Q71" s="230"/>
      <c r="R71" s="230"/>
      <c r="S71" s="230"/>
      <c r="T71" s="814"/>
      <c r="U71" s="814"/>
      <c r="V71" s="814"/>
      <c r="W71" s="814"/>
      <c r="X71" s="814"/>
      <c r="Y71" s="814"/>
      <c r="Z71" s="814"/>
      <c r="AA71" s="814"/>
      <c r="AB71" s="814"/>
      <c r="AC71" s="814"/>
      <c r="AD71" s="814"/>
      <c r="AE71" s="230"/>
      <c r="AF71" s="230"/>
      <c r="AG71" s="230"/>
      <c r="AH71" s="230"/>
      <c r="AI71" s="230"/>
      <c r="AJ71" s="230"/>
      <c r="AK71" s="230"/>
      <c r="AL71" s="230"/>
      <c r="AM71" s="230"/>
      <c r="AN71" s="213"/>
      <c r="AO71" s="213"/>
      <c r="AP71" s="255"/>
      <c r="AQ71" s="255"/>
      <c r="AR71" s="256"/>
      <c r="AS71" s="200"/>
    </row>
    <row r="72" spans="1:45" ht="15" customHeight="1" x14ac:dyDescent="0.25">
      <c r="A72" s="230"/>
      <c r="B72" s="236">
        <v>4</v>
      </c>
      <c r="C72" s="245" t="s">
        <v>1118</v>
      </c>
      <c r="D72" s="246"/>
      <c r="E72" s="230"/>
      <c r="F72" s="239"/>
      <c r="G72" s="230"/>
      <c r="H72" s="230"/>
      <c r="I72" s="230"/>
      <c r="J72" s="230"/>
      <c r="K72" s="230"/>
      <c r="L72" s="230"/>
      <c r="M72" s="230"/>
      <c r="N72" s="230"/>
      <c r="O72" s="230"/>
      <c r="P72" s="230"/>
      <c r="Q72" s="230"/>
      <c r="R72" s="230"/>
      <c r="S72" s="230"/>
      <c r="T72" s="814"/>
      <c r="U72" s="814"/>
      <c r="V72" s="814"/>
      <c r="W72" s="814"/>
      <c r="X72" s="814"/>
      <c r="Y72" s="814"/>
      <c r="Z72" s="814"/>
      <c r="AA72" s="814"/>
      <c r="AB72" s="814"/>
      <c r="AC72" s="814"/>
      <c r="AD72" s="814"/>
      <c r="AE72" s="230"/>
      <c r="AF72" s="230"/>
      <c r="AG72" s="230"/>
      <c r="AH72" s="230"/>
      <c r="AI72" s="230"/>
      <c r="AJ72" s="230"/>
      <c r="AK72" s="230"/>
      <c r="AL72" s="230"/>
      <c r="AM72" s="230"/>
      <c r="AN72" s="213"/>
      <c r="AO72" s="213"/>
      <c r="AP72" s="202"/>
      <c r="AQ72" s="202"/>
      <c r="AR72" s="202"/>
      <c r="AS72" s="200"/>
    </row>
    <row r="73" spans="1:45" ht="15" customHeight="1" x14ac:dyDescent="0.25">
      <c r="A73" s="230"/>
      <c r="B73" s="236"/>
      <c r="C73" s="252" t="s">
        <v>1119</v>
      </c>
      <c r="D73" s="253"/>
      <c r="E73" s="248" t="s">
        <v>1120</v>
      </c>
      <c r="F73" s="215">
        <v>2</v>
      </c>
      <c r="G73" s="970">
        <v>2</v>
      </c>
      <c r="H73" s="970">
        <v>2</v>
      </c>
      <c r="I73" s="970">
        <v>2</v>
      </c>
      <c r="J73" s="970">
        <v>2</v>
      </c>
      <c r="K73" s="970">
        <v>2</v>
      </c>
      <c r="L73" s="970">
        <v>2</v>
      </c>
      <c r="M73" s="970">
        <v>2</v>
      </c>
      <c r="N73" s="970">
        <v>2</v>
      </c>
      <c r="O73" s="970">
        <v>2</v>
      </c>
      <c r="P73" s="970">
        <v>2</v>
      </c>
      <c r="Q73" s="970">
        <v>2</v>
      </c>
      <c r="R73" s="970">
        <v>2</v>
      </c>
      <c r="S73" s="970">
        <v>2</v>
      </c>
      <c r="T73" s="971">
        <v>2</v>
      </c>
      <c r="U73" s="971">
        <v>2</v>
      </c>
      <c r="V73" s="971">
        <v>2</v>
      </c>
      <c r="W73" s="971">
        <v>2</v>
      </c>
      <c r="X73" s="971">
        <v>2</v>
      </c>
      <c r="Y73" s="971">
        <v>2</v>
      </c>
      <c r="Z73" s="971">
        <v>2</v>
      </c>
      <c r="AA73" s="971">
        <v>2</v>
      </c>
      <c r="AB73" s="971">
        <v>2</v>
      </c>
      <c r="AC73" s="971">
        <v>2</v>
      </c>
      <c r="AD73" s="971">
        <v>2</v>
      </c>
      <c r="AE73" s="970">
        <v>2</v>
      </c>
      <c r="AF73" s="970">
        <v>2</v>
      </c>
      <c r="AG73" s="970">
        <v>2</v>
      </c>
      <c r="AH73" s="970">
        <v>2</v>
      </c>
      <c r="AI73" s="970">
        <v>2</v>
      </c>
      <c r="AJ73" s="970">
        <v>2</v>
      </c>
      <c r="AK73" s="970">
        <v>2</v>
      </c>
      <c r="AL73" s="970">
        <v>2</v>
      </c>
      <c r="AM73" s="230"/>
      <c r="AN73" s="213"/>
      <c r="AO73" s="213"/>
      <c r="AP73" s="202"/>
      <c r="AQ73" s="202"/>
      <c r="AR73" s="202"/>
      <c r="AS73" s="200"/>
    </row>
    <row r="74" spans="1:45" ht="15" customHeight="1" x14ac:dyDescent="0.25">
      <c r="A74" s="230"/>
      <c r="B74" s="236"/>
      <c r="C74" s="252"/>
      <c r="D74" s="253"/>
      <c r="E74" s="248" t="s">
        <v>1121</v>
      </c>
      <c r="F74" s="215">
        <v>1</v>
      </c>
      <c r="G74" s="867"/>
      <c r="H74" s="867"/>
      <c r="I74" s="867"/>
      <c r="J74" s="867"/>
      <c r="K74" s="867"/>
      <c r="L74" s="867"/>
      <c r="M74" s="867"/>
      <c r="N74" s="867"/>
      <c r="O74" s="867"/>
      <c r="P74" s="867"/>
      <c r="Q74" s="867"/>
      <c r="R74" s="867"/>
      <c r="S74" s="867"/>
      <c r="T74" s="973"/>
      <c r="U74" s="973"/>
      <c r="V74" s="973"/>
      <c r="W74" s="973"/>
      <c r="X74" s="973"/>
      <c r="Y74" s="973"/>
      <c r="Z74" s="973"/>
      <c r="AA74" s="973"/>
      <c r="AB74" s="973"/>
      <c r="AC74" s="973"/>
      <c r="AD74" s="973"/>
      <c r="AE74" s="867"/>
      <c r="AF74" s="867"/>
      <c r="AG74" s="867"/>
      <c r="AH74" s="867"/>
      <c r="AI74" s="867"/>
      <c r="AJ74" s="867"/>
      <c r="AK74" s="867"/>
      <c r="AL74" s="867"/>
      <c r="AM74" s="230"/>
      <c r="AN74" s="213"/>
      <c r="AO74" s="213"/>
      <c r="AP74" s="202"/>
      <c r="AQ74" s="202"/>
      <c r="AR74" s="202"/>
      <c r="AS74" s="200"/>
    </row>
    <row r="75" spans="1:45" ht="15" customHeight="1" x14ac:dyDescent="0.25">
      <c r="A75" s="230"/>
      <c r="B75" s="236"/>
      <c r="C75" s="247" t="s">
        <v>1122</v>
      </c>
      <c r="D75" s="229"/>
      <c r="E75" s="248" t="s">
        <v>1120</v>
      </c>
      <c r="F75" s="215">
        <v>2</v>
      </c>
      <c r="G75" s="970">
        <v>2</v>
      </c>
      <c r="H75" s="970">
        <v>2</v>
      </c>
      <c r="I75" s="970">
        <v>2</v>
      </c>
      <c r="J75" s="970">
        <v>2</v>
      </c>
      <c r="K75" s="970">
        <v>2</v>
      </c>
      <c r="L75" s="970">
        <v>2</v>
      </c>
      <c r="M75" s="970">
        <v>2</v>
      </c>
      <c r="N75" s="970">
        <v>2</v>
      </c>
      <c r="O75" s="970">
        <v>2</v>
      </c>
      <c r="P75" s="970">
        <v>2</v>
      </c>
      <c r="Q75" s="970">
        <v>2</v>
      </c>
      <c r="R75" s="970">
        <v>2</v>
      </c>
      <c r="S75" s="970">
        <v>2</v>
      </c>
      <c r="T75" s="971">
        <v>2</v>
      </c>
      <c r="U75" s="971">
        <v>2</v>
      </c>
      <c r="V75" s="971">
        <v>2</v>
      </c>
      <c r="W75" s="971">
        <v>2</v>
      </c>
      <c r="X75" s="971">
        <v>2</v>
      </c>
      <c r="Y75" s="971">
        <v>2</v>
      </c>
      <c r="Z75" s="971">
        <v>2</v>
      </c>
      <c r="AA75" s="971">
        <v>2</v>
      </c>
      <c r="AB75" s="971">
        <v>2</v>
      </c>
      <c r="AC75" s="971">
        <v>2</v>
      </c>
      <c r="AD75" s="971">
        <v>2</v>
      </c>
      <c r="AE75" s="970">
        <v>2</v>
      </c>
      <c r="AF75" s="970">
        <v>2</v>
      </c>
      <c r="AG75" s="970">
        <v>2</v>
      </c>
      <c r="AH75" s="970">
        <v>2</v>
      </c>
      <c r="AI75" s="970">
        <v>2</v>
      </c>
      <c r="AJ75" s="970">
        <v>2</v>
      </c>
      <c r="AK75" s="970">
        <v>2</v>
      </c>
      <c r="AL75" s="970">
        <v>2</v>
      </c>
      <c r="AM75" s="230"/>
      <c r="AN75" s="213"/>
      <c r="AO75" s="213"/>
      <c r="AP75" s="202"/>
      <c r="AQ75" s="202"/>
      <c r="AR75" s="202"/>
      <c r="AS75" s="200"/>
    </row>
    <row r="76" spans="1:45" ht="15" customHeight="1" x14ac:dyDescent="0.25">
      <c r="A76" s="230"/>
      <c r="B76" s="236"/>
      <c r="C76" s="233"/>
      <c r="D76" s="234"/>
      <c r="E76" s="248" t="s">
        <v>1121</v>
      </c>
      <c r="F76" s="215">
        <v>1</v>
      </c>
      <c r="G76" s="867"/>
      <c r="H76" s="867"/>
      <c r="I76" s="867"/>
      <c r="J76" s="867"/>
      <c r="K76" s="867"/>
      <c r="L76" s="867"/>
      <c r="M76" s="867"/>
      <c r="N76" s="867"/>
      <c r="O76" s="867"/>
      <c r="P76" s="867"/>
      <c r="Q76" s="867"/>
      <c r="R76" s="867"/>
      <c r="S76" s="867"/>
      <c r="T76" s="973"/>
      <c r="U76" s="973"/>
      <c r="V76" s="973"/>
      <c r="W76" s="973"/>
      <c r="X76" s="973"/>
      <c r="Y76" s="973"/>
      <c r="Z76" s="973"/>
      <c r="AA76" s="973"/>
      <c r="AB76" s="973"/>
      <c r="AC76" s="973"/>
      <c r="AD76" s="973"/>
      <c r="AE76" s="867"/>
      <c r="AF76" s="867"/>
      <c r="AG76" s="867"/>
      <c r="AH76" s="867"/>
      <c r="AI76" s="867"/>
      <c r="AJ76" s="867"/>
      <c r="AK76" s="867"/>
      <c r="AL76" s="867"/>
      <c r="AM76" s="230"/>
      <c r="AN76" s="213"/>
      <c r="AO76" s="213"/>
      <c r="AP76" s="202"/>
      <c r="AQ76" s="202"/>
      <c r="AR76" s="202"/>
      <c r="AS76" s="200"/>
    </row>
    <row r="77" spans="1:45" ht="15" customHeight="1" x14ac:dyDescent="0.25">
      <c r="A77" s="269" t="s">
        <v>98</v>
      </c>
      <c r="B77" s="270"/>
      <c r="C77" s="242" t="s">
        <v>1123</v>
      </c>
      <c r="D77" s="243"/>
      <c r="E77" s="243"/>
      <c r="F77" s="244"/>
      <c r="G77" s="243"/>
      <c r="H77" s="243"/>
      <c r="I77" s="243"/>
      <c r="J77" s="243"/>
      <c r="K77" s="243"/>
      <c r="L77" s="243"/>
      <c r="M77" s="243"/>
      <c r="N77" s="243"/>
      <c r="O77" s="243"/>
      <c r="P77" s="243"/>
      <c r="Q77" s="243"/>
      <c r="R77" s="243"/>
      <c r="S77" s="243"/>
      <c r="T77" s="815"/>
      <c r="U77" s="815"/>
      <c r="V77" s="815"/>
      <c r="W77" s="815"/>
      <c r="X77" s="815"/>
      <c r="Y77" s="815"/>
      <c r="Z77" s="815"/>
      <c r="AA77" s="815"/>
      <c r="AB77" s="815"/>
      <c r="AC77" s="815"/>
      <c r="AD77" s="815"/>
      <c r="AE77" s="243"/>
      <c r="AF77" s="243"/>
      <c r="AG77" s="243"/>
      <c r="AH77" s="243"/>
      <c r="AI77" s="243"/>
      <c r="AJ77" s="243"/>
      <c r="AK77" s="243"/>
      <c r="AL77" s="243"/>
      <c r="AM77" s="230"/>
      <c r="AN77" s="213"/>
      <c r="AO77" s="213"/>
      <c r="AP77" s="202"/>
      <c r="AQ77" s="202"/>
      <c r="AR77" s="202"/>
      <c r="AS77" s="200"/>
    </row>
    <row r="78" spans="1:45" ht="15" customHeight="1" x14ac:dyDescent="0.25">
      <c r="A78" s="230"/>
      <c r="B78" s="236">
        <v>1</v>
      </c>
      <c r="C78" s="245" t="s">
        <v>1124</v>
      </c>
      <c r="D78" s="246"/>
      <c r="E78" s="248" t="s">
        <v>2357</v>
      </c>
      <c r="F78" s="215">
        <v>3</v>
      </c>
      <c r="G78" s="970">
        <v>3</v>
      </c>
      <c r="H78" s="970">
        <v>3</v>
      </c>
      <c r="I78" s="970">
        <v>3</v>
      </c>
      <c r="J78" s="970">
        <v>3</v>
      </c>
      <c r="K78" s="970">
        <v>3</v>
      </c>
      <c r="L78" s="970">
        <v>3</v>
      </c>
      <c r="M78" s="970">
        <v>3</v>
      </c>
      <c r="N78" s="970">
        <v>3</v>
      </c>
      <c r="O78" s="970">
        <v>3</v>
      </c>
      <c r="P78" s="970">
        <v>3</v>
      </c>
      <c r="Q78" s="970">
        <v>3</v>
      </c>
      <c r="R78" s="970">
        <v>3</v>
      </c>
      <c r="S78" s="970">
        <v>3</v>
      </c>
      <c r="T78" s="971">
        <v>3</v>
      </c>
      <c r="U78" s="971">
        <v>3</v>
      </c>
      <c r="V78" s="971">
        <v>3</v>
      </c>
      <c r="W78" s="971">
        <v>3</v>
      </c>
      <c r="X78" s="971">
        <v>3</v>
      </c>
      <c r="Y78" s="971">
        <v>3</v>
      </c>
      <c r="Z78" s="971">
        <v>3</v>
      </c>
      <c r="AA78" s="971">
        <v>3</v>
      </c>
      <c r="AB78" s="978">
        <v>3</v>
      </c>
      <c r="AC78" s="971">
        <v>3</v>
      </c>
      <c r="AD78" s="971">
        <v>3</v>
      </c>
      <c r="AE78" s="970">
        <v>3</v>
      </c>
      <c r="AF78" s="971">
        <v>3</v>
      </c>
      <c r="AG78" s="970">
        <v>3</v>
      </c>
      <c r="AH78" s="971">
        <v>3</v>
      </c>
      <c r="AI78" s="970">
        <v>3</v>
      </c>
      <c r="AJ78" s="971">
        <v>3</v>
      </c>
      <c r="AK78" s="970">
        <v>3</v>
      </c>
      <c r="AL78" s="971">
        <v>3</v>
      </c>
      <c r="AM78" s="230"/>
      <c r="AN78" s="213"/>
      <c r="AO78" s="213"/>
      <c r="AP78" s="202"/>
      <c r="AQ78" s="202"/>
      <c r="AR78" s="202"/>
      <c r="AS78" s="200"/>
    </row>
    <row r="79" spans="1:45" ht="15" customHeight="1" x14ac:dyDescent="0.25">
      <c r="A79" s="230"/>
      <c r="B79" s="236"/>
      <c r="C79" s="271"/>
      <c r="D79" s="207"/>
      <c r="E79" s="223" t="s">
        <v>2358</v>
      </c>
      <c r="F79" s="215">
        <v>1</v>
      </c>
      <c r="G79" s="866"/>
      <c r="H79" s="866"/>
      <c r="I79" s="866"/>
      <c r="J79" s="866"/>
      <c r="K79" s="866"/>
      <c r="L79" s="866"/>
      <c r="M79" s="866"/>
      <c r="N79" s="866"/>
      <c r="O79" s="866"/>
      <c r="P79" s="866"/>
      <c r="Q79" s="866"/>
      <c r="R79" s="866"/>
      <c r="S79" s="866"/>
      <c r="T79" s="972"/>
      <c r="U79" s="972"/>
      <c r="V79" s="972"/>
      <c r="W79" s="972"/>
      <c r="X79" s="972"/>
      <c r="Y79" s="972"/>
      <c r="Z79" s="972"/>
      <c r="AA79" s="972"/>
      <c r="AB79" s="979"/>
      <c r="AC79" s="972"/>
      <c r="AD79" s="974"/>
      <c r="AE79" s="866"/>
      <c r="AF79" s="974"/>
      <c r="AG79" s="866"/>
      <c r="AH79" s="974"/>
      <c r="AI79" s="866"/>
      <c r="AJ79" s="974"/>
      <c r="AK79" s="866"/>
      <c r="AL79" s="974"/>
      <c r="AM79" s="230"/>
      <c r="AN79" s="213"/>
      <c r="AO79" s="213"/>
      <c r="AP79" s="202"/>
      <c r="AQ79" s="202"/>
      <c r="AR79" s="202"/>
      <c r="AS79" s="200"/>
    </row>
    <row r="80" spans="1:45" ht="15" customHeight="1" x14ac:dyDescent="0.25">
      <c r="A80" s="230"/>
      <c r="B80" s="236"/>
      <c r="C80" s="271"/>
      <c r="D80" s="207"/>
      <c r="E80" s="223"/>
      <c r="F80" s="215"/>
      <c r="G80" s="866"/>
      <c r="H80" s="866"/>
      <c r="I80" s="866"/>
      <c r="J80" s="866"/>
      <c r="K80" s="866"/>
      <c r="L80" s="866"/>
      <c r="M80" s="866"/>
      <c r="N80" s="866"/>
      <c r="O80" s="866"/>
      <c r="P80" s="866"/>
      <c r="Q80" s="866"/>
      <c r="R80" s="866"/>
      <c r="S80" s="866"/>
      <c r="T80" s="972"/>
      <c r="U80" s="972"/>
      <c r="V80" s="972"/>
      <c r="W80" s="972"/>
      <c r="X80" s="972"/>
      <c r="Y80" s="972"/>
      <c r="Z80" s="972"/>
      <c r="AA80" s="972"/>
      <c r="AB80" s="979"/>
      <c r="AC80" s="972"/>
      <c r="AD80" s="974"/>
      <c r="AE80" s="866"/>
      <c r="AF80" s="974"/>
      <c r="AG80" s="866"/>
      <c r="AH80" s="974"/>
      <c r="AI80" s="866"/>
      <c r="AJ80" s="974"/>
      <c r="AK80" s="866"/>
      <c r="AL80" s="974"/>
      <c r="AM80" s="230"/>
      <c r="AN80" s="213"/>
      <c r="AO80" s="213"/>
      <c r="AP80" s="202"/>
      <c r="AQ80" s="202"/>
      <c r="AR80" s="202"/>
      <c r="AS80" s="200"/>
    </row>
    <row r="81" spans="1:45" ht="15" customHeight="1" x14ac:dyDescent="0.25">
      <c r="A81" s="230"/>
      <c r="B81" s="236"/>
      <c r="C81" s="272"/>
      <c r="D81" s="267"/>
      <c r="E81" s="223"/>
      <c r="F81" s="215"/>
      <c r="G81" s="867"/>
      <c r="H81" s="867"/>
      <c r="I81" s="867"/>
      <c r="J81" s="867"/>
      <c r="K81" s="867"/>
      <c r="L81" s="867"/>
      <c r="M81" s="867"/>
      <c r="N81" s="867"/>
      <c r="O81" s="867"/>
      <c r="P81" s="867"/>
      <c r="Q81" s="867"/>
      <c r="R81" s="867"/>
      <c r="S81" s="867"/>
      <c r="T81" s="973"/>
      <c r="U81" s="973"/>
      <c r="V81" s="973"/>
      <c r="W81" s="973"/>
      <c r="X81" s="973"/>
      <c r="Y81" s="973"/>
      <c r="Z81" s="973"/>
      <c r="AA81" s="973"/>
      <c r="AB81" s="980"/>
      <c r="AC81" s="973"/>
      <c r="AD81" s="975"/>
      <c r="AE81" s="867"/>
      <c r="AF81" s="975"/>
      <c r="AG81" s="867"/>
      <c r="AH81" s="975"/>
      <c r="AI81" s="867"/>
      <c r="AJ81" s="975"/>
      <c r="AK81" s="867"/>
      <c r="AL81" s="975"/>
      <c r="AM81" s="230"/>
      <c r="AN81" s="213"/>
      <c r="AO81" s="213"/>
      <c r="AP81" s="202"/>
      <c r="AQ81" s="202"/>
      <c r="AR81" s="202"/>
      <c r="AS81" s="200"/>
    </row>
    <row r="82" spans="1:45" ht="18" customHeight="1" x14ac:dyDescent="0.25">
      <c r="A82" s="230"/>
      <c r="B82" s="236">
        <v>2</v>
      </c>
      <c r="C82" s="983" t="s">
        <v>2359</v>
      </c>
      <c r="D82" s="876"/>
      <c r="E82" s="208" t="s">
        <v>2126</v>
      </c>
      <c r="F82" s="568">
        <v>3</v>
      </c>
      <c r="G82" s="977">
        <v>3</v>
      </c>
      <c r="H82" s="977">
        <v>3</v>
      </c>
      <c r="I82" s="977">
        <v>3</v>
      </c>
      <c r="J82" s="977">
        <v>3</v>
      </c>
      <c r="K82" s="977">
        <v>3</v>
      </c>
      <c r="L82" s="977">
        <v>3</v>
      </c>
      <c r="M82" s="977">
        <v>3</v>
      </c>
      <c r="N82" s="977">
        <v>3</v>
      </c>
      <c r="O82" s="977">
        <v>3</v>
      </c>
      <c r="P82" s="977">
        <v>3</v>
      </c>
      <c r="Q82" s="977">
        <v>3</v>
      </c>
      <c r="R82" s="977">
        <v>3</v>
      </c>
      <c r="S82" s="977">
        <v>3</v>
      </c>
      <c r="T82" s="976">
        <v>3</v>
      </c>
      <c r="U82" s="976">
        <v>3</v>
      </c>
      <c r="V82" s="976">
        <v>3</v>
      </c>
      <c r="W82" s="976">
        <v>3</v>
      </c>
      <c r="X82" s="976">
        <v>3</v>
      </c>
      <c r="Y82" s="976">
        <v>3</v>
      </c>
      <c r="Z82" s="976">
        <v>3</v>
      </c>
      <c r="AA82" s="976">
        <v>3</v>
      </c>
      <c r="AB82" s="976">
        <v>3</v>
      </c>
      <c r="AC82" s="976">
        <v>3</v>
      </c>
      <c r="AD82" s="976">
        <v>3</v>
      </c>
      <c r="AE82" s="977">
        <v>3</v>
      </c>
      <c r="AF82" s="977">
        <v>3</v>
      </c>
      <c r="AG82" s="977">
        <v>3</v>
      </c>
      <c r="AH82" s="977">
        <v>3</v>
      </c>
      <c r="AI82" s="977">
        <v>3</v>
      </c>
      <c r="AJ82" s="977">
        <v>3</v>
      </c>
      <c r="AK82" s="977">
        <v>3</v>
      </c>
      <c r="AL82" s="977">
        <v>3</v>
      </c>
      <c r="AM82" s="230"/>
      <c r="AN82" s="213"/>
      <c r="AO82" s="213"/>
      <c r="AP82" s="202"/>
      <c r="AQ82" s="202"/>
      <c r="AR82" s="202"/>
      <c r="AS82" s="200"/>
    </row>
    <row r="83" spans="1:45" ht="19.5" customHeight="1" x14ac:dyDescent="0.25">
      <c r="A83" s="230"/>
      <c r="B83" s="236"/>
      <c r="C83" s="882"/>
      <c r="D83" s="884"/>
      <c r="E83" s="208" t="s">
        <v>2360</v>
      </c>
      <c r="F83" s="568">
        <v>1</v>
      </c>
      <c r="G83" s="867"/>
      <c r="H83" s="867"/>
      <c r="I83" s="867"/>
      <c r="J83" s="867"/>
      <c r="K83" s="867"/>
      <c r="L83" s="867"/>
      <c r="M83" s="867"/>
      <c r="N83" s="867"/>
      <c r="O83" s="867"/>
      <c r="P83" s="867"/>
      <c r="Q83" s="867"/>
      <c r="R83" s="867"/>
      <c r="S83" s="867"/>
      <c r="T83" s="973"/>
      <c r="U83" s="973"/>
      <c r="V83" s="973"/>
      <c r="W83" s="973"/>
      <c r="X83" s="973"/>
      <c r="Y83" s="973"/>
      <c r="Z83" s="973"/>
      <c r="AA83" s="973"/>
      <c r="AB83" s="973"/>
      <c r="AC83" s="973"/>
      <c r="AD83" s="973"/>
      <c r="AE83" s="867"/>
      <c r="AF83" s="867"/>
      <c r="AG83" s="867"/>
      <c r="AH83" s="867"/>
      <c r="AI83" s="867"/>
      <c r="AJ83" s="867"/>
      <c r="AK83" s="867"/>
      <c r="AL83" s="867"/>
      <c r="AM83" s="230"/>
      <c r="AN83" s="213"/>
      <c r="AO83" s="213"/>
      <c r="AP83" s="202"/>
      <c r="AQ83" s="202"/>
      <c r="AR83" s="202"/>
      <c r="AS83" s="200"/>
    </row>
    <row r="84" spans="1:45" ht="15" customHeight="1" x14ac:dyDescent="0.25">
      <c r="A84" s="230"/>
      <c r="B84" s="236">
        <v>3</v>
      </c>
      <c r="C84" s="245" t="s">
        <v>1125</v>
      </c>
      <c r="D84" s="246"/>
      <c r="E84" s="223" t="s">
        <v>1058</v>
      </c>
      <c r="F84" s="215">
        <v>3</v>
      </c>
      <c r="G84" s="970">
        <v>3</v>
      </c>
      <c r="H84" s="970">
        <v>3</v>
      </c>
      <c r="I84" s="970">
        <v>3</v>
      </c>
      <c r="J84" s="970">
        <v>3</v>
      </c>
      <c r="K84" s="970">
        <v>3</v>
      </c>
      <c r="L84" s="970">
        <v>3</v>
      </c>
      <c r="M84" s="970">
        <v>3</v>
      </c>
      <c r="N84" s="970">
        <v>3</v>
      </c>
      <c r="O84" s="970">
        <v>3</v>
      </c>
      <c r="P84" s="970">
        <v>3</v>
      </c>
      <c r="Q84" s="970">
        <v>3</v>
      </c>
      <c r="R84" s="970">
        <v>3</v>
      </c>
      <c r="S84" s="970">
        <v>3</v>
      </c>
      <c r="T84" s="971">
        <v>3</v>
      </c>
      <c r="U84" s="971">
        <v>3</v>
      </c>
      <c r="V84" s="971">
        <v>3</v>
      </c>
      <c r="W84" s="971">
        <v>3</v>
      </c>
      <c r="X84" s="971">
        <v>3</v>
      </c>
      <c r="Y84" s="971">
        <v>3</v>
      </c>
      <c r="Z84" s="971">
        <v>3</v>
      </c>
      <c r="AA84" s="971">
        <v>3</v>
      </c>
      <c r="AB84" s="971">
        <v>3</v>
      </c>
      <c r="AC84" s="971">
        <v>3</v>
      </c>
      <c r="AD84" s="971">
        <v>3</v>
      </c>
      <c r="AE84" s="970">
        <v>3</v>
      </c>
      <c r="AF84" s="970">
        <v>3</v>
      </c>
      <c r="AG84" s="970">
        <v>3</v>
      </c>
      <c r="AH84" s="970">
        <v>3</v>
      </c>
      <c r="AI84" s="970">
        <v>3</v>
      </c>
      <c r="AJ84" s="970">
        <v>3</v>
      </c>
      <c r="AK84" s="970">
        <v>3</v>
      </c>
      <c r="AL84" s="970">
        <v>3</v>
      </c>
      <c r="AM84" s="230"/>
      <c r="AN84" s="213"/>
      <c r="AO84" s="213"/>
      <c r="AP84" s="202"/>
      <c r="AQ84" s="202"/>
      <c r="AR84" s="202"/>
      <c r="AS84" s="200"/>
    </row>
    <row r="85" spans="1:45" ht="15" customHeight="1" x14ac:dyDescent="0.25">
      <c r="A85" s="230"/>
      <c r="B85" s="236"/>
      <c r="C85" s="272"/>
      <c r="D85" s="267"/>
      <c r="E85" s="223" t="s">
        <v>1055</v>
      </c>
      <c r="F85" s="215">
        <v>0</v>
      </c>
      <c r="G85" s="867"/>
      <c r="H85" s="867"/>
      <c r="I85" s="867"/>
      <c r="J85" s="867"/>
      <c r="K85" s="867"/>
      <c r="L85" s="867"/>
      <c r="M85" s="867"/>
      <c r="N85" s="867"/>
      <c r="O85" s="867"/>
      <c r="P85" s="867"/>
      <c r="Q85" s="867"/>
      <c r="R85" s="867"/>
      <c r="S85" s="867"/>
      <c r="T85" s="973"/>
      <c r="U85" s="973"/>
      <c r="V85" s="973"/>
      <c r="W85" s="973"/>
      <c r="X85" s="973"/>
      <c r="Y85" s="973"/>
      <c r="Z85" s="973"/>
      <c r="AA85" s="973"/>
      <c r="AB85" s="973"/>
      <c r="AC85" s="973"/>
      <c r="AD85" s="973"/>
      <c r="AE85" s="867"/>
      <c r="AF85" s="867"/>
      <c r="AG85" s="867"/>
      <c r="AH85" s="867"/>
      <c r="AI85" s="867"/>
      <c r="AJ85" s="867"/>
      <c r="AK85" s="867"/>
      <c r="AL85" s="867"/>
      <c r="AM85" s="230"/>
      <c r="AN85" s="213"/>
      <c r="AO85" s="213"/>
      <c r="AP85" s="202"/>
      <c r="AQ85" s="202"/>
      <c r="AR85" s="202"/>
      <c r="AS85" s="200"/>
    </row>
    <row r="86" spans="1:45" ht="15" customHeight="1" x14ac:dyDescent="0.25">
      <c r="A86" s="230"/>
      <c r="B86" s="236">
        <v>4</v>
      </c>
      <c r="C86" s="245" t="s">
        <v>1126</v>
      </c>
      <c r="D86" s="246"/>
      <c r="E86" s="230"/>
      <c r="F86" s="239"/>
      <c r="G86" s="230"/>
      <c r="H86" s="230"/>
      <c r="I86" s="230"/>
      <c r="J86" s="230"/>
      <c r="K86" s="230"/>
      <c r="L86" s="230"/>
      <c r="M86" s="230"/>
      <c r="N86" s="230"/>
      <c r="O86" s="230"/>
      <c r="P86" s="230"/>
      <c r="Q86" s="230"/>
      <c r="R86" s="230"/>
      <c r="S86" s="230"/>
      <c r="T86" s="814"/>
      <c r="U86" s="814"/>
      <c r="V86" s="814"/>
      <c r="W86" s="814"/>
      <c r="X86" s="814"/>
      <c r="Y86" s="814"/>
      <c r="Z86" s="814"/>
      <c r="AA86" s="814"/>
      <c r="AB86" s="814"/>
      <c r="AC86" s="814"/>
      <c r="AD86" s="814"/>
      <c r="AE86" s="230"/>
      <c r="AF86" s="230"/>
      <c r="AG86" s="230"/>
      <c r="AH86" s="230"/>
      <c r="AI86" s="230"/>
      <c r="AJ86" s="230"/>
      <c r="AK86" s="230"/>
      <c r="AL86" s="230"/>
      <c r="AM86" s="230"/>
      <c r="AN86" s="213"/>
      <c r="AO86" s="213"/>
      <c r="AP86" s="202"/>
      <c r="AQ86" s="202"/>
      <c r="AR86" s="202"/>
      <c r="AS86" s="200"/>
    </row>
    <row r="87" spans="1:45" ht="15" customHeight="1" x14ac:dyDescent="0.25">
      <c r="A87" s="230"/>
      <c r="B87" s="236"/>
      <c r="C87" s="264" t="s">
        <v>1127</v>
      </c>
      <c r="D87" s="273"/>
      <c r="E87" s="248" t="s">
        <v>1058</v>
      </c>
      <c r="F87" s="215">
        <v>3</v>
      </c>
      <c r="G87" s="970">
        <v>3</v>
      </c>
      <c r="H87" s="970">
        <v>3</v>
      </c>
      <c r="I87" s="970">
        <v>3</v>
      </c>
      <c r="J87" s="970">
        <v>3</v>
      </c>
      <c r="K87" s="970">
        <v>3</v>
      </c>
      <c r="L87" s="970">
        <v>3</v>
      </c>
      <c r="M87" s="970">
        <v>3</v>
      </c>
      <c r="N87" s="970">
        <v>3</v>
      </c>
      <c r="O87" s="970">
        <v>3</v>
      </c>
      <c r="P87" s="970">
        <v>3</v>
      </c>
      <c r="Q87" s="970">
        <v>3</v>
      </c>
      <c r="R87" s="970">
        <v>3</v>
      </c>
      <c r="S87" s="970">
        <v>3</v>
      </c>
      <c r="T87" s="971">
        <v>3</v>
      </c>
      <c r="U87" s="971">
        <v>3</v>
      </c>
      <c r="V87" s="971">
        <v>3</v>
      </c>
      <c r="W87" s="971">
        <v>3</v>
      </c>
      <c r="X87" s="971">
        <v>3</v>
      </c>
      <c r="Y87" s="971">
        <v>3</v>
      </c>
      <c r="Z87" s="971">
        <v>3</v>
      </c>
      <c r="AA87" s="971">
        <v>3</v>
      </c>
      <c r="AB87" s="971">
        <v>3</v>
      </c>
      <c r="AC87" s="971">
        <v>3</v>
      </c>
      <c r="AD87" s="971">
        <v>3</v>
      </c>
      <c r="AE87" s="971">
        <v>3</v>
      </c>
      <c r="AF87" s="971">
        <v>3</v>
      </c>
      <c r="AG87" s="971">
        <v>3</v>
      </c>
      <c r="AH87" s="971">
        <v>3</v>
      </c>
      <c r="AI87" s="970">
        <v>3</v>
      </c>
      <c r="AJ87" s="970">
        <v>3</v>
      </c>
      <c r="AK87" s="970">
        <v>3</v>
      </c>
      <c r="AL87" s="970">
        <v>3</v>
      </c>
      <c r="AM87" s="230"/>
      <c r="AN87" s="213"/>
      <c r="AO87" s="213"/>
      <c r="AP87" s="202"/>
      <c r="AQ87" s="202"/>
      <c r="AR87" s="202"/>
      <c r="AS87" s="200"/>
    </row>
    <row r="88" spans="1:45" ht="15" customHeight="1" x14ac:dyDescent="0.25">
      <c r="A88" s="230"/>
      <c r="B88" s="236"/>
      <c r="C88" s="264"/>
      <c r="D88" s="273"/>
      <c r="E88" s="248" t="s">
        <v>1055</v>
      </c>
      <c r="F88" s="215">
        <v>0</v>
      </c>
      <c r="G88" s="867"/>
      <c r="H88" s="867"/>
      <c r="I88" s="867"/>
      <c r="J88" s="867"/>
      <c r="K88" s="867"/>
      <c r="L88" s="867"/>
      <c r="M88" s="867"/>
      <c r="N88" s="867"/>
      <c r="O88" s="867"/>
      <c r="P88" s="867"/>
      <c r="Q88" s="867"/>
      <c r="R88" s="867"/>
      <c r="S88" s="867"/>
      <c r="T88" s="973"/>
      <c r="U88" s="973"/>
      <c r="V88" s="973"/>
      <c r="W88" s="973"/>
      <c r="X88" s="973"/>
      <c r="Y88" s="973"/>
      <c r="Z88" s="973"/>
      <c r="AA88" s="973"/>
      <c r="AB88" s="973"/>
      <c r="AC88" s="973"/>
      <c r="AD88" s="975"/>
      <c r="AE88" s="975"/>
      <c r="AF88" s="975"/>
      <c r="AG88" s="975"/>
      <c r="AH88" s="975"/>
      <c r="AI88" s="867"/>
      <c r="AJ88" s="867"/>
      <c r="AK88" s="867"/>
      <c r="AL88" s="867"/>
      <c r="AM88" s="230"/>
      <c r="AN88" s="213"/>
      <c r="AO88" s="213"/>
      <c r="AP88" s="202"/>
      <c r="AQ88" s="202"/>
      <c r="AR88" s="202"/>
      <c r="AS88" s="200"/>
    </row>
    <row r="89" spans="1:45" ht="21.75" customHeight="1" x14ac:dyDescent="0.25">
      <c r="A89" s="230"/>
      <c r="B89" s="236"/>
      <c r="C89" s="981" t="s">
        <v>1128</v>
      </c>
      <c r="D89" s="982"/>
      <c r="E89" s="248" t="s">
        <v>1058</v>
      </c>
      <c r="F89" s="215">
        <v>3</v>
      </c>
      <c r="G89" s="970">
        <v>3</v>
      </c>
      <c r="H89" s="970">
        <v>3</v>
      </c>
      <c r="I89" s="970">
        <v>3</v>
      </c>
      <c r="J89" s="970">
        <v>3</v>
      </c>
      <c r="K89" s="970">
        <v>3</v>
      </c>
      <c r="L89" s="970">
        <v>3</v>
      </c>
      <c r="M89" s="970">
        <v>3</v>
      </c>
      <c r="N89" s="970">
        <v>3</v>
      </c>
      <c r="O89" s="970">
        <v>3</v>
      </c>
      <c r="P89" s="970">
        <v>3</v>
      </c>
      <c r="Q89" s="970">
        <v>3</v>
      </c>
      <c r="R89" s="970">
        <v>3</v>
      </c>
      <c r="S89" s="970">
        <v>3</v>
      </c>
      <c r="T89" s="971">
        <v>3</v>
      </c>
      <c r="U89" s="971">
        <v>3</v>
      </c>
      <c r="V89" s="971">
        <v>3</v>
      </c>
      <c r="W89" s="971">
        <v>3</v>
      </c>
      <c r="X89" s="971">
        <v>3</v>
      </c>
      <c r="Y89" s="971">
        <v>3</v>
      </c>
      <c r="Z89" s="971">
        <v>3</v>
      </c>
      <c r="AA89" s="971">
        <v>3</v>
      </c>
      <c r="AB89" s="971">
        <v>3</v>
      </c>
      <c r="AC89" s="971">
        <v>3</v>
      </c>
      <c r="AD89" s="971">
        <v>3</v>
      </c>
      <c r="AE89" s="970">
        <v>3</v>
      </c>
      <c r="AF89" s="970">
        <v>3</v>
      </c>
      <c r="AG89" s="970">
        <v>3</v>
      </c>
      <c r="AH89" s="970">
        <v>3</v>
      </c>
      <c r="AI89" s="970">
        <v>3</v>
      </c>
      <c r="AJ89" s="970">
        <v>3</v>
      </c>
      <c r="AK89" s="970">
        <v>3</v>
      </c>
      <c r="AL89" s="970">
        <v>3</v>
      </c>
      <c r="AM89" s="230"/>
      <c r="AN89" s="213"/>
      <c r="AO89" s="213"/>
      <c r="AP89" s="202"/>
      <c r="AQ89" s="202"/>
      <c r="AR89" s="202"/>
      <c r="AS89" s="200"/>
    </row>
    <row r="90" spans="1:45" ht="15" customHeight="1" x14ac:dyDescent="0.25">
      <c r="A90" s="230"/>
      <c r="B90" s="236"/>
      <c r="C90" s="902"/>
      <c r="D90" s="982"/>
      <c r="E90" s="248" t="s">
        <v>1055</v>
      </c>
      <c r="F90" s="215">
        <v>0</v>
      </c>
      <c r="G90" s="867"/>
      <c r="H90" s="867"/>
      <c r="I90" s="867"/>
      <c r="J90" s="867"/>
      <c r="K90" s="867"/>
      <c r="L90" s="867"/>
      <c r="M90" s="867"/>
      <c r="N90" s="867"/>
      <c r="O90" s="867"/>
      <c r="P90" s="867"/>
      <c r="Q90" s="867"/>
      <c r="R90" s="867"/>
      <c r="S90" s="867"/>
      <c r="T90" s="973"/>
      <c r="U90" s="973"/>
      <c r="V90" s="973"/>
      <c r="W90" s="973"/>
      <c r="X90" s="973"/>
      <c r="Y90" s="973"/>
      <c r="Z90" s="973"/>
      <c r="AA90" s="973"/>
      <c r="AB90" s="973"/>
      <c r="AC90" s="973"/>
      <c r="AD90" s="973"/>
      <c r="AE90" s="867"/>
      <c r="AF90" s="867"/>
      <c r="AG90" s="867"/>
      <c r="AH90" s="867"/>
      <c r="AI90" s="867"/>
      <c r="AJ90" s="867"/>
      <c r="AK90" s="867"/>
      <c r="AL90" s="867"/>
      <c r="AM90" s="230"/>
      <c r="AN90" s="213"/>
      <c r="AO90" s="213"/>
      <c r="AP90" s="202"/>
      <c r="AQ90" s="202"/>
      <c r="AR90" s="202"/>
      <c r="AS90" s="200"/>
    </row>
    <row r="91" spans="1:45" ht="15" customHeight="1" x14ac:dyDescent="0.25">
      <c r="A91" s="230"/>
      <c r="B91" s="236"/>
      <c r="C91" s="264" t="s">
        <v>1129</v>
      </c>
      <c r="D91" s="273"/>
      <c r="E91" s="248" t="s">
        <v>1058</v>
      </c>
      <c r="F91" s="215">
        <v>3</v>
      </c>
      <c r="G91" s="970">
        <v>3</v>
      </c>
      <c r="H91" s="970">
        <v>3</v>
      </c>
      <c r="I91" s="970">
        <v>3</v>
      </c>
      <c r="J91" s="970">
        <v>3</v>
      </c>
      <c r="K91" s="970">
        <v>3</v>
      </c>
      <c r="L91" s="970">
        <v>3</v>
      </c>
      <c r="M91" s="970">
        <v>3</v>
      </c>
      <c r="N91" s="970">
        <v>3</v>
      </c>
      <c r="O91" s="970">
        <v>3</v>
      </c>
      <c r="P91" s="970">
        <v>3</v>
      </c>
      <c r="Q91" s="970">
        <v>3</v>
      </c>
      <c r="R91" s="970">
        <v>3</v>
      </c>
      <c r="S91" s="970">
        <v>3</v>
      </c>
      <c r="T91" s="971">
        <v>3</v>
      </c>
      <c r="U91" s="971">
        <v>3</v>
      </c>
      <c r="V91" s="971">
        <v>3</v>
      </c>
      <c r="W91" s="971">
        <v>3</v>
      </c>
      <c r="X91" s="971">
        <v>3</v>
      </c>
      <c r="Y91" s="971">
        <v>3</v>
      </c>
      <c r="Z91" s="971">
        <v>3</v>
      </c>
      <c r="AA91" s="971">
        <v>3</v>
      </c>
      <c r="AB91" s="971">
        <v>3</v>
      </c>
      <c r="AC91" s="971">
        <v>3</v>
      </c>
      <c r="AD91" s="971">
        <v>3</v>
      </c>
      <c r="AE91" s="970">
        <v>3</v>
      </c>
      <c r="AF91" s="970">
        <v>3</v>
      </c>
      <c r="AG91" s="970">
        <v>3</v>
      </c>
      <c r="AH91" s="970">
        <v>3</v>
      </c>
      <c r="AI91" s="970">
        <v>3</v>
      </c>
      <c r="AJ91" s="970">
        <v>3</v>
      </c>
      <c r="AK91" s="970">
        <v>3</v>
      </c>
      <c r="AL91" s="970">
        <v>3</v>
      </c>
      <c r="AM91" s="230"/>
      <c r="AN91" s="213"/>
      <c r="AO91" s="213"/>
      <c r="AP91" s="202"/>
      <c r="AQ91" s="202"/>
      <c r="AR91" s="202"/>
      <c r="AS91" s="200"/>
    </row>
    <row r="92" spans="1:45" ht="15" customHeight="1" x14ac:dyDescent="0.25">
      <c r="A92" s="230"/>
      <c r="B92" s="236"/>
      <c r="C92" s="272"/>
      <c r="D92" s="267"/>
      <c r="E92" s="248" t="s">
        <v>1055</v>
      </c>
      <c r="F92" s="215">
        <v>0</v>
      </c>
      <c r="G92" s="867"/>
      <c r="H92" s="867"/>
      <c r="I92" s="867"/>
      <c r="J92" s="867"/>
      <c r="K92" s="867"/>
      <c r="L92" s="867"/>
      <c r="M92" s="867"/>
      <c r="N92" s="867"/>
      <c r="O92" s="867"/>
      <c r="P92" s="867"/>
      <c r="Q92" s="867"/>
      <c r="R92" s="867"/>
      <c r="S92" s="867"/>
      <c r="T92" s="973"/>
      <c r="U92" s="973"/>
      <c r="V92" s="973"/>
      <c r="W92" s="973"/>
      <c r="X92" s="973"/>
      <c r="Y92" s="973"/>
      <c r="Z92" s="973"/>
      <c r="AA92" s="973"/>
      <c r="AB92" s="973"/>
      <c r="AC92" s="973"/>
      <c r="AD92" s="973"/>
      <c r="AE92" s="867"/>
      <c r="AF92" s="867"/>
      <c r="AG92" s="867"/>
      <c r="AH92" s="867"/>
      <c r="AI92" s="867"/>
      <c r="AJ92" s="867"/>
      <c r="AK92" s="867"/>
      <c r="AL92" s="867"/>
      <c r="AM92" s="230"/>
      <c r="AN92" s="213"/>
      <c r="AO92" s="213"/>
      <c r="AP92" s="202"/>
      <c r="AQ92" s="202"/>
      <c r="AR92" s="202"/>
      <c r="AS92" s="200"/>
    </row>
    <row r="93" spans="1:45" ht="15" customHeight="1" x14ac:dyDescent="0.25">
      <c r="A93" s="230"/>
      <c r="B93" s="236">
        <v>5</v>
      </c>
      <c r="C93" s="245" t="s">
        <v>1130</v>
      </c>
      <c r="D93" s="246"/>
      <c r="E93" s="223" t="s">
        <v>1058</v>
      </c>
      <c r="F93" s="215">
        <v>3</v>
      </c>
      <c r="G93" s="970">
        <v>3</v>
      </c>
      <c r="H93" s="970">
        <v>3</v>
      </c>
      <c r="I93" s="970">
        <v>3</v>
      </c>
      <c r="J93" s="970">
        <v>3</v>
      </c>
      <c r="K93" s="970">
        <v>3</v>
      </c>
      <c r="L93" s="970">
        <v>3</v>
      </c>
      <c r="M93" s="970">
        <v>3</v>
      </c>
      <c r="N93" s="970">
        <v>3</v>
      </c>
      <c r="O93" s="970">
        <v>3</v>
      </c>
      <c r="P93" s="970">
        <v>3</v>
      </c>
      <c r="Q93" s="970">
        <v>3</v>
      </c>
      <c r="R93" s="970">
        <v>3</v>
      </c>
      <c r="S93" s="970">
        <v>3</v>
      </c>
      <c r="T93" s="971">
        <v>3</v>
      </c>
      <c r="U93" s="971">
        <v>3</v>
      </c>
      <c r="V93" s="971">
        <v>3</v>
      </c>
      <c r="W93" s="971">
        <v>3</v>
      </c>
      <c r="X93" s="971">
        <v>0</v>
      </c>
      <c r="Y93" s="971">
        <v>3</v>
      </c>
      <c r="Z93" s="971">
        <v>3</v>
      </c>
      <c r="AA93" s="971">
        <v>3</v>
      </c>
      <c r="AB93" s="971">
        <v>3</v>
      </c>
      <c r="AC93" s="971">
        <v>3</v>
      </c>
      <c r="AD93" s="971">
        <v>0</v>
      </c>
      <c r="AE93" s="970">
        <v>0</v>
      </c>
      <c r="AF93" s="970">
        <v>0</v>
      </c>
      <c r="AG93" s="970">
        <v>0</v>
      </c>
      <c r="AH93" s="970">
        <v>0</v>
      </c>
      <c r="AI93" s="970">
        <v>0</v>
      </c>
      <c r="AJ93" s="970">
        <v>0</v>
      </c>
      <c r="AK93" s="970">
        <v>0</v>
      </c>
      <c r="AL93" s="970">
        <v>0</v>
      </c>
      <c r="AM93" s="230"/>
      <c r="AN93" s="213"/>
      <c r="AO93" s="213"/>
      <c r="AP93" s="202"/>
      <c r="AQ93" s="202"/>
      <c r="AR93" s="202"/>
      <c r="AS93" s="200"/>
    </row>
    <row r="94" spans="1:45" ht="15" customHeight="1" x14ac:dyDescent="0.25">
      <c r="A94" s="230"/>
      <c r="B94" s="236"/>
      <c r="C94" s="272"/>
      <c r="D94" s="267"/>
      <c r="E94" s="223" t="s">
        <v>1055</v>
      </c>
      <c r="F94" s="215">
        <v>0</v>
      </c>
      <c r="G94" s="867"/>
      <c r="H94" s="867"/>
      <c r="I94" s="867"/>
      <c r="J94" s="867"/>
      <c r="K94" s="867"/>
      <c r="L94" s="867"/>
      <c r="M94" s="867"/>
      <c r="N94" s="867"/>
      <c r="O94" s="867"/>
      <c r="P94" s="867"/>
      <c r="Q94" s="867"/>
      <c r="R94" s="867"/>
      <c r="S94" s="867"/>
      <c r="T94" s="973"/>
      <c r="U94" s="973"/>
      <c r="V94" s="973"/>
      <c r="W94" s="973"/>
      <c r="X94" s="973"/>
      <c r="Y94" s="973"/>
      <c r="Z94" s="973"/>
      <c r="AA94" s="973"/>
      <c r="AB94" s="973"/>
      <c r="AC94" s="973"/>
      <c r="AD94" s="973"/>
      <c r="AE94" s="867"/>
      <c r="AF94" s="867"/>
      <c r="AG94" s="867"/>
      <c r="AH94" s="867"/>
      <c r="AI94" s="867"/>
      <c r="AJ94" s="867"/>
      <c r="AK94" s="867"/>
      <c r="AL94" s="867"/>
      <c r="AM94" s="230"/>
      <c r="AN94" s="213"/>
      <c r="AO94" s="213"/>
      <c r="AP94" s="202"/>
      <c r="AQ94" s="202"/>
      <c r="AR94" s="202"/>
      <c r="AS94" s="200"/>
    </row>
    <row r="95" spans="1:45" ht="15" customHeight="1" x14ac:dyDescent="0.25">
      <c r="A95" s="230"/>
      <c r="B95" s="236">
        <v>6</v>
      </c>
      <c r="C95" s="245" t="s">
        <v>1131</v>
      </c>
      <c r="D95" s="246"/>
      <c r="E95" s="223" t="s">
        <v>1132</v>
      </c>
      <c r="F95" s="215">
        <v>3</v>
      </c>
      <c r="G95" s="970">
        <v>3</v>
      </c>
      <c r="H95" s="970">
        <v>3</v>
      </c>
      <c r="I95" s="970">
        <v>3</v>
      </c>
      <c r="J95" s="970">
        <v>3</v>
      </c>
      <c r="K95" s="970">
        <v>3</v>
      </c>
      <c r="L95" s="970">
        <v>3</v>
      </c>
      <c r="M95" s="970">
        <v>3</v>
      </c>
      <c r="N95" s="970">
        <v>3</v>
      </c>
      <c r="O95" s="971">
        <v>3</v>
      </c>
      <c r="P95" s="971">
        <v>3</v>
      </c>
      <c r="Q95" s="971">
        <v>3</v>
      </c>
      <c r="R95" s="971">
        <v>3</v>
      </c>
      <c r="S95" s="971">
        <v>3</v>
      </c>
      <c r="T95" s="971">
        <v>3</v>
      </c>
      <c r="U95" s="971">
        <v>3</v>
      </c>
      <c r="V95" s="971">
        <v>3</v>
      </c>
      <c r="W95" s="971">
        <v>3</v>
      </c>
      <c r="X95" s="971">
        <v>3</v>
      </c>
      <c r="Y95" s="971">
        <v>3</v>
      </c>
      <c r="Z95" s="971">
        <v>3</v>
      </c>
      <c r="AA95" s="971">
        <v>3</v>
      </c>
      <c r="AB95" s="971">
        <v>3</v>
      </c>
      <c r="AC95" s="971">
        <v>3</v>
      </c>
      <c r="AD95" s="971">
        <v>3</v>
      </c>
      <c r="AE95" s="970">
        <v>3</v>
      </c>
      <c r="AF95" s="970">
        <v>3</v>
      </c>
      <c r="AG95" s="970">
        <v>3</v>
      </c>
      <c r="AH95" s="970">
        <v>3</v>
      </c>
      <c r="AI95" s="970">
        <v>3</v>
      </c>
      <c r="AJ95" s="970">
        <v>3</v>
      </c>
      <c r="AK95" s="970">
        <v>3</v>
      </c>
      <c r="AL95" s="970">
        <v>3</v>
      </c>
      <c r="AM95" s="230"/>
      <c r="AN95" s="213"/>
      <c r="AO95" s="213"/>
      <c r="AP95" s="202"/>
      <c r="AQ95" s="202"/>
      <c r="AR95" s="202"/>
      <c r="AS95" s="200"/>
    </row>
    <row r="96" spans="1:45" ht="15" customHeight="1" x14ac:dyDescent="0.25">
      <c r="A96" s="230"/>
      <c r="B96" s="236"/>
      <c r="C96" s="981" t="s">
        <v>1133</v>
      </c>
      <c r="D96" s="982"/>
      <c r="E96" s="223" t="s">
        <v>1134</v>
      </c>
      <c r="F96" s="215">
        <v>0</v>
      </c>
      <c r="G96" s="866"/>
      <c r="H96" s="866"/>
      <c r="I96" s="866"/>
      <c r="J96" s="866"/>
      <c r="K96" s="866"/>
      <c r="L96" s="866"/>
      <c r="M96" s="866"/>
      <c r="N96" s="866"/>
      <c r="O96" s="974"/>
      <c r="P96" s="974"/>
      <c r="Q96" s="974"/>
      <c r="R96" s="974"/>
      <c r="S96" s="974"/>
      <c r="T96" s="972"/>
      <c r="U96" s="972"/>
      <c r="V96" s="972"/>
      <c r="W96" s="972"/>
      <c r="X96" s="972"/>
      <c r="Y96" s="972"/>
      <c r="Z96" s="972"/>
      <c r="AA96" s="972"/>
      <c r="AB96" s="972"/>
      <c r="AC96" s="972"/>
      <c r="AD96" s="972"/>
      <c r="AE96" s="866"/>
      <c r="AF96" s="866"/>
      <c r="AG96" s="866"/>
      <c r="AH96" s="866"/>
      <c r="AI96" s="866"/>
      <c r="AJ96" s="866"/>
      <c r="AK96" s="866"/>
      <c r="AL96" s="866"/>
      <c r="AM96" s="230"/>
      <c r="AN96" s="213"/>
      <c r="AO96" s="213"/>
      <c r="AP96" s="202"/>
      <c r="AQ96" s="202"/>
      <c r="AR96" s="202"/>
      <c r="AS96" s="200"/>
    </row>
    <row r="97" spans="1:45" ht="15" customHeight="1" x14ac:dyDescent="0.25">
      <c r="A97" s="230"/>
      <c r="B97" s="236"/>
      <c r="C97" s="882"/>
      <c r="D97" s="884"/>
      <c r="E97" s="223" t="s">
        <v>1135</v>
      </c>
      <c r="F97" s="215">
        <v>3</v>
      </c>
      <c r="G97" s="867"/>
      <c r="H97" s="867"/>
      <c r="I97" s="867"/>
      <c r="J97" s="867"/>
      <c r="K97" s="867"/>
      <c r="L97" s="867"/>
      <c r="M97" s="867"/>
      <c r="N97" s="867"/>
      <c r="O97" s="975"/>
      <c r="P97" s="975"/>
      <c r="Q97" s="975"/>
      <c r="R97" s="975"/>
      <c r="S97" s="975"/>
      <c r="T97" s="973"/>
      <c r="U97" s="973"/>
      <c r="V97" s="973"/>
      <c r="W97" s="973"/>
      <c r="X97" s="973"/>
      <c r="Y97" s="973"/>
      <c r="Z97" s="973"/>
      <c r="AA97" s="973"/>
      <c r="AB97" s="973"/>
      <c r="AC97" s="973"/>
      <c r="AD97" s="973"/>
      <c r="AE97" s="867"/>
      <c r="AF97" s="867"/>
      <c r="AG97" s="867"/>
      <c r="AH97" s="867"/>
      <c r="AI97" s="867"/>
      <c r="AJ97" s="867"/>
      <c r="AK97" s="867"/>
      <c r="AL97" s="867"/>
      <c r="AM97" s="230"/>
      <c r="AN97" s="213"/>
      <c r="AO97" s="213"/>
      <c r="AP97" s="202"/>
      <c r="AQ97" s="202"/>
      <c r="AR97" s="202"/>
      <c r="AS97" s="200"/>
    </row>
    <row r="98" spans="1:45" ht="15" customHeight="1" x14ac:dyDescent="0.25">
      <c r="A98" s="230"/>
      <c r="B98" s="236">
        <v>7</v>
      </c>
      <c r="C98" s="245" t="s">
        <v>1136</v>
      </c>
      <c r="D98" s="246"/>
      <c r="E98" s="223" t="s">
        <v>1058</v>
      </c>
      <c r="F98" s="215">
        <v>3</v>
      </c>
      <c r="G98" s="970">
        <v>3</v>
      </c>
      <c r="H98" s="970">
        <v>3</v>
      </c>
      <c r="I98" s="970">
        <v>3</v>
      </c>
      <c r="J98" s="970">
        <v>3</v>
      </c>
      <c r="K98" s="970">
        <v>3</v>
      </c>
      <c r="L98" s="970">
        <v>3</v>
      </c>
      <c r="M98" s="970">
        <v>3</v>
      </c>
      <c r="N98" s="970">
        <v>3</v>
      </c>
      <c r="O98" s="970">
        <v>3</v>
      </c>
      <c r="P98" s="970">
        <v>3</v>
      </c>
      <c r="Q98" s="970">
        <v>3</v>
      </c>
      <c r="R98" s="970">
        <v>3</v>
      </c>
      <c r="S98" s="970">
        <v>3</v>
      </c>
      <c r="T98" s="971">
        <v>3</v>
      </c>
      <c r="U98" s="971">
        <v>3</v>
      </c>
      <c r="V98" s="971">
        <v>3</v>
      </c>
      <c r="W98" s="971">
        <v>3</v>
      </c>
      <c r="X98" s="971">
        <v>3</v>
      </c>
      <c r="Y98" s="971">
        <v>3</v>
      </c>
      <c r="Z98" s="971">
        <v>3</v>
      </c>
      <c r="AA98" s="971">
        <v>3</v>
      </c>
      <c r="AB98" s="971">
        <v>2</v>
      </c>
      <c r="AC98" s="971">
        <v>3</v>
      </c>
      <c r="AD98" s="971">
        <v>3</v>
      </c>
      <c r="AE98" s="970">
        <v>3</v>
      </c>
      <c r="AF98" s="970">
        <v>3</v>
      </c>
      <c r="AG98" s="970">
        <v>3</v>
      </c>
      <c r="AH98" s="970">
        <v>3</v>
      </c>
      <c r="AI98" s="970">
        <v>3</v>
      </c>
      <c r="AJ98" s="970">
        <v>3</v>
      </c>
      <c r="AK98" s="970">
        <v>3</v>
      </c>
      <c r="AL98" s="970">
        <v>3</v>
      </c>
      <c r="AM98" s="230"/>
      <c r="AN98" s="213"/>
      <c r="AO98" s="213"/>
      <c r="AP98" s="202"/>
      <c r="AQ98" s="202"/>
      <c r="AR98" s="202"/>
      <c r="AS98" s="200"/>
    </row>
    <row r="99" spans="1:45" ht="15" customHeight="1" x14ac:dyDescent="0.25">
      <c r="A99" s="230"/>
      <c r="B99" s="236"/>
      <c r="C99" s="272"/>
      <c r="D99" s="267"/>
      <c r="E99" s="223" t="s">
        <v>1055</v>
      </c>
      <c r="F99" s="215">
        <v>0</v>
      </c>
      <c r="G99" s="867"/>
      <c r="H99" s="867"/>
      <c r="I99" s="867"/>
      <c r="J99" s="867"/>
      <c r="K99" s="867"/>
      <c r="L99" s="867"/>
      <c r="M99" s="867"/>
      <c r="N99" s="867"/>
      <c r="O99" s="867"/>
      <c r="P99" s="867"/>
      <c r="Q99" s="867"/>
      <c r="R99" s="867"/>
      <c r="S99" s="867"/>
      <c r="T99" s="973"/>
      <c r="U99" s="973"/>
      <c r="V99" s="973"/>
      <c r="W99" s="973"/>
      <c r="X99" s="973"/>
      <c r="Y99" s="973"/>
      <c r="Z99" s="973"/>
      <c r="AA99" s="973"/>
      <c r="AB99" s="973"/>
      <c r="AC99" s="973"/>
      <c r="AD99" s="973"/>
      <c r="AE99" s="867"/>
      <c r="AF99" s="867"/>
      <c r="AG99" s="867"/>
      <c r="AH99" s="867"/>
      <c r="AI99" s="867"/>
      <c r="AJ99" s="867"/>
      <c r="AK99" s="867"/>
      <c r="AL99" s="867"/>
      <c r="AM99" s="230"/>
      <c r="AN99" s="213"/>
      <c r="AO99" s="213"/>
      <c r="AP99" s="202"/>
      <c r="AQ99" s="202"/>
      <c r="AR99" s="202"/>
      <c r="AS99" s="200"/>
    </row>
    <row r="100" spans="1:45" ht="15" customHeight="1" x14ac:dyDescent="0.25">
      <c r="A100" s="230"/>
      <c r="B100" s="236">
        <v>8</v>
      </c>
      <c r="C100" s="245" t="s">
        <v>1137</v>
      </c>
      <c r="D100" s="246"/>
      <c r="E100" s="223" t="s">
        <v>1138</v>
      </c>
      <c r="F100" s="215">
        <v>3</v>
      </c>
      <c r="G100" s="970">
        <v>3</v>
      </c>
      <c r="H100" s="970">
        <v>3</v>
      </c>
      <c r="I100" s="970">
        <v>3</v>
      </c>
      <c r="J100" s="970">
        <v>3</v>
      </c>
      <c r="K100" s="970">
        <v>3</v>
      </c>
      <c r="L100" s="970">
        <v>3</v>
      </c>
      <c r="M100" s="970">
        <v>3</v>
      </c>
      <c r="N100" s="970">
        <v>3</v>
      </c>
      <c r="O100" s="970">
        <v>3</v>
      </c>
      <c r="P100" s="970">
        <v>3</v>
      </c>
      <c r="Q100" s="970">
        <v>3</v>
      </c>
      <c r="R100" s="970">
        <v>3</v>
      </c>
      <c r="S100" s="970">
        <v>3</v>
      </c>
      <c r="T100" s="971">
        <v>3</v>
      </c>
      <c r="U100" s="971">
        <v>3</v>
      </c>
      <c r="V100" s="971">
        <v>3</v>
      </c>
      <c r="W100" s="971">
        <v>3</v>
      </c>
      <c r="X100" s="971">
        <v>2</v>
      </c>
      <c r="Y100" s="971">
        <v>3</v>
      </c>
      <c r="Z100" s="971">
        <v>3</v>
      </c>
      <c r="AA100" s="971">
        <v>2</v>
      </c>
      <c r="AB100" s="971">
        <v>3</v>
      </c>
      <c r="AC100" s="971">
        <v>3</v>
      </c>
      <c r="AD100" s="971">
        <v>2</v>
      </c>
      <c r="AE100" s="970">
        <v>2</v>
      </c>
      <c r="AF100" s="970">
        <v>2</v>
      </c>
      <c r="AG100" s="970">
        <v>2</v>
      </c>
      <c r="AH100" s="970">
        <v>2</v>
      </c>
      <c r="AI100" s="970">
        <v>2</v>
      </c>
      <c r="AJ100" s="970">
        <v>2</v>
      </c>
      <c r="AK100" s="970">
        <v>2</v>
      </c>
      <c r="AL100" s="970">
        <v>2</v>
      </c>
      <c r="AM100" s="230"/>
      <c r="AN100" s="213"/>
      <c r="AO100" s="213"/>
      <c r="AP100" s="202"/>
      <c r="AQ100" s="202"/>
      <c r="AR100" s="202"/>
      <c r="AS100" s="200"/>
    </row>
    <row r="101" spans="1:45" ht="15" customHeight="1" x14ac:dyDescent="0.25">
      <c r="A101" s="230"/>
      <c r="B101" s="236"/>
      <c r="C101" s="271"/>
      <c r="D101" s="207"/>
      <c r="E101" s="223" t="s">
        <v>1139</v>
      </c>
      <c r="F101" s="215">
        <v>2</v>
      </c>
      <c r="G101" s="866"/>
      <c r="H101" s="866"/>
      <c r="I101" s="866"/>
      <c r="J101" s="866"/>
      <c r="K101" s="866"/>
      <c r="L101" s="866"/>
      <c r="M101" s="866"/>
      <c r="N101" s="866"/>
      <c r="O101" s="866"/>
      <c r="P101" s="866"/>
      <c r="Q101" s="866"/>
      <c r="R101" s="866"/>
      <c r="S101" s="866"/>
      <c r="T101" s="972"/>
      <c r="U101" s="972"/>
      <c r="V101" s="972"/>
      <c r="W101" s="972"/>
      <c r="X101" s="972"/>
      <c r="Y101" s="972"/>
      <c r="Z101" s="972"/>
      <c r="AA101" s="972"/>
      <c r="AB101" s="972"/>
      <c r="AC101" s="972"/>
      <c r="AD101" s="972"/>
      <c r="AE101" s="866"/>
      <c r="AF101" s="866"/>
      <c r="AG101" s="866"/>
      <c r="AH101" s="866"/>
      <c r="AI101" s="866"/>
      <c r="AJ101" s="866"/>
      <c r="AK101" s="866"/>
      <c r="AL101" s="866"/>
      <c r="AM101" s="230"/>
      <c r="AN101" s="213"/>
      <c r="AO101" s="213"/>
      <c r="AP101" s="202"/>
      <c r="AQ101" s="202"/>
      <c r="AR101" s="202"/>
      <c r="AS101" s="200"/>
    </row>
    <row r="102" spans="1:45" ht="15" customHeight="1" x14ac:dyDescent="0.25">
      <c r="A102" s="230"/>
      <c r="B102" s="236"/>
      <c r="C102" s="272"/>
      <c r="D102" s="267"/>
      <c r="E102" s="223" t="s">
        <v>1055</v>
      </c>
      <c r="F102" s="215">
        <v>0</v>
      </c>
      <c r="G102" s="867"/>
      <c r="H102" s="867"/>
      <c r="I102" s="867"/>
      <c r="J102" s="867"/>
      <c r="K102" s="867"/>
      <c r="L102" s="867"/>
      <c r="M102" s="867"/>
      <c r="N102" s="867"/>
      <c r="O102" s="867"/>
      <c r="P102" s="867"/>
      <c r="Q102" s="867"/>
      <c r="R102" s="867"/>
      <c r="S102" s="867"/>
      <c r="T102" s="973"/>
      <c r="U102" s="973"/>
      <c r="V102" s="973"/>
      <c r="W102" s="973"/>
      <c r="X102" s="973"/>
      <c r="Y102" s="973"/>
      <c r="Z102" s="973"/>
      <c r="AA102" s="973"/>
      <c r="AB102" s="973"/>
      <c r="AC102" s="973"/>
      <c r="AD102" s="973"/>
      <c r="AE102" s="867"/>
      <c r="AF102" s="867"/>
      <c r="AG102" s="867"/>
      <c r="AH102" s="867"/>
      <c r="AI102" s="867"/>
      <c r="AJ102" s="867"/>
      <c r="AK102" s="867"/>
      <c r="AL102" s="867"/>
      <c r="AM102" s="230"/>
      <c r="AN102" s="213"/>
      <c r="AO102" s="213"/>
      <c r="AP102" s="202"/>
      <c r="AQ102" s="202"/>
      <c r="AR102" s="202"/>
      <c r="AS102" s="200"/>
    </row>
    <row r="103" spans="1:45" ht="21.75" customHeight="1" x14ac:dyDescent="0.25">
      <c r="A103" s="230"/>
      <c r="B103" s="236">
        <v>9</v>
      </c>
      <c r="C103" s="983" t="s">
        <v>1140</v>
      </c>
      <c r="D103" s="876"/>
      <c r="E103" s="223" t="s">
        <v>1141</v>
      </c>
      <c r="F103" s="215">
        <v>3</v>
      </c>
      <c r="G103" s="970">
        <v>3</v>
      </c>
      <c r="H103" s="970">
        <v>3</v>
      </c>
      <c r="I103" s="970">
        <v>3</v>
      </c>
      <c r="J103" s="970">
        <v>3</v>
      </c>
      <c r="K103" s="970">
        <v>3</v>
      </c>
      <c r="L103" s="970">
        <v>3</v>
      </c>
      <c r="M103" s="970">
        <v>3</v>
      </c>
      <c r="N103" s="970">
        <v>3</v>
      </c>
      <c r="O103" s="970">
        <v>3</v>
      </c>
      <c r="P103" s="970">
        <v>3</v>
      </c>
      <c r="Q103" s="970">
        <v>3</v>
      </c>
      <c r="R103" s="970">
        <v>3</v>
      </c>
      <c r="S103" s="970">
        <v>3</v>
      </c>
      <c r="T103" s="971">
        <v>3</v>
      </c>
      <c r="U103" s="971">
        <v>3</v>
      </c>
      <c r="V103" s="971">
        <v>3</v>
      </c>
      <c r="W103" s="971">
        <v>3</v>
      </c>
      <c r="X103" s="971">
        <v>3</v>
      </c>
      <c r="Y103" s="971">
        <v>3</v>
      </c>
      <c r="Z103" s="971">
        <v>3</v>
      </c>
      <c r="AA103" s="971">
        <v>3</v>
      </c>
      <c r="AB103" s="971">
        <v>3</v>
      </c>
      <c r="AC103" s="971">
        <v>3</v>
      </c>
      <c r="AD103" s="971">
        <v>3</v>
      </c>
      <c r="AE103" s="970">
        <v>3</v>
      </c>
      <c r="AF103" s="970">
        <v>3</v>
      </c>
      <c r="AG103" s="970">
        <v>3</v>
      </c>
      <c r="AH103" s="970">
        <v>3</v>
      </c>
      <c r="AI103" s="970">
        <v>3</v>
      </c>
      <c r="AJ103" s="970">
        <v>3</v>
      </c>
      <c r="AK103" s="970">
        <v>3</v>
      </c>
      <c r="AL103" s="970">
        <v>3</v>
      </c>
      <c r="AM103" s="230"/>
      <c r="AN103" s="213"/>
      <c r="AO103" s="213"/>
      <c r="AP103" s="202"/>
      <c r="AQ103" s="202"/>
      <c r="AR103" s="202"/>
      <c r="AS103" s="200"/>
    </row>
    <row r="104" spans="1:45" ht="21.75" customHeight="1" x14ac:dyDescent="0.25">
      <c r="A104" s="230"/>
      <c r="B104" s="236"/>
      <c r="C104" s="882"/>
      <c r="D104" s="884"/>
      <c r="E104" s="223" t="s">
        <v>1142</v>
      </c>
      <c r="F104" s="215">
        <v>0</v>
      </c>
      <c r="G104" s="867"/>
      <c r="H104" s="867"/>
      <c r="I104" s="867"/>
      <c r="J104" s="867"/>
      <c r="K104" s="867"/>
      <c r="L104" s="867"/>
      <c r="M104" s="867"/>
      <c r="N104" s="867"/>
      <c r="O104" s="867"/>
      <c r="P104" s="867"/>
      <c r="Q104" s="867"/>
      <c r="R104" s="867"/>
      <c r="S104" s="867"/>
      <c r="T104" s="973"/>
      <c r="U104" s="973"/>
      <c r="V104" s="973"/>
      <c r="W104" s="973"/>
      <c r="X104" s="973"/>
      <c r="Y104" s="973"/>
      <c r="Z104" s="973"/>
      <c r="AA104" s="973"/>
      <c r="AB104" s="973"/>
      <c r="AC104" s="973"/>
      <c r="AD104" s="973"/>
      <c r="AE104" s="867"/>
      <c r="AF104" s="867"/>
      <c r="AG104" s="867"/>
      <c r="AH104" s="867"/>
      <c r="AI104" s="867"/>
      <c r="AJ104" s="867"/>
      <c r="AK104" s="867"/>
      <c r="AL104" s="867"/>
      <c r="AM104" s="230"/>
      <c r="AN104" s="213"/>
      <c r="AO104" s="213"/>
      <c r="AP104" s="202"/>
      <c r="AQ104" s="202"/>
      <c r="AR104" s="202"/>
      <c r="AS104" s="200"/>
    </row>
    <row r="105" spans="1:45" ht="21.75" customHeight="1" x14ac:dyDescent="0.25">
      <c r="A105" s="274" t="s">
        <v>1036</v>
      </c>
      <c r="B105" s="275"/>
      <c r="C105" s="276" t="s">
        <v>1143</v>
      </c>
      <c r="D105" s="276"/>
      <c r="E105" s="276"/>
      <c r="F105" s="275"/>
      <c r="G105" s="276"/>
      <c r="H105" s="276"/>
      <c r="I105" s="276"/>
      <c r="J105" s="276"/>
      <c r="K105" s="276"/>
      <c r="L105" s="276"/>
      <c r="M105" s="276"/>
      <c r="N105" s="276"/>
      <c r="O105" s="276"/>
      <c r="P105" s="276"/>
      <c r="Q105" s="276"/>
      <c r="R105" s="276"/>
      <c r="S105" s="276"/>
      <c r="T105" s="816"/>
      <c r="U105" s="816"/>
      <c r="V105" s="816"/>
      <c r="W105" s="816"/>
      <c r="X105" s="816"/>
      <c r="Y105" s="816"/>
      <c r="Z105" s="816"/>
      <c r="AA105" s="816"/>
      <c r="AB105" s="816"/>
      <c r="AC105" s="816"/>
      <c r="AD105" s="816"/>
      <c r="AE105" s="276"/>
      <c r="AF105" s="276"/>
      <c r="AG105" s="276"/>
      <c r="AH105" s="276"/>
      <c r="AI105" s="276"/>
      <c r="AJ105" s="276"/>
      <c r="AK105" s="276"/>
      <c r="AL105" s="276"/>
      <c r="AM105" s="230"/>
      <c r="AN105" s="213"/>
      <c r="AO105" s="213"/>
      <c r="AP105" s="202"/>
      <c r="AQ105" s="202"/>
      <c r="AR105" s="202"/>
      <c r="AS105" s="200"/>
    </row>
    <row r="106" spans="1:45" ht="15" customHeight="1" x14ac:dyDescent="0.25">
      <c r="A106" s="230"/>
      <c r="B106" s="236">
        <v>1</v>
      </c>
      <c r="C106" s="998" t="s">
        <v>1144</v>
      </c>
      <c r="D106" s="876"/>
      <c r="E106" s="223" t="s">
        <v>1145</v>
      </c>
      <c r="F106" s="215">
        <v>3</v>
      </c>
      <c r="G106" s="970">
        <v>3</v>
      </c>
      <c r="H106" s="970">
        <v>3</v>
      </c>
      <c r="I106" s="970">
        <v>2</v>
      </c>
      <c r="J106" s="970">
        <v>2</v>
      </c>
      <c r="K106" s="970">
        <v>2</v>
      </c>
      <c r="L106" s="970">
        <v>2</v>
      </c>
      <c r="M106" s="970">
        <v>3</v>
      </c>
      <c r="N106" s="970">
        <v>2</v>
      </c>
      <c r="O106" s="970">
        <v>3</v>
      </c>
      <c r="P106" s="970">
        <v>3</v>
      </c>
      <c r="Q106" s="970">
        <v>3</v>
      </c>
      <c r="R106" s="970">
        <v>3</v>
      </c>
      <c r="S106" s="970">
        <v>3</v>
      </c>
      <c r="T106" s="971">
        <v>3</v>
      </c>
      <c r="U106" s="971">
        <v>0</v>
      </c>
      <c r="V106" s="971">
        <v>3</v>
      </c>
      <c r="W106" s="971">
        <v>0</v>
      </c>
      <c r="X106" s="971">
        <v>0</v>
      </c>
      <c r="Y106" s="971">
        <v>0</v>
      </c>
      <c r="Z106" s="971">
        <v>0</v>
      </c>
      <c r="AA106" s="971">
        <v>0</v>
      </c>
      <c r="AB106" s="971">
        <v>0</v>
      </c>
      <c r="AC106" s="971">
        <v>0</v>
      </c>
      <c r="AD106" s="971">
        <v>0</v>
      </c>
      <c r="AE106" s="971">
        <v>0</v>
      </c>
      <c r="AF106" s="971">
        <v>0</v>
      </c>
      <c r="AG106" s="971">
        <v>0</v>
      </c>
      <c r="AH106" s="971">
        <v>0</v>
      </c>
      <c r="AI106" s="970">
        <v>0</v>
      </c>
      <c r="AJ106" s="970">
        <v>0</v>
      </c>
      <c r="AK106" s="970">
        <v>0</v>
      </c>
      <c r="AL106" s="970">
        <v>0</v>
      </c>
      <c r="AM106" s="230"/>
      <c r="AN106" s="213"/>
      <c r="AO106" s="213"/>
      <c r="AP106" s="202"/>
      <c r="AQ106" s="202"/>
      <c r="AR106" s="202"/>
      <c r="AS106" s="200"/>
    </row>
    <row r="107" spans="1:45" ht="15" customHeight="1" x14ac:dyDescent="0.25">
      <c r="A107" s="230"/>
      <c r="B107" s="236"/>
      <c r="C107" s="261"/>
      <c r="D107" s="253"/>
      <c r="E107" s="223" t="s">
        <v>1146</v>
      </c>
      <c r="F107" s="215">
        <v>2</v>
      </c>
      <c r="G107" s="866"/>
      <c r="H107" s="866"/>
      <c r="I107" s="866"/>
      <c r="J107" s="866"/>
      <c r="K107" s="866"/>
      <c r="L107" s="866"/>
      <c r="M107" s="866"/>
      <c r="N107" s="866"/>
      <c r="O107" s="866"/>
      <c r="P107" s="866"/>
      <c r="Q107" s="866"/>
      <c r="R107" s="866"/>
      <c r="S107" s="866"/>
      <c r="T107" s="972"/>
      <c r="U107" s="972"/>
      <c r="V107" s="972"/>
      <c r="W107" s="972"/>
      <c r="X107" s="972"/>
      <c r="Y107" s="972"/>
      <c r="Z107" s="972"/>
      <c r="AA107" s="972"/>
      <c r="AB107" s="972"/>
      <c r="AC107" s="972"/>
      <c r="AD107" s="974"/>
      <c r="AE107" s="974"/>
      <c r="AF107" s="974"/>
      <c r="AG107" s="974"/>
      <c r="AH107" s="974"/>
      <c r="AI107" s="866"/>
      <c r="AJ107" s="866"/>
      <c r="AK107" s="866"/>
      <c r="AL107" s="866"/>
      <c r="AM107" s="230"/>
      <c r="AN107" s="213"/>
      <c r="AO107" s="213"/>
      <c r="AP107" s="202"/>
      <c r="AQ107" s="202"/>
      <c r="AR107" s="202"/>
      <c r="AS107" s="200"/>
    </row>
    <row r="108" spans="1:45" ht="15" customHeight="1" x14ac:dyDescent="0.25">
      <c r="A108" s="230"/>
      <c r="B108" s="236"/>
      <c r="C108" s="261"/>
      <c r="D108" s="253"/>
      <c r="E108" s="223" t="s">
        <v>1147</v>
      </c>
      <c r="F108" s="215">
        <v>1</v>
      </c>
      <c r="G108" s="866"/>
      <c r="H108" s="866"/>
      <c r="I108" s="866"/>
      <c r="J108" s="866"/>
      <c r="K108" s="866"/>
      <c r="L108" s="866"/>
      <c r="M108" s="866"/>
      <c r="N108" s="866"/>
      <c r="O108" s="866"/>
      <c r="P108" s="866"/>
      <c r="Q108" s="866"/>
      <c r="R108" s="866"/>
      <c r="S108" s="866"/>
      <c r="T108" s="972"/>
      <c r="U108" s="972"/>
      <c r="V108" s="972"/>
      <c r="W108" s="972"/>
      <c r="X108" s="972"/>
      <c r="Y108" s="972"/>
      <c r="Z108" s="972"/>
      <c r="AA108" s="972"/>
      <c r="AB108" s="972"/>
      <c r="AC108" s="972"/>
      <c r="AD108" s="974"/>
      <c r="AE108" s="974"/>
      <c r="AF108" s="974"/>
      <c r="AG108" s="974"/>
      <c r="AH108" s="974"/>
      <c r="AI108" s="866"/>
      <c r="AJ108" s="866"/>
      <c r="AK108" s="866"/>
      <c r="AL108" s="866"/>
      <c r="AM108" s="230"/>
      <c r="AN108" s="213"/>
      <c r="AO108" s="213"/>
      <c r="AP108" s="202"/>
      <c r="AQ108" s="202"/>
      <c r="AR108" s="202"/>
      <c r="AS108" s="200"/>
    </row>
    <row r="109" spans="1:45" ht="15" customHeight="1" x14ac:dyDescent="0.25">
      <c r="A109" s="230"/>
      <c r="B109" s="236"/>
      <c r="C109" s="261"/>
      <c r="D109" s="253"/>
      <c r="E109" s="277" t="s">
        <v>1055</v>
      </c>
      <c r="F109" s="278">
        <v>0</v>
      </c>
      <c r="G109" s="895"/>
      <c r="H109" s="895"/>
      <c r="I109" s="895"/>
      <c r="J109" s="895"/>
      <c r="K109" s="895"/>
      <c r="L109" s="895"/>
      <c r="M109" s="895"/>
      <c r="N109" s="895"/>
      <c r="O109" s="895"/>
      <c r="P109" s="895"/>
      <c r="Q109" s="895"/>
      <c r="R109" s="895"/>
      <c r="S109" s="895"/>
      <c r="T109" s="972"/>
      <c r="U109" s="972"/>
      <c r="V109" s="972"/>
      <c r="W109" s="972"/>
      <c r="X109" s="972"/>
      <c r="Y109" s="972"/>
      <c r="Z109" s="972"/>
      <c r="AA109" s="972"/>
      <c r="AB109" s="972"/>
      <c r="AC109" s="972"/>
      <c r="AD109" s="975"/>
      <c r="AE109" s="975"/>
      <c r="AF109" s="975"/>
      <c r="AG109" s="975"/>
      <c r="AH109" s="975"/>
      <c r="AI109" s="895"/>
      <c r="AJ109" s="895"/>
      <c r="AK109" s="895"/>
      <c r="AL109" s="895"/>
      <c r="AM109" s="230"/>
      <c r="AN109" s="213"/>
      <c r="AO109" s="213"/>
      <c r="AP109" s="202"/>
      <c r="AQ109" s="202"/>
      <c r="AR109" s="202"/>
      <c r="AS109" s="200"/>
    </row>
    <row r="110" spans="1:45" ht="15" customHeight="1" x14ac:dyDescent="0.25">
      <c r="A110" s="230"/>
      <c r="B110" s="236"/>
      <c r="C110" s="279" t="s">
        <v>1148</v>
      </c>
      <c r="D110" s="280"/>
      <c r="E110" s="280"/>
      <c r="F110" s="281"/>
      <c r="G110" s="282"/>
      <c r="H110" s="282"/>
      <c r="I110" s="282"/>
      <c r="J110" s="282"/>
      <c r="K110" s="282"/>
      <c r="L110" s="282"/>
      <c r="M110" s="282"/>
      <c r="N110" s="282"/>
      <c r="O110" s="282"/>
      <c r="P110" s="282"/>
      <c r="Q110" s="282"/>
      <c r="R110" s="282"/>
      <c r="S110" s="282"/>
      <c r="T110" s="817"/>
      <c r="U110" s="817"/>
      <c r="V110" s="817"/>
      <c r="W110" s="817"/>
      <c r="X110" s="817"/>
      <c r="Y110" s="817"/>
      <c r="Z110" s="817"/>
      <c r="AA110" s="817"/>
      <c r="AB110" s="817"/>
      <c r="AC110" s="817"/>
      <c r="AD110" s="817"/>
      <c r="AE110" s="282"/>
      <c r="AF110" s="282"/>
      <c r="AG110" s="282"/>
      <c r="AH110" s="282"/>
      <c r="AI110" s="282"/>
      <c r="AJ110" s="282"/>
      <c r="AK110" s="282"/>
      <c r="AL110" s="282"/>
      <c r="AM110" s="230"/>
      <c r="AN110" s="213"/>
      <c r="AO110" s="213"/>
      <c r="AP110" s="202"/>
      <c r="AQ110" s="202"/>
      <c r="AR110" s="202"/>
      <c r="AS110" s="200"/>
    </row>
    <row r="111" spans="1:45" ht="15" customHeight="1" x14ac:dyDescent="0.25">
      <c r="A111" s="235"/>
      <c r="B111" s="236">
        <v>2</v>
      </c>
      <c r="C111" s="987" t="s">
        <v>1149</v>
      </c>
      <c r="D111" s="988"/>
      <c r="E111" s="283" t="s">
        <v>1156</v>
      </c>
      <c r="F111" s="284">
        <v>3</v>
      </c>
      <c r="G111" s="974">
        <v>3</v>
      </c>
      <c r="H111" s="974">
        <v>3</v>
      </c>
      <c r="I111" s="974">
        <v>2</v>
      </c>
      <c r="J111" s="974">
        <v>3</v>
      </c>
      <c r="K111" s="974">
        <v>3</v>
      </c>
      <c r="L111" s="974">
        <v>3</v>
      </c>
      <c r="M111" s="974">
        <v>3</v>
      </c>
      <c r="N111" s="974">
        <v>3</v>
      </c>
      <c r="O111" s="974">
        <v>3</v>
      </c>
      <c r="P111" s="974">
        <v>3</v>
      </c>
      <c r="Q111" s="974">
        <v>1</v>
      </c>
      <c r="R111" s="974">
        <v>3</v>
      </c>
      <c r="S111" s="974">
        <v>3</v>
      </c>
      <c r="T111" s="974">
        <v>3</v>
      </c>
      <c r="U111" s="974">
        <v>3</v>
      </c>
      <c r="V111" s="974">
        <v>3</v>
      </c>
      <c r="W111" s="974">
        <v>3</v>
      </c>
      <c r="X111" s="974">
        <v>3</v>
      </c>
      <c r="Y111" s="974">
        <v>3</v>
      </c>
      <c r="Z111" s="974">
        <v>3</v>
      </c>
      <c r="AA111" s="974">
        <v>3</v>
      </c>
      <c r="AB111" s="974">
        <v>3</v>
      </c>
      <c r="AC111" s="974">
        <v>3</v>
      </c>
      <c r="AD111" s="974">
        <v>3</v>
      </c>
      <c r="AE111" s="974">
        <v>3</v>
      </c>
      <c r="AF111" s="974">
        <v>3</v>
      </c>
      <c r="AG111" s="974">
        <v>3</v>
      </c>
      <c r="AH111" s="974">
        <v>3</v>
      </c>
      <c r="AI111" s="974">
        <v>3</v>
      </c>
      <c r="AJ111" s="974">
        <v>3</v>
      </c>
      <c r="AK111" s="974">
        <v>3</v>
      </c>
      <c r="AL111" s="974">
        <v>3</v>
      </c>
      <c r="AM111" s="230"/>
      <c r="AN111" s="213"/>
      <c r="AO111" s="213"/>
      <c r="AP111" s="202"/>
      <c r="AQ111" s="202"/>
      <c r="AR111" s="202"/>
      <c r="AS111" s="200"/>
    </row>
    <row r="112" spans="1:45" ht="15" customHeight="1" x14ac:dyDescent="0.25">
      <c r="A112" s="235"/>
      <c r="B112" s="236"/>
      <c r="C112" s="902"/>
      <c r="D112" s="982"/>
      <c r="E112" s="223" t="s">
        <v>2361</v>
      </c>
      <c r="F112" s="215">
        <v>2</v>
      </c>
      <c r="G112" s="866"/>
      <c r="H112" s="866"/>
      <c r="I112" s="866"/>
      <c r="J112" s="866"/>
      <c r="K112" s="866"/>
      <c r="L112" s="866"/>
      <c r="M112" s="866"/>
      <c r="N112" s="866"/>
      <c r="O112" s="866"/>
      <c r="P112" s="866"/>
      <c r="Q112" s="866"/>
      <c r="R112" s="866"/>
      <c r="S112" s="866"/>
      <c r="T112" s="972"/>
      <c r="U112" s="972"/>
      <c r="V112" s="972"/>
      <c r="W112" s="972"/>
      <c r="X112" s="972"/>
      <c r="Y112" s="972"/>
      <c r="Z112" s="972"/>
      <c r="AA112" s="972"/>
      <c r="AB112" s="972"/>
      <c r="AC112" s="972"/>
      <c r="AD112" s="972"/>
      <c r="AE112" s="866"/>
      <c r="AF112" s="866"/>
      <c r="AG112" s="866"/>
      <c r="AH112" s="866"/>
      <c r="AI112" s="866"/>
      <c r="AJ112" s="866"/>
      <c r="AK112" s="866"/>
      <c r="AL112" s="866"/>
      <c r="AM112" s="230"/>
      <c r="AN112" s="213"/>
      <c r="AO112" s="213"/>
      <c r="AP112" s="202"/>
      <c r="AQ112" s="202"/>
      <c r="AR112" s="202"/>
      <c r="AS112" s="200"/>
    </row>
    <row r="113" spans="1:45" ht="15" customHeight="1" x14ac:dyDescent="0.25">
      <c r="A113" s="235"/>
      <c r="B113" s="236"/>
      <c r="C113" s="882"/>
      <c r="D113" s="884"/>
      <c r="E113" s="223" t="s">
        <v>2362</v>
      </c>
      <c r="F113" s="215">
        <v>1</v>
      </c>
      <c r="G113" s="867"/>
      <c r="H113" s="867"/>
      <c r="I113" s="867"/>
      <c r="J113" s="867"/>
      <c r="K113" s="867"/>
      <c r="L113" s="867"/>
      <c r="M113" s="867"/>
      <c r="N113" s="867"/>
      <c r="O113" s="867"/>
      <c r="P113" s="867"/>
      <c r="Q113" s="867"/>
      <c r="R113" s="867"/>
      <c r="S113" s="867"/>
      <c r="T113" s="973"/>
      <c r="U113" s="973"/>
      <c r="V113" s="973"/>
      <c r="W113" s="973"/>
      <c r="X113" s="973"/>
      <c r="Y113" s="973"/>
      <c r="Z113" s="973"/>
      <c r="AA113" s="973"/>
      <c r="AB113" s="973"/>
      <c r="AC113" s="973"/>
      <c r="AD113" s="973"/>
      <c r="AE113" s="867"/>
      <c r="AF113" s="867"/>
      <c r="AG113" s="867"/>
      <c r="AH113" s="867"/>
      <c r="AI113" s="867"/>
      <c r="AJ113" s="867"/>
      <c r="AK113" s="867"/>
      <c r="AL113" s="867"/>
      <c r="AM113" s="230"/>
      <c r="AN113" s="213"/>
      <c r="AO113" s="213"/>
      <c r="AP113" s="202"/>
      <c r="AQ113" s="202"/>
      <c r="AR113" s="202"/>
      <c r="AS113" s="200"/>
    </row>
    <row r="114" spans="1:45" ht="15" customHeight="1" x14ac:dyDescent="0.25">
      <c r="A114" s="235"/>
      <c r="B114" s="236">
        <v>3</v>
      </c>
      <c r="C114" s="989" t="s">
        <v>1153</v>
      </c>
      <c r="D114" s="990"/>
      <c r="E114" s="799" t="s">
        <v>1150</v>
      </c>
      <c r="F114" s="798">
        <v>3</v>
      </c>
      <c r="G114" s="984"/>
      <c r="H114" s="984"/>
      <c r="I114" s="984"/>
      <c r="J114" s="984"/>
      <c r="K114" s="984"/>
      <c r="L114" s="984"/>
      <c r="M114" s="984"/>
      <c r="N114" s="984"/>
      <c r="O114" s="984"/>
      <c r="P114" s="984"/>
      <c r="Q114" s="984"/>
      <c r="R114" s="984"/>
      <c r="S114" s="984"/>
      <c r="T114" s="995"/>
      <c r="U114" s="995"/>
      <c r="V114" s="995"/>
      <c r="W114" s="995"/>
      <c r="X114" s="995"/>
      <c r="Y114" s="995"/>
      <c r="Z114" s="995"/>
      <c r="AA114" s="995"/>
      <c r="AB114" s="995"/>
      <c r="AC114" s="995"/>
      <c r="AD114" s="995"/>
      <c r="AE114" s="984"/>
      <c r="AF114" s="984"/>
      <c r="AG114" s="984"/>
      <c r="AH114" s="984"/>
      <c r="AI114" s="984"/>
      <c r="AJ114" s="984"/>
      <c r="AK114" s="984"/>
      <c r="AL114" s="984"/>
      <c r="AM114" s="203"/>
      <c r="AN114" s="200"/>
      <c r="AO114" s="213"/>
      <c r="AP114" s="202"/>
      <c r="AQ114" s="202"/>
      <c r="AR114" s="202"/>
      <c r="AS114" s="200"/>
    </row>
    <row r="115" spans="1:45" ht="15" customHeight="1" x14ac:dyDescent="0.25">
      <c r="A115" s="235"/>
      <c r="B115" s="236"/>
      <c r="C115" s="991"/>
      <c r="D115" s="992"/>
      <c r="E115" s="797" t="s">
        <v>1151</v>
      </c>
      <c r="F115" s="798">
        <v>2</v>
      </c>
      <c r="G115" s="985"/>
      <c r="H115" s="985"/>
      <c r="I115" s="985"/>
      <c r="J115" s="985"/>
      <c r="K115" s="985"/>
      <c r="L115" s="985"/>
      <c r="M115" s="985"/>
      <c r="N115" s="985"/>
      <c r="O115" s="985"/>
      <c r="P115" s="985"/>
      <c r="Q115" s="985"/>
      <c r="R115" s="985"/>
      <c r="S115" s="985"/>
      <c r="T115" s="996"/>
      <c r="U115" s="996"/>
      <c r="V115" s="996"/>
      <c r="W115" s="996"/>
      <c r="X115" s="996"/>
      <c r="Y115" s="996"/>
      <c r="Z115" s="996"/>
      <c r="AA115" s="996"/>
      <c r="AB115" s="996"/>
      <c r="AC115" s="996"/>
      <c r="AD115" s="996"/>
      <c r="AE115" s="985"/>
      <c r="AF115" s="985"/>
      <c r="AG115" s="985"/>
      <c r="AH115" s="985"/>
      <c r="AI115" s="985"/>
      <c r="AJ115" s="985"/>
      <c r="AK115" s="985"/>
      <c r="AL115" s="985"/>
      <c r="AM115" s="203"/>
      <c r="AN115" s="200"/>
      <c r="AO115" s="213"/>
      <c r="AP115" s="202"/>
      <c r="AQ115" s="202"/>
      <c r="AR115" s="202"/>
      <c r="AS115" s="200"/>
    </row>
    <row r="116" spans="1:45" ht="15" customHeight="1" x14ac:dyDescent="0.25">
      <c r="A116" s="235"/>
      <c r="B116" s="236"/>
      <c r="C116" s="993"/>
      <c r="D116" s="994"/>
      <c r="E116" s="797" t="s">
        <v>1152</v>
      </c>
      <c r="F116" s="798">
        <v>1</v>
      </c>
      <c r="G116" s="986"/>
      <c r="H116" s="986"/>
      <c r="I116" s="986"/>
      <c r="J116" s="986"/>
      <c r="K116" s="986"/>
      <c r="L116" s="986"/>
      <c r="M116" s="986"/>
      <c r="N116" s="986"/>
      <c r="O116" s="986"/>
      <c r="P116" s="986"/>
      <c r="Q116" s="986"/>
      <c r="R116" s="986"/>
      <c r="S116" s="986"/>
      <c r="T116" s="997"/>
      <c r="U116" s="997"/>
      <c r="V116" s="997"/>
      <c r="W116" s="997"/>
      <c r="X116" s="997"/>
      <c r="Y116" s="997"/>
      <c r="Z116" s="997"/>
      <c r="AA116" s="997"/>
      <c r="AB116" s="997"/>
      <c r="AC116" s="997"/>
      <c r="AD116" s="997"/>
      <c r="AE116" s="986"/>
      <c r="AF116" s="986"/>
      <c r="AG116" s="986"/>
      <c r="AH116" s="986"/>
      <c r="AI116" s="986"/>
      <c r="AJ116" s="986"/>
      <c r="AK116" s="986"/>
      <c r="AL116" s="986"/>
      <c r="AM116" s="203"/>
      <c r="AN116" s="200"/>
      <c r="AO116" s="213"/>
      <c r="AP116" s="202"/>
      <c r="AQ116" s="202"/>
      <c r="AR116" s="202"/>
      <c r="AS116" s="200"/>
    </row>
    <row r="117" spans="1:45" ht="15" customHeight="1" x14ac:dyDescent="0.25">
      <c r="A117" s="235"/>
      <c r="B117" s="236">
        <v>4</v>
      </c>
      <c r="C117" s="245" t="s">
        <v>1154</v>
      </c>
      <c r="D117" s="246"/>
      <c r="E117" s="223" t="s">
        <v>2363</v>
      </c>
      <c r="F117" s="215">
        <v>3</v>
      </c>
      <c r="G117" s="970">
        <v>2</v>
      </c>
      <c r="H117" s="970">
        <v>2</v>
      </c>
      <c r="I117" s="970">
        <v>2</v>
      </c>
      <c r="J117" s="970">
        <v>2</v>
      </c>
      <c r="K117" s="970">
        <v>2</v>
      </c>
      <c r="L117" s="970">
        <v>2</v>
      </c>
      <c r="M117" s="970">
        <v>2</v>
      </c>
      <c r="N117" s="970">
        <v>3</v>
      </c>
      <c r="O117" s="970">
        <v>2</v>
      </c>
      <c r="P117" s="970">
        <v>2</v>
      </c>
      <c r="Q117" s="970">
        <v>2</v>
      </c>
      <c r="R117" s="970">
        <v>2</v>
      </c>
      <c r="S117" s="970">
        <v>2</v>
      </c>
      <c r="T117" s="971">
        <v>2</v>
      </c>
      <c r="U117" s="971">
        <v>1</v>
      </c>
      <c r="V117" s="971">
        <v>2</v>
      </c>
      <c r="W117" s="971">
        <v>2</v>
      </c>
      <c r="X117" s="971">
        <v>3</v>
      </c>
      <c r="Y117" s="971">
        <v>1</v>
      </c>
      <c r="Z117" s="971">
        <v>1</v>
      </c>
      <c r="AA117" s="971">
        <v>2</v>
      </c>
      <c r="AB117" s="971">
        <v>1</v>
      </c>
      <c r="AC117" s="971">
        <v>2</v>
      </c>
      <c r="AD117" s="971">
        <v>1</v>
      </c>
      <c r="AE117" s="970">
        <v>1</v>
      </c>
      <c r="AF117" s="970">
        <v>1</v>
      </c>
      <c r="AG117" s="970">
        <v>1</v>
      </c>
      <c r="AH117" s="970">
        <v>1</v>
      </c>
      <c r="AI117" s="970">
        <v>1</v>
      </c>
      <c r="AJ117" s="970">
        <v>1</v>
      </c>
      <c r="AK117" s="970">
        <v>1</v>
      </c>
      <c r="AL117" s="970">
        <v>1</v>
      </c>
      <c r="AM117" s="203"/>
      <c r="AN117" s="200"/>
      <c r="AO117" s="213"/>
      <c r="AP117" s="202"/>
      <c r="AQ117" s="202"/>
      <c r="AR117" s="202"/>
      <c r="AS117" s="200"/>
    </row>
    <row r="118" spans="1:45" ht="15" customHeight="1" x14ac:dyDescent="0.25">
      <c r="A118" s="235"/>
      <c r="B118" s="236"/>
      <c r="C118" s="271"/>
      <c r="D118" s="207"/>
      <c r="E118" s="223" t="s">
        <v>2364</v>
      </c>
      <c r="F118" s="215">
        <v>2</v>
      </c>
      <c r="G118" s="866"/>
      <c r="H118" s="866"/>
      <c r="I118" s="866"/>
      <c r="J118" s="866"/>
      <c r="K118" s="866"/>
      <c r="L118" s="866"/>
      <c r="M118" s="866"/>
      <c r="N118" s="866"/>
      <c r="O118" s="866"/>
      <c r="P118" s="866"/>
      <c r="Q118" s="866"/>
      <c r="R118" s="866"/>
      <c r="S118" s="866"/>
      <c r="T118" s="972"/>
      <c r="U118" s="972"/>
      <c r="V118" s="972"/>
      <c r="W118" s="972"/>
      <c r="X118" s="972"/>
      <c r="Y118" s="972"/>
      <c r="Z118" s="972"/>
      <c r="AA118" s="972"/>
      <c r="AB118" s="972"/>
      <c r="AC118" s="972"/>
      <c r="AD118" s="972"/>
      <c r="AE118" s="866"/>
      <c r="AF118" s="866"/>
      <c r="AG118" s="866"/>
      <c r="AH118" s="866"/>
      <c r="AI118" s="866"/>
      <c r="AJ118" s="866"/>
      <c r="AK118" s="866"/>
      <c r="AL118" s="866"/>
      <c r="AM118" s="230"/>
      <c r="AN118" s="213"/>
      <c r="AO118" s="213"/>
      <c r="AP118" s="202"/>
      <c r="AQ118" s="202"/>
      <c r="AR118" s="202"/>
      <c r="AS118" s="200"/>
    </row>
    <row r="119" spans="1:45" ht="15" customHeight="1" x14ac:dyDescent="0.25">
      <c r="A119" s="235"/>
      <c r="B119" s="236"/>
      <c r="C119" s="272"/>
      <c r="D119" s="267"/>
      <c r="E119" s="223" t="s">
        <v>2362</v>
      </c>
      <c r="F119" s="215">
        <v>1</v>
      </c>
      <c r="G119" s="867"/>
      <c r="H119" s="867"/>
      <c r="I119" s="867"/>
      <c r="J119" s="867"/>
      <c r="K119" s="867"/>
      <c r="L119" s="867"/>
      <c r="M119" s="867"/>
      <c r="N119" s="867"/>
      <c r="O119" s="867"/>
      <c r="P119" s="867"/>
      <c r="Q119" s="867"/>
      <c r="R119" s="867"/>
      <c r="S119" s="867"/>
      <c r="T119" s="973"/>
      <c r="U119" s="973"/>
      <c r="V119" s="973"/>
      <c r="W119" s="973"/>
      <c r="X119" s="973"/>
      <c r="Y119" s="973"/>
      <c r="Z119" s="973"/>
      <c r="AA119" s="973"/>
      <c r="AB119" s="973"/>
      <c r="AC119" s="973"/>
      <c r="AD119" s="973"/>
      <c r="AE119" s="867"/>
      <c r="AF119" s="867"/>
      <c r="AG119" s="867"/>
      <c r="AH119" s="867"/>
      <c r="AI119" s="867"/>
      <c r="AJ119" s="867"/>
      <c r="AK119" s="867"/>
      <c r="AL119" s="867"/>
      <c r="AM119" s="230"/>
      <c r="AN119" s="213"/>
      <c r="AO119" s="213"/>
      <c r="AP119" s="202"/>
      <c r="AQ119" s="202"/>
      <c r="AR119" s="202"/>
      <c r="AS119" s="200"/>
    </row>
    <row r="120" spans="1:45" ht="15" customHeight="1" x14ac:dyDescent="0.25">
      <c r="A120" s="235"/>
      <c r="B120" s="236">
        <v>5</v>
      </c>
      <c r="C120" s="245" t="s">
        <v>1155</v>
      </c>
      <c r="D120" s="246"/>
      <c r="E120" s="223" t="s">
        <v>2365</v>
      </c>
      <c r="F120" s="215">
        <v>3</v>
      </c>
      <c r="G120" s="970">
        <v>3</v>
      </c>
      <c r="H120" s="970">
        <v>3</v>
      </c>
      <c r="I120" s="970">
        <v>3</v>
      </c>
      <c r="J120" s="970">
        <v>3</v>
      </c>
      <c r="K120" s="970">
        <v>3</v>
      </c>
      <c r="L120" s="970">
        <v>2</v>
      </c>
      <c r="M120" s="970">
        <v>3</v>
      </c>
      <c r="N120" s="970">
        <v>3</v>
      </c>
      <c r="O120" s="970">
        <v>3</v>
      </c>
      <c r="P120" s="970">
        <v>3</v>
      </c>
      <c r="Q120" s="970">
        <v>2</v>
      </c>
      <c r="R120" s="970">
        <v>2</v>
      </c>
      <c r="S120" s="970">
        <v>3</v>
      </c>
      <c r="T120" s="971">
        <v>3</v>
      </c>
      <c r="U120" s="971">
        <v>2</v>
      </c>
      <c r="V120" s="971">
        <v>2</v>
      </c>
      <c r="W120" s="971">
        <v>1</v>
      </c>
      <c r="X120" s="971">
        <v>2</v>
      </c>
      <c r="Y120" s="971">
        <v>2</v>
      </c>
      <c r="Z120" s="971">
        <v>1</v>
      </c>
      <c r="AA120" s="971">
        <v>1</v>
      </c>
      <c r="AB120" s="971">
        <v>2</v>
      </c>
      <c r="AC120" s="971">
        <v>3</v>
      </c>
      <c r="AD120" s="971">
        <v>1</v>
      </c>
      <c r="AE120" s="970">
        <v>1</v>
      </c>
      <c r="AF120" s="970">
        <v>1</v>
      </c>
      <c r="AG120" s="970">
        <v>1</v>
      </c>
      <c r="AH120" s="970">
        <v>1</v>
      </c>
      <c r="AI120" s="970">
        <v>1</v>
      </c>
      <c r="AJ120" s="970">
        <v>1</v>
      </c>
      <c r="AK120" s="970">
        <v>1</v>
      </c>
      <c r="AL120" s="970">
        <v>1</v>
      </c>
      <c r="AM120" s="230"/>
      <c r="AN120" s="213"/>
      <c r="AO120" s="213"/>
      <c r="AP120" s="202"/>
      <c r="AQ120" s="202"/>
      <c r="AR120" s="202"/>
      <c r="AS120" s="200"/>
    </row>
    <row r="121" spans="1:45" ht="15" customHeight="1" x14ac:dyDescent="0.25">
      <c r="A121" s="235"/>
      <c r="B121" s="236"/>
      <c r="C121" s="271"/>
      <c r="D121" s="207"/>
      <c r="E121" s="223" t="s">
        <v>2366</v>
      </c>
      <c r="F121" s="215">
        <v>2</v>
      </c>
      <c r="G121" s="866"/>
      <c r="H121" s="866"/>
      <c r="I121" s="866"/>
      <c r="J121" s="866"/>
      <c r="K121" s="866"/>
      <c r="L121" s="866"/>
      <c r="M121" s="866"/>
      <c r="N121" s="866"/>
      <c r="O121" s="866"/>
      <c r="P121" s="866"/>
      <c r="Q121" s="866"/>
      <c r="R121" s="866"/>
      <c r="S121" s="866"/>
      <c r="T121" s="972"/>
      <c r="U121" s="972"/>
      <c r="V121" s="972"/>
      <c r="W121" s="972"/>
      <c r="X121" s="972"/>
      <c r="Y121" s="972"/>
      <c r="Z121" s="972"/>
      <c r="AA121" s="972"/>
      <c r="AB121" s="972"/>
      <c r="AC121" s="972"/>
      <c r="AD121" s="972"/>
      <c r="AE121" s="866"/>
      <c r="AF121" s="866"/>
      <c r="AG121" s="866"/>
      <c r="AH121" s="866"/>
      <c r="AI121" s="866"/>
      <c r="AJ121" s="866"/>
      <c r="AK121" s="866"/>
      <c r="AL121" s="866"/>
      <c r="AM121" s="230"/>
      <c r="AN121" s="213"/>
      <c r="AO121" s="213"/>
      <c r="AP121" s="202"/>
      <c r="AQ121" s="202"/>
      <c r="AR121" s="202"/>
      <c r="AS121" s="200"/>
    </row>
    <row r="122" spans="1:45" ht="15" customHeight="1" x14ac:dyDescent="0.25">
      <c r="A122" s="235"/>
      <c r="B122" s="236"/>
      <c r="C122" s="272"/>
      <c r="D122" s="267"/>
      <c r="E122" s="223" t="s">
        <v>1152</v>
      </c>
      <c r="F122" s="215">
        <v>1</v>
      </c>
      <c r="G122" s="867"/>
      <c r="H122" s="867"/>
      <c r="I122" s="867"/>
      <c r="J122" s="867"/>
      <c r="K122" s="867"/>
      <c r="L122" s="867"/>
      <c r="M122" s="867"/>
      <c r="N122" s="867"/>
      <c r="O122" s="867"/>
      <c r="P122" s="867"/>
      <c r="Q122" s="867"/>
      <c r="R122" s="867"/>
      <c r="S122" s="867"/>
      <c r="T122" s="973"/>
      <c r="U122" s="973"/>
      <c r="V122" s="973"/>
      <c r="W122" s="973"/>
      <c r="X122" s="973"/>
      <c r="Y122" s="973"/>
      <c r="Z122" s="973"/>
      <c r="AA122" s="973"/>
      <c r="AB122" s="973"/>
      <c r="AC122" s="973"/>
      <c r="AD122" s="973"/>
      <c r="AE122" s="867"/>
      <c r="AF122" s="867"/>
      <c r="AG122" s="867"/>
      <c r="AH122" s="867"/>
      <c r="AI122" s="867"/>
      <c r="AJ122" s="867"/>
      <c r="AK122" s="867"/>
      <c r="AL122" s="867"/>
      <c r="AM122" s="230"/>
      <c r="AN122" s="213"/>
      <c r="AO122" s="213"/>
      <c r="AP122" s="202"/>
      <c r="AQ122" s="202"/>
      <c r="AR122" s="202"/>
      <c r="AS122" s="200"/>
    </row>
    <row r="123" spans="1:45" ht="15" customHeight="1" x14ac:dyDescent="0.25">
      <c r="A123" s="235"/>
      <c r="B123" s="236">
        <v>6</v>
      </c>
      <c r="C123" s="245" t="s">
        <v>1157</v>
      </c>
      <c r="D123" s="246"/>
      <c r="E123" s="223" t="s">
        <v>1158</v>
      </c>
      <c r="F123" s="215">
        <v>3</v>
      </c>
      <c r="G123" s="970">
        <v>3</v>
      </c>
      <c r="H123" s="970">
        <v>3</v>
      </c>
      <c r="I123" s="970">
        <v>3</v>
      </c>
      <c r="J123" s="970">
        <v>3</v>
      </c>
      <c r="K123" s="970">
        <v>3</v>
      </c>
      <c r="L123" s="970">
        <v>3</v>
      </c>
      <c r="M123" s="970">
        <v>3</v>
      </c>
      <c r="N123" s="970">
        <v>3</v>
      </c>
      <c r="O123" s="970">
        <v>3</v>
      </c>
      <c r="P123" s="970">
        <v>3</v>
      </c>
      <c r="Q123" s="970">
        <v>2</v>
      </c>
      <c r="R123" s="970">
        <v>3</v>
      </c>
      <c r="S123" s="970">
        <v>3</v>
      </c>
      <c r="T123" s="971">
        <v>3</v>
      </c>
      <c r="U123" s="971">
        <v>3</v>
      </c>
      <c r="V123" s="971">
        <v>3</v>
      </c>
      <c r="W123" s="971">
        <v>3</v>
      </c>
      <c r="X123" s="971">
        <v>3</v>
      </c>
      <c r="Y123" s="971">
        <v>3</v>
      </c>
      <c r="Z123" s="971">
        <v>3</v>
      </c>
      <c r="AA123" s="971">
        <v>3</v>
      </c>
      <c r="AB123" s="971">
        <v>3</v>
      </c>
      <c r="AC123" s="971">
        <v>3</v>
      </c>
      <c r="AD123" s="971">
        <v>3</v>
      </c>
      <c r="AE123" s="970">
        <v>3</v>
      </c>
      <c r="AF123" s="970">
        <v>3</v>
      </c>
      <c r="AG123" s="970">
        <v>3</v>
      </c>
      <c r="AH123" s="970">
        <v>3</v>
      </c>
      <c r="AI123" s="970">
        <v>3</v>
      </c>
      <c r="AJ123" s="970">
        <v>3</v>
      </c>
      <c r="AK123" s="970">
        <v>3</v>
      </c>
      <c r="AL123" s="970">
        <v>3</v>
      </c>
      <c r="AM123" s="230"/>
      <c r="AN123" s="213"/>
      <c r="AO123" s="213"/>
      <c r="AP123" s="202"/>
      <c r="AQ123" s="202"/>
      <c r="AR123" s="202"/>
      <c r="AS123" s="200"/>
    </row>
    <row r="124" spans="1:45" ht="15" customHeight="1" x14ac:dyDescent="0.25">
      <c r="A124" s="235"/>
      <c r="B124" s="236"/>
      <c r="C124" s="271"/>
      <c r="D124" s="207"/>
      <c r="E124" s="223" t="s">
        <v>1159</v>
      </c>
      <c r="F124" s="215">
        <v>2</v>
      </c>
      <c r="G124" s="866"/>
      <c r="H124" s="866"/>
      <c r="I124" s="866"/>
      <c r="J124" s="866"/>
      <c r="K124" s="866"/>
      <c r="L124" s="866"/>
      <c r="M124" s="866"/>
      <c r="N124" s="866"/>
      <c r="O124" s="866"/>
      <c r="P124" s="866"/>
      <c r="Q124" s="866"/>
      <c r="R124" s="866"/>
      <c r="S124" s="866"/>
      <c r="T124" s="972"/>
      <c r="U124" s="972"/>
      <c r="V124" s="972"/>
      <c r="W124" s="972"/>
      <c r="X124" s="972"/>
      <c r="Y124" s="972"/>
      <c r="Z124" s="972"/>
      <c r="AA124" s="972"/>
      <c r="AB124" s="972"/>
      <c r="AC124" s="972"/>
      <c r="AD124" s="972"/>
      <c r="AE124" s="866"/>
      <c r="AF124" s="866"/>
      <c r="AG124" s="866"/>
      <c r="AH124" s="866"/>
      <c r="AI124" s="866"/>
      <c r="AJ124" s="866"/>
      <c r="AK124" s="866"/>
      <c r="AL124" s="866"/>
      <c r="AM124" s="230"/>
      <c r="AN124" s="213"/>
      <c r="AO124" s="213"/>
      <c r="AP124" s="202"/>
      <c r="AQ124" s="202"/>
      <c r="AR124" s="202"/>
      <c r="AS124" s="200"/>
    </row>
    <row r="125" spans="1:45" ht="15" customHeight="1" x14ac:dyDescent="0.25">
      <c r="A125" s="235"/>
      <c r="B125" s="236"/>
      <c r="C125" s="272"/>
      <c r="D125" s="267"/>
      <c r="E125" s="223" t="s">
        <v>1160</v>
      </c>
      <c r="F125" s="215">
        <v>1</v>
      </c>
      <c r="G125" s="867"/>
      <c r="H125" s="867"/>
      <c r="I125" s="867"/>
      <c r="J125" s="867"/>
      <c r="K125" s="867"/>
      <c r="L125" s="867"/>
      <c r="M125" s="867"/>
      <c r="N125" s="867"/>
      <c r="O125" s="867"/>
      <c r="P125" s="867"/>
      <c r="Q125" s="867"/>
      <c r="R125" s="867"/>
      <c r="S125" s="867"/>
      <c r="T125" s="973"/>
      <c r="U125" s="973"/>
      <c r="V125" s="973"/>
      <c r="W125" s="973"/>
      <c r="X125" s="973"/>
      <c r="Y125" s="973"/>
      <c r="Z125" s="973"/>
      <c r="AA125" s="973"/>
      <c r="AB125" s="973"/>
      <c r="AC125" s="973"/>
      <c r="AD125" s="973"/>
      <c r="AE125" s="867"/>
      <c r="AF125" s="867"/>
      <c r="AG125" s="867"/>
      <c r="AH125" s="867"/>
      <c r="AI125" s="867"/>
      <c r="AJ125" s="867"/>
      <c r="AK125" s="867"/>
      <c r="AL125" s="867"/>
      <c r="AM125" s="230"/>
      <c r="AN125" s="213"/>
      <c r="AO125" s="213"/>
      <c r="AP125" s="202"/>
      <c r="AQ125" s="202"/>
      <c r="AR125" s="202"/>
      <c r="AS125" s="200"/>
    </row>
    <row r="126" spans="1:45" ht="15" customHeight="1" x14ac:dyDescent="0.25">
      <c r="A126" s="235"/>
      <c r="B126" s="236">
        <v>7</v>
      </c>
      <c r="C126" s="245" t="s">
        <v>1161</v>
      </c>
      <c r="D126" s="246"/>
      <c r="E126" s="223" t="s">
        <v>1162</v>
      </c>
      <c r="F126" s="215">
        <v>3</v>
      </c>
      <c r="G126" s="970">
        <v>3</v>
      </c>
      <c r="H126" s="970">
        <v>2</v>
      </c>
      <c r="I126" s="970">
        <v>3</v>
      </c>
      <c r="J126" s="970">
        <v>3</v>
      </c>
      <c r="K126" s="970">
        <v>3</v>
      </c>
      <c r="L126" s="970">
        <v>3</v>
      </c>
      <c r="M126" s="970">
        <v>3</v>
      </c>
      <c r="N126" s="970">
        <v>3</v>
      </c>
      <c r="O126" s="970">
        <v>3</v>
      </c>
      <c r="P126" s="970">
        <v>3</v>
      </c>
      <c r="Q126" s="970">
        <v>2</v>
      </c>
      <c r="R126" s="970">
        <v>3</v>
      </c>
      <c r="S126" s="970">
        <v>3</v>
      </c>
      <c r="T126" s="971">
        <v>3</v>
      </c>
      <c r="U126" s="971">
        <v>3</v>
      </c>
      <c r="V126" s="971">
        <v>3</v>
      </c>
      <c r="W126" s="971">
        <v>3</v>
      </c>
      <c r="X126" s="971">
        <v>3</v>
      </c>
      <c r="Y126" s="971">
        <v>3</v>
      </c>
      <c r="Z126" s="971">
        <v>3</v>
      </c>
      <c r="AA126" s="971">
        <v>3</v>
      </c>
      <c r="AB126" s="971">
        <v>3</v>
      </c>
      <c r="AC126" s="971">
        <v>2</v>
      </c>
      <c r="AD126" s="971">
        <v>3</v>
      </c>
      <c r="AE126" s="970">
        <v>3</v>
      </c>
      <c r="AF126" s="970">
        <v>3</v>
      </c>
      <c r="AG126" s="970">
        <v>3</v>
      </c>
      <c r="AH126" s="970">
        <v>3</v>
      </c>
      <c r="AI126" s="970">
        <v>3</v>
      </c>
      <c r="AJ126" s="970">
        <v>3</v>
      </c>
      <c r="AK126" s="970">
        <v>3</v>
      </c>
      <c r="AL126" s="970">
        <v>3</v>
      </c>
      <c r="AM126" s="230"/>
      <c r="AN126" s="213"/>
      <c r="AO126" s="213"/>
      <c r="AP126" s="202"/>
      <c r="AQ126" s="202"/>
      <c r="AR126" s="202"/>
      <c r="AS126" s="200"/>
    </row>
    <row r="127" spans="1:45" ht="15" customHeight="1" x14ac:dyDescent="0.25">
      <c r="A127" s="235"/>
      <c r="B127" s="236"/>
      <c r="C127" s="271"/>
      <c r="D127" s="207"/>
      <c r="E127" s="223" t="s">
        <v>1163</v>
      </c>
      <c r="F127" s="215">
        <v>2</v>
      </c>
      <c r="G127" s="866"/>
      <c r="H127" s="866"/>
      <c r="I127" s="866"/>
      <c r="J127" s="866"/>
      <c r="K127" s="866"/>
      <c r="L127" s="866"/>
      <c r="M127" s="866"/>
      <c r="N127" s="866"/>
      <c r="O127" s="866"/>
      <c r="P127" s="866"/>
      <c r="Q127" s="866"/>
      <c r="R127" s="866"/>
      <c r="S127" s="866"/>
      <c r="T127" s="972"/>
      <c r="U127" s="972"/>
      <c r="V127" s="972"/>
      <c r="W127" s="972"/>
      <c r="X127" s="972"/>
      <c r="Y127" s="972"/>
      <c r="Z127" s="972"/>
      <c r="AA127" s="972"/>
      <c r="AB127" s="972"/>
      <c r="AC127" s="972"/>
      <c r="AD127" s="972"/>
      <c r="AE127" s="866"/>
      <c r="AF127" s="866"/>
      <c r="AG127" s="866"/>
      <c r="AH127" s="866"/>
      <c r="AI127" s="866"/>
      <c r="AJ127" s="866"/>
      <c r="AK127" s="866"/>
      <c r="AL127" s="866"/>
      <c r="AM127" s="230"/>
      <c r="AN127" s="213"/>
      <c r="AO127" s="213"/>
      <c r="AP127" s="202"/>
      <c r="AQ127" s="202"/>
      <c r="AR127" s="202"/>
      <c r="AS127" s="200"/>
    </row>
    <row r="128" spans="1:45" ht="15" customHeight="1" x14ac:dyDescent="0.25">
      <c r="A128" s="235"/>
      <c r="B128" s="236"/>
      <c r="C128" s="272"/>
      <c r="D128" s="267"/>
      <c r="E128" s="223" t="s">
        <v>1152</v>
      </c>
      <c r="F128" s="215">
        <v>1</v>
      </c>
      <c r="G128" s="867"/>
      <c r="H128" s="867"/>
      <c r="I128" s="867"/>
      <c r="J128" s="867"/>
      <c r="K128" s="867"/>
      <c r="L128" s="867"/>
      <c r="M128" s="867"/>
      <c r="N128" s="867"/>
      <c r="O128" s="867"/>
      <c r="P128" s="867"/>
      <c r="Q128" s="867"/>
      <c r="R128" s="867"/>
      <c r="S128" s="867"/>
      <c r="T128" s="973"/>
      <c r="U128" s="973"/>
      <c r="V128" s="973"/>
      <c r="W128" s="973"/>
      <c r="X128" s="973"/>
      <c r="Y128" s="973"/>
      <c r="Z128" s="973"/>
      <c r="AA128" s="973"/>
      <c r="AB128" s="973"/>
      <c r="AC128" s="973"/>
      <c r="AD128" s="973"/>
      <c r="AE128" s="867"/>
      <c r="AF128" s="867"/>
      <c r="AG128" s="867"/>
      <c r="AH128" s="867"/>
      <c r="AI128" s="867"/>
      <c r="AJ128" s="867"/>
      <c r="AK128" s="867"/>
      <c r="AL128" s="867"/>
      <c r="AM128" s="230"/>
      <c r="AN128" s="213"/>
      <c r="AO128" s="213"/>
      <c r="AP128" s="202"/>
      <c r="AQ128" s="202"/>
      <c r="AR128" s="202"/>
      <c r="AS128" s="200"/>
    </row>
    <row r="129" spans="1:45" ht="15" customHeight="1" x14ac:dyDescent="0.25">
      <c r="A129" s="235"/>
      <c r="B129" s="236">
        <v>8</v>
      </c>
      <c r="C129" s="983" t="s">
        <v>1164</v>
      </c>
      <c r="D129" s="876"/>
      <c r="E129" s="223" t="s">
        <v>2367</v>
      </c>
      <c r="F129" s="215">
        <v>2</v>
      </c>
      <c r="G129" s="970">
        <v>2</v>
      </c>
      <c r="H129" s="970">
        <v>2</v>
      </c>
      <c r="I129" s="970">
        <v>2</v>
      </c>
      <c r="J129" s="970">
        <v>2</v>
      </c>
      <c r="K129" s="970">
        <v>2</v>
      </c>
      <c r="L129" s="970">
        <v>2</v>
      </c>
      <c r="M129" s="970">
        <v>2</v>
      </c>
      <c r="N129" s="970">
        <v>2</v>
      </c>
      <c r="O129" s="970">
        <v>2</v>
      </c>
      <c r="P129" s="970">
        <v>2</v>
      </c>
      <c r="Q129" s="970">
        <v>2</v>
      </c>
      <c r="R129" s="970">
        <v>2</v>
      </c>
      <c r="S129" s="970">
        <v>2</v>
      </c>
      <c r="T129" s="971">
        <v>2</v>
      </c>
      <c r="U129" s="971">
        <v>2</v>
      </c>
      <c r="V129" s="971">
        <v>2</v>
      </c>
      <c r="W129" s="971">
        <v>2</v>
      </c>
      <c r="X129" s="971">
        <v>2</v>
      </c>
      <c r="Y129" s="971">
        <v>2</v>
      </c>
      <c r="Z129" s="971">
        <v>2</v>
      </c>
      <c r="AA129" s="971">
        <v>2</v>
      </c>
      <c r="AB129" s="971">
        <v>2</v>
      </c>
      <c r="AC129" s="971">
        <v>3</v>
      </c>
      <c r="AD129" s="971">
        <v>2</v>
      </c>
      <c r="AE129" s="970">
        <v>2</v>
      </c>
      <c r="AF129" s="970">
        <v>2</v>
      </c>
      <c r="AG129" s="970">
        <v>2</v>
      </c>
      <c r="AH129" s="970">
        <v>2</v>
      </c>
      <c r="AI129" s="970">
        <v>2</v>
      </c>
      <c r="AJ129" s="970">
        <v>2</v>
      </c>
      <c r="AK129" s="970">
        <v>2</v>
      </c>
      <c r="AL129" s="970">
        <v>2</v>
      </c>
      <c r="AM129" s="230"/>
      <c r="AN129" s="213"/>
      <c r="AO129" s="213"/>
      <c r="AP129" s="202"/>
      <c r="AQ129" s="202"/>
      <c r="AR129" s="202"/>
      <c r="AS129" s="200"/>
    </row>
    <row r="130" spans="1:45" ht="15" customHeight="1" x14ac:dyDescent="0.25">
      <c r="A130" s="235"/>
      <c r="B130" s="236"/>
      <c r="C130" s="902"/>
      <c r="D130" s="982"/>
      <c r="E130" s="223" t="s">
        <v>1134</v>
      </c>
      <c r="F130" s="215">
        <v>0</v>
      </c>
      <c r="G130" s="866"/>
      <c r="H130" s="866"/>
      <c r="I130" s="866"/>
      <c r="J130" s="866"/>
      <c r="K130" s="866"/>
      <c r="L130" s="866"/>
      <c r="M130" s="866"/>
      <c r="N130" s="866"/>
      <c r="O130" s="866"/>
      <c r="P130" s="866"/>
      <c r="Q130" s="866"/>
      <c r="R130" s="866"/>
      <c r="S130" s="866"/>
      <c r="T130" s="972"/>
      <c r="U130" s="972"/>
      <c r="V130" s="972"/>
      <c r="W130" s="972"/>
      <c r="X130" s="972"/>
      <c r="Y130" s="972"/>
      <c r="Z130" s="972"/>
      <c r="AA130" s="972"/>
      <c r="AB130" s="972"/>
      <c r="AC130" s="972"/>
      <c r="AD130" s="972"/>
      <c r="AE130" s="866"/>
      <c r="AF130" s="866"/>
      <c r="AG130" s="866"/>
      <c r="AH130" s="866"/>
      <c r="AI130" s="866"/>
      <c r="AJ130" s="866"/>
      <c r="AK130" s="866"/>
      <c r="AL130" s="866"/>
      <c r="AM130" s="230"/>
      <c r="AN130" s="213"/>
      <c r="AO130" s="213"/>
      <c r="AP130" s="202"/>
      <c r="AQ130" s="202"/>
      <c r="AR130" s="202"/>
      <c r="AS130" s="200"/>
    </row>
    <row r="131" spans="1:45" ht="15" customHeight="1" x14ac:dyDescent="0.25">
      <c r="A131" s="235"/>
      <c r="B131" s="236"/>
      <c r="C131" s="882"/>
      <c r="D131" s="884"/>
      <c r="E131" s="223" t="s">
        <v>2368</v>
      </c>
      <c r="F131" s="215">
        <v>2</v>
      </c>
      <c r="G131" s="867"/>
      <c r="H131" s="867"/>
      <c r="I131" s="867"/>
      <c r="J131" s="867"/>
      <c r="K131" s="867"/>
      <c r="L131" s="867"/>
      <c r="M131" s="867"/>
      <c r="N131" s="867"/>
      <c r="O131" s="867"/>
      <c r="P131" s="867"/>
      <c r="Q131" s="867"/>
      <c r="R131" s="867"/>
      <c r="S131" s="867"/>
      <c r="T131" s="973"/>
      <c r="U131" s="973"/>
      <c r="V131" s="973"/>
      <c r="W131" s="973"/>
      <c r="X131" s="973"/>
      <c r="Y131" s="973"/>
      <c r="Z131" s="973"/>
      <c r="AA131" s="973"/>
      <c r="AB131" s="973"/>
      <c r="AC131" s="973"/>
      <c r="AD131" s="973"/>
      <c r="AE131" s="867"/>
      <c r="AF131" s="867"/>
      <c r="AG131" s="867"/>
      <c r="AH131" s="867"/>
      <c r="AI131" s="867"/>
      <c r="AJ131" s="867"/>
      <c r="AK131" s="867"/>
      <c r="AL131" s="867"/>
      <c r="AM131" s="230"/>
      <c r="AN131" s="213"/>
      <c r="AO131" s="213"/>
      <c r="AP131" s="202"/>
      <c r="AQ131" s="202"/>
      <c r="AR131" s="202"/>
      <c r="AS131" s="200"/>
    </row>
    <row r="132" spans="1:45" ht="15" customHeight="1" x14ac:dyDescent="0.25">
      <c r="A132" s="235"/>
      <c r="B132" s="236">
        <v>9</v>
      </c>
      <c r="C132" s="245" t="s">
        <v>1165</v>
      </c>
      <c r="D132" s="246"/>
      <c r="E132" s="223" t="s">
        <v>1166</v>
      </c>
      <c r="F132" s="215">
        <v>2</v>
      </c>
      <c r="G132" s="970">
        <v>2</v>
      </c>
      <c r="H132" s="970">
        <v>2</v>
      </c>
      <c r="I132" s="970">
        <v>2</v>
      </c>
      <c r="J132" s="970">
        <v>2</v>
      </c>
      <c r="K132" s="970">
        <v>2</v>
      </c>
      <c r="L132" s="970">
        <v>2</v>
      </c>
      <c r="M132" s="970">
        <v>2</v>
      </c>
      <c r="N132" s="970">
        <v>2</v>
      </c>
      <c r="O132" s="970">
        <v>2</v>
      </c>
      <c r="P132" s="970">
        <v>2</v>
      </c>
      <c r="Q132" s="970">
        <v>2</v>
      </c>
      <c r="R132" s="970">
        <v>2</v>
      </c>
      <c r="S132" s="970">
        <v>2</v>
      </c>
      <c r="T132" s="971">
        <v>2</v>
      </c>
      <c r="U132" s="971">
        <v>2</v>
      </c>
      <c r="V132" s="971">
        <v>2</v>
      </c>
      <c r="W132" s="971">
        <v>2</v>
      </c>
      <c r="X132" s="971">
        <v>2</v>
      </c>
      <c r="Y132" s="971">
        <v>2</v>
      </c>
      <c r="Z132" s="971">
        <v>2</v>
      </c>
      <c r="AA132" s="971">
        <v>2</v>
      </c>
      <c r="AB132" s="999">
        <v>2</v>
      </c>
      <c r="AC132" s="971">
        <v>2</v>
      </c>
      <c r="AD132" s="971">
        <v>2</v>
      </c>
      <c r="AE132" s="970">
        <v>2</v>
      </c>
      <c r="AF132" s="970">
        <v>2</v>
      </c>
      <c r="AG132" s="970">
        <v>2</v>
      </c>
      <c r="AH132" s="970">
        <v>2</v>
      </c>
      <c r="AI132" s="970">
        <v>2</v>
      </c>
      <c r="AJ132" s="970">
        <v>2</v>
      </c>
      <c r="AK132" s="970">
        <v>2</v>
      </c>
      <c r="AL132" s="970">
        <v>2</v>
      </c>
      <c r="AM132" s="230"/>
      <c r="AN132" s="213"/>
      <c r="AO132" s="213"/>
      <c r="AP132" s="202"/>
      <c r="AQ132" s="202"/>
      <c r="AR132" s="202"/>
      <c r="AS132" s="200"/>
    </row>
    <row r="133" spans="1:45" ht="15" customHeight="1" x14ac:dyDescent="0.25">
      <c r="A133" s="235"/>
      <c r="B133" s="236"/>
      <c r="C133" s="272"/>
      <c r="D133" s="267"/>
      <c r="E133" s="223" t="s">
        <v>1167</v>
      </c>
      <c r="F133" s="215">
        <v>0</v>
      </c>
      <c r="G133" s="867"/>
      <c r="H133" s="867"/>
      <c r="I133" s="867"/>
      <c r="J133" s="867"/>
      <c r="K133" s="867"/>
      <c r="L133" s="867"/>
      <c r="M133" s="867"/>
      <c r="N133" s="867"/>
      <c r="O133" s="867"/>
      <c r="P133" s="867"/>
      <c r="Q133" s="867"/>
      <c r="R133" s="867"/>
      <c r="S133" s="867"/>
      <c r="T133" s="973"/>
      <c r="U133" s="973"/>
      <c r="V133" s="973"/>
      <c r="W133" s="973"/>
      <c r="X133" s="973"/>
      <c r="Y133" s="973"/>
      <c r="Z133" s="973"/>
      <c r="AA133" s="973"/>
      <c r="AB133" s="973"/>
      <c r="AC133" s="973"/>
      <c r="AD133" s="973"/>
      <c r="AE133" s="867"/>
      <c r="AF133" s="867"/>
      <c r="AG133" s="867"/>
      <c r="AH133" s="867"/>
      <c r="AI133" s="867"/>
      <c r="AJ133" s="867"/>
      <c r="AK133" s="867"/>
      <c r="AL133" s="867"/>
      <c r="AM133" s="230"/>
      <c r="AN133" s="213"/>
      <c r="AO133" s="213"/>
      <c r="AP133" s="202"/>
      <c r="AQ133" s="202"/>
      <c r="AR133" s="202"/>
      <c r="AS133" s="200"/>
    </row>
    <row r="134" spans="1:45" ht="15.75" customHeight="1" x14ac:dyDescent="0.25">
      <c r="A134" s="1000">
        <v>10</v>
      </c>
      <c r="B134" s="966"/>
      <c r="C134" s="998" t="s">
        <v>1168</v>
      </c>
      <c r="D134" s="876"/>
      <c r="E134" s="223" t="s">
        <v>1150</v>
      </c>
      <c r="F134" s="215">
        <v>3</v>
      </c>
      <c r="G134" s="970">
        <v>2</v>
      </c>
      <c r="H134" s="970">
        <v>3</v>
      </c>
      <c r="I134" s="970">
        <v>3</v>
      </c>
      <c r="J134" s="970">
        <v>2</v>
      </c>
      <c r="K134" s="970">
        <v>2</v>
      </c>
      <c r="L134" s="970">
        <v>3</v>
      </c>
      <c r="M134" s="970">
        <v>2</v>
      </c>
      <c r="N134" s="970">
        <v>3</v>
      </c>
      <c r="O134" s="970">
        <v>3</v>
      </c>
      <c r="P134" s="970">
        <v>3</v>
      </c>
      <c r="Q134" s="970">
        <v>3</v>
      </c>
      <c r="R134" s="970">
        <v>3</v>
      </c>
      <c r="S134" s="970">
        <v>2</v>
      </c>
      <c r="T134" s="971">
        <v>3</v>
      </c>
      <c r="U134" s="971">
        <v>3</v>
      </c>
      <c r="V134" s="971">
        <v>3</v>
      </c>
      <c r="W134" s="971">
        <v>2</v>
      </c>
      <c r="X134" s="971">
        <v>3</v>
      </c>
      <c r="Y134" s="971">
        <v>3</v>
      </c>
      <c r="Z134" s="971">
        <v>3</v>
      </c>
      <c r="AA134" s="971">
        <v>3</v>
      </c>
      <c r="AB134" s="971">
        <v>3</v>
      </c>
      <c r="AC134" s="971">
        <v>3</v>
      </c>
      <c r="AD134" s="971">
        <v>3</v>
      </c>
      <c r="AE134" s="970">
        <v>3</v>
      </c>
      <c r="AF134" s="970">
        <v>1</v>
      </c>
      <c r="AG134" s="970">
        <v>2</v>
      </c>
      <c r="AH134" s="970">
        <v>2</v>
      </c>
      <c r="AI134" s="970">
        <v>3</v>
      </c>
      <c r="AJ134" s="970">
        <v>3</v>
      </c>
      <c r="AK134" s="970">
        <v>2</v>
      </c>
      <c r="AL134" s="970">
        <v>2</v>
      </c>
      <c r="AM134" s="230"/>
      <c r="AN134" s="213"/>
      <c r="AO134" s="213"/>
      <c r="AP134" s="202"/>
      <c r="AQ134" s="202"/>
      <c r="AR134" s="202"/>
      <c r="AS134" s="200"/>
    </row>
    <row r="135" spans="1:45" ht="15" customHeight="1" x14ac:dyDescent="0.25">
      <c r="A135" s="235"/>
      <c r="B135" s="236"/>
      <c r="C135" s="271"/>
      <c r="D135" s="207"/>
      <c r="E135" s="223" t="s">
        <v>1169</v>
      </c>
      <c r="F135" s="215">
        <v>2</v>
      </c>
      <c r="G135" s="866"/>
      <c r="H135" s="866"/>
      <c r="I135" s="866"/>
      <c r="J135" s="866"/>
      <c r="K135" s="866"/>
      <c r="L135" s="866"/>
      <c r="M135" s="866"/>
      <c r="N135" s="866"/>
      <c r="O135" s="866"/>
      <c r="P135" s="866"/>
      <c r="Q135" s="866"/>
      <c r="R135" s="866"/>
      <c r="S135" s="866"/>
      <c r="T135" s="972"/>
      <c r="U135" s="972"/>
      <c r="V135" s="972"/>
      <c r="W135" s="972"/>
      <c r="X135" s="972"/>
      <c r="Y135" s="972"/>
      <c r="Z135" s="972"/>
      <c r="AA135" s="972"/>
      <c r="AB135" s="972"/>
      <c r="AC135" s="972"/>
      <c r="AD135" s="972"/>
      <c r="AE135" s="866"/>
      <c r="AF135" s="866"/>
      <c r="AG135" s="866"/>
      <c r="AH135" s="866"/>
      <c r="AI135" s="866"/>
      <c r="AJ135" s="866"/>
      <c r="AK135" s="866"/>
      <c r="AL135" s="866"/>
      <c r="AM135" s="230"/>
      <c r="AN135" s="213"/>
      <c r="AO135" s="213"/>
      <c r="AP135" s="202"/>
      <c r="AQ135" s="202"/>
      <c r="AR135" s="202"/>
      <c r="AS135" s="200"/>
    </row>
    <row r="136" spans="1:45" ht="15" customHeight="1" x14ac:dyDescent="0.25">
      <c r="A136" s="235"/>
      <c r="B136" s="236"/>
      <c r="C136" s="271"/>
      <c r="D136" s="207"/>
      <c r="E136" s="277" t="s">
        <v>1170</v>
      </c>
      <c r="F136" s="278">
        <v>1</v>
      </c>
      <c r="G136" s="895"/>
      <c r="H136" s="895"/>
      <c r="I136" s="895"/>
      <c r="J136" s="895"/>
      <c r="K136" s="895"/>
      <c r="L136" s="895"/>
      <c r="M136" s="895"/>
      <c r="N136" s="895"/>
      <c r="O136" s="895"/>
      <c r="P136" s="895"/>
      <c r="Q136" s="895"/>
      <c r="R136" s="895"/>
      <c r="S136" s="895"/>
      <c r="T136" s="972"/>
      <c r="U136" s="972"/>
      <c r="V136" s="972"/>
      <c r="W136" s="972"/>
      <c r="X136" s="972"/>
      <c r="Y136" s="972"/>
      <c r="Z136" s="972"/>
      <c r="AA136" s="972"/>
      <c r="AB136" s="972"/>
      <c r="AC136" s="972"/>
      <c r="AD136" s="972"/>
      <c r="AE136" s="895"/>
      <c r="AF136" s="895"/>
      <c r="AG136" s="895"/>
      <c r="AH136" s="895"/>
      <c r="AI136" s="895"/>
      <c r="AJ136" s="895"/>
      <c r="AK136" s="895"/>
      <c r="AL136" s="895"/>
      <c r="AM136" s="230"/>
      <c r="AN136" s="213"/>
      <c r="AO136" s="213"/>
      <c r="AP136" s="202"/>
      <c r="AQ136" s="202"/>
      <c r="AR136" s="202"/>
      <c r="AS136" s="200"/>
    </row>
    <row r="137" spans="1:45" ht="15" customHeight="1" x14ac:dyDescent="0.25">
      <c r="A137" s="235"/>
      <c r="B137" s="236"/>
      <c r="C137" s="286" t="s">
        <v>1171</v>
      </c>
      <c r="D137" s="280"/>
      <c r="E137" s="280"/>
      <c r="F137" s="281"/>
      <c r="G137" s="282"/>
      <c r="H137" s="282"/>
      <c r="I137" s="282"/>
      <c r="J137" s="282"/>
      <c r="K137" s="282"/>
      <c r="L137" s="282"/>
      <c r="M137" s="282"/>
      <c r="N137" s="282"/>
      <c r="O137" s="282"/>
      <c r="P137" s="282"/>
      <c r="Q137" s="282"/>
      <c r="R137" s="282"/>
      <c r="S137" s="282"/>
      <c r="T137" s="817"/>
      <c r="U137" s="817"/>
      <c r="V137" s="817"/>
      <c r="W137" s="817"/>
      <c r="X137" s="817"/>
      <c r="Y137" s="817"/>
      <c r="Z137" s="817"/>
      <c r="AA137" s="817"/>
      <c r="AB137" s="817"/>
      <c r="AC137" s="817"/>
      <c r="AD137" s="817"/>
      <c r="AE137" s="282"/>
      <c r="AF137" s="282"/>
      <c r="AG137" s="282"/>
      <c r="AH137" s="282"/>
      <c r="AI137" s="282"/>
      <c r="AJ137" s="282"/>
      <c r="AK137" s="282"/>
      <c r="AL137" s="282"/>
      <c r="AM137" s="230"/>
      <c r="AN137" s="213"/>
      <c r="AO137" s="213"/>
      <c r="AP137" s="202"/>
      <c r="AQ137" s="202"/>
      <c r="AR137" s="202"/>
      <c r="AS137" s="200"/>
    </row>
    <row r="138" spans="1:45" ht="15" customHeight="1" x14ac:dyDescent="0.25">
      <c r="A138" s="230"/>
      <c r="B138" s="204">
        <v>11</v>
      </c>
      <c r="C138" s="287" t="s">
        <v>1172</v>
      </c>
      <c r="D138" s="288"/>
      <c r="E138" s="289" t="s">
        <v>1058</v>
      </c>
      <c r="F138" s="284">
        <v>1</v>
      </c>
      <c r="G138" s="974"/>
      <c r="H138" s="974"/>
      <c r="I138" s="974"/>
      <c r="J138" s="974"/>
      <c r="K138" s="974"/>
      <c r="L138" s="974"/>
      <c r="M138" s="974"/>
      <c r="N138" s="974"/>
      <c r="O138" s="974"/>
      <c r="P138" s="974"/>
      <c r="Q138" s="974"/>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230"/>
      <c r="AN138" s="213"/>
      <c r="AO138" s="213"/>
      <c r="AP138" s="202"/>
      <c r="AQ138" s="202"/>
      <c r="AR138" s="202"/>
      <c r="AS138" s="200"/>
    </row>
    <row r="139" spans="1:45" ht="15" customHeight="1" x14ac:dyDescent="0.25">
      <c r="A139" s="235"/>
      <c r="B139" s="236"/>
      <c r="C139" s="287"/>
      <c r="D139" s="288"/>
      <c r="E139" s="223" t="s">
        <v>1055</v>
      </c>
      <c r="F139" s="215">
        <v>0</v>
      </c>
      <c r="G139" s="867"/>
      <c r="H139" s="867"/>
      <c r="I139" s="867"/>
      <c r="J139" s="867"/>
      <c r="K139" s="867"/>
      <c r="L139" s="867"/>
      <c r="M139" s="867"/>
      <c r="N139" s="867"/>
      <c r="O139" s="867"/>
      <c r="P139" s="867"/>
      <c r="Q139" s="867"/>
      <c r="R139" s="867"/>
      <c r="S139" s="867"/>
      <c r="T139" s="973"/>
      <c r="U139" s="973"/>
      <c r="V139" s="973"/>
      <c r="W139" s="973"/>
      <c r="X139" s="973"/>
      <c r="Y139" s="973"/>
      <c r="Z139" s="973"/>
      <c r="AA139" s="973"/>
      <c r="AB139" s="973"/>
      <c r="AC139" s="973"/>
      <c r="AD139" s="973"/>
      <c r="AE139" s="867"/>
      <c r="AF139" s="867"/>
      <c r="AG139" s="867"/>
      <c r="AH139" s="867"/>
      <c r="AI139" s="867"/>
      <c r="AJ139" s="867"/>
      <c r="AK139" s="867"/>
      <c r="AL139" s="867"/>
      <c r="AM139" s="230"/>
      <c r="AN139" s="213"/>
      <c r="AO139" s="213"/>
      <c r="AP139" s="202"/>
      <c r="AQ139" s="202"/>
      <c r="AR139" s="202"/>
      <c r="AS139" s="200"/>
    </row>
    <row r="140" spans="1:45" ht="15" customHeight="1" x14ac:dyDescent="0.25">
      <c r="A140" s="1000"/>
      <c r="B140" s="966"/>
      <c r="C140" s="1005" t="s">
        <v>1173</v>
      </c>
      <c r="D140" s="876"/>
      <c r="E140" s="248" t="s">
        <v>1058</v>
      </c>
      <c r="F140" s="215">
        <v>0</v>
      </c>
      <c r="G140" s="970">
        <v>1</v>
      </c>
      <c r="H140" s="970">
        <v>1</v>
      </c>
      <c r="I140" s="970">
        <v>1</v>
      </c>
      <c r="J140" s="970">
        <v>1</v>
      </c>
      <c r="K140" s="970">
        <v>1</v>
      </c>
      <c r="L140" s="970">
        <v>1</v>
      </c>
      <c r="M140" s="970">
        <v>1</v>
      </c>
      <c r="N140" s="970">
        <v>1</v>
      </c>
      <c r="O140" s="970">
        <v>1</v>
      </c>
      <c r="P140" s="970">
        <v>1</v>
      </c>
      <c r="Q140" s="970">
        <v>1</v>
      </c>
      <c r="R140" s="970">
        <v>1</v>
      </c>
      <c r="S140" s="970">
        <v>1</v>
      </c>
      <c r="T140" s="971">
        <v>1</v>
      </c>
      <c r="U140" s="971">
        <v>1</v>
      </c>
      <c r="V140" s="971">
        <v>1</v>
      </c>
      <c r="W140" s="971">
        <v>1</v>
      </c>
      <c r="X140" s="971">
        <v>1</v>
      </c>
      <c r="Y140" s="971">
        <v>1</v>
      </c>
      <c r="Z140" s="971">
        <v>1</v>
      </c>
      <c r="AA140" s="971">
        <v>1</v>
      </c>
      <c r="AB140" s="971">
        <v>1</v>
      </c>
      <c r="AC140" s="971">
        <v>1</v>
      </c>
      <c r="AD140" s="971">
        <v>1</v>
      </c>
      <c r="AE140" s="970">
        <v>1</v>
      </c>
      <c r="AF140" s="970">
        <v>1</v>
      </c>
      <c r="AG140" s="970">
        <v>1</v>
      </c>
      <c r="AH140" s="970">
        <v>1</v>
      </c>
      <c r="AI140" s="970">
        <v>1</v>
      </c>
      <c r="AJ140" s="970">
        <v>1</v>
      </c>
      <c r="AK140" s="970">
        <v>1</v>
      </c>
      <c r="AL140" s="970">
        <v>1</v>
      </c>
      <c r="AM140" s="230"/>
      <c r="AN140" s="213"/>
      <c r="AO140" s="213"/>
      <c r="AP140" s="202"/>
      <c r="AQ140" s="202"/>
      <c r="AR140" s="202"/>
      <c r="AS140" s="200"/>
    </row>
    <row r="141" spans="1:45" ht="15" customHeight="1" x14ac:dyDescent="0.25">
      <c r="A141" s="235"/>
      <c r="B141" s="236"/>
      <c r="C141" s="882"/>
      <c r="D141" s="884"/>
      <c r="E141" s="229" t="s">
        <v>1055</v>
      </c>
      <c r="F141" s="215">
        <v>1</v>
      </c>
      <c r="G141" s="867"/>
      <c r="H141" s="867"/>
      <c r="I141" s="867"/>
      <c r="J141" s="867"/>
      <c r="K141" s="867"/>
      <c r="L141" s="867"/>
      <c r="M141" s="867"/>
      <c r="N141" s="867"/>
      <c r="O141" s="867"/>
      <c r="P141" s="867"/>
      <c r="Q141" s="867"/>
      <c r="R141" s="867"/>
      <c r="S141" s="867"/>
      <c r="T141" s="973"/>
      <c r="U141" s="973"/>
      <c r="V141" s="973"/>
      <c r="W141" s="973"/>
      <c r="X141" s="973"/>
      <c r="Y141" s="973"/>
      <c r="Z141" s="973"/>
      <c r="AA141" s="973"/>
      <c r="AB141" s="973"/>
      <c r="AC141" s="973"/>
      <c r="AD141" s="973"/>
      <c r="AE141" s="867"/>
      <c r="AF141" s="867"/>
      <c r="AG141" s="867"/>
      <c r="AH141" s="867"/>
      <c r="AI141" s="867"/>
      <c r="AJ141" s="867"/>
      <c r="AK141" s="867"/>
      <c r="AL141" s="867"/>
      <c r="AM141" s="230"/>
      <c r="AN141" s="213"/>
      <c r="AO141" s="213"/>
      <c r="AP141" s="202"/>
      <c r="AQ141" s="202"/>
      <c r="AR141" s="202"/>
      <c r="AS141" s="200"/>
    </row>
    <row r="142" spans="1:45" ht="15" customHeight="1" x14ac:dyDescent="0.25">
      <c r="A142" s="235"/>
      <c r="B142" s="236">
        <v>12</v>
      </c>
      <c r="C142" s="998" t="s">
        <v>1174</v>
      </c>
      <c r="D142" s="881"/>
      <c r="E142" s="230" t="s">
        <v>1058</v>
      </c>
      <c r="F142" s="290">
        <v>2</v>
      </c>
      <c r="G142" s="970">
        <v>2</v>
      </c>
      <c r="H142" s="970">
        <v>2</v>
      </c>
      <c r="I142" s="970">
        <v>2</v>
      </c>
      <c r="J142" s="970">
        <v>2</v>
      </c>
      <c r="K142" s="970">
        <v>2</v>
      </c>
      <c r="L142" s="970">
        <v>2</v>
      </c>
      <c r="M142" s="970">
        <v>2</v>
      </c>
      <c r="N142" s="970">
        <v>2</v>
      </c>
      <c r="O142" s="970">
        <v>2</v>
      </c>
      <c r="P142" s="970">
        <v>2</v>
      </c>
      <c r="Q142" s="970">
        <v>2</v>
      </c>
      <c r="R142" s="970">
        <v>2</v>
      </c>
      <c r="S142" s="970">
        <v>2</v>
      </c>
      <c r="T142" s="971">
        <v>2</v>
      </c>
      <c r="U142" s="971">
        <v>2</v>
      </c>
      <c r="V142" s="971">
        <v>2</v>
      </c>
      <c r="W142" s="971">
        <v>2</v>
      </c>
      <c r="X142" s="971">
        <v>0</v>
      </c>
      <c r="Y142" s="971">
        <v>2</v>
      </c>
      <c r="Z142" s="971">
        <v>2</v>
      </c>
      <c r="AA142" s="971">
        <v>2</v>
      </c>
      <c r="AB142" s="971">
        <v>2</v>
      </c>
      <c r="AC142" s="971">
        <v>2</v>
      </c>
      <c r="AD142" s="971">
        <v>2</v>
      </c>
      <c r="AE142" s="970">
        <v>2</v>
      </c>
      <c r="AF142" s="970">
        <v>2</v>
      </c>
      <c r="AG142" s="970">
        <v>2</v>
      </c>
      <c r="AH142" s="970">
        <v>2</v>
      </c>
      <c r="AI142" s="970">
        <v>2</v>
      </c>
      <c r="AJ142" s="970">
        <v>2</v>
      </c>
      <c r="AK142" s="970">
        <v>2</v>
      </c>
      <c r="AL142" s="970">
        <v>2</v>
      </c>
      <c r="AM142" s="230"/>
      <c r="AN142" s="213"/>
      <c r="AO142" s="213"/>
      <c r="AP142" s="202"/>
      <c r="AQ142" s="202"/>
      <c r="AR142" s="202"/>
      <c r="AS142" s="200"/>
    </row>
    <row r="143" spans="1:45" ht="15" customHeight="1" x14ac:dyDescent="0.25">
      <c r="A143" s="235"/>
      <c r="B143" s="236"/>
      <c r="C143" s="882"/>
      <c r="D143" s="883"/>
      <c r="E143" s="230" t="s">
        <v>1055</v>
      </c>
      <c r="F143" s="290">
        <v>0</v>
      </c>
      <c r="G143" s="867"/>
      <c r="H143" s="867"/>
      <c r="I143" s="867"/>
      <c r="J143" s="867"/>
      <c r="K143" s="867"/>
      <c r="L143" s="867"/>
      <c r="M143" s="867"/>
      <c r="N143" s="867"/>
      <c r="O143" s="867"/>
      <c r="P143" s="867"/>
      <c r="Q143" s="867"/>
      <c r="R143" s="867"/>
      <c r="S143" s="867"/>
      <c r="T143" s="973"/>
      <c r="U143" s="973"/>
      <c r="V143" s="973"/>
      <c r="W143" s="973"/>
      <c r="X143" s="973"/>
      <c r="Y143" s="973"/>
      <c r="Z143" s="973"/>
      <c r="AA143" s="973"/>
      <c r="AB143" s="973"/>
      <c r="AC143" s="973"/>
      <c r="AD143" s="973"/>
      <c r="AE143" s="867"/>
      <c r="AF143" s="867"/>
      <c r="AG143" s="867"/>
      <c r="AH143" s="867"/>
      <c r="AI143" s="867"/>
      <c r="AJ143" s="867"/>
      <c r="AK143" s="867"/>
      <c r="AL143" s="867"/>
      <c r="AM143" s="230"/>
      <c r="AN143" s="213"/>
      <c r="AO143" s="213"/>
      <c r="AP143" s="202"/>
      <c r="AQ143" s="202"/>
      <c r="AR143" s="202"/>
      <c r="AS143" s="200"/>
    </row>
    <row r="144" spans="1:45" ht="15" customHeight="1" x14ac:dyDescent="0.25">
      <c r="A144" s="1000">
        <v>13</v>
      </c>
      <c r="B144" s="966"/>
      <c r="C144" s="245" t="s">
        <v>1175</v>
      </c>
      <c r="D144" s="246"/>
      <c r="E144" s="234" t="s">
        <v>1176</v>
      </c>
      <c r="F144" s="215">
        <v>3</v>
      </c>
      <c r="G144" s="970">
        <v>1</v>
      </c>
      <c r="H144" s="970">
        <v>1</v>
      </c>
      <c r="I144" s="970">
        <v>1</v>
      </c>
      <c r="J144" s="970">
        <v>1</v>
      </c>
      <c r="K144" s="970">
        <v>2</v>
      </c>
      <c r="L144" s="970">
        <v>1</v>
      </c>
      <c r="M144" s="970">
        <v>3</v>
      </c>
      <c r="N144" s="970">
        <v>3</v>
      </c>
      <c r="O144" s="970">
        <v>1</v>
      </c>
      <c r="P144" s="970">
        <v>0</v>
      </c>
      <c r="Q144" s="970">
        <v>2</v>
      </c>
      <c r="R144" s="970">
        <v>3</v>
      </c>
      <c r="S144" s="970">
        <v>2</v>
      </c>
      <c r="T144" s="971">
        <v>3</v>
      </c>
      <c r="U144" s="971">
        <v>2</v>
      </c>
      <c r="V144" s="971">
        <v>3</v>
      </c>
      <c r="W144" s="971">
        <v>3</v>
      </c>
      <c r="X144" s="971">
        <v>2</v>
      </c>
      <c r="Y144" s="971">
        <v>2</v>
      </c>
      <c r="Z144" s="971">
        <v>2</v>
      </c>
      <c r="AA144" s="971">
        <v>1</v>
      </c>
      <c r="AB144" s="971">
        <v>1</v>
      </c>
      <c r="AC144" s="971">
        <v>2</v>
      </c>
      <c r="AD144" s="971">
        <v>1</v>
      </c>
      <c r="AE144" s="970">
        <v>1</v>
      </c>
      <c r="AF144" s="970">
        <v>2</v>
      </c>
      <c r="AG144" s="970">
        <v>1</v>
      </c>
      <c r="AH144" s="970">
        <v>1</v>
      </c>
      <c r="AI144" s="970">
        <v>1</v>
      </c>
      <c r="AJ144" s="970">
        <v>1</v>
      </c>
      <c r="AK144" s="970">
        <v>2</v>
      </c>
      <c r="AL144" s="970">
        <v>1</v>
      </c>
      <c r="AM144" s="230"/>
      <c r="AN144" s="213"/>
      <c r="AO144" s="213"/>
      <c r="AP144" s="202"/>
      <c r="AQ144" s="202"/>
      <c r="AR144" s="202"/>
      <c r="AS144" s="200"/>
    </row>
    <row r="145" spans="1:45" ht="15" customHeight="1" x14ac:dyDescent="0.25">
      <c r="A145" s="235"/>
      <c r="B145" s="236"/>
      <c r="C145" s="264" t="s">
        <v>1177</v>
      </c>
      <c r="D145" s="207"/>
      <c r="E145" s="248" t="s">
        <v>1178</v>
      </c>
      <c r="F145" s="215">
        <v>2</v>
      </c>
      <c r="G145" s="866"/>
      <c r="H145" s="866"/>
      <c r="I145" s="866"/>
      <c r="J145" s="866"/>
      <c r="K145" s="866"/>
      <c r="L145" s="866"/>
      <c r="M145" s="866"/>
      <c r="N145" s="866"/>
      <c r="O145" s="866"/>
      <c r="P145" s="866"/>
      <c r="Q145" s="866"/>
      <c r="R145" s="866"/>
      <c r="S145" s="866"/>
      <c r="T145" s="972"/>
      <c r="U145" s="972"/>
      <c r="V145" s="972"/>
      <c r="W145" s="972"/>
      <c r="X145" s="972"/>
      <c r="Y145" s="972"/>
      <c r="Z145" s="972"/>
      <c r="AA145" s="972"/>
      <c r="AB145" s="972"/>
      <c r="AC145" s="972"/>
      <c r="AD145" s="972"/>
      <c r="AE145" s="866"/>
      <c r="AF145" s="866"/>
      <c r="AG145" s="866"/>
      <c r="AH145" s="866"/>
      <c r="AI145" s="866"/>
      <c r="AJ145" s="866"/>
      <c r="AK145" s="866"/>
      <c r="AL145" s="866"/>
      <c r="AM145" s="230"/>
      <c r="AN145" s="213"/>
      <c r="AO145" s="213"/>
      <c r="AP145" s="202"/>
      <c r="AQ145" s="202"/>
      <c r="AR145" s="202"/>
      <c r="AS145" s="200"/>
    </row>
    <row r="146" spans="1:45" ht="15" customHeight="1" x14ac:dyDescent="0.25">
      <c r="A146" s="235"/>
      <c r="B146" s="236"/>
      <c r="C146" s="264" t="s">
        <v>1179</v>
      </c>
      <c r="D146" s="207"/>
      <c r="E146" s="248" t="s">
        <v>1083</v>
      </c>
      <c r="F146" s="215">
        <v>1</v>
      </c>
      <c r="G146" s="866"/>
      <c r="H146" s="866"/>
      <c r="I146" s="866"/>
      <c r="J146" s="866"/>
      <c r="K146" s="866"/>
      <c r="L146" s="866"/>
      <c r="M146" s="866"/>
      <c r="N146" s="866"/>
      <c r="O146" s="866"/>
      <c r="P146" s="866"/>
      <c r="Q146" s="866"/>
      <c r="R146" s="866"/>
      <c r="S146" s="866"/>
      <c r="T146" s="972"/>
      <c r="U146" s="972"/>
      <c r="V146" s="972"/>
      <c r="W146" s="972"/>
      <c r="X146" s="972"/>
      <c r="Y146" s="972"/>
      <c r="Z146" s="972"/>
      <c r="AA146" s="972"/>
      <c r="AB146" s="972"/>
      <c r="AC146" s="972"/>
      <c r="AD146" s="972"/>
      <c r="AE146" s="866"/>
      <c r="AF146" s="866"/>
      <c r="AG146" s="866"/>
      <c r="AH146" s="866"/>
      <c r="AI146" s="866"/>
      <c r="AJ146" s="866"/>
      <c r="AK146" s="866"/>
      <c r="AL146" s="866"/>
      <c r="AM146" s="230"/>
      <c r="AN146" s="213"/>
      <c r="AO146" s="213"/>
      <c r="AP146" s="202"/>
      <c r="AQ146" s="202"/>
      <c r="AR146" s="202"/>
      <c r="AS146" s="200"/>
    </row>
    <row r="147" spans="1:45" ht="15" customHeight="1" x14ac:dyDescent="0.25">
      <c r="A147" s="235"/>
      <c r="B147" s="236"/>
      <c r="C147" s="264" t="s">
        <v>1180</v>
      </c>
      <c r="D147" s="207"/>
      <c r="E147" s="248" t="s">
        <v>1055</v>
      </c>
      <c r="F147" s="215">
        <v>0</v>
      </c>
      <c r="G147" s="867"/>
      <c r="H147" s="867"/>
      <c r="I147" s="867"/>
      <c r="J147" s="867"/>
      <c r="K147" s="867"/>
      <c r="L147" s="867"/>
      <c r="M147" s="867"/>
      <c r="N147" s="867"/>
      <c r="O147" s="867"/>
      <c r="P147" s="867"/>
      <c r="Q147" s="867"/>
      <c r="R147" s="867"/>
      <c r="S147" s="867"/>
      <c r="T147" s="973"/>
      <c r="U147" s="973"/>
      <c r="V147" s="973"/>
      <c r="W147" s="973"/>
      <c r="X147" s="973"/>
      <c r="Y147" s="973"/>
      <c r="Z147" s="973"/>
      <c r="AA147" s="973"/>
      <c r="AB147" s="973"/>
      <c r="AC147" s="973"/>
      <c r="AD147" s="973"/>
      <c r="AE147" s="867"/>
      <c r="AF147" s="867"/>
      <c r="AG147" s="867"/>
      <c r="AH147" s="867"/>
      <c r="AI147" s="867"/>
      <c r="AJ147" s="867"/>
      <c r="AK147" s="867"/>
      <c r="AL147" s="867"/>
      <c r="AM147" s="230"/>
      <c r="AN147" s="213"/>
      <c r="AO147" s="213"/>
      <c r="AP147" s="202"/>
      <c r="AQ147" s="202"/>
      <c r="AR147" s="202"/>
      <c r="AS147" s="200"/>
    </row>
    <row r="148" spans="1:45" ht="15" customHeight="1" x14ac:dyDescent="0.25">
      <c r="A148" s="235"/>
      <c r="B148" s="236"/>
      <c r="C148" s="264" t="s">
        <v>1181</v>
      </c>
      <c r="D148" s="207"/>
      <c r="E148" s="203"/>
      <c r="F148" s="239"/>
      <c r="G148" s="230"/>
      <c r="H148" s="230"/>
      <c r="I148" s="230"/>
      <c r="J148" s="230"/>
      <c r="K148" s="230"/>
      <c r="L148" s="230"/>
      <c r="M148" s="230"/>
      <c r="N148" s="230"/>
      <c r="O148" s="230"/>
      <c r="P148" s="230"/>
      <c r="Q148" s="230"/>
      <c r="R148" s="230"/>
      <c r="S148" s="230"/>
      <c r="T148" s="814"/>
      <c r="U148" s="814"/>
      <c r="V148" s="814"/>
      <c r="W148" s="814"/>
      <c r="X148" s="814"/>
      <c r="Y148" s="814"/>
      <c r="Z148" s="814"/>
      <c r="AA148" s="814"/>
      <c r="AB148" s="814"/>
      <c r="AC148" s="814"/>
      <c r="AD148" s="814"/>
      <c r="AE148" s="230"/>
      <c r="AF148" s="230"/>
      <c r="AG148" s="230"/>
      <c r="AH148" s="230"/>
      <c r="AI148" s="230"/>
      <c r="AJ148" s="230"/>
      <c r="AK148" s="230"/>
      <c r="AL148" s="230"/>
      <c r="AM148" s="230"/>
      <c r="AN148" s="213"/>
      <c r="AO148" s="213"/>
      <c r="AP148" s="202"/>
      <c r="AQ148" s="202"/>
      <c r="AR148" s="202"/>
      <c r="AS148" s="200"/>
    </row>
    <row r="149" spans="1:45" ht="15" customHeight="1" x14ac:dyDescent="0.25">
      <c r="A149" s="291"/>
      <c r="B149" s="204"/>
      <c r="C149" s="264" t="s">
        <v>1182</v>
      </c>
      <c r="D149" s="207"/>
      <c r="E149" s="203"/>
      <c r="F149" s="265"/>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0"/>
      <c r="AO149" s="200"/>
      <c r="AP149" s="202"/>
      <c r="AQ149" s="202"/>
      <c r="AR149" s="202"/>
      <c r="AS149" s="200"/>
    </row>
    <row r="150" spans="1:45" ht="15" customHeight="1" x14ac:dyDescent="0.25">
      <c r="A150" s="291"/>
      <c r="B150" s="204"/>
      <c r="C150" s="264" t="s">
        <v>1183</v>
      </c>
      <c r="D150" s="207"/>
      <c r="E150" s="203"/>
      <c r="F150" s="265"/>
      <c r="G150" s="203"/>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0"/>
      <c r="AO150" s="200"/>
      <c r="AP150" s="202"/>
      <c r="AQ150" s="202"/>
      <c r="AR150" s="202"/>
      <c r="AS150" s="200"/>
    </row>
    <row r="151" spans="1:45" ht="15" customHeight="1" x14ac:dyDescent="0.25">
      <c r="A151" s="291"/>
      <c r="B151" s="204"/>
      <c r="C151" s="266" t="s">
        <v>1184</v>
      </c>
      <c r="D151" s="267"/>
      <c r="E151" s="203"/>
      <c r="F151" s="265"/>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0"/>
      <c r="AO151" s="200"/>
      <c r="AP151" s="202"/>
      <c r="AQ151" s="202"/>
      <c r="AR151" s="202"/>
      <c r="AS151" s="200"/>
    </row>
    <row r="152" spans="1:45" ht="15" customHeight="1" x14ac:dyDescent="0.25">
      <c r="A152" s="1004">
        <v>14</v>
      </c>
      <c r="B152" s="966"/>
      <c r="C152" s="245" t="s">
        <v>1185</v>
      </c>
      <c r="D152" s="246"/>
      <c r="E152" s="223" t="s">
        <v>1058</v>
      </c>
      <c r="F152" s="215">
        <v>5</v>
      </c>
      <c r="G152" s="970">
        <v>0</v>
      </c>
      <c r="H152" s="970">
        <v>0</v>
      </c>
      <c r="I152" s="970">
        <v>5</v>
      </c>
      <c r="J152" s="970">
        <v>0</v>
      </c>
      <c r="K152" s="970">
        <v>5</v>
      </c>
      <c r="L152" s="970">
        <v>0</v>
      </c>
      <c r="M152" s="970">
        <v>5</v>
      </c>
      <c r="N152" s="970">
        <v>5</v>
      </c>
      <c r="O152" s="970">
        <v>0</v>
      </c>
      <c r="P152" s="970">
        <v>0</v>
      </c>
      <c r="Q152" s="970">
        <v>5</v>
      </c>
      <c r="R152" s="970">
        <v>5</v>
      </c>
      <c r="S152" s="970">
        <v>5</v>
      </c>
      <c r="T152" s="971">
        <v>0</v>
      </c>
      <c r="U152" s="971">
        <v>0</v>
      </c>
      <c r="V152" s="971">
        <v>5</v>
      </c>
      <c r="W152" s="971">
        <v>0</v>
      </c>
      <c r="X152" s="971">
        <v>0</v>
      </c>
      <c r="Y152" s="971">
        <v>0</v>
      </c>
      <c r="Z152" s="971">
        <v>5</v>
      </c>
      <c r="AA152" s="971">
        <v>0</v>
      </c>
      <c r="AB152" s="971">
        <v>0</v>
      </c>
      <c r="AC152" s="971">
        <v>0</v>
      </c>
      <c r="AD152" s="971">
        <v>0</v>
      </c>
      <c r="AE152" s="970">
        <v>0</v>
      </c>
      <c r="AF152" s="970">
        <v>0</v>
      </c>
      <c r="AG152" s="970">
        <v>0</v>
      </c>
      <c r="AH152" s="970">
        <v>0</v>
      </c>
      <c r="AI152" s="970">
        <v>0</v>
      </c>
      <c r="AJ152" s="970">
        <v>0</v>
      </c>
      <c r="AK152" s="970">
        <v>5</v>
      </c>
      <c r="AL152" s="970">
        <v>0</v>
      </c>
      <c r="AM152" s="230"/>
      <c r="AN152" s="213"/>
      <c r="AO152" s="213"/>
      <c r="AP152" s="202"/>
      <c r="AQ152" s="202"/>
      <c r="AR152" s="202"/>
      <c r="AS152" s="200"/>
    </row>
    <row r="153" spans="1:45" ht="15" customHeight="1" x14ac:dyDescent="0.25">
      <c r="A153" s="235"/>
      <c r="B153" s="236"/>
      <c r="C153" s="272"/>
      <c r="D153" s="267"/>
      <c r="E153" s="223" t="s">
        <v>1055</v>
      </c>
      <c r="F153" s="215">
        <v>0</v>
      </c>
      <c r="G153" s="867"/>
      <c r="H153" s="867"/>
      <c r="I153" s="867"/>
      <c r="J153" s="867"/>
      <c r="K153" s="867"/>
      <c r="L153" s="867"/>
      <c r="M153" s="867"/>
      <c r="N153" s="867"/>
      <c r="O153" s="867"/>
      <c r="P153" s="867"/>
      <c r="Q153" s="867"/>
      <c r="R153" s="867"/>
      <c r="S153" s="867"/>
      <c r="T153" s="973"/>
      <c r="U153" s="973"/>
      <c r="V153" s="973"/>
      <c r="W153" s="973"/>
      <c r="X153" s="973"/>
      <c r="Y153" s="973"/>
      <c r="Z153" s="973"/>
      <c r="AA153" s="973"/>
      <c r="AB153" s="973"/>
      <c r="AC153" s="973"/>
      <c r="AD153" s="973"/>
      <c r="AE153" s="867"/>
      <c r="AF153" s="867"/>
      <c r="AG153" s="867"/>
      <c r="AH153" s="867"/>
      <c r="AI153" s="867"/>
      <c r="AJ153" s="867"/>
      <c r="AK153" s="867"/>
      <c r="AL153" s="867"/>
      <c r="AM153" s="230"/>
      <c r="AN153" s="213"/>
      <c r="AO153" s="213"/>
      <c r="AP153" s="202"/>
      <c r="AQ153" s="202"/>
      <c r="AR153" s="202"/>
      <c r="AS153" s="200"/>
    </row>
    <row r="154" spans="1:45" ht="15" customHeight="1" x14ac:dyDescent="0.25">
      <c r="A154" s="213"/>
      <c r="B154" s="217"/>
      <c r="C154" s="213"/>
      <c r="D154" s="213"/>
      <c r="E154" s="213"/>
      <c r="F154" s="292"/>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02"/>
      <c r="AQ154" s="202"/>
      <c r="AR154" s="202"/>
      <c r="AS154" s="200"/>
    </row>
    <row r="155" spans="1:45" ht="15" customHeight="1" x14ac:dyDescent="0.25">
      <c r="A155" s="1001" t="s">
        <v>1186</v>
      </c>
      <c r="B155" s="965"/>
      <c r="C155" s="965"/>
      <c r="D155" s="966"/>
      <c r="E155" s="292"/>
      <c r="F155" s="292">
        <v>100</v>
      </c>
      <c r="G155" s="293">
        <f t="shared" ref="G155:AL155" si="3">SUM(G152,G106:G147,G87:G104,G78:G85,G73:G76,G68,G59,G51,G46,G41,G33,G24:G31,G21,G15:G18)</f>
        <v>88</v>
      </c>
      <c r="H155" s="293">
        <f t="shared" si="3"/>
        <v>89</v>
      </c>
      <c r="I155" s="293">
        <f t="shared" si="3"/>
        <v>92</v>
      </c>
      <c r="J155" s="293">
        <f t="shared" si="3"/>
        <v>87</v>
      </c>
      <c r="K155" s="293">
        <f t="shared" si="3"/>
        <v>94</v>
      </c>
      <c r="L155" s="293">
        <f t="shared" si="3"/>
        <v>88</v>
      </c>
      <c r="M155" s="293">
        <f t="shared" si="3"/>
        <v>97</v>
      </c>
      <c r="N155" s="293">
        <f t="shared" si="3"/>
        <v>94</v>
      </c>
      <c r="O155" s="293">
        <f t="shared" si="3"/>
        <v>90</v>
      </c>
      <c r="P155" s="293">
        <f t="shared" si="3"/>
        <v>89</v>
      </c>
      <c r="Q155" s="293">
        <f t="shared" si="3"/>
        <v>89</v>
      </c>
      <c r="R155" s="293">
        <f t="shared" si="3"/>
        <v>97</v>
      </c>
      <c r="S155" s="293">
        <f t="shared" si="3"/>
        <v>95</v>
      </c>
      <c r="T155" s="293">
        <f t="shared" si="3"/>
        <v>93</v>
      </c>
      <c r="U155" s="293">
        <f t="shared" si="3"/>
        <v>81</v>
      </c>
      <c r="V155" s="293">
        <f t="shared" si="3"/>
        <v>95</v>
      </c>
      <c r="W155" s="293">
        <f t="shared" si="3"/>
        <v>82</v>
      </c>
      <c r="X155" s="293">
        <f t="shared" si="3"/>
        <v>81</v>
      </c>
      <c r="Y155" s="293">
        <f t="shared" si="3"/>
        <v>84</v>
      </c>
      <c r="Z155" s="293">
        <f t="shared" si="3"/>
        <v>89</v>
      </c>
      <c r="AA155" s="293">
        <f t="shared" si="3"/>
        <v>80</v>
      </c>
      <c r="AB155" s="293">
        <f t="shared" si="3"/>
        <v>80</v>
      </c>
      <c r="AC155" s="293">
        <f t="shared" si="3"/>
        <v>85</v>
      </c>
      <c r="AD155" s="293">
        <f t="shared" si="3"/>
        <v>76</v>
      </c>
      <c r="AE155" s="293">
        <f t="shared" si="3"/>
        <v>76</v>
      </c>
      <c r="AF155" s="293">
        <f t="shared" si="3"/>
        <v>75</v>
      </c>
      <c r="AG155" s="293">
        <f t="shared" si="3"/>
        <v>75</v>
      </c>
      <c r="AH155" s="293">
        <f t="shared" si="3"/>
        <v>75</v>
      </c>
      <c r="AI155" s="293">
        <f t="shared" si="3"/>
        <v>76</v>
      </c>
      <c r="AJ155" s="293">
        <f t="shared" si="3"/>
        <v>76</v>
      </c>
      <c r="AK155" s="293">
        <f t="shared" si="3"/>
        <v>81</v>
      </c>
      <c r="AL155" s="293">
        <f t="shared" si="3"/>
        <v>75</v>
      </c>
      <c r="AM155" s="293">
        <v>0</v>
      </c>
      <c r="AN155" s="293"/>
      <c r="AO155" s="213"/>
      <c r="AP155" s="202"/>
      <c r="AQ155" s="202"/>
      <c r="AR155" s="202"/>
      <c r="AS155" s="200"/>
    </row>
    <row r="156" spans="1:45" ht="15" customHeight="1" x14ac:dyDescent="0.25">
      <c r="A156" s="1001" t="s">
        <v>1187</v>
      </c>
      <c r="B156" s="965"/>
      <c r="C156" s="965"/>
      <c r="D156" s="966"/>
      <c r="E156" s="292"/>
      <c r="F156" s="292"/>
      <c r="G156" s="292" t="str">
        <f t="shared" ref="G156:AL156" si="4">IF(G155&gt;=95,"I",IF(G155&gt;=75,"II",IF(G155&gt;=60,"III",IF(G155&lt;60,"IV"))))</f>
        <v>II</v>
      </c>
      <c r="H156" s="292" t="str">
        <f t="shared" si="4"/>
        <v>II</v>
      </c>
      <c r="I156" s="292" t="str">
        <f t="shared" si="4"/>
        <v>II</v>
      </c>
      <c r="J156" s="292" t="str">
        <f t="shared" si="4"/>
        <v>II</v>
      </c>
      <c r="K156" s="292" t="str">
        <f t="shared" si="4"/>
        <v>II</v>
      </c>
      <c r="L156" s="292" t="str">
        <f t="shared" si="4"/>
        <v>II</v>
      </c>
      <c r="M156" s="292" t="str">
        <f t="shared" si="4"/>
        <v>I</v>
      </c>
      <c r="N156" s="292" t="str">
        <f t="shared" si="4"/>
        <v>II</v>
      </c>
      <c r="O156" s="292" t="str">
        <f t="shared" si="4"/>
        <v>II</v>
      </c>
      <c r="P156" s="292" t="str">
        <f t="shared" si="4"/>
        <v>II</v>
      </c>
      <c r="Q156" s="292" t="str">
        <f t="shared" si="4"/>
        <v>II</v>
      </c>
      <c r="R156" s="292" t="str">
        <f t="shared" si="4"/>
        <v>I</v>
      </c>
      <c r="S156" s="292" t="str">
        <f t="shared" si="4"/>
        <v>I</v>
      </c>
      <c r="T156" s="292" t="str">
        <f t="shared" si="4"/>
        <v>II</v>
      </c>
      <c r="U156" s="292" t="str">
        <f t="shared" si="4"/>
        <v>II</v>
      </c>
      <c r="V156" s="292" t="str">
        <f t="shared" si="4"/>
        <v>I</v>
      </c>
      <c r="W156" s="292" t="str">
        <f t="shared" si="4"/>
        <v>II</v>
      </c>
      <c r="X156" s="292" t="str">
        <f t="shared" si="4"/>
        <v>II</v>
      </c>
      <c r="Y156" s="292" t="str">
        <f t="shared" si="4"/>
        <v>II</v>
      </c>
      <c r="Z156" s="292" t="str">
        <f t="shared" si="4"/>
        <v>II</v>
      </c>
      <c r="AA156" s="292" t="str">
        <f t="shared" si="4"/>
        <v>II</v>
      </c>
      <c r="AB156" s="292" t="str">
        <f t="shared" si="4"/>
        <v>II</v>
      </c>
      <c r="AC156" s="292" t="str">
        <f t="shared" si="4"/>
        <v>II</v>
      </c>
      <c r="AD156" s="292" t="str">
        <f t="shared" si="4"/>
        <v>II</v>
      </c>
      <c r="AE156" s="292" t="str">
        <f t="shared" si="4"/>
        <v>II</v>
      </c>
      <c r="AF156" s="292" t="str">
        <f t="shared" si="4"/>
        <v>II</v>
      </c>
      <c r="AG156" s="292" t="str">
        <f t="shared" si="4"/>
        <v>II</v>
      </c>
      <c r="AH156" s="292" t="str">
        <f t="shared" si="4"/>
        <v>II</v>
      </c>
      <c r="AI156" s="292" t="str">
        <f t="shared" si="4"/>
        <v>II</v>
      </c>
      <c r="AJ156" s="292" t="str">
        <f t="shared" si="4"/>
        <v>II</v>
      </c>
      <c r="AK156" s="292" t="str">
        <f t="shared" si="4"/>
        <v>II</v>
      </c>
      <c r="AL156" s="292" t="str">
        <f t="shared" si="4"/>
        <v>II</v>
      </c>
      <c r="AM156" s="292"/>
      <c r="AN156" s="292"/>
      <c r="AO156" s="213"/>
      <c r="AP156" s="202"/>
      <c r="AQ156" s="202"/>
      <c r="AR156" s="202"/>
      <c r="AS156" s="200"/>
    </row>
    <row r="157" spans="1:45" ht="12.75" customHeight="1" x14ac:dyDescent="0.25">
      <c r="A157" s="200"/>
      <c r="B157" s="201"/>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2"/>
      <c r="AQ157" s="202"/>
      <c r="AR157" s="202"/>
      <c r="AS157" s="200"/>
    </row>
    <row r="158" spans="1:45" ht="15" customHeight="1" x14ac:dyDescent="0.25">
      <c r="A158" s="200"/>
      <c r="B158" s="201"/>
      <c r="C158" s="263" t="s">
        <v>1188</v>
      </c>
      <c r="D158" s="263" t="s">
        <v>1189</v>
      </c>
      <c r="E158" s="200" t="s">
        <v>1190</v>
      </c>
      <c r="F158" s="200"/>
      <c r="G158" s="200"/>
      <c r="H158" s="200"/>
      <c r="I158" s="200"/>
      <c r="J158" s="200"/>
      <c r="K158" s="263"/>
      <c r="L158" s="200"/>
      <c r="M158" s="1002" t="s">
        <v>1050</v>
      </c>
      <c r="N158" s="864"/>
      <c r="O158" s="864"/>
      <c r="P158" s="864"/>
      <c r="Q158" s="864"/>
      <c r="R158" s="294" t="s">
        <v>1051</v>
      </c>
      <c r="S158" s="295">
        <f>SUM(AS24,AS14,AS32)</f>
        <v>4</v>
      </c>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2"/>
      <c r="AQ158" s="202"/>
      <c r="AR158" s="202"/>
      <c r="AS158" s="200"/>
    </row>
    <row r="159" spans="1:45" ht="15" customHeight="1" x14ac:dyDescent="0.25">
      <c r="A159" s="200"/>
      <c r="B159" s="201"/>
      <c r="C159" s="200"/>
      <c r="D159" s="263" t="s">
        <v>1191</v>
      </c>
      <c r="E159" s="200" t="s">
        <v>1192</v>
      </c>
      <c r="F159" s="200"/>
      <c r="G159" s="200"/>
      <c r="H159" s="200"/>
      <c r="I159" s="200"/>
      <c r="J159" s="200"/>
      <c r="K159" s="263"/>
      <c r="L159" s="200"/>
      <c r="M159" s="1002" t="s">
        <v>1050</v>
      </c>
      <c r="N159" s="864"/>
      <c r="O159" s="864"/>
      <c r="P159" s="864"/>
      <c r="Q159" s="864"/>
      <c r="R159" s="294" t="s">
        <v>1053</v>
      </c>
      <c r="S159" s="295">
        <f>SUM(AS15,AS25,AS33)</f>
        <v>28</v>
      </c>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2"/>
      <c r="AQ159" s="202"/>
      <c r="AR159" s="202"/>
      <c r="AS159" s="200"/>
    </row>
    <row r="160" spans="1:45" ht="15" customHeight="1" x14ac:dyDescent="0.25">
      <c r="A160" s="200"/>
      <c r="B160" s="201"/>
      <c r="C160" s="200"/>
      <c r="D160" s="263" t="s">
        <v>1193</v>
      </c>
      <c r="E160" s="200" t="s">
        <v>1194</v>
      </c>
      <c r="F160" s="200"/>
      <c r="G160" s="200"/>
      <c r="H160" s="200"/>
      <c r="I160" s="200"/>
      <c r="J160" s="200"/>
      <c r="K160" s="263"/>
      <c r="L160" s="200"/>
      <c r="M160" s="1002" t="s">
        <v>1050</v>
      </c>
      <c r="N160" s="864"/>
      <c r="O160" s="864"/>
      <c r="P160" s="864"/>
      <c r="Q160" s="864"/>
      <c r="R160" s="294" t="s">
        <v>1056</v>
      </c>
      <c r="S160" s="295">
        <f>SUM(AS16,AS26,AS34)</f>
        <v>0</v>
      </c>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2"/>
      <c r="AQ160" s="202"/>
      <c r="AR160" s="202"/>
      <c r="AS160" s="200"/>
    </row>
    <row r="161" spans="1:45" ht="15" customHeight="1" x14ac:dyDescent="0.25">
      <c r="A161" s="200"/>
      <c r="B161" s="201"/>
      <c r="C161" s="200"/>
      <c r="D161" s="263" t="s">
        <v>1195</v>
      </c>
      <c r="E161" s="200" t="s">
        <v>1196</v>
      </c>
      <c r="F161" s="200"/>
      <c r="G161" s="200"/>
      <c r="H161" s="200"/>
      <c r="I161" s="200"/>
      <c r="J161" s="200"/>
      <c r="K161" s="263"/>
      <c r="L161" s="200"/>
      <c r="M161" s="1002" t="s">
        <v>1050</v>
      </c>
      <c r="N161" s="864"/>
      <c r="O161" s="864"/>
      <c r="P161" s="864"/>
      <c r="Q161" s="864"/>
      <c r="R161" s="294" t="s">
        <v>1059</v>
      </c>
      <c r="S161" s="295">
        <f>SUM(AS17,AS27,AS35)</f>
        <v>0</v>
      </c>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2"/>
      <c r="AQ161" s="202"/>
      <c r="AR161" s="202"/>
      <c r="AS161" s="200"/>
    </row>
    <row r="162" spans="1:45" ht="12.75" customHeight="1" x14ac:dyDescent="0.25">
      <c r="A162" s="200"/>
      <c r="B162" s="201"/>
      <c r="C162" s="200"/>
      <c r="D162" s="200"/>
      <c r="E162" s="200"/>
      <c r="F162" s="200"/>
      <c r="G162" s="200"/>
      <c r="H162" s="200"/>
      <c r="I162" s="200"/>
      <c r="J162" s="200"/>
      <c r="K162" s="200"/>
      <c r="L162" s="200"/>
      <c r="M162" s="1003" t="s">
        <v>1060</v>
      </c>
      <c r="N162" s="864"/>
      <c r="O162" s="864"/>
      <c r="P162" s="864"/>
      <c r="Q162" s="864"/>
      <c r="R162" s="263"/>
      <c r="S162" s="296">
        <f>SUM(S158:S161)</f>
        <v>32</v>
      </c>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2"/>
      <c r="AQ162" s="202"/>
      <c r="AR162" s="202"/>
      <c r="AS162" s="200"/>
    </row>
    <row r="163" spans="1:45" ht="12.75" customHeight="1" x14ac:dyDescent="0.25">
      <c r="A163" s="200"/>
      <c r="B163" s="201"/>
      <c r="C163" s="200" t="s">
        <v>1197</v>
      </c>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2"/>
      <c r="AQ163" s="202"/>
      <c r="AR163" s="202"/>
      <c r="AS163" s="200"/>
    </row>
    <row r="164" spans="1:45" ht="12.75" customHeight="1" x14ac:dyDescent="0.25">
      <c r="A164" s="200"/>
      <c r="B164" s="201"/>
      <c r="C164" s="200" t="s">
        <v>1198</v>
      </c>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2"/>
      <c r="AQ164" s="202"/>
      <c r="AR164" s="202"/>
      <c r="AS164" s="200"/>
    </row>
    <row r="165" spans="1:45" ht="12.75" customHeight="1" x14ac:dyDescent="0.25">
      <c r="A165" s="200"/>
      <c r="B165" s="201"/>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2"/>
      <c r="AQ165" s="202"/>
      <c r="AR165" s="202"/>
      <c r="AS165" s="200"/>
    </row>
    <row r="166" spans="1:45" ht="12.75" customHeight="1" x14ac:dyDescent="0.25">
      <c r="A166" s="200"/>
      <c r="B166" s="201"/>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2"/>
      <c r="AQ166" s="202"/>
      <c r="AR166" s="202"/>
      <c r="AS166" s="200"/>
    </row>
    <row r="167" spans="1:45" ht="12.75" customHeight="1" x14ac:dyDescent="0.25">
      <c r="A167" s="200"/>
      <c r="B167" s="201"/>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2"/>
      <c r="AQ167" s="202"/>
      <c r="AR167" s="202"/>
      <c r="AS167" s="200"/>
    </row>
    <row r="168" spans="1:45" ht="12.75" customHeight="1" x14ac:dyDescent="0.25">
      <c r="A168" s="200"/>
      <c r="B168" s="201"/>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2"/>
      <c r="AQ168" s="202"/>
      <c r="AR168" s="202"/>
      <c r="AS168" s="200"/>
    </row>
    <row r="169" spans="1:45" ht="12.75" customHeight="1" x14ac:dyDescent="0.25">
      <c r="A169" s="200"/>
      <c r="B169" s="201"/>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2"/>
      <c r="AQ169" s="202"/>
      <c r="AR169" s="202"/>
      <c r="AS169" s="200"/>
    </row>
    <row r="170" spans="1:45" ht="12.75" customHeight="1" x14ac:dyDescent="0.25">
      <c r="A170" s="200"/>
      <c r="B170" s="201"/>
      <c r="C170" s="200"/>
      <c r="D170" s="200"/>
      <c r="E170" s="297" t="s">
        <v>1199</v>
      </c>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2"/>
      <c r="AQ170" s="202"/>
      <c r="AR170" s="202"/>
      <c r="AS170" s="200"/>
    </row>
    <row r="171" spans="1:45" ht="12.75" customHeight="1" x14ac:dyDescent="0.25">
      <c r="A171" s="200"/>
      <c r="B171" s="201"/>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2"/>
      <c r="AQ171" s="202"/>
      <c r="AR171" s="202"/>
      <c r="AS171" s="200"/>
    </row>
    <row r="172" spans="1:45" ht="12.75" customHeight="1" x14ac:dyDescent="0.25">
      <c r="A172" s="200"/>
      <c r="B172" s="201"/>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2"/>
      <c r="AQ172" s="202"/>
      <c r="AR172" s="202"/>
      <c r="AS172" s="200"/>
    </row>
    <row r="173" spans="1:45" ht="12.75" customHeight="1" x14ac:dyDescent="0.25">
      <c r="A173" s="200"/>
      <c r="B173" s="201"/>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2"/>
      <c r="AQ173" s="202"/>
      <c r="AR173" s="202"/>
      <c r="AS173" s="200"/>
    </row>
    <row r="174" spans="1:45" ht="12.75" customHeight="1" x14ac:dyDescent="0.25">
      <c r="A174" s="200"/>
      <c r="B174" s="201"/>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2"/>
      <c r="AQ174" s="202"/>
      <c r="AR174" s="202"/>
      <c r="AS174" s="200"/>
    </row>
    <row r="175" spans="1:45" ht="12.75" customHeight="1" x14ac:dyDescent="0.25">
      <c r="A175" s="200"/>
      <c r="B175" s="201"/>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2"/>
      <c r="AQ175" s="202"/>
      <c r="AR175" s="202"/>
      <c r="AS175" s="200"/>
    </row>
    <row r="176" spans="1:45" ht="12.75" customHeight="1" x14ac:dyDescent="0.25">
      <c r="A176" s="200"/>
      <c r="B176" s="201"/>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2"/>
      <c r="AQ176" s="202"/>
      <c r="AR176" s="202"/>
      <c r="AS176" s="200"/>
    </row>
    <row r="177" spans="1:45" ht="12.75" customHeight="1" x14ac:dyDescent="0.25">
      <c r="A177" s="200"/>
      <c r="B177" s="201"/>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2"/>
      <c r="AQ177" s="202"/>
      <c r="AR177" s="202"/>
      <c r="AS177" s="200"/>
    </row>
    <row r="178" spans="1:45" ht="12.75" customHeight="1" x14ac:dyDescent="0.25">
      <c r="A178" s="200"/>
      <c r="B178" s="201"/>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2"/>
      <c r="AQ178" s="202"/>
      <c r="AR178" s="202"/>
      <c r="AS178" s="200"/>
    </row>
    <row r="179" spans="1:45" ht="12.75" customHeight="1" x14ac:dyDescent="0.25">
      <c r="A179" s="200"/>
      <c r="B179" s="201"/>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2"/>
      <c r="AQ179" s="202"/>
      <c r="AR179" s="202"/>
      <c r="AS179" s="200"/>
    </row>
    <row r="180" spans="1:45" ht="12.75" customHeight="1" x14ac:dyDescent="0.25">
      <c r="A180" s="200"/>
      <c r="B180" s="201"/>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2"/>
      <c r="AQ180" s="202"/>
      <c r="AR180" s="202"/>
      <c r="AS180" s="200"/>
    </row>
    <row r="181" spans="1:45" ht="12.75" customHeight="1" x14ac:dyDescent="0.25">
      <c r="A181" s="200"/>
      <c r="B181" s="201"/>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2"/>
      <c r="AQ181" s="202"/>
      <c r="AR181" s="202"/>
      <c r="AS181" s="200"/>
    </row>
    <row r="182" spans="1:45" ht="12.75" customHeight="1" x14ac:dyDescent="0.25">
      <c r="A182" s="200"/>
      <c r="B182" s="201"/>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2"/>
      <c r="AQ182" s="202"/>
      <c r="AR182" s="202"/>
      <c r="AS182" s="200"/>
    </row>
    <row r="183" spans="1:45" ht="12.75" customHeight="1" x14ac:dyDescent="0.25">
      <c r="A183" s="200"/>
      <c r="B183" s="201"/>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2"/>
      <c r="AQ183" s="202"/>
      <c r="AR183" s="202"/>
      <c r="AS183" s="200"/>
    </row>
    <row r="184" spans="1:45" ht="12.75" customHeight="1" x14ac:dyDescent="0.25">
      <c r="A184" s="200"/>
      <c r="B184" s="201"/>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2"/>
      <c r="AQ184" s="202"/>
      <c r="AR184" s="202"/>
      <c r="AS184" s="200"/>
    </row>
    <row r="185" spans="1:45" ht="12.75" customHeight="1" x14ac:dyDescent="0.25">
      <c r="A185" s="200"/>
      <c r="B185" s="201"/>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2"/>
      <c r="AQ185" s="202"/>
      <c r="AR185" s="202"/>
      <c r="AS185" s="200"/>
    </row>
    <row r="186" spans="1:45" ht="12.75" customHeight="1" x14ac:dyDescent="0.25">
      <c r="A186" s="200"/>
      <c r="B186" s="201"/>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2"/>
      <c r="AQ186" s="202"/>
      <c r="AR186" s="202"/>
      <c r="AS186" s="200"/>
    </row>
    <row r="187" spans="1:45" ht="12.75" customHeight="1" x14ac:dyDescent="0.25">
      <c r="A187" s="13"/>
      <c r="B187" s="1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298"/>
      <c r="AQ187" s="298"/>
      <c r="AR187" s="298"/>
      <c r="AS187" s="13"/>
    </row>
    <row r="188" spans="1:45" ht="12.75" customHeight="1" x14ac:dyDescent="0.25">
      <c r="A188" s="13"/>
      <c r="B188" s="1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298"/>
      <c r="AQ188" s="298"/>
      <c r="AR188" s="298"/>
      <c r="AS188" s="13"/>
    </row>
    <row r="189" spans="1:45" ht="12.75" customHeight="1" x14ac:dyDescent="0.25">
      <c r="A189" s="13"/>
      <c r="B189" s="1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298"/>
      <c r="AQ189" s="298"/>
      <c r="AR189" s="298"/>
      <c r="AS189" s="13"/>
    </row>
    <row r="190" spans="1:45" ht="12.75" customHeight="1" x14ac:dyDescent="0.25">
      <c r="A190" s="13"/>
      <c r="B190" s="1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298"/>
      <c r="AQ190" s="298"/>
      <c r="AR190" s="298"/>
      <c r="AS190" s="13"/>
    </row>
    <row r="191" spans="1:45" ht="12.75" customHeight="1" x14ac:dyDescent="0.25">
      <c r="A191" s="13"/>
      <c r="B191" s="1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298"/>
      <c r="AQ191" s="298"/>
      <c r="AR191" s="298"/>
      <c r="AS191" s="13"/>
    </row>
    <row r="192" spans="1:45" ht="12.75" customHeight="1" x14ac:dyDescent="0.25">
      <c r="A192" s="13"/>
      <c r="B192" s="1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298"/>
      <c r="AQ192" s="298"/>
      <c r="AR192" s="298"/>
      <c r="AS192" s="13"/>
    </row>
    <row r="193" spans="1:45" ht="12.75" customHeight="1" x14ac:dyDescent="0.25">
      <c r="A193" s="13"/>
      <c r="B193" s="1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298"/>
      <c r="AQ193" s="298"/>
      <c r="AR193" s="298"/>
      <c r="AS193" s="13"/>
    </row>
    <row r="194" spans="1:45" ht="12.75" customHeight="1" x14ac:dyDescent="0.25">
      <c r="A194" s="13"/>
      <c r="B194" s="1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298"/>
      <c r="AQ194" s="298"/>
      <c r="AR194" s="298"/>
      <c r="AS194" s="13"/>
    </row>
    <row r="195" spans="1:45" ht="12.75" customHeight="1" x14ac:dyDescent="0.25">
      <c r="A195" s="13"/>
      <c r="B195" s="1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298"/>
      <c r="AQ195" s="298"/>
      <c r="AR195" s="298"/>
      <c r="AS195" s="13"/>
    </row>
    <row r="196" spans="1:45" ht="12.75" customHeight="1" x14ac:dyDescent="0.25">
      <c r="A196" s="13"/>
      <c r="B196" s="1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298"/>
      <c r="AQ196" s="298"/>
      <c r="AR196" s="298"/>
      <c r="AS196" s="13"/>
    </row>
    <row r="197" spans="1:45" ht="12.75" customHeight="1" x14ac:dyDescent="0.25">
      <c r="A197" s="13"/>
      <c r="B197" s="1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298"/>
      <c r="AQ197" s="298"/>
      <c r="AR197" s="298"/>
      <c r="AS197" s="13"/>
    </row>
    <row r="198" spans="1:45" ht="12.75" customHeight="1" x14ac:dyDescent="0.25">
      <c r="A198" s="13"/>
      <c r="B198" s="1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298"/>
      <c r="AQ198" s="298"/>
      <c r="AR198" s="298"/>
      <c r="AS198" s="13"/>
    </row>
    <row r="199" spans="1:45" ht="12.75" customHeight="1" x14ac:dyDescent="0.25">
      <c r="A199" s="13"/>
      <c r="B199" s="1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298"/>
      <c r="AQ199" s="298"/>
      <c r="AR199" s="298"/>
      <c r="AS199" s="13"/>
    </row>
    <row r="200" spans="1:45" ht="12.75" customHeight="1" x14ac:dyDescent="0.25">
      <c r="A200" s="13"/>
      <c r="B200" s="1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298"/>
      <c r="AQ200" s="298"/>
      <c r="AR200" s="298"/>
      <c r="AS200" s="13"/>
    </row>
    <row r="201" spans="1:45" ht="12.75" customHeight="1" x14ac:dyDescent="0.25">
      <c r="A201" s="13"/>
      <c r="B201" s="1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298"/>
      <c r="AQ201" s="298"/>
      <c r="AR201" s="298"/>
      <c r="AS201" s="13"/>
    </row>
    <row r="202" spans="1:45" ht="12.75" customHeight="1" x14ac:dyDescent="0.25">
      <c r="A202" s="13"/>
      <c r="B202" s="1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298"/>
      <c r="AQ202" s="298"/>
      <c r="AR202" s="298"/>
      <c r="AS202" s="13"/>
    </row>
    <row r="203" spans="1:45" ht="12.75" customHeight="1" x14ac:dyDescent="0.25">
      <c r="A203" s="13"/>
      <c r="B203" s="1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298"/>
      <c r="AQ203" s="298"/>
      <c r="AR203" s="298"/>
      <c r="AS203" s="13"/>
    </row>
    <row r="204" spans="1:45" ht="12.75" customHeight="1" x14ac:dyDescent="0.25">
      <c r="A204" s="13"/>
      <c r="B204" s="1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298"/>
      <c r="AQ204" s="298"/>
      <c r="AR204" s="298"/>
      <c r="AS204" s="13"/>
    </row>
    <row r="205" spans="1:45" ht="12.75" customHeight="1" x14ac:dyDescent="0.25">
      <c r="A205" s="13"/>
      <c r="B205" s="1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298"/>
      <c r="AQ205" s="298"/>
      <c r="AR205" s="298"/>
      <c r="AS205" s="13"/>
    </row>
    <row r="206" spans="1:45" ht="12.75" customHeight="1" x14ac:dyDescent="0.25">
      <c r="A206" s="13"/>
      <c r="B206" s="1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298"/>
      <c r="AQ206" s="298"/>
      <c r="AR206" s="298"/>
      <c r="AS206" s="13"/>
    </row>
    <row r="207" spans="1:45" ht="12.75" customHeight="1" x14ac:dyDescent="0.25">
      <c r="A207" s="13"/>
      <c r="B207" s="1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298"/>
      <c r="AQ207" s="298"/>
      <c r="AR207" s="298"/>
      <c r="AS207" s="13"/>
    </row>
    <row r="208" spans="1:45" ht="12.75" customHeight="1" x14ac:dyDescent="0.25">
      <c r="A208" s="13"/>
      <c r="B208" s="1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298"/>
      <c r="AQ208" s="298"/>
      <c r="AR208" s="298"/>
      <c r="AS208" s="13"/>
    </row>
    <row r="209" spans="1:45" ht="12.75" customHeight="1" x14ac:dyDescent="0.25">
      <c r="A209" s="13"/>
      <c r="B209" s="1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298"/>
      <c r="AQ209" s="298"/>
      <c r="AR209" s="298"/>
      <c r="AS209" s="13"/>
    </row>
    <row r="210" spans="1:45" ht="12.75" customHeight="1" x14ac:dyDescent="0.25">
      <c r="A210" s="13"/>
      <c r="B210" s="1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298"/>
      <c r="AQ210" s="298"/>
      <c r="AR210" s="298"/>
      <c r="AS210" s="13"/>
    </row>
    <row r="211" spans="1:45" ht="12.75" customHeight="1" x14ac:dyDescent="0.25">
      <c r="A211" s="13"/>
      <c r="B211" s="1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298"/>
      <c r="AQ211" s="298"/>
      <c r="AR211" s="298"/>
      <c r="AS211" s="13"/>
    </row>
    <row r="212" spans="1:45" ht="12.75" customHeight="1" x14ac:dyDescent="0.25">
      <c r="A212" s="13"/>
      <c r="B212" s="1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298"/>
      <c r="AQ212" s="298"/>
      <c r="AR212" s="298"/>
      <c r="AS212" s="13"/>
    </row>
    <row r="213" spans="1:45" ht="12.75" customHeight="1" x14ac:dyDescent="0.25">
      <c r="A213" s="13"/>
      <c r="B213" s="1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298"/>
      <c r="AQ213" s="298"/>
      <c r="AR213" s="298"/>
      <c r="AS213" s="13"/>
    </row>
    <row r="214" spans="1:45" ht="12.75" customHeight="1" x14ac:dyDescent="0.25">
      <c r="A214" s="13"/>
      <c r="B214" s="1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298"/>
      <c r="AQ214" s="298"/>
      <c r="AR214" s="298"/>
      <c r="AS214" s="13"/>
    </row>
    <row r="215" spans="1:45" ht="12.75" customHeight="1" x14ac:dyDescent="0.25">
      <c r="A215" s="13"/>
      <c r="B215" s="1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298"/>
      <c r="AQ215" s="298"/>
      <c r="AR215" s="298"/>
      <c r="AS215" s="13"/>
    </row>
    <row r="216" spans="1:45" ht="12.75" customHeight="1" x14ac:dyDescent="0.25">
      <c r="A216" s="13"/>
      <c r="B216" s="1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298"/>
      <c r="AQ216" s="298"/>
      <c r="AR216" s="298"/>
      <c r="AS216" s="13"/>
    </row>
    <row r="217" spans="1:45" ht="12.75" customHeight="1" x14ac:dyDescent="0.25">
      <c r="A217" s="13"/>
      <c r="B217" s="1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298"/>
      <c r="AQ217" s="298"/>
      <c r="AR217" s="298"/>
      <c r="AS217" s="13"/>
    </row>
    <row r="218" spans="1:45" ht="12.75" customHeight="1" x14ac:dyDescent="0.25">
      <c r="A218" s="13"/>
      <c r="B218" s="1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298"/>
      <c r="AQ218" s="298"/>
      <c r="AR218" s="298"/>
      <c r="AS218" s="13"/>
    </row>
    <row r="219" spans="1:45" ht="12.75" customHeight="1" x14ac:dyDescent="0.25">
      <c r="A219" s="13"/>
      <c r="B219" s="1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298"/>
      <c r="AQ219" s="298"/>
      <c r="AR219" s="298"/>
      <c r="AS219" s="13"/>
    </row>
    <row r="220" spans="1:45" ht="12.75" customHeight="1" x14ac:dyDescent="0.25">
      <c r="A220" s="13"/>
      <c r="B220" s="1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298"/>
      <c r="AQ220" s="298"/>
      <c r="AR220" s="298"/>
      <c r="AS220" s="13"/>
    </row>
    <row r="221" spans="1:45" ht="12.75" customHeight="1" x14ac:dyDescent="0.25">
      <c r="A221" s="13"/>
      <c r="B221" s="1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298"/>
      <c r="AQ221" s="298"/>
      <c r="AR221" s="298"/>
      <c r="AS221" s="13"/>
    </row>
    <row r="222" spans="1:45" ht="12.75" customHeight="1" x14ac:dyDescent="0.25">
      <c r="A222" s="13"/>
      <c r="B222" s="1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298"/>
      <c r="AQ222" s="298"/>
      <c r="AR222" s="298"/>
      <c r="AS222" s="13"/>
    </row>
    <row r="223" spans="1:45" ht="12.75" customHeight="1" x14ac:dyDescent="0.25">
      <c r="A223" s="13"/>
      <c r="B223" s="1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298"/>
      <c r="AQ223" s="298"/>
      <c r="AR223" s="298"/>
      <c r="AS223" s="13"/>
    </row>
    <row r="224" spans="1:45" ht="12.75" customHeight="1" x14ac:dyDescent="0.25">
      <c r="A224" s="13"/>
      <c r="B224" s="1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298"/>
      <c r="AQ224" s="298"/>
      <c r="AR224" s="298"/>
      <c r="AS224" s="13"/>
    </row>
    <row r="225" spans="1:45" ht="12.75" customHeight="1" x14ac:dyDescent="0.25">
      <c r="A225" s="13"/>
      <c r="B225" s="1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298"/>
      <c r="AQ225" s="298"/>
      <c r="AR225" s="298"/>
      <c r="AS225" s="13"/>
    </row>
    <row r="226" spans="1:45" ht="12.75" customHeight="1" x14ac:dyDescent="0.25">
      <c r="A226" s="13"/>
      <c r="B226" s="1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298"/>
      <c r="AQ226" s="298"/>
      <c r="AR226" s="298"/>
      <c r="AS226" s="13"/>
    </row>
    <row r="227" spans="1:45" ht="12.75" customHeight="1" x14ac:dyDescent="0.25">
      <c r="A227" s="13"/>
      <c r="B227" s="1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298"/>
      <c r="AQ227" s="298"/>
      <c r="AR227" s="298"/>
      <c r="AS227" s="13"/>
    </row>
    <row r="228" spans="1:45" ht="12.75" customHeight="1" x14ac:dyDescent="0.25">
      <c r="A228" s="13"/>
      <c r="B228" s="1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298"/>
      <c r="AQ228" s="298"/>
      <c r="AR228" s="298"/>
      <c r="AS228" s="13"/>
    </row>
    <row r="229" spans="1:45" ht="12.75" customHeight="1" x14ac:dyDescent="0.25">
      <c r="A229" s="13"/>
      <c r="B229" s="1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298"/>
      <c r="AQ229" s="298"/>
      <c r="AR229" s="298"/>
      <c r="AS229" s="13"/>
    </row>
    <row r="230" spans="1:45" ht="12.75" customHeight="1" x14ac:dyDescent="0.25">
      <c r="A230" s="13"/>
      <c r="B230" s="1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298"/>
      <c r="AQ230" s="298"/>
      <c r="AR230" s="298"/>
      <c r="AS230" s="13"/>
    </row>
    <row r="231" spans="1:45" ht="12.75" customHeight="1" x14ac:dyDescent="0.25">
      <c r="A231" s="13"/>
      <c r="B231" s="1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298"/>
      <c r="AQ231" s="298"/>
      <c r="AR231" s="298"/>
      <c r="AS231" s="13"/>
    </row>
    <row r="232" spans="1:45" ht="12.75" customHeight="1" x14ac:dyDescent="0.25">
      <c r="A232" s="13"/>
      <c r="B232" s="1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298"/>
      <c r="AQ232" s="298"/>
      <c r="AR232" s="298"/>
      <c r="AS232" s="13"/>
    </row>
    <row r="233" spans="1:45" ht="12.75" customHeight="1" x14ac:dyDescent="0.25">
      <c r="A233" s="13"/>
      <c r="B233" s="1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298"/>
      <c r="AQ233" s="298"/>
      <c r="AR233" s="298"/>
      <c r="AS233" s="13"/>
    </row>
    <row r="234" spans="1:45" ht="12.75" customHeight="1" x14ac:dyDescent="0.25">
      <c r="A234" s="13"/>
      <c r="B234" s="1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298"/>
      <c r="AQ234" s="298"/>
      <c r="AR234" s="298"/>
      <c r="AS234" s="13"/>
    </row>
    <row r="235" spans="1:45" ht="12.75" customHeight="1" x14ac:dyDescent="0.25">
      <c r="A235" s="13"/>
      <c r="B235" s="1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298"/>
      <c r="AQ235" s="298"/>
      <c r="AR235" s="298"/>
      <c r="AS235" s="13"/>
    </row>
    <row r="236" spans="1:45" ht="12.75" customHeight="1" x14ac:dyDescent="0.25">
      <c r="A236" s="13"/>
      <c r="B236" s="1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298"/>
      <c r="AQ236" s="298"/>
      <c r="AR236" s="298"/>
      <c r="AS236" s="13"/>
    </row>
    <row r="237" spans="1:45" ht="12.75" customHeight="1" x14ac:dyDescent="0.25">
      <c r="A237" s="13"/>
      <c r="B237" s="1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298"/>
      <c r="AQ237" s="298"/>
      <c r="AR237" s="298"/>
      <c r="AS237" s="13"/>
    </row>
    <row r="238" spans="1:45" ht="12.75" customHeight="1" x14ac:dyDescent="0.25">
      <c r="A238" s="13"/>
      <c r="B238" s="1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298"/>
      <c r="AQ238" s="298"/>
      <c r="AR238" s="298"/>
      <c r="AS238" s="13"/>
    </row>
    <row r="239" spans="1:45" ht="12.75" customHeight="1" x14ac:dyDescent="0.25">
      <c r="A239" s="13"/>
      <c r="B239" s="1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298"/>
      <c r="AQ239" s="298"/>
      <c r="AR239" s="298"/>
      <c r="AS239" s="13"/>
    </row>
    <row r="240" spans="1:45" ht="12.75" customHeight="1" x14ac:dyDescent="0.25">
      <c r="A240" s="13"/>
      <c r="B240" s="1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298"/>
      <c r="AQ240" s="298"/>
      <c r="AR240" s="298"/>
      <c r="AS240" s="13"/>
    </row>
    <row r="241" spans="1:45" ht="12.75" customHeight="1" x14ac:dyDescent="0.25">
      <c r="A241" s="13"/>
      <c r="B241" s="1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298"/>
      <c r="AQ241" s="298"/>
      <c r="AR241" s="298"/>
      <c r="AS241" s="13"/>
    </row>
    <row r="242" spans="1:45" ht="12.75" customHeight="1" x14ac:dyDescent="0.25">
      <c r="A242" s="13"/>
      <c r="B242" s="1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298"/>
      <c r="AQ242" s="298"/>
      <c r="AR242" s="298"/>
      <c r="AS242" s="13"/>
    </row>
    <row r="243" spans="1:45" ht="12.75" customHeight="1" x14ac:dyDescent="0.25">
      <c r="A243" s="13"/>
      <c r="B243" s="1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298"/>
      <c r="AQ243" s="298"/>
      <c r="AR243" s="298"/>
      <c r="AS243" s="13"/>
    </row>
    <row r="244" spans="1:45" ht="12.75" customHeight="1" x14ac:dyDescent="0.25">
      <c r="A244" s="13"/>
      <c r="B244" s="1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298"/>
      <c r="AQ244" s="298"/>
      <c r="AR244" s="298"/>
      <c r="AS244" s="13"/>
    </row>
    <row r="245" spans="1:45" ht="12.75" customHeight="1" x14ac:dyDescent="0.25">
      <c r="A245" s="13"/>
      <c r="B245" s="1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298"/>
      <c r="AQ245" s="298"/>
      <c r="AR245" s="298"/>
      <c r="AS245" s="13"/>
    </row>
    <row r="246" spans="1:45" ht="12.75" customHeight="1" x14ac:dyDescent="0.25">
      <c r="A246" s="13"/>
      <c r="B246" s="1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298"/>
      <c r="AQ246" s="298"/>
      <c r="AR246" s="298"/>
      <c r="AS246" s="13"/>
    </row>
    <row r="247" spans="1:45" ht="12.75" customHeight="1" x14ac:dyDescent="0.25">
      <c r="A247" s="13"/>
      <c r="B247" s="1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298"/>
      <c r="AQ247" s="298"/>
      <c r="AR247" s="298"/>
      <c r="AS247" s="13"/>
    </row>
    <row r="248" spans="1:45" ht="12.75" customHeight="1" x14ac:dyDescent="0.25">
      <c r="A248" s="13"/>
      <c r="B248" s="1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298"/>
      <c r="AQ248" s="298"/>
      <c r="AR248" s="298"/>
      <c r="AS248" s="13"/>
    </row>
    <row r="249" spans="1:45" ht="12.75" customHeight="1" x14ac:dyDescent="0.25">
      <c r="A249" s="13"/>
      <c r="B249" s="1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298"/>
      <c r="AQ249" s="298"/>
      <c r="AR249" s="298"/>
      <c r="AS249" s="13"/>
    </row>
    <row r="250" spans="1:45" ht="12.75" customHeight="1" x14ac:dyDescent="0.25">
      <c r="A250" s="13"/>
      <c r="B250" s="1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298"/>
      <c r="AQ250" s="298"/>
      <c r="AR250" s="298"/>
      <c r="AS250" s="13"/>
    </row>
    <row r="251" spans="1:45" ht="12.75" customHeight="1" x14ac:dyDescent="0.25">
      <c r="A251" s="13"/>
      <c r="B251" s="1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298"/>
      <c r="AQ251" s="298"/>
      <c r="AR251" s="298"/>
      <c r="AS251" s="13"/>
    </row>
    <row r="252" spans="1:45" ht="12.75" customHeight="1" x14ac:dyDescent="0.25">
      <c r="A252" s="13"/>
      <c r="B252" s="1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298"/>
      <c r="AQ252" s="298"/>
      <c r="AR252" s="298"/>
      <c r="AS252" s="13"/>
    </row>
    <row r="253" spans="1:45" ht="12.75" customHeight="1" x14ac:dyDescent="0.25">
      <c r="A253" s="13"/>
      <c r="B253" s="1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298"/>
      <c r="AQ253" s="298"/>
      <c r="AR253" s="298"/>
      <c r="AS253" s="13"/>
    </row>
    <row r="254" spans="1:45" ht="12.75" customHeight="1" x14ac:dyDescent="0.25">
      <c r="A254" s="13"/>
      <c r="B254" s="1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298"/>
      <c r="AQ254" s="298"/>
      <c r="AR254" s="298"/>
      <c r="AS254" s="13"/>
    </row>
    <row r="255" spans="1:45" ht="12.75" customHeight="1" x14ac:dyDescent="0.25">
      <c r="A255" s="13"/>
      <c r="B255" s="1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298"/>
      <c r="AQ255" s="298"/>
      <c r="AR255" s="298"/>
      <c r="AS255" s="13"/>
    </row>
    <row r="256" spans="1:45" ht="12.75" customHeight="1" x14ac:dyDescent="0.25">
      <c r="A256" s="13"/>
      <c r="B256" s="1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298"/>
      <c r="AQ256" s="298"/>
      <c r="AR256" s="298"/>
      <c r="AS256" s="13"/>
    </row>
    <row r="257" spans="1:45" ht="12.75" customHeight="1" x14ac:dyDescent="0.25">
      <c r="A257" s="13"/>
      <c r="B257" s="1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298"/>
      <c r="AQ257" s="298"/>
      <c r="AR257" s="298"/>
      <c r="AS257" s="13"/>
    </row>
    <row r="258" spans="1:45" ht="12.75" customHeight="1" x14ac:dyDescent="0.25">
      <c r="A258" s="13"/>
      <c r="B258" s="1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298"/>
      <c r="AQ258" s="298"/>
      <c r="AR258" s="298"/>
      <c r="AS258" s="13"/>
    </row>
    <row r="259" spans="1:45" ht="12.75" customHeight="1" x14ac:dyDescent="0.25">
      <c r="A259" s="13"/>
      <c r="B259" s="1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298"/>
      <c r="AQ259" s="298"/>
      <c r="AR259" s="298"/>
      <c r="AS259" s="13"/>
    </row>
    <row r="260" spans="1:45" ht="12.75" customHeight="1" x14ac:dyDescent="0.25">
      <c r="A260" s="13"/>
      <c r="B260" s="1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298"/>
      <c r="AQ260" s="298"/>
      <c r="AR260" s="298"/>
      <c r="AS260" s="13"/>
    </row>
    <row r="261" spans="1:45" ht="12.75" customHeight="1" x14ac:dyDescent="0.25">
      <c r="A261" s="13"/>
      <c r="B261" s="1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298"/>
      <c r="AQ261" s="298"/>
      <c r="AR261" s="298"/>
      <c r="AS261" s="13"/>
    </row>
    <row r="262" spans="1:45" ht="12.75" customHeight="1" x14ac:dyDescent="0.25">
      <c r="A262" s="13"/>
      <c r="B262" s="1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298"/>
      <c r="AQ262" s="298"/>
      <c r="AR262" s="298"/>
      <c r="AS262" s="13"/>
    </row>
    <row r="263" spans="1:45" ht="12.75" customHeight="1" x14ac:dyDescent="0.25">
      <c r="A263" s="13"/>
      <c r="B263" s="1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298"/>
      <c r="AQ263" s="298"/>
      <c r="AR263" s="298"/>
      <c r="AS263" s="13"/>
    </row>
    <row r="264" spans="1:45" ht="12.75" customHeight="1" x14ac:dyDescent="0.25">
      <c r="A264" s="13"/>
      <c r="B264" s="1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298"/>
      <c r="AQ264" s="298"/>
      <c r="AR264" s="298"/>
      <c r="AS264" s="13"/>
    </row>
    <row r="265" spans="1:45" ht="12.75" customHeight="1" x14ac:dyDescent="0.25">
      <c r="A265" s="13"/>
      <c r="B265" s="1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298"/>
      <c r="AQ265" s="298"/>
      <c r="AR265" s="298"/>
      <c r="AS265" s="13"/>
    </row>
    <row r="266" spans="1:45" ht="12.75" customHeight="1" x14ac:dyDescent="0.25">
      <c r="A266" s="13"/>
      <c r="B266" s="1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298"/>
      <c r="AQ266" s="298"/>
      <c r="AR266" s="298"/>
      <c r="AS266" s="13"/>
    </row>
    <row r="267" spans="1:45" ht="12.75" customHeight="1" x14ac:dyDescent="0.25">
      <c r="A267" s="13"/>
      <c r="B267" s="1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298"/>
      <c r="AQ267" s="298"/>
      <c r="AR267" s="298"/>
      <c r="AS267" s="13"/>
    </row>
    <row r="268" spans="1:45" ht="12.75" customHeight="1" x14ac:dyDescent="0.25">
      <c r="A268" s="13"/>
      <c r="B268" s="1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298"/>
      <c r="AQ268" s="298"/>
      <c r="AR268" s="298"/>
      <c r="AS268" s="13"/>
    </row>
    <row r="269" spans="1:45" ht="12.75" customHeight="1" x14ac:dyDescent="0.25">
      <c r="A269" s="13"/>
      <c r="B269" s="1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298"/>
      <c r="AQ269" s="298"/>
      <c r="AR269" s="298"/>
      <c r="AS269" s="13"/>
    </row>
    <row r="270" spans="1:45" ht="12.75" customHeight="1" x14ac:dyDescent="0.25">
      <c r="A270" s="13"/>
      <c r="B270" s="1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298"/>
      <c r="AQ270" s="298"/>
      <c r="AR270" s="298"/>
      <c r="AS270" s="13"/>
    </row>
    <row r="271" spans="1:45" ht="12.75" customHeight="1" x14ac:dyDescent="0.25">
      <c r="A271" s="13"/>
      <c r="B271" s="1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298"/>
      <c r="AQ271" s="298"/>
      <c r="AR271" s="298"/>
      <c r="AS271" s="13"/>
    </row>
    <row r="272" spans="1:45" ht="12.75" customHeight="1" x14ac:dyDescent="0.25">
      <c r="A272" s="13"/>
      <c r="B272" s="1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298"/>
      <c r="AQ272" s="298"/>
      <c r="AR272" s="298"/>
      <c r="AS272" s="13"/>
    </row>
    <row r="273" spans="1:45" ht="12.75" customHeight="1" x14ac:dyDescent="0.25">
      <c r="A273" s="13"/>
      <c r="B273" s="1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298"/>
      <c r="AQ273" s="298"/>
      <c r="AR273" s="298"/>
      <c r="AS273" s="13"/>
    </row>
    <row r="274" spans="1:45" ht="12.75" customHeight="1" x14ac:dyDescent="0.25">
      <c r="A274" s="13"/>
      <c r="B274" s="1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298"/>
      <c r="AQ274" s="298"/>
      <c r="AR274" s="298"/>
      <c r="AS274" s="13"/>
    </row>
    <row r="275" spans="1:45" ht="12.75" customHeight="1" x14ac:dyDescent="0.25">
      <c r="A275" s="13"/>
      <c r="B275" s="1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298"/>
      <c r="AQ275" s="298"/>
      <c r="AR275" s="298"/>
      <c r="AS275" s="13"/>
    </row>
    <row r="276" spans="1:45" ht="12.75" customHeight="1" x14ac:dyDescent="0.25">
      <c r="A276" s="13"/>
      <c r="B276" s="1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298"/>
      <c r="AQ276" s="298"/>
      <c r="AR276" s="298"/>
      <c r="AS276" s="13"/>
    </row>
    <row r="277" spans="1:45" ht="12.75" customHeight="1" x14ac:dyDescent="0.25">
      <c r="A277" s="13"/>
      <c r="B277" s="1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298"/>
      <c r="AQ277" s="298"/>
      <c r="AR277" s="298"/>
      <c r="AS277" s="13"/>
    </row>
    <row r="278" spans="1:45" ht="12.75" customHeight="1" x14ac:dyDescent="0.25">
      <c r="A278" s="13"/>
      <c r="B278" s="1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298"/>
      <c r="AQ278" s="298"/>
      <c r="AR278" s="298"/>
      <c r="AS278" s="13"/>
    </row>
    <row r="279" spans="1:45" ht="12.75" customHeight="1" x14ac:dyDescent="0.25">
      <c r="A279" s="13"/>
      <c r="B279" s="1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298"/>
      <c r="AQ279" s="298"/>
      <c r="AR279" s="298"/>
      <c r="AS279" s="13"/>
    </row>
    <row r="280" spans="1:45" ht="12.75" customHeight="1" x14ac:dyDescent="0.25">
      <c r="A280" s="13"/>
      <c r="B280" s="1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298"/>
      <c r="AQ280" s="298"/>
      <c r="AR280" s="298"/>
      <c r="AS280" s="13"/>
    </row>
    <row r="281" spans="1:45" ht="12.75" customHeight="1" x14ac:dyDescent="0.25">
      <c r="A281" s="13"/>
      <c r="B281" s="1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298"/>
      <c r="AQ281" s="298"/>
      <c r="AR281" s="298"/>
      <c r="AS281" s="13"/>
    </row>
    <row r="282" spans="1:45" ht="12.75" customHeight="1" x14ac:dyDescent="0.25">
      <c r="A282" s="13"/>
      <c r="B282" s="1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298"/>
      <c r="AQ282" s="298"/>
      <c r="AR282" s="298"/>
      <c r="AS282" s="13"/>
    </row>
    <row r="283" spans="1:45" ht="12.75" customHeight="1" x14ac:dyDescent="0.25">
      <c r="A283" s="13"/>
      <c r="B283" s="1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298"/>
      <c r="AQ283" s="298"/>
      <c r="AR283" s="298"/>
      <c r="AS283" s="13"/>
    </row>
    <row r="284" spans="1:45" ht="12.75" customHeight="1" x14ac:dyDescent="0.25">
      <c r="A284" s="13"/>
      <c r="B284" s="1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298"/>
      <c r="AQ284" s="298"/>
      <c r="AR284" s="298"/>
      <c r="AS284" s="13"/>
    </row>
    <row r="285" spans="1:45" ht="12.75" customHeight="1" x14ac:dyDescent="0.25">
      <c r="A285" s="13"/>
      <c r="B285" s="1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298"/>
      <c r="AQ285" s="298"/>
      <c r="AR285" s="298"/>
      <c r="AS285" s="13"/>
    </row>
    <row r="286" spans="1:45" ht="12.75" customHeight="1" x14ac:dyDescent="0.25">
      <c r="A286" s="13"/>
      <c r="B286" s="1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298"/>
      <c r="AQ286" s="298"/>
      <c r="AR286" s="298"/>
      <c r="AS286" s="13"/>
    </row>
    <row r="287" spans="1:45" ht="12.75" customHeight="1" x14ac:dyDescent="0.25">
      <c r="A287" s="13"/>
      <c r="B287" s="1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298"/>
      <c r="AQ287" s="298"/>
      <c r="AR287" s="298"/>
      <c r="AS287" s="13"/>
    </row>
    <row r="288" spans="1:45" ht="12.75" customHeight="1" x14ac:dyDescent="0.25">
      <c r="A288" s="13"/>
      <c r="B288" s="1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298"/>
      <c r="AQ288" s="298"/>
      <c r="AR288" s="298"/>
      <c r="AS288" s="13"/>
    </row>
    <row r="289" spans="1:45" ht="12.75" customHeight="1" x14ac:dyDescent="0.25">
      <c r="A289" s="13"/>
      <c r="B289" s="1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298"/>
      <c r="AQ289" s="298"/>
      <c r="AR289" s="298"/>
      <c r="AS289" s="13"/>
    </row>
    <row r="290" spans="1:45" ht="12.75" customHeight="1" x14ac:dyDescent="0.25">
      <c r="A290" s="13"/>
      <c r="B290" s="1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298"/>
      <c r="AQ290" s="298"/>
      <c r="AR290" s="298"/>
      <c r="AS290" s="13"/>
    </row>
    <row r="291" spans="1:45" ht="12.75" customHeight="1" x14ac:dyDescent="0.25">
      <c r="A291" s="13"/>
      <c r="B291" s="1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298"/>
      <c r="AQ291" s="298"/>
      <c r="AR291" s="298"/>
      <c r="AS291" s="13"/>
    </row>
    <row r="292" spans="1:45" ht="12.75" customHeight="1" x14ac:dyDescent="0.25">
      <c r="A292" s="13"/>
      <c r="B292" s="1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298"/>
      <c r="AQ292" s="298"/>
      <c r="AR292" s="298"/>
      <c r="AS292" s="13"/>
    </row>
    <row r="293" spans="1:45" ht="12.75" customHeight="1" x14ac:dyDescent="0.25">
      <c r="A293" s="13"/>
      <c r="B293" s="1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298"/>
      <c r="AQ293" s="298"/>
      <c r="AR293" s="298"/>
      <c r="AS293" s="13"/>
    </row>
    <row r="294" spans="1:45" ht="12.75" customHeight="1" x14ac:dyDescent="0.25">
      <c r="A294" s="13"/>
      <c r="B294" s="1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298"/>
      <c r="AQ294" s="298"/>
      <c r="AR294" s="298"/>
      <c r="AS294" s="13"/>
    </row>
    <row r="295" spans="1:45" ht="12.75" customHeight="1" x14ac:dyDescent="0.25">
      <c r="A295" s="13"/>
      <c r="B295" s="1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298"/>
      <c r="AQ295" s="298"/>
      <c r="AR295" s="298"/>
      <c r="AS295" s="13"/>
    </row>
    <row r="296" spans="1:45" ht="12.75" customHeight="1" x14ac:dyDescent="0.25">
      <c r="A296" s="13"/>
      <c r="B296" s="1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298"/>
      <c r="AQ296" s="298"/>
      <c r="AR296" s="298"/>
      <c r="AS296" s="13"/>
    </row>
    <row r="297" spans="1:45" ht="12.75" customHeight="1" x14ac:dyDescent="0.25">
      <c r="A297" s="13"/>
      <c r="B297" s="1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298"/>
      <c r="AQ297" s="298"/>
      <c r="AR297" s="298"/>
      <c r="AS297" s="13"/>
    </row>
    <row r="298" spans="1:45" ht="12.75" customHeight="1" x14ac:dyDescent="0.25">
      <c r="A298" s="13"/>
      <c r="B298" s="1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298"/>
      <c r="AQ298" s="298"/>
      <c r="AR298" s="298"/>
      <c r="AS298" s="13"/>
    </row>
    <row r="299" spans="1:45" ht="12.75" customHeight="1" x14ac:dyDescent="0.25">
      <c r="A299" s="13"/>
      <c r="B299" s="1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298"/>
      <c r="AQ299" s="298"/>
      <c r="AR299" s="298"/>
      <c r="AS299" s="13"/>
    </row>
    <row r="300" spans="1:45" ht="12.75" customHeight="1" x14ac:dyDescent="0.25">
      <c r="A300" s="13"/>
      <c r="B300" s="1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298"/>
      <c r="AQ300" s="298"/>
      <c r="AR300" s="298"/>
      <c r="AS300" s="13"/>
    </row>
    <row r="301" spans="1:45" ht="12.75" customHeight="1" x14ac:dyDescent="0.25">
      <c r="A301" s="13"/>
      <c r="B301" s="1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298"/>
      <c r="AQ301" s="298"/>
      <c r="AR301" s="298"/>
      <c r="AS301" s="13"/>
    </row>
    <row r="302" spans="1:45" ht="12.75" customHeight="1" x14ac:dyDescent="0.25">
      <c r="A302" s="13"/>
      <c r="B302" s="1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298"/>
      <c r="AQ302" s="298"/>
      <c r="AR302" s="298"/>
      <c r="AS302" s="13"/>
    </row>
    <row r="303" spans="1:45" ht="12.75" customHeight="1" x14ac:dyDescent="0.25">
      <c r="A303" s="13"/>
      <c r="B303" s="1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298"/>
      <c r="AQ303" s="298"/>
      <c r="AR303" s="298"/>
      <c r="AS303" s="13"/>
    </row>
    <row r="304" spans="1:45" ht="12.75" customHeight="1" x14ac:dyDescent="0.25">
      <c r="A304" s="13"/>
      <c r="B304" s="1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298"/>
      <c r="AQ304" s="298"/>
      <c r="AR304" s="298"/>
      <c r="AS304" s="13"/>
    </row>
    <row r="305" spans="1:45" ht="12.75" customHeight="1" x14ac:dyDescent="0.25">
      <c r="A305" s="13"/>
      <c r="B305" s="1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298"/>
      <c r="AQ305" s="298"/>
      <c r="AR305" s="298"/>
      <c r="AS305" s="13"/>
    </row>
    <row r="306" spans="1:45" ht="12.75" customHeight="1" x14ac:dyDescent="0.25">
      <c r="A306" s="13"/>
      <c r="B306" s="1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298"/>
      <c r="AQ306" s="298"/>
      <c r="AR306" s="298"/>
      <c r="AS306" s="13"/>
    </row>
    <row r="307" spans="1:45" ht="12.75" customHeight="1" x14ac:dyDescent="0.25">
      <c r="A307" s="13"/>
      <c r="B307" s="1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298"/>
      <c r="AQ307" s="298"/>
      <c r="AR307" s="298"/>
      <c r="AS307" s="13"/>
    </row>
    <row r="308" spans="1:45" ht="12.75" customHeight="1" x14ac:dyDescent="0.25">
      <c r="A308" s="13"/>
      <c r="B308" s="1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298"/>
      <c r="AQ308" s="298"/>
      <c r="AR308" s="298"/>
      <c r="AS308" s="13"/>
    </row>
    <row r="309" spans="1:45" ht="12.75" customHeight="1" x14ac:dyDescent="0.25">
      <c r="A309" s="13"/>
      <c r="B309" s="1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298"/>
      <c r="AQ309" s="298"/>
      <c r="AR309" s="298"/>
      <c r="AS309" s="13"/>
    </row>
    <row r="310" spans="1:45" ht="12.75" customHeight="1" x14ac:dyDescent="0.25">
      <c r="A310" s="13"/>
      <c r="B310" s="1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298"/>
      <c r="AQ310" s="298"/>
      <c r="AR310" s="298"/>
      <c r="AS310" s="13"/>
    </row>
    <row r="311" spans="1:45" ht="12.75" customHeight="1" x14ac:dyDescent="0.25">
      <c r="A311" s="13"/>
      <c r="B311" s="1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298"/>
      <c r="AQ311" s="298"/>
      <c r="AR311" s="298"/>
      <c r="AS311" s="13"/>
    </row>
    <row r="312" spans="1:45" ht="12.75" customHeight="1" x14ac:dyDescent="0.25">
      <c r="A312" s="13"/>
      <c r="B312" s="1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298"/>
      <c r="AQ312" s="298"/>
      <c r="AR312" s="298"/>
      <c r="AS312" s="13"/>
    </row>
    <row r="313" spans="1:45" ht="12.75" customHeight="1" x14ac:dyDescent="0.25">
      <c r="A313" s="13"/>
      <c r="B313" s="1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298"/>
      <c r="AQ313" s="298"/>
      <c r="AR313" s="298"/>
      <c r="AS313" s="13"/>
    </row>
    <row r="314" spans="1:45" ht="12.75" customHeight="1" x14ac:dyDescent="0.25">
      <c r="A314" s="13"/>
      <c r="B314" s="1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298"/>
      <c r="AQ314" s="298"/>
      <c r="AR314" s="298"/>
      <c r="AS314" s="13"/>
    </row>
    <row r="315" spans="1:45" ht="12.75" customHeight="1" x14ac:dyDescent="0.25">
      <c r="A315" s="13"/>
      <c r="B315" s="1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298"/>
      <c r="AQ315" s="298"/>
      <c r="AR315" s="298"/>
      <c r="AS315" s="13"/>
    </row>
    <row r="316" spans="1:45" ht="12.75" customHeight="1" x14ac:dyDescent="0.25">
      <c r="A316" s="13"/>
      <c r="B316" s="1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298"/>
      <c r="AQ316" s="298"/>
      <c r="AR316" s="298"/>
      <c r="AS316" s="13"/>
    </row>
    <row r="317" spans="1:45" ht="12.75" customHeight="1" x14ac:dyDescent="0.25">
      <c r="A317" s="13"/>
      <c r="B317" s="1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298"/>
      <c r="AQ317" s="298"/>
      <c r="AR317" s="298"/>
      <c r="AS317" s="13"/>
    </row>
    <row r="318" spans="1:45" ht="12.75" customHeight="1" x14ac:dyDescent="0.25">
      <c r="A318" s="13"/>
      <c r="B318" s="1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298"/>
      <c r="AQ318" s="298"/>
      <c r="AR318" s="298"/>
      <c r="AS318" s="13"/>
    </row>
    <row r="319" spans="1:45" ht="12.75" customHeight="1" x14ac:dyDescent="0.25">
      <c r="A319" s="13"/>
      <c r="B319" s="1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298"/>
      <c r="AQ319" s="298"/>
      <c r="AR319" s="298"/>
      <c r="AS319" s="13"/>
    </row>
    <row r="320" spans="1:45" ht="12.75" customHeight="1" x14ac:dyDescent="0.25">
      <c r="A320" s="13"/>
      <c r="B320" s="1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298"/>
      <c r="AQ320" s="298"/>
      <c r="AR320" s="298"/>
      <c r="AS320" s="13"/>
    </row>
    <row r="321" spans="1:45" ht="12.75" customHeight="1" x14ac:dyDescent="0.25">
      <c r="A321" s="13"/>
      <c r="B321" s="1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298"/>
      <c r="AQ321" s="298"/>
      <c r="AR321" s="298"/>
      <c r="AS321" s="13"/>
    </row>
    <row r="322" spans="1:45" ht="12.75" customHeight="1" x14ac:dyDescent="0.25">
      <c r="A322" s="13"/>
      <c r="B322" s="1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298"/>
      <c r="AQ322" s="298"/>
      <c r="AR322" s="298"/>
      <c r="AS322" s="13"/>
    </row>
    <row r="323" spans="1:45" ht="12.75" customHeight="1" x14ac:dyDescent="0.25">
      <c r="A323" s="13"/>
      <c r="B323" s="1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298"/>
      <c r="AQ323" s="298"/>
      <c r="AR323" s="298"/>
      <c r="AS323" s="13"/>
    </row>
    <row r="324" spans="1:45" ht="12.75" customHeight="1" x14ac:dyDescent="0.25">
      <c r="A324" s="13"/>
      <c r="B324" s="1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298"/>
      <c r="AQ324" s="298"/>
      <c r="AR324" s="298"/>
      <c r="AS324" s="13"/>
    </row>
    <row r="325" spans="1:45" ht="12.75" customHeight="1" x14ac:dyDescent="0.25">
      <c r="A325" s="13"/>
      <c r="B325" s="1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298"/>
      <c r="AQ325" s="298"/>
      <c r="AR325" s="298"/>
      <c r="AS325" s="13"/>
    </row>
    <row r="326" spans="1:45" ht="12.75" customHeight="1" x14ac:dyDescent="0.25">
      <c r="A326" s="13"/>
      <c r="B326" s="1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298"/>
      <c r="AQ326" s="298"/>
      <c r="AR326" s="298"/>
      <c r="AS326" s="13"/>
    </row>
    <row r="327" spans="1:45" ht="12.75" customHeight="1" x14ac:dyDescent="0.25">
      <c r="A327" s="13"/>
      <c r="B327" s="1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298"/>
      <c r="AQ327" s="298"/>
      <c r="AR327" s="298"/>
      <c r="AS327" s="13"/>
    </row>
    <row r="328" spans="1:45" ht="12.75" customHeight="1" x14ac:dyDescent="0.25">
      <c r="A328" s="13"/>
      <c r="B328" s="1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298"/>
      <c r="AQ328" s="298"/>
      <c r="AR328" s="298"/>
      <c r="AS328" s="13"/>
    </row>
    <row r="329" spans="1:45" ht="12.75" customHeight="1" x14ac:dyDescent="0.25">
      <c r="A329" s="13"/>
      <c r="B329" s="1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298"/>
      <c r="AQ329" s="298"/>
      <c r="AR329" s="298"/>
      <c r="AS329" s="13"/>
    </row>
    <row r="330" spans="1:45" ht="12.75" customHeight="1" x14ac:dyDescent="0.25">
      <c r="A330" s="13"/>
      <c r="B330" s="1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298"/>
      <c r="AQ330" s="298"/>
      <c r="AR330" s="298"/>
      <c r="AS330" s="13"/>
    </row>
    <row r="331" spans="1:45" ht="12.75" customHeight="1" x14ac:dyDescent="0.25">
      <c r="A331" s="13"/>
      <c r="B331" s="1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298"/>
      <c r="AQ331" s="298"/>
      <c r="AR331" s="298"/>
      <c r="AS331" s="13"/>
    </row>
    <row r="332" spans="1:45" ht="12.75" customHeight="1" x14ac:dyDescent="0.25">
      <c r="A332" s="13"/>
      <c r="B332" s="1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298"/>
      <c r="AQ332" s="298"/>
      <c r="AR332" s="298"/>
      <c r="AS332" s="13"/>
    </row>
    <row r="333" spans="1:45" ht="12.75" customHeight="1" x14ac:dyDescent="0.25">
      <c r="A333" s="13"/>
      <c r="B333" s="1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298"/>
      <c r="AQ333" s="298"/>
      <c r="AR333" s="298"/>
      <c r="AS333" s="13"/>
    </row>
    <row r="334" spans="1:45" ht="12.75" customHeight="1" x14ac:dyDescent="0.25">
      <c r="A334" s="13"/>
      <c r="B334" s="1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298"/>
      <c r="AQ334" s="298"/>
      <c r="AR334" s="298"/>
      <c r="AS334" s="13"/>
    </row>
    <row r="335" spans="1:45" ht="12.75" customHeight="1" x14ac:dyDescent="0.25">
      <c r="A335" s="13"/>
      <c r="B335" s="1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298"/>
      <c r="AQ335" s="298"/>
      <c r="AR335" s="298"/>
      <c r="AS335" s="13"/>
    </row>
    <row r="336" spans="1:45" ht="12.75" customHeight="1" x14ac:dyDescent="0.25">
      <c r="A336" s="13"/>
      <c r="B336" s="1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298"/>
      <c r="AQ336" s="298"/>
      <c r="AR336" s="298"/>
      <c r="AS336" s="13"/>
    </row>
    <row r="337" spans="1:45" ht="12.75" customHeight="1" x14ac:dyDescent="0.25">
      <c r="A337" s="13"/>
      <c r="B337" s="1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298"/>
      <c r="AQ337" s="298"/>
      <c r="AR337" s="298"/>
      <c r="AS337" s="13"/>
    </row>
    <row r="338" spans="1:45" ht="12.75" customHeight="1" x14ac:dyDescent="0.25">
      <c r="A338" s="13"/>
      <c r="B338" s="1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298"/>
      <c r="AQ338" s="298"/>
      <c r="AR338" s="298"/>
      <c r="AS338" s="13"/>
    </row>
    <row r="339" spans="1:45" ht="12.75" customHeight="1" x14ac:dyDescent="0.25">
      <c r="A339" s="13"/>
      <c r="B339" s="1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298"/>
      <c r="AQ339" s="298"/>
      <c r="AR339" s="298"/>
      <c r="AS339" s="13"/>
    </row>
    <row r="340" spans="1:45" ht="12.75" customHeight="1" x14ac:dyDescent="0.25">
      <c r="A340" s="13"/>
      <c r="B340" s="1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298"/>
      <c r="AQ340" s="298"/>
      <c r="AR340" s="298"/>
      <c r="AS340" s="13"/>
    </row>
    <row r="341" spans="1:45" ht="12.75" customHeight="1" x14ac:dyDescent="0.25">
      <c r="A341" s="13"/>
      <c r="B341" s="1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298"/>
      <c r="AQ341" s="298"/>
      <c r="AR341" s="298"/>
      <c r="AS341" s="13"/>
    </row>
    <row r="342" spans="1:45" ht="12.75" customHeight="1" x14ac:dyDescent="0.25">
      <c r="A342" s="13"/>
      <c r="B342" s="1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298"/>
      <c r="AQ342" s="298"/>
      <c r="AR342" s="298"/>
      <c r="AS342" s="13"/>
    </row>
    <row r="343" spans="1:45" ht="12.75" customHeight="1" x14ac:dyDescent="0.25">
      <c r="A343" s="13"/>
      <c r="B343" s="1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298"/>
      <c r="AQ343" s="298"/>
      <c r="AR343" s="298"/>
      <c r="AS343" s="13"/>
    </row>
    <row r="344" spans="1:45" ht="12.75" customHeight="1" x14ac:dyDescent="0.25">
      <c r="A344" s="13"/>
      <c r="B344" s="1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298"/>
      <c r="AQ344" s="298"/>
      <c r="AR344" s="298"/>
      <c r="AS344" s="13"/>
    </row>
    <row r="345" spans="1:45" ht="12.75" customHeight="1" x14ac:dyDescent="0.25">
      <c r="A345" s="13"/>
      <c r="B345" s="1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298"/>
      <c r="AQ345" s="298"/>
      <c r="AR345" s="298"/>
      <c r="AS345" s="13"/>
    </row>
    <row r="346" spans="1:45" ht="12.75" customHeight="1" x14ac:dyDescent="0.25">
      <c r="A346" s="13"/>
      <c r="B346" s="1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298"/>
      <c r="AQ346" s="298"/>
      <c r="AR346" s="298"/>
      <c r="AS346" s="13"/>
    </row>
    <row r="347" spans="1:45" ht="12.75" customHeight="1" x14ac:dyDescent="0.25">
      <c r="A347" s="13"/>
      <c r="B347" s="1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298"/>
      <c r="AQ347" s="298"/>
      <c r="AR347" s="298"/>
      <c r="AS347" s="13"/>
    </row>
    <row r="348" spans="1:45" ht="12.75" customHeight="1" x14ac:dyDescent="0.25">
      <c r="A348" s="13"/>
      <c r="B348" s="1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298"/>
      <c r="AQ348" s="298"/>
      <c r="AR348" s="298"/>
      <c r="AS348" s="13"/>
    </row>
    <row r="349" spans="1:45" ht="12.75" customHeight="1" x14ac:dyDescent="0.25">
      <c r="A349" s="13"/>
      <c r="B349" s="1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298"/>
      <c r="AQ349" s="298"/>
      <c r="AR349" s="298"/>
      <c r="AS349" s="13"/>
    </row>
    <row r="350" spans="1:45" ht="12.75" customHeight="1" x14ac:dyDescent="0.25">
      <c r="A350" s="13"/>
      <c r="B350" s="1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298"/>
      <c r="AQ350" s="298"/>
      <c r="AR350" s="298"/>
      <c r="AS350" s="13"/>
    </row>
    <row r="351" spans="1:45" ht="12.75" customHeight="1" x14ac:dyDescent="0.25">
      <c r="A351" s="13"/>
      <c r="B351" s="1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298"/>
      <c r="AQ351" s="298"/>
      <c r="AR351" s="298"/>
      <c r="AS351" s="13"/>
    </row>
    <row r="352" spans="1:45" ht="12.75" customHeight="1" x14ac:dyDescent="0.25">
      <c r="A352" s="13"/>
      <c r="B352" s="1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298"/>
      <c r="AQ352" s="298"/>
      <c r="AR352" s="298"/>
      <c r="AS352" s="13"/>
    </row>
    <row r="353" spans="1:45" ht="12.75" customHeight="1" x14ac:dyDescent="0.25">
      <c r="A353" s="13"/>
      <c r="B353" s="1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298"/>
      <c r="AQ353" s="298"/>
      <c r="AR353" s="298"/>
      <c r="AS353" s="13"/>
    </row>
    <row r="354" spans="1:45" ht="12.75" customHeight="1" x14ac:dyDescent="0.25">
      <c r="A354" s="13"/>
      <c r="B354" s="1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298"/>
      <c r="AQ354" s="298"/>
      <c r="AR354" s="298"/>
      <c r="AS354" s="13"/>
    </row>
    <row r="355" spans="1:45" ht="12.75" customHeight="1" x14ac:dyDescent="0.25">
      <c r="A355" s="13"/>
      <c r="B355" s="1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298"/>
      <c r="AQ355" s="298"/>
      <c r="AR355" s="298"/>
      <c r="AS355" s="13"/>
    </row>
    <row r="356" spans="1:45" ht="12.75" customHeight="1" x14ac:dyDescent="0.25">
      <c r="A356" s="13"/>
      <c r="B356" s="1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298"/>
      <c r="AQ356" s="298"/>
      <c r="AR356" s="298"/>
      <c r="AS356" s="13"/>
    </row>
    <row r="357" spans="1:45" ht="12.75" customHeight="1" x14ac:dyDescent="0.25">
      <c r="A357" s="13"/>
      <c r="B357" s="1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298"/>
      <c r="AQ357" s="298"/>
      <c r="AR357" s="298"/>
      <c r="AS357" s="13"/>
    </row>
    <row r="358" spans="1:45" ht="12.75" customHeight="1" x14ac:dyDescent="0.25">
      <c r="A358" s="13"/>
      <c r="B358" s="1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298"/>
      <c r="AQ358" s="298"/>
      <c r="AR358" s="298"/>
      <c r="AS358" s="13"/>
    </row>
    <row r="359" spans="1:45" ht="12.75" customHeight="1" x14ac:dyDescent="0.25">
      <c r="A359" s="13"/>
      <c r="B359" s="1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298"/>
      <c r="AQ359" s="298"/>
      <c r="AR359" s="298"/>
      <c r="AS359" s="13"/>
    </row>
    <row r="360" spans="1:45" ht="12.75" customHeight="1" x14ac:dyDescent="0.25">
      <c r="A360" s="13"/>
      <c r="B360" s="1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298"/>
      <c r="AQ360" s="298"/>
      <c r="AR360" s="298"/>
      <c r="AS360" s="13"/>
    </row>
    <row r="361" spans="1:45" ht="12.75" customHeight="1" x14ac:dyDescent="0.25">
      <c r="A361" s="13"/>
      <c r="B361" s="1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298"/>
      <c r="AQ361" s="298"/>
      <c r="AR361" s="298"/>
      <c r="AS361" s="13"/>
    </row>
    <row r="362" spans="1:45" ht="12.75" customHeight="1" x14ac:dyDescent="0.25">
      <c r="A362" s="13"/>
      <c r="B362" s="1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298"/>
      <c r="AQ362" s="298"/>
      <c r="AR362" s="298"/>
      <c r="AS362" s="13"/>
    </row>
    <row r="363" spans="1:45" ht="12.75" customHeight="1" x14ac:dyDescent="0.25">
      <c r="A363" s="13"/>
      <c r="B363" s="1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298"/>
      <c r="AQ363" s="298"/>
      <c r="AR363" s="298"/>
      <c r="AS363" s="13"/>
    </row>
    <row r="364" spans="1:45" ht="12.75" customHeight="1" x14ac:dyDescent="0.25">
      <c r="A364" s="13"/>
      <c r="B364" s="1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298"/>
      <c r="AQ364" s="298"/>
      <c r="AR364" s="298"/>
      <c r="AS364" s="13"/>
    </row>
    <row r="365" spans="1:45" ht="12.75" customHeight="1" x14ac:dyDescent="0.25">
      <c r="A365" s="13"/>
      <c r="B365" s="1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298"/>
      <c r="AQ365" s="298"/>
      <c r="AR365" s="298"/>
      <c r="AS365" s="13"/>
    </row>
    <row r="366" spans="1:45" ht="12.75" customHeight="1" x14ac:dyDescent="0.25">
      <c r="A366" s="13"/>
      <c r="B366" s="1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298"/>
      <c r="AQ366" s="298"/>
      <c r="AR366" s="298"/>
      <c r="AS366" s="13"/>
    </row>
    <row r="367" spans="1:45" ht="12.75" customHeight="1" x14ac:dyDescent="0.25">
      <c r="A367" s="13"/>
      <c r="B367" s="1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298"/>
      <c r="AQ367" s="298"/>
      <c r="AR367" s="298"/>
      <c r="AS367" s="13"/>
    </row>
    <row r="368" spans="1:45" ht="12.75" customHeight="1" x14ac:dyDescent="0.25">
      <c r="A368" s="13"/>
      <c r="B368" s="1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298"/>
      <c r="AQ368" s="298"/>
      <c r="AR368" s="298"/>
      <c r="AS368" s="13"/>
    </row>
    <row r="369" spans="1:45" ht="12.75" customHeight="1" x14ac:dyDescent="0.25">
      <c r="A369" s="13"/>
      <c r="B369" s="1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298"/>
      <c r="AQ369" s="298"/>
      <c r="AR369" s="298"/>
      <c r="AS369" s="13"/>
    </row>
    <row r="370" spans="1:45" ht="12.75" customHeight="1" x14ac:dyDescent="0.25">
      <c r="A370" s="13"/>
      <c r="B370" s="1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298"/>
      <c r="AQ370" s="298"/>
      <c r="AR370" s="298"/>
      <c r="AS370" s="13"/>
    </row>
  </sheetData>
  <mergeCells count="1411">
    <mergeCell ref="AL75:AL76"/>
    <mergeCell ref="H103:H104"/>
    <mergeCell ref="I103:I104"/>
    <mergeCell ref="N103:N104"/>
    <mergeCell ref="C103:D104"/>
    <mergeCell ref="N100:N102"/>
    <mergeCell ref="O100:O102"/>
    <mergeCell ref="P100:P102"/>
    <mergeCell ref="Q100:Q102"/>
    <mergeCell ref="G100:G102"/>
    <mergeCell ref="G103:G104"/>
    <mergeCell ref="G75:G76"/>
    <mergeCell ref="H75:H76"/>
    <mergeCell ref="I75:I76"/>
    <mergeCell ref="J75:J76"/>
    <mergeCell ref="K75:K76"/>
    <mergeCell ref="L75:L76"/>
    <mergeCell ref="M75:M76"/>
    <mergeCell ref="AI103:AI104"/>
    <mergeCell ref="AJ103:AJ104"/>
    <mergeCell ref="AH75:AH76"/>
    <mergeCell ref="AI75:AI76"/>
    <mergeCell ref="AJ75:AJ76"/>
    <mergeCell ref="O103:O104"/>
    <mergeCell ref="P103:P104"/>
    <mergeCell ref="Q103:Q104"/>
    <mergeCell ref="R103:R104"/>
    <mergeCell ref="AB100:AB102"/>
    <mergeCell ref="AC100:AC102"/>
    <mergeCell ref="AD100:AD102"/>
    <mergeCell ref="AE100:AE102"/>
    <mergeCell ref="AF75:AF76"/>
    <mergeCell ref="AG75:AG76"/>
    <mergeCell ref="AF100:AF102"/>
    <mergeCell ref="AG100:AG102"/>
    <mergeCell ref="AH100:AH102"/>
    <mergeCell ref="AI100:AI102"/>
    <mergeCell ref="AJ100:AJ102"/>
    <mergeCell ref="AK100:AK102"/>
    <mergeCell ref="J103:J104"/>
    <mergeCell ref="K103:K104"/>
    <mergeCell ref="L103:L104"/>
    <mergeCell ref="M103:M104"/>
    <mergeCell ref="AE103:AE104"/>
    <mergeCell ref="AF103:AF104"/>
    <mergeCell ref="Z103:Z104"/>
    <mergeCell ref="AA103:AA104"/>
    <mergeCell ref="H100:H102"/>
    <mergeCell ref="I100:I102"/>
    <mergeCell ref="J100:J102"/>
    <mergeCell ref="K100:K102"/>
    <mergeCell ref="L100:L102"/>
    <mergeCell ref="M100:M102"/>
    <mergeCell ref="AK75:AK76"/>
    <mergeCell ref="X75:X76"/>
    <mergeCell ref="Y75:Y76"/>
    <mergeCell ref="Z75:Z76"/>
    <mergeCell ref="AA75:AA76"/>
    <mergeCell ref="AF95:AF97"/>
    <mergeCell ref="AG95:AG97"/>
    <mergeCell ref="AH95:AH97"/>
    <mergeCell ref="AI95:AI97"/>
    <mergeCell ref="AJ95:AJ97"/>
    <mergeCell ref="AK95:AK97"/>
    <mergeCell ref="G73:G74"/>
    <mergeCell ref="H73:H74"/>
    <mergeCell ref="I73:I74"/>
    <mergeCell ref="J73:J74"/>
    <mergeCell ref="K73:K74"/>
    <mergeCell ref="L73:L74"/>
    <mergeCell ref="M73:M74"/>
    <mergeCell ref="N75:N76"/>
    <mergeCell ref="O75:O76"/>
    <mergeCell ref="P75:P76"/>
    <mergeCell ref="Q75:Q76"/>
    <mergeCell ref="R75:R76"/>
    <mergeCell ref="S75:S76"/>
    <mergeCell ref="T75:T76"/>
    <mergeCell ref="U75:U76"/>
    <mergeCell ref="V75:V76"/>
    <mergeCell ref="W75:W76"/>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U41:U43"/>
    <mergeCell ref="V41:V43"/>
    <mergeCell ref="W41:W43"/>
    <mergeCell ref="X41:X43"/>
    <mergeCell ref="Y41:Y43"/>
    <mergeCell ref="Z41:Z43"/>
    <mergeCell ref="AA41:AA43"/>
    <mergeCell ref="AE30:AE31"/>
    <mergeCell ref="AF30:AF31"/>
    <mergeCell ref="AG30:AG31"/>
    <mergeCell ref="AI30:AI31"/>
    <mergeCell ref="AD68:AD70"/>
    <mergeCell ref="AE68:AE70"/>
    <mergeCell ref="AF68:AF70"/>
    <mergeCell ref="AG68:AG70"/>
    <mergeCell ref="AH68:AH70"/>
    <mergeCell ref="AI68:AI70"/>
    <mergeCell ref="AC46:AC48"/>
    <mergeCell ref="AD46:AD48"/>
    <mergeCell ref="AE46:AE48"/>
    <mergeCell ref="AF46:AF48"/>
    <mergeCell ref="AG46:AG48"/>
    <mergeCell ref="AH46:AH48"/>
    <mergeCell ref="AI46:AI48"/>
    <mergeCell ref="W30:W31"/>
    <mergeCell ref="X30:X31"/>
    <mergeCell ref="Y30:Y31"/>
    <mergeCell ref="Z30:Z31"/>
    <mergeCell ref="AA30:AA31"/>
    <mergeCell ref="AB30:AB31"/>
    <mergeCell ref="X68:X70"/>
    <mergeCell ref="Y68:Y70"/>
    <mergeCell ref="Z68:Z70"/>
    <mergeCell ref="AA68:AA70"/>
    <mergeCell ref="X59:X62"/>
    <mergeCell ref="Y59:Y62"/>
    <mergeCell ref="Z59:Z62"/>
    <mergeCell ref="AA59:AA62"/>
    <mergeCell ref="AC59:AC62"/>
    <mergeCell ref="AD59:AD62"/>
    <mergeCell ref="AL41:AL43"/>
    <mergeCell ref="AD41:AD43"/>
    <mergeCell ref="AE41:AE43"/>
    <mergeCell ref="AF41:AF43"/>
    <mergeCell ref="AG41:AG43"/>
    <mergeCell ref="AH41:AH43"/>
    <mergeCell ref="AI41:AI43"/>
    <mergeCell ref="AJ41:AJ43"/>
    <mergeCell ref="AC75:AC76"/>
    <mergeCell ref="AD75:AD76"/>
    <mergeCell ref="AE75:AE76"/>
    <mergeCell ref="AB41:AB43"/>
    <mergeCell ref="AC41:AC43"/>
    <mergeCell ref="AE73:AE74"/>
    <mergeCell ref="AF73:AF74"/>
    <mergeCell ref="AG73:AG74"/>
    <mergeCell ref="AH73:AH74"/>
    <mergeCell ref="AI73:AI74"/>
    <mergeCell ref="AJ73:AJ74"/>
    <mergeCell ref="AK73:AK74"/>
    <mergeCell ref="AL73:AL74"/>
    <mergeCell ref="AB75:AB76"/>
    <mergeCell ref="AE59:AE62"/>
    <mergeCell ref="AF59:AF62"/>
    <mergeCell ref="AG59:AG62"/>
    <mergeCell ref="AH59:AH62"/>
    <mergeCell ref="AI59:AI62"/>
    <mergeCell ref="AJ59:AJ62"/>
    <mergeCell ref="AK59:AK62"/>
    <mergeCell ref="AL59:AL62"/>
    <mergeCell ref="AB68:AB70"/>
    <mergeCell ref="AB59:AB62"/>
    <mergeCell ref="G17:G18"/>
    <mergeCell ref="G21:G22"/>
    <mergeCell ref="G24:G25"/>
    <mergeCell ref="H24:H25"/>
    <mergeCell ref="I24:I25"/>
    <mergeCell ref="H26:H27"/>
    <mergeCell ref="I26:I27"/>
    <mergeCell ref="O21:O22"/>
    <mergeCell ref="P21:P22"/>
    <mergeCell ref="Q21:Q22"/>
    <mergeCell ref="R21:R22"/>
    <mergeCell ref="AI17:AI18"/>
    <mergeCell ref="AJ17:AJ18"/>
    <mergeCell ref="AK17:AK18"/>
    <mergeCell ref="AL17:AL18"/>
    <mergeCell ref="AP32:AQ32"/>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C21:D22"/>
    <mergeCell ref="AC24:AC25"/>
    <mergeCell ref="AD24:AD25"/>
    <mergeCell ref="AE24:AE25"/>
    <mergeCell ref="AF24:AF25"/>
    <mergeCell ref="AG24:AG25"/>
    <mergeCell ref="AH24:AH25"/>
    <mergeCell ref="AI24:AI25"/>
    <mergeCell ref="J21:J22"/>
    <mergeCell ref="K21:K22"/>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H21:H22"/>
    <mergeCell ref="I21:I22"/>
    <mergeCell ref="N21:N22"/>
    <mergeCell ref="H17:H18"/>
    <mergeCell ref="I17:I18"/>
    <mergeCell ref="J17:J18"/>
    <mergeCell ref="M17:M18"/>
    <mergeCell ref="AC26:AC27"/>
    <mergeCell ref="AD26:AD27"/>
    <mergeCell ref="AE26:AE27"/>
    <mergeCell ref="AF26:AF27"/>
    <mergeCell ref="AG26:AG27"/>
    <mergeCell ref="AH26:AH27"/>
    <mergeCell ref="AI26:AI27"/>
    <mergeCell ref="AJ26:AJ27"/>
    <mergeCell ref="AK26:AK27"/>
    <mergeCell ref="K17:K18"/>
    <mergeCell ref="L17:L18"/>
    <mergeCell ref="T17:T18"/>
    <mergeCell ref="U17:U18"/>
    <mergeCell ref="V17:V18"/>
    <mergeCell ref="W17:W18"/>
    <mergeCell ref="X17:X18"/>
    <mergeCell ref="Y17:Y18"/>
    <mergeCell ref="AD17:AD18"/>
    <mergeCell ref="AE17:AE18"/>
    <mergeCell ref="AF17:AF18"/>
    <mergeCell ref="AG17:AG18"/>
    <mergeCell ref="AH17:AH18"/>
    <mergeCell ref="L21:L22"/>
    <mergeCell ref="M21:M22"/>
    <mergeCell ref="AE21:AE22"/>
    <mergeCell ref="AF21:AF22"/>
    <mergeCell ref="AG21:AG22"/>
    <mergeCell ref="AH21:AH22"/>
    <mergeCell ref="O33:O35"/>
    <mergeCell ref="P33:P35"/>
    <mergeCell ref="Q33:Q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G26:G27"/>
    <mergeCell ref="G28:G29"/>
    <mergeCell ref="H28:H29"/>
    <mergeCell ref="I28:I29"/>
    <mergeCell ref="J28:J29"/>
    <mergeCell ref="K28:K29"/>
    <mergeCell ref="L28:L29"/>
    <mergeCell ref="Z26:Z27"/>
    <mergeCell ref="AA26:AA27"/>
    <mergeCell ref="S26:S27"/>
    <mergeCell ref="T26:T27"/>
    <mergeCell ref="U26:U27"/>
    <mergeCell ref="V26:V27"/>
    <mergeCell ref="W26:W27"/>
    <mergeCell ref="X26:X27"/>
    <mergeCell ref="Y26:Y27"/>
    <mergeCell ref="AB26:AB27"/>
    <mergeCell ref="Z28:Z29"/>
    <mergeCell ref="AA28:AA29"/>
    <mergeCell ref="AB28:AB29"/>
    <mergeCell ref="J26:J27"/>
    <mergeCell ref="K26:K27"/>
    <mergeCell ref="L26:L27"/>
    <mergeCell ref="M26:M27"/>
    <mergeCell ref="N26:N27"/>
    <mergeCell ref="O26:O27"/>
    <mergeCell ref="P26:P27"/>
    <mergeCell ref="Q26:Q27"/>
    <mergeCell ref="R26:R27"/>
    <mergeCell ref="M28:M29"/>
    <mergeCell ref="N28:N29"/>
    <mergeCell ref="O28:O29"/>
    <mergeCell ref="AC28:AC29"/>
    <mergeCell ref="AJ28:AJ29"/>
    <mergeCell ref="AK28:AK29"/>
    <mergeCell ref="AL28:AL29"/>
    <mergeCell ref="AP26:AQ26"/>
    <mergeCell ref="AP27:AQ27"/>
    <mergeCell ref="AP28:AR28"/>
    <mergeCell ref="AH33:AH35"/>
    <mergeCell ref="AI33:AI35"/>
    <mergeCell ref="AJ33:AJ35"/>
    <mergeCell ref="AK33:AK35"/>
    <mergeCell ref="AL33:AL35"/>
    <mergeCell ref="AC30:AC31"/>
    <mergeCell ref="AD30:AD31"/>
    <mergeCell ref="AL26:AL27"/>
    <mergeCell ref="AI28:AI29"/>
    <mergeCell ref="AJ24:AJ25"/>
    <mergeCell ref="AK24:AK25"/>
    <mergeCell ref="AL24:AL25"/>
    <mergeCell ref="AD28:AD29"/>
    <mergeCell ref="AE28:AE29"/>
    <mergeCell ref="AF28:AF29"/>
    <mergeCell ref="AG28:AG29"/>
    <mergeCell ref="AH28:AH29"/>
    <mergeCell ref="AP24:AQ24"/>
    <mergeCell ref="AP25:AQ25"/>
    <mergeCell ref="AJ30:AJ31"/>
    <mergeCell ref="AK30:AK31"/>
    <mergeCell ref="AL30:AL31"/>
    <mergeCell ref="AG33:AG35"/>
    <mergeCell ref="AF33:AF35"/>
    <mergeCell ref="AH30:AH31"/>
    <mergeCell ref="P28:P29"/>
    <mergeCell ref="Q28:Q29"/>
    <mergeCell ref="R28:R29"/>
    <mergeCell ref="S28:S29"/>
    <mergeCell ref="T28:T29"/>
    <mergeCell ref="U28:U29"/>
    <mergeCell ref="V28:V29"/>
    <mergeCell ref="W28:W29"/>
    <mergeCell ref="X28:X29"/>
    <mergeCell ref="Y28:Y29"/>
    <mergeCell ref="N17:N18"/>
    <mergeCell ref="O17:O18"/>
    <mergeCell ref="P17:P18"/>
    <mergeCell ref="Q17:Q18"/>
    <mergeCell ref="R17:R18"/>
    <mergeCell ref="S17:S18"/>
    <mergeCell ref="AP17:AQ17"/>
    <mergeCell ref="AP18:AR18"/>
    <mergeCell ref="Z21:Z22"/>
    <mergeCell ref="AA21:AA22"/>
    <mergeCell ref="S21:S22"/>
    <mergeCell ref="T21:T22"/>
    <mergeCell ref="U21:U22"/>
    <mergeCell ref="V21:V22"/>
    <mergeCell ref="W21:W22"/>
    <mergeCell ref="X21:X22"/>
    <mergeCell ref="Y21:Y22"/>
    <mergeCell ref="AI21:AI22"/>
    <mergeCell ref="AJ21:AJ22"/>
    <mergeCell ref="AB21:AB22"/>
    <mergeCell ref="AC21:AC22"/>
    <mergeCell ref="AD21:AD22"/>
    <mergeCell ref="AK21:AK22"/>
    <mergeCell ref="AL21:AL22"/>
    <mergeCell ref="Z17:Z18"/>
    <mergeCell ref="AA17:AA18"/>
    <mergeCell ref="AB17:AB18"/>
    <mergeCell ref="AC17:AC18"/>
    <mergeCell ref="AP14:AQ14"/>
    <mergeCell ref="AP15:AQ15"/>
    <mergeCell ref="AP16:AQ16"/>
    <mergeCell ref="A8:B8"/>
    <mergeCell ref="C8:D8"/>
    <mergeCell ref="A12:B12"/>
    <mergeCell ref="C12:D12"/>
    <mergeCell ref="E12:E13"/>
    <mergeCell ref="F12:F13"/>
    <mergeCell ref="G12:AM12"/>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G15:G16"/>
    <mergeCell ref="H15:H16"/>
    <mergeCell ref="I15:I16"/>
    <mergeCell ref="J15:J16"/>
    <mergeCell ref="K15:K16"/>
    <mergeCell ref="L15:L16"/>
    <mergeCell ref="M15:M16"/>
    <mergeCell ref="AL4:AL8"/>
    <mergeCell ref="F4:F8"/>
    <mergeCell ref="G4:G8"/>
    <mergeCell ref="H4:H8"/>
    <mergeCell ref="I4:I8"/>
    <mergeCell ref="J4:J8"/>
    <mergeCell ref="K4:K8"/>
    <mergeCell ref="L4:L8"/>
    <mergeCell ref="AC15:AC16"/>
    <mergeCell ref="AD15:AD16"/>
    <mergeCell ref="AE15:AE16"/>
    <mergeCell ref="AF15:AF16"/>
    <mergeCell ref="AG15:AG16"/>
    <mergeCell ref="AH15:AH16"/>
    <mergeCell ref="AI15:AI16"/>
    <mergeCell ref="AJ15:AJ16"/>
    <mergeCell ref="AK15:AK16"/>
    <mergeCell ref="AL15:AL16"/>
    <mergeCell ref="AS6:AS8"/>
    <mergeCell ref="AT6:AT8"/>
    <mergeCell ref="AM4:AM8"/>
    <mergeCell ref="AO6:AO8"/>
    <mergeCell ref="AP6:AP8"/>
    <mergeCell ref="AQ6:AQ8"/>
    <mergeCell ref="AR6:AR8"/>
    <mergeCell ref="M4:M8"/>
    <mergeCell ref="N4:N8"/>
    <mergeCell ref="O4:O8"/>
    <mergeCell ref="P4:P8"/>
    <mergeCell ref="Q4:Q8"/>
    <mergeCell ref="R4:R8"/>
    <mergeCell ref="S4:S8"/>
    <mergeCell ref="T4:T8"/>
    <mergeCell ref="U4:U8"/>
    <mergeCell ref="V4:V8"/>
    <mergeCell ref="W4:W8"/>
    <mergeCell ref="X4:X8"/>
    <mergeCell ref="Y4:Y8"/>
    <mergeCell ref="Z4:Z8"/>
    <mergeCell ref="AA4:AA8"/>
    <mergeCell ref="AB4:AB8"/>
    <mergeCell ref="AC4:AC8"/>
    <mergeCell ref="AD4:AD8"/>
    <mergeCell ref="AE4:AE8"/>
    <mergeCell ref="AF4:AF8"/>
    <mergeCell ref="AG4:AG8"/>
    <mergeCell ref="AH4:AH8"/>
    <mergeCell ref="AI4:AI8"/>
    <mergeCell ref="AJ4:AJ8"/>
    <mergeCell ref="AK4:AK8"/>
    <mergeCell ref="AC138:AC139"/>
    <mergeCell ref="AD138:AD139"/>
    <mergeCell ref="AE138:AE139"/>
    <mergeCell ref="AF138:AF139"/>
    <mergeCell ref="AG138:AG139"/>
    <mergeCell ref="AH138:AH139"/>
    <mergeCell ref="AI138:AI139"/>
    <mergeCell ref="AJ138:AJ139"/>
    <mergeCell ref="AK138:AK139"/>
    <mergeCell ref="AL138:AL139"/>
    <mergeCell ref="AB142:AB143"/>
    <mergeCell ref="AC142:AC143"/>
    <mergeCell ref="U142:U143"/>
    <mergeCell ref="V142:V143"/>
    <mergeCell ref="W142:W143"/>
    <mergeCell ref="X142:X143"/>
    <mergeCell ref="Y142:Y143"/>
    <mergeCell ref="Z142:Z143"/>
    <mergeCell ref="AA142:AA143"/>
    <mergeCell ref="AK142:AK143"/>
    <mergeCell ref="AL142:AL143"/>
    <mergeCell ref="AD142:AD143"/>
    <mergeCell ref="AE142:AE143"/>
    <mergeCell ref="AF142:AF143"/>
    <mergeCell ref="AG142:AG143"/>
    <mergeCell ref="AH142:AH143"/>
    <mergeCell ref="AI142:AI143"/>
    <mergeCell ref="AJ142:AJ143"/>
    <mergeCell ref="Q138:Q139"/>
    <mergeCell ref="R138:R139"/>
    <mergeCell ref="S138:S139"/>
    <mergeCell ref="T138:T139"/>
    <mergeCell ref="U138:U139"/>
    <mergeCell ref="V138:V139"/>
    <mergeCell ref="W138:W139"/>
    <mergeCell ref="X138:X139"/>
    <mergeCell ref="Y138:Y139"/>
    <mergeCell ref="Z138:Z139"/>
    <mergeCell ref="AA138:AA139"/>
    <mergeCell ref="AB138:AB139"/>
    <mergeCell ref="G138:G139"/>
    <mergeCell ref="H138:H139"/>
    <mergeCell ref="I138:I139"/>
    <mergeCell ref="J138:J139"/>
    <mergeCell ref="K138:K139"/>
    <mergeCell ref="L138:L139"/>
    <mergeCell ref="M138:M139"/>
    <mergeCell ref="A140:B140"/>
    <mergeCell ref="C140:D141"/>
    <mergeCell ref="H140:H141"/>
    <mergeCell ref="I140:I141"/>
    <mergeCell ref="J140:J141"/>
    <mergeCell ref="K140:K141"/>
    <mergeCell ref="C142:D143"/>
    <mergeCell ref="G152:G153"/>
    <mergeCell ref="H152:H153"/>
    <mergeCell ref="I152:I153"/>
    <mergeCell ref="J152:J153"/>
    <mergeCell ref="K152:K153"/>
    <mergeCell ref="L152:L153"/>
    <mergeCell ref="M152:M153"/>
    <mergeCell ref="N138:N139"/>
    <mergeCell ref="O138:O139"/>
    <mergeCell ref="P138:P139"/>
    <mergeCell ref="AD152:AD153"/>
    <mergeCell ref="AE152:AE153"/>
    <mergeCell ref="W152:W153"/>
    <mergeCell ref="X152:X153"/>
    <mergeCell ref="Y152:Y153"/>
    <mergeCell ref="Z152:Z153"/>
    <mergeCell ref="AA152:AA153"/>
    <mergeCell ref="AB152:AB153"/>
    <mergeCell ref="AC152:AC153"/>
    <mergeCell ref="AF152:AF153"/>
    <mergeCell ref="AG152:AG153"/>
    <mergeCell ref="AH152:AH153"/>
    <mergeCell ref="AI152:AI153"/>
    <mergeCell ref="AJ152:AJ153"/>
    <mergeCell ref="AK152:AK153"/>
    <mergeCell ref="AL152:AL153"/>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U152:U153"/>
    <mergeCell ref="V152:V153"/>
    <mergeCell ref="A155:D155"/>
    <mergeCell ref="A156:D156"/>
    <mergeCell ref="M158:Q158"/>
    <mergeCell ref="M159:Q159"/>
    <mergeCell ref="M160:Q160"/>
    <mergeCell ref="M161:Q161"/>
    <mergeCell ref="M162:Q162"/>
    <mergeCell ref="N152:N153"/>
    <mergeCell ref="O152:O153"/>
    <mergeCell ref="P152:P153"/>
    <mergeCell ref="Q152:Q153"/>
    <mergeCell ref="R152:R153"/>
    <mergeCell ref="S152:S153"/>
    <mergeCell ref="T152:T153"/>
    <mergeCell ref="L144:L147"/>
    <mergeCell ref="M144:M147"/>
    <mergeCell ref="N144:N147"/>
    <mergeCell ref="O144:O147"/>
    <mergeCell ref="P144:P147"/>
    <mergeCell ref="Q144:Q147"/>
    <mergeCell ref="R144:R147"/>
    <mergeCell ref="S144:S147"/>
    <mergeCell ref="T144:T147"/>
    <mergeCell ref="U144:U147"/>
    <mergeCell ref="V144:V147"/>
    <mergeCell ref="A144:B144"/>
    <mergeCell ref="A152:B152"/>
    <mergeCell ref="S142:S143"/>
    <mergeCell ref="T142:T143"/>
    <mergeCell ref="L142:L143"/>
    <mergeCell ref="M142:M143"/>
    <mergeCell ref="N142:N143"/>
    <mergeCell ref="O142:O143"/>
    <mergeCell ref="P142:P143"/>
    <mergeCell ref="Q142:Q143"/>
    <mergeCell ref="R142:R143"/>
    <mergeCell ref="AJ140:AJ141"/>
    <mergeCell ref="AK140:AK141"/>
    <mergeCell ref="AL140:AL141"/>
    <mergeCell ref="G144:G147"/>
    <mergeCell ref="H144:H147"/>
    <mergeCell ref="I144:I147"/>
    <mergeCell ref="J144:J147"/>
    <mergeCell ref="K144:K147"/>
    <mergeCell ref="L134:L136"/>
    <mergeCell ref="M134:M136"/>
    <mergeCell ref="G140:G141"/>
    <mergeCell ref="AB140:AB141"/>
    <mergeCell ref="AC140:AC141"/>
    <mergeCell ref="AD140:AD141"/>
    <mergeCell ref="AE140:AE141"/>
    <mergeCell ref="AF140:AF141"/>
    <mergeCell ref="AG140:AG141"/>
    <mergeCell ref="AH140:AH141"/>
    <mergeCell ref="AI140:AI141"/>
    <mergeCell ref="G142:G143"/>
    <mergeCell ref="L140:L141"/>
    <mergeCell ref="M140:M141"/>
    <mergeCell ref="N140:N141"/>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J142:J143"/>
    <mergeCell ref="K142:K143"/>
    <mergeCell ref="H142:H143"/>
    <mergeCell ref="I142:I143"/>
    <mergeCell ref="A134:B134"/>
    <mergeCell ref="C134:D134"/>
    <mergeCell ref="AF134:AF136"/>
    <mergeCell ref="AG134:AG136"/>
    <mergeCell ref="AH134:AH136"/>
    <mergeCell ref="AI134:AI136"/>
    <mergeCell ref="AJ134:AJ136"/>
    <mergeCell ref="AK134:AK136"/>
    <mergeCell ref="AL134:AL136"/>
    <mergeCell ref="N134:N136"/>
    <mergeCell ref="O134:O136"/>
    <mergeCell ref="P134:P136"/>
    <mergeCell ref="Q134:Q136"/>
    <mergeCell ref="R134:R136"/>
    <mergeCell ref="S134:S136"/>
    <mergeCell ref="T134:T136"/>
    <mergeCell ref="U134:U136"/>
    <mergeCell ref="V134:V136"/>
    <mergeCell ref="W134:W136"/>
    <mergeCell ref="X134:X136"/>
    <mergeCell ref="Y134:Y136"/>
    <mergeCell ref="Z134:Z136"/>
    <mergeCell ref="AA134:AA136"/>
    <mergeCell ref="AB134:AB136"/>
    <mergeCell ref="AC134:AC136"/>
    <mergeCell ref="AD134:AD136"/>
    <mergeCell ref="AE134:AE136"/>
    <mergeCell ref="G134:G136"/>
    <mergeCell ref="H134:H136"/>
    <mergeCell ref="I134:I136"/>
    <mergeCell ref="J134:J136"/>
    <mergeCell ref="K134:K136"/>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H129:H131"/>
    <mergeCell ref="I129:I131"/>
    <mergeCell ref="G132:G133"/>
    <mergeCell ref="H132:H133"/>
    <mergeCell ref="I132:I133"/>
    <mergeCell ref="J129:J131"/>
    <mergeCell ref="K129:K131"/>
    <mergeCell ref="AF129:AF131"/>
    <mergeCell ref="AG129:AG131"/>
    <mergeCell ref="AH129:AH131"/>
    <mergeCell ref="AI129:AI131"/>
    <mergeCell ref="AJ129:AJ131"/>
    <mergeCell ref="AK129:AK131"/>
    <mergeCell ref="AK126:AK128"/>
    <mergeCell ref="AL126:AL128"/>
    <mergeCell ref="AL132:AL133"/>
    <mergeCell ref="J132:J133"/>
    <mergeCell ref="K132:K133"/>
    <mergeCell ref="H126:H128"/>
    <mergeCell ref="I126:I128"/>
    <mergeCell ref="J126:J128"/>
    <mergeCell ref="K126:K128"/>
    <mergeCell ref="L126:L128"/>
    <mergeCell ref="M126:M128"/>
    <mergeCell ref="C129:D131"/>
    <mergeCell ref="L129:L131"/>
    <mergeCell ref="M129:M131"/>
    <mergeCell ref="L132:L133"/>
    <mergeCell ref="M132:M133"/>
    <mergeCell ref="N132:N133"/>
    <mergeCell ref="O132:O133"/>
    <mergeCell ref="P132:P133"/>
    <mergeCell ref="Q132:Q133"/>
    <mergeCell ref="G129:G131"/>
    <mergeCell ref="N126:N128"/>
    <mergeCell ref="O126:O128"/>
    <mergeCell ref="P126:P128"/>
    <mergeCell ref="Q126:Q128"/>
    <mergeCell ref="R132:R133"/>
    <mergeCell ref="S132:S133"/>
    <mergeCell ref="T132:T133"/>
    <mergeCell ref="U132:U133"/>
    <mergeCell ref="V132:V133"/>
    <mergeCell ref="W132:W133"/>
    <mergeCell ref="X132:X133"/>
    <mergeCell ref="AL129:AL131"/>
    <mergeCell ref="U129:U131"/>
    <mergeCell ref="V129:V131"/>
    <mergeCell ref="N129:N131"/>
    <mergeCell ref="O129:O131"/>
    <mergeCell ref="P129:P131"/>
    <mergeCell ref="Q129:Q131"/>
    <mergeCell ref="R129:R131"/>
    <mergeCell ref="S129:S131"/>
    <mergeCell ref="T129:T131"/>
    <mergeCell ref="G123:G125"/>
    <mergeCell ref="H123:H125"/>
    <mergeCell ref="I123:I125"/>
    <mergeCell ref="J123:J125"/>
    <mergeCell ref="K123:K125"/>
    <mergeCell ref="L123:L125"/>
    <mergeCell ref="M123:M125"/>
    <mergeCell ref="G126:G128"/>
    <mergeCell ref="AD126:AD128"/>
    <mergeCell ref="AE126:AE128"/>
    <mergeCell ref="AF126:AF128"/>
    <mergeCell ref="AG126:AG128"/>
    <mergeCell ref="AD129:AD131"/>
    <mergeCell ref="AE129:AE131"/>
    <mergeCell ref="W129:W131"/>
    <mergeCell ref="X129:X131"/>
    <mergeCell ref="Y129:Y131"/>
    <mergeCell ref="Z129:Z131"/>
    <mergeCell ref="AA129:AA131"/>
    <mergeCell ref="AB129:AB131"/>
    <mergeCell ref="AC129:AC131"/>
    <mergeCell ref="R126:R128"/>
    <mergeCell ref="S126:S128"/>
    <mergeCell ref="T126:T128"/>
    <mergeCell ref="U126:U128"/>
    <mergeCell ref="V126:V128"/>
    <mergeCell ref="W126:W128"/>
    <mergeCell ref="X126:X128"/>
    <mergeCell ref="Y126:Y128"/>
    <mergeCell ref="Z126:Z128"/>
    <mergeCell ref="AA126:AA128"/>
    <mergeCell ref="AB126:AB128"/>
    <mergeCell ref="AH126:AH128"/>
    <mergeCell ref="AI126:AI128"/>
    <mergeCell ref="AJ126:AJ128"/>
    <mergeCell ref="N123:N125"/>
    <mergeCell ref="O123:O125"/>
    <mergeCell ref="P123:P125"/>
    <mergeCell ref="Q123:Q125"/>
    <mergeCell ref="R123:R125"/>
    <mergeCell ref="S123:S125"/>
    <mergeCell ref="T123:T125"/>
    <mergeCell ref="U123:U125"/>
    <mergeCell ref="V123:V125"/>
    <mergeCell ref="W123:W125"/>
    <mergeCell ref="X123:X125"/>
    <mergeCell ref="Y123:Y125"/>
    <mergeCell ref="Z123:Z125"/>
    <mergeCell ref="AA123:AA125"/>
    <mergeCell ref="AB123:AB125"/>
    <mergeCell ref="AC123:AC125"/>
    <mergeCell ref="AD123:AD125"/>
    <mergeCell ref="AE123:AE125"/>
    <mergeCell ref="AC126:AC128"/>
    <mergeCell ref="V120:V122"/>
    <mergeCell ref="W120:W122"/>
    <mergeCell ref="X120:X122"/>
    <mergeCell ref="T117:T119"/>
    <mergeCell ref="AI123:AI125"/>
    <mergeCell ref="AJ123:AJ125"/>
    <mergeCell ref="AK123:AK125"/>
    <mergeCell ref="AL123:AL125"/>
    <mergeCell ref="AF123:AF125"/>
    <mergeCell ref="AG123:AG125"/>
    <mergeCell ref="AH123:AH125"/>
    <mergeCell ref="G120:G122"/>
    <mergeCell ref="H120:H122"/>
    <mergeCell ref="I120:I122"/>
    <mergeCell ref="J120:J122"/>
    <mergeCell ref="K120:K122"/>
    <mergeCell ref="L120:L122"/>
    <mergeCell ref="M120:M122"/>
    <mergeCell ref="Y120:Y122"/>
    <mergeCell ref="Z120:Z122"/>
    <mergeCell ref="AA120:AA122"/>
    <mergeCell ref="AB120:AB122"/>
    <mergeCell ref="AC120:AC122"/>
    <mergeCell ref="AD120:AD122"/>
    <mergeCell ref="AE120:AE122"/>
    <mergeCell ref="AF120:AF122"/>
    <mergeCell ref="AG120:AG122"/>
    <mergeCell ref="AH120:AH122"/>
    <mergeCell ref="AI120:AI122"/>
    <mergeCell ref="AJ120:AJ122"/>
    <mergeCell ref="AK120:AK122"/>
    <mergeCell ref="AL120:AL122"/>
    <mergeCell ref="P117:P119"/>
    <mergeCell ref="Q117:Q119"/>
    <mergeCell ref="I117:I119"/>
    <mergeCell ref="J117:J119"/>
    <mergeCell ref="K117:K119"/>
    <mergeCell ref="L117:L119"/>
    <mergeCell ref="M117:M119"/>
    <mergeCell ref="N117:N119"/>
    <mergeCell ref="O117:O119"/>
    <mergeCell ref="N120:N122"/>
    <mergeCell ref="O120:O122"/>
    <mergeCell ref="P120:P122"/>
    <mergeCell ref="Q120:Q122"/>
    <mergeCell ref="R120:R122"/>
    <mergeCell ref="S120:S122"/>
    <mergeCell ref="T120:T122"/>
    <mergeCell ref="U120:U122"/>
    <mergeCell ref="C106:D106"/>
    <mergeCell ref="H106:H109"/>
    <mergeCell ref="I106:I109"/>
    <mergeCell ref="J106:J109"/>
    <mergeCell ref="K106:K109"/>
    <mergeCell ref="L106:L109"/>
    <mergeCell ref="L111:L113"/>
    <mergeCell ref="J111:J113"/>
    <mergeCell ref="K111:K113"/>
    <mergeCell ref="J114:J116"/>
    <mergeCell ref="K114:K116"/>
    <mergeCell ref="L114:L116"/>
    <mergeCell ref="M114:M116"/>
    <mergeCell ref="N114:N116"/>
    <mergeCell ref="AC114:AC116"/>
    <mergeCell ref="AD114:AD116"/>
    <mergeCell ref="G106:G109"/>
    <mergeCell ref="G111:G113"/>
    <mergeCell ref="G114:G116"/>
    <mergeCell ref="H114:H116"/>
    <mergeCell ref="I114:I116"/>
    <mergeCell ref="O114:O116"/>
    <mergeCell ref="P114:P116"/>
    <mergeCell ref="Q114:Q116"/>
    <mergeCell ref="R114:R116"/>
    <mergeCell ref="S114:S116"/>
    <mergeCell ref="T114:T116"/>
    <mergeCell ref="U114:U116"/>
    <mergeCell ref="V114:V116"/>
    <mergeCell ref="W114:W116"/>
    <mergeCell ref="X114:X116"/>
    <mergeCell ref="W111:W113"/>
    <mergeCell ref="AA117:AA119"/>
    <mergeCell ref="AB117:AB119"/>
    <mergeCell ref="AC117:AC119"/>
    <mergeCell ref="AD117:AD119"/>
    <mergeCell ref="AE117:AE119"/>
    <mergeCell ref="AF117:AF119"/>
    <mergeCell ref="AG117:AG119"/>
    <mergeCell ref="AH117:AH119"/>
    <mergeCell ref="AI117:AI119"/>
    <mergeCell ref="AJ117:AJ119"/>
    <mergeCell ref="AK117:AK119"/>
    <mergeCell ref="AL117:AL119"/>
    <mergeCell ref="C111:D113"/>
    <mergeCell ref="C114:D116"/>
    <mergeCell ref="AF114:AF116"/>
    <mergeCell ref="AG114:AG116"/>
    <mergeCell ref="AH114:AH116"/>
    <mergeCell ref="AI114:AI116"/>
    <mergeCell ref="G117:G119"/>
    <mergeCell ref="H117:H119"/>
    <mergeCell ref="Y114:Y116"/>
    <mergeCell ref="Z114:Z116"/>
    <mergeCell ref="AA114:AA116"/>
    <mergeCell ref="AB114:AB116"/>
    <mergeCell ref="Y117:Y119"/>
    <mergeCell ref="Z117:Z119"/>
    <mergeCell ref="R117:R119"/>
    <mergeCell ref="S117:S119"/>
    <mergeCell ref="U117:U119"/>
    <mergeCell ref="V117:V119"/>
    <mergeCell ref="W117:W119"/>
    <mergeCell ref="X117:X119"/>
    <mergeCell ref="AJ114:AJ116"/>
    <mergeCell ref="AK114:AK116"/>
    <mergeCell ref="AL114:AL116"/>
    <mergeCell ref="Z106:Z109"/>
    <mergeCell ref="AA106:AA109"/>
    <mergeCell ref="AB106:AB109"/>
    <mergeCell ref="AC106:AC109"/>
    <mergeCell ref="AD106:AD109"/>
    <mergeCell ref="AE106:AE109"/>
    <mergeCell ref="AF106:AF109"/>
    <mergeCell ref="AG106:AG109"/>
    <mergeCell ref="AH106:AH109"/>
    <mergeCell ref="AI106:AI109"/>
    <mergeCell ref="AJ106:AJ109"/>
    <mergeCell ref="AK106:AK109"/>
    <mergeCell ref="AL106:AL109"/>
    <mergeCell ref="AE114:AE116"/>
    <mergeCell ref="Z111:Z113"/>
    <mergeCell ref="AF111:AF113"/>
    <mergeCell ref="AG111:AG113"/>
    <mergeCell ref="AH111:AH113"/>
    <mergeCell ref="AI111:AI113"/>
    <mergeCell ref="AJ111:AJ113"/>
    <mergeCell ref="AK111:AK113"/>
    <mergeCell ref="AL111:AL113"/>
    <mergeCell ref="AA111:AA113"/>
    <mergeCell ref="M106:M109"/>
    <mergeCell ref="N106:N109"/>
    <mergeCell ref="O106:O109"/>
    <mergeCell ref="P106:P109"/>
    <mergeCell ref="Q106:Q109"/>
    <mergeCell ref="R106:R109"/>
    <mergeCell ref="S106:S109"/>
    <mergeCell ref="T106:T109"/>
    <mergeCell ref="U106:U109"/>
    <mergeCell ref="V106:V109"/>
    <mergeCell ref="W106:W109"/>
    <mergeCell ref="X106:X109"/>
    <mergeCell ref="Y106:Y109"/>
    <mergeCell ref="R111:R113"/>
    <mergeCell ref="S111:S113"/>
    <mergeCell ref="T111:T113"/>
    <mergeCell ref="U111:U113"/>
    <mergeCell ref="V111:V113"/>
    <mergeCell ref="Y111:Y113"/>
    <mergeCell ref="X111:X113"/>
    <mergeCell ref="H111:H113"/>
    <mergeCell ref="I111:I113"/>
    <mergeCell ref="M111:M113"/>
    <mergeCell ref="N111:N113"/>
    <mergeCell ref="O111:O113"/>
    <mergeCell ref="P111:P113"/>
    <mergeCell ref="Q111:Q113"/>
    <mergeCell ref="AB111:AB113"/>
    <mergeCell ref="AC111:AC113"/>
    <mergeCell ref="AD111:AD113"/>
    <mergeCell ref="AE111:AE113"/>
    <mergeCell ref="AL95:AL97"/>
    <mergeCell ref="AG103:AG104"/>
    <mergeCell ref="AH103:AH104"/>
    <mergeCell ref="AK103:AK104"/>
    <mergeCell ref="AL103:AL104"/>
    <mergeCell ref="M98:M99"/>
    <mergeCell ref="N98:N99"/>
    <mergeCell ref="O98:O99"/>
    <mergeCell ref="P98:P99"/>
    <mergeCell ref="Q98:Q99"/>
    <mergeCell ref="R98:R99"/>
    <mergeCell ref="S98:S99"/>
    <mergeCell ref="AJ98:AJ99"/>
    <mergeCell ref="AK98:AK99"/>
    <mergeCell ref="AC98:AC99"/>
    <mergeCell ref="AD98:AD99"/>
    <mergeCell ref="AE98:AE99"/>
    <mergeCell ref="AF98:AF99"/>
    <mergeCell ref="AG98:AG99"/>
    <mergeCell ref="AH98:AH99"/>
    <mergeCell ref="AI98:AI99"/>
    <mergeCell ref="AL98:AL99"/>
    <mergeCell ref="S103:S104"/>
    <mergeCell ref="T103:T104"/>
    <mergeCell ref="U103:U104"/>
    <mergeCell ref="V103:V104"/>
    <mergeCell ref="W103:W104"/>
    <mergeCell ref="X103:X104"/>
    <mergeCell ref="Y103:Y104"/>
    <mergeCell ref="AB103:AB104"/>
    <mergeCell ref="AC103:AC104"/>
    <mergeCell ref="AD103:AD104"/>
    <mergeCell ref="R100:R102"/>
    <mergeCell ref="S100:S102"/>
    <mergeCell ref="T100:T102"/>
    <mergeCell ref="U100:U102"/>
    <mergeCell ref="V100:V102"/>
    <mergeCell ref="W100:W102"/>
    <mergeCell ref="X100:X102"/>
    <mergeCell ref="Y100:Y102"/>
    <mergeCell ref="Z100:Z102"/>
    <mergeCell ref="AA100:AA102"/>
    <mergeCell ref="AL100:AL102"/>
    <mergeCell ref="C96:D97"/>
    <mergeCell ref="G95:G97"/>
    <mergeCell ref="G98:G99"/>
    <mergeCell ref="H98:H99"/>
    <mergeCell ref="I98:I99"/>
    <mergeCell ref="J98:J99"/>
    <mergeCell ref="K98:K99"/>
    <mergeCell ref="L98:L99"/>
    <mergeCell ref="AA98:AA99"/>
    <mergeCell ref="AB98:AB99"/>
    <mergeCell ref="T98:T99"/>
    <mergeCell ref="U98:U99"/>
    <mergeCell ref="V98:V99"/>
    <mergeCell ref="W98:W99"/>
    <mergeCell ref="X98:X99"/>
    <mergeCell ref="Y98:Y99"/>
    <mergeCell ref="Z98:Z99"/>
    <mergeCell ref="N95:N97"/>
    <mergeCell ref="O95:O97"/>
    <mergeCell ref="P95:P97"/>
    <mergeCell ref="Q95:Q97"/>
    <mergeCell ref="R95:R97"/>
    <mergeCell ref="S95:S97"/>
    <mergeCell ref="T95:T97"/>
    <mergeCell ref="U95:U97"/>
    <mergeCell ref="Z95:Z97"/>
    <mergeCell ref="AA95:AA97"/>
    <mergeCell ref="AB95:AB97"/>
    <mergeCell ref="G93:G94"/>
    <mergeCell ref="H93:H94"/>
    <mergeCell ref="I93:I94"/>
    <mergeCell ref="J93:J94"/>
    <mergeCell ref="K93:K94"/>
    <mergeCell ref="L93:L94"/>
    <mergeCell ref="M93:M94"/>
    <mergeCell ref="H95:H97"/>
    <mergeCell ref="I95:I97"/>
    <mergeCell ref="J95:J97"/>
    <mergeCell ref="K95:K97"/>
    <mergeCell ref="L95:L97"/>
    <mergeCell ref="M95:M97"/>
    <mergeCell ref="AE95:AE97"/>
    <mergeCell ref="AC95:AC97"/>
    <mergeCell ref="AD95:AD97"/>
    <mergeCell ref="AE93:AE94"/>
    <mergeCell ref="V95:V97"/>
    <mergeCell ref="W95:W97"/>
    <mergeCell ref="X95:X97"/>
    <mergeCell ref="Y95:Y97"/>
    <mergeCell ref="AF93:AF94"/>
    <mergeCell ref="AL91:AL92"/>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AG93:AG94"/>
    <mergeCell ref="AH93:AH94"/>
    <mergeCell ref="AI93:AI94"/>
    <mergeCell ref="AJ93:AJ94"/>
    <mergeCell ref="AK93:AK94"/>
    <mergeCell ref="AL93:AL94"/>
    <mergeCell ref="X91:X92"/>
    <mergeCell ref="Y91:Y92"/>
    <mergeCell ref="Z91:Z92"/>
    <mergeCell ref="AA91:AA92"/>
    <mergeCell ref="AB91:AB92"/>
    <mergeCell ref="AC91:AC92"/>
    <mergeCell ref="AD91:AD92"/>
    <mergeCell ref="G91:G92"/>
    <mergeCell ref="H91:H92"/>
    <mergeCell ref="I91:I92"/>
    <mergeCell ref="J91:J92"/>
    <mergeCell ref="K91:K92"/>
    <mergeCell ref="L91:L92"/>
    <mergeCell ref="M91:M92"/>
    <mergeCell ref="N91:N92"/>
    <mergeCell ref="O91:O92"/>
    <mergeCell ref="P91:P92"/>
    <mergeCell ref="Q91:Q92"/>
    <mergeCell ref="R91:R92"/>
    <mergeCell ref="S91:S92"/>
    <mergeCell ref="T91:T92"/>
    <mergeCell ref="U91:U92"/>
    <mergeCell ref="V91:V92"/>
    <mergeCell ref="W91:W92"/>
    <mergeCell ref="AE91:AE92"/>
    <mergeCell ref="AF91:AF92"/>
    <mergeCell ref="AG91:AG92"/>
    <mergeCell ref="AH91:AH92"/>
    <mergeCell ref="AI91:AI92"/>
    <mergeCell ref="AJ91:AJ92"/>
    <mergeCell ref="AK91:AK92"/>
    <mergeCell ref="AG89:AG90"/>
    <mergeCell ref="AE89:AE90"/>
    <mergeCell ref="AG87:AG88"/>
    <mergeCell ref="AH87:AH88"/>
    <mergeCell ref="AI87:AI88"/>
    <mergeCell ref="V89:V90"/>
    <mergeCell ref="Y89:Y90"/>
    <mergeCell ref="Z89:Z90"/>
    <mergeCell ref="AA89:AA90"/>
    <mergeCell ref="AB89:AB90"/>
    <mergeCell ref="AC89:AC90"/>
    <mergeCell ref="AD89:AD90"/>
    <mergeCell ref="AJ87:AJ88"/>
    <mergeCell ref="AK87:AK88"/>
    <mergeCell ref="AH89:AH90"/>
    <mergeCell ref="AI89:AI90"/>
    <mergeCell ref="AJ89:AJ90"/>
    <mergeCell ref="AK89:AK90"/>
    <mergeCell ref="AF89:AF90"/>
    <mergeCell ref="AB87:AB88"/>
    <mergeCell ref="C89:D90"/>
    <mergeCell ref="L82:L83"/>
    <mergeCell ref="M82:M83"/>
    <mergeCell ref="L84:L85"/>
    <mergeCell ref="M84:M85"/>
    <mergeCell ref="N84:N85"/>
    <mergeCell ref="O84:O85"/>
    <mergeCell ref="P84:P85"/>
    <mergeCell ref="N89:N90"/>
    <mergeCell ref="O89:O90"/>
    <mergeCell ref="G89:G90"/>
    <mergeCell ref="H89:H90"/>
    <mergeCell ref="I89:I90"/>
    <mergeCell ref="J89:J90"/>
    <mergeCell ref="K89:K90"/>
    <mergeCell ref="L89:L90"/>
    <mergeCell ref="W89:W90"/>
    <mergeCell ref="P89:P90"/>
    <mergeCell ref="Q89:Q90"/>
    <mergeCell ref="R89:R90"/>
    <mergeCell ref="S89:S90"/>
    <mergeCell ref="T89:T90"/>
    <mergeCell ref="U89:U90"/>
    <mergeCell ref="C82:D83"/>
    <mergeCell ref="J82:J83"/>
    <mergeCell ref="K82:K83"/>
    <mergeCell ref="I84:I85"/>
    <mergeCell ref="J84:J85"/>
    <mergeCell ref="K84:K85"/>
    <mergeCell ref="I87:I88"/>
    <mergeCell ref="J87:J88"/>
    <mergeCell ref="H82:H83"/>
    <mergeCell ref="I82:I83"/>
    <mergeCell ref="N82:N83"/>
    <mergeCell ref="O82:O83"/>
    <mergeCell ref="P82:P83"/>
    <mergeCell ref="Q82:Q83"/>
    <mergeCell ref="R82:R83"/>
    <mergeCell ref="U84:U85"/>
    <mergeCell ref="AE84:AE85"/>
    <mergeCell ref="AL89:AL90"/>
    <mergeCell ref="T84:T85"/>
    <mergeCell ref="G78:G81"/>
    <mergeCell ref="G82:G83"/>
    <mergeCell ref="G84:G85"/>
    <mergeCell ref="H84:H85"/>
    <mergeCell ref="G87:G88"/>
    <mergeCell ref="H87:H88"/>
    <mergeCell ref="X89:X90"/>
    <mergeCell ref="H78:H81"/>
    <mergeCell ref="I78:I81"/>
    <mergeCell ref="J78:J81"/>
    <mergeCell ref="K78:K81"/>
    <mergeCell ref="L78:L81"/>
    <mergeCell ref="X84:X85"/>
    <mergeCell ref="Y84:Y85"/>
    <mergeCell ref="Z84:Z85"/>
    <mergeCell ref="AA84:AA85"/>
    <mergeCell ref="AB84:AB85"/>
    <mergeCell ref="AC84:AC85"/>
    <mergeCell ref="AL78:AL81"/>
    <mergeCell ref="AL84:AL85"/>
    <mergeCell ref="N78:N81"/>
    <mergeCell ref="O78:O81"/>
    <mergeCell ref="P78:P81"/>
    <mergeCell ref="Q78:Q81"/>
    <mergeCell ref="R78:R81"/>
    <mergeCell ref="M89:M90"/>
    <mergeCell ref="AF84:AF85"/>
    <mergeCell ref="AG84:AG85"/>
    <mergeCell ref="AH84:AH85"/>
    <mergeCell ref="AI84:AI85"/>
    <mergeCell ref="V78:V81"/>
    <mergeCell ref="W78:W81"/>
    <mergeCell ref="X78:X81"/>
    <mergeCell ref="Y78:Y81"/>
    <mergeCell ref="Z78:Z81"/>
    <mergeCell ref="AA78:AA81"/>
    <mergeCell ref="AH82:AH83"/>
    <mergeCell ref="AK82:AK83"/>
    <mergeCell ref="AL82:AL83"/>
    <mergeCell ref="V84:V85"/>
    <mergeCell ref="W84:W85"/>
    <mergeCell ref="AD84:AD85"/>
    <mergeCell ref="Q84:Q85"/>
    <mergeCell ref="R84:R85"/>
    <mergeCell ref="S84:S85"/>
    <mergeCell ref="M78:M81"/>
    <mergeCell ref="AB78:AB81"/>
    <mergeCell ref="AC78:AC81"/>
    <mergeCell ref="AD78:AD81"/>
    <mergeCell ref="AE78:AE81"/>
    <mergeCell ref="AJ84:AJ85"/>
    <mergeCell ref="AK84:AK85"/>
    <mergeCell ref="AL87:AL88"/>
    <mergeCell ref="R87:R88"/>
    <mergeCell ref="S87:S88"/>
    <mergeCell ref="K87:K88"/>
    <mergeCell ref="L87:L88"/>
    <mergeCell ref="M87:M88"/>
    <mergeCell ref="N87:N88"/>
    <mergeCell ref="O87:O88"/>
    <mergeCell ref="P87:P88"/>
    <mergeCell ref="Q87:Q88"/>
    <mergeCell ref="T87:T88"/>
    <mergeCell ref="U87:U88"/>
    <mergeCell ref="V87:V88"/>
    <mergeCell ref="W87:W88"/>
    <mergeCell ref="X87:X88"/>
    <mergeCell ref="Y87:Y88"/>
    <mergeCell ref="Z87:Z88"/>
    <mergeCell ref="AA87:AA88"/>
    <mergeCell ref="AF87:AF88"/>
    <mergeCell ref="AC87:AC88"/>
    <mergeCell ref="AD87:AD88"/>
    <mergeCell ref="AE87:AE88"/>
    <mergeCell ref="L68:L70"/>
    <mergeCell ref="M68:M70"/>
    <mergeCell ref="AC68:AC70"/>
    <mergeCell ref="AJ68:AJ70"/>
    <mergeCell ref="AK68:AK70"/>
    <mergeCell ref="AL68:AL70"/>
    <mergeCell ref="Z82:Z83"/>
    <mergeCell ref="AA82:AA83"/>
    <mergeCell ref="S82:S83"/>
    <mergeCell ref="T82:T83"/>
    <mergeCell ref="U82:U83"/>
    <mergeCell ref="V82:V83"/>
    <mergeCell ref="W82:W83"/>
    <mergeCell ref="X82:X83"/>
    <mergeCell ref="Y82:Y83"/>
    <mergeCell ref="AI82:AI83"/>
    <mergeCell ref="AJ82:AJ83"/>
    <mergeCell ref="AB82:AB83"/>
    <mergeCell ref="AC82:AC83"/>
    <mergeCell ref="AD82:AD83"/>
    <mergeCell ref="AE82:AE83"/>
    <mergeCell ref="AF82:AF83"/>
    <mergeCell ref="AG82:AG83"/>
    <mergeCell ref="AF78:AF81"/>
    <mergeCell ref="AG78:AG81"/>
    <mergeCell ref="AH78:AH81"/>
    <mergeCell ref="AI78:AI81"/>
    <mergeCell ref="AJ78:AJ81"/>
    <mergeCell ref="AK78:AK81"/>
    <mergeCell ref="S78:S81"/>
    <mergeCell ref="T78:T81"/>
    <mergeCell ref="U78:U81"/>
    <mergeCell ref="G59:G62"/>
    <mergeCell ref="H59:H62"/>
    <mergeCell ref="I59:I62"/>
    <mergeCell ref="J59:J62"/>
    <mergeCell ref="K59:K62"/>
    <mergeCell ref="L59:L62"/>
    <mergeCell ref="M59:M62"/>
    <mergeCell ref="N68:N70"/>
    <mergeCell ref="O68:O70"/>
    <mergeCell ref="P68:P70"/>
    <mergeCell ref="Q68:Q70"/>
    <mergeCell ref="R68:R70"/>
    <mergeCell ref="S68:S70"/>
    <mergeCell ref="T68:T70"/>
    <mergeCell ref="U68:U70"/>
    <mergeCell ref="V68:V70"/>
    <mergeCell ref="W68:W70"/>
    <mergeCell ref="G68:G70"/>
    <mergeCell ref="H68:H70"/>
    <mergeCell ref="N59:N62"/>
    <mergeCell ref="O59:O62"/>
    <mergeCell ref="P59:P62"/>
    <mergeCell ref="Q59:Q62"/>
    <mergeCell ref="R59:R62"/>
    <mergeCell ref="S59:S62"/>
    <mergeCell ref="T59:T62"/>
    <mergeCell ref="U59:U62"/>
    <mergeCell ref="V59:V62"/>
    <mergeCell ref="W59:W62"/>
    <mergeCell ref="I68:I70"/>
    <mergeCell ref="J68:J70"/>
    <mergeCell ref="K68:K70"/>
    <mergeCell ref="G46:G48"/>
    <mergeCell ref="H46:H48"/>
    <mergeCell ref="I46:I48"/>
    <mergeCell ref="J46:J48"/>
    <mergeCell ref="K46:K48"/>
    <mergeCell ref="L46:L48"/>
    <mergeCell ref="M46:M48"/>
    <mergeCell ref="N46:N48"/>
    <mergeCell ref="O46:O48"/>
    <mergeCell ref="P46:P48"/>
    <mergeCell ref="Q46:Q48"/>
    <mergeCell ref="R46:R48"/>
    <mergeCell ref="S46:S48"/>
    <mergeCell ref="T46:T48"/>
    <mergeCell ref="U46:U48"/>
    <mergeCell ref="V46:V48"/>
    <mergeCell ref="W46:W48"/>
    <mergeCell ref="G51:G54"/>
    <mergeCell ref="H51:H54"/>
    <mergeCell ref="I51:I54"/>
    <mergeCell ref="J51:J54"/>
    <mergeCell ref="K51:K54"/>
    <mergeCell ref="L51:L54"/>
    <mergeCell ref="M51:M54"/>
    <mergeCell ref="N51:N54"/>
    <mergeCell ref="O51:O54"/>
    <mergeCell ref="P51:P54"/>
    <mergeCell ref="Q51:Q54"/>
    <mergeCell ref="R51:R54"/>
    <mergeCell ref="S51:S54"/>
    <mergeCell ref="T51:T54"/>
    <mergeCell ref="U51:U54"/>
    <mergeCell ref="V51:V54"/>
    <mergeCell ref="W51:W54"/>
    <mergeCell ref="K33:K35"/>
    <mergeCell ref="L33:L35"/>
    <mergeCell ref="M33:M35"/>
    <mergeCell ref="N33:N35"/>
    <mergeCell ref="AP48:AQ48"/>
    <mergeCell ref="AP49:AQ49"/>
    <mergeCell ref="AP50:AQ50"/>
    <mergeCell ref="AP51:AQ51"/>
    <mergeCell ref="AP52:AR52"/>
    <mergeCell ref="AK46:AK48"/>
    <mergeCell ref="AL46:AL48"/>
    <mergeCell ref="X51:X54"/>
    <mergeCell ref="Y51:Y54"/>
    <mergeCell ref="Z51:Z54"/>
    <mergeCell ref="AA51:AA54"/>
    <mergeCell ref="AB51:AB54"/>
    <mergeCell ref="AC51:AC54"/>
    <mergeCell ref="AD51:AD54"/>
    <mergeCell ref="AE51:AE54"/>
    <mergeCell ref="AF51:AF54"/>
    <mergeCell ref="AG51:AG54"/>
    <mergeCell ref="AH51:AH54"/>
    <mergeCell ref="AI51:AI54"/>
    <mergeCell ref="AJ51:AJ54"/>
    <mergeCell ref="AK51:AK54"/>
    <mergeCell ref="AL51:AL54"/>
    <mergeCell ref="X46:X48"/>
    <mergeCell ref="Y46:Y48"/>
    <mergeCell ref="Z46:Z48"/>
    <mergeCell ref="AA46:AA48"/>
    <mergeCell ref="AB46:AB48"/>
    <mergeCell ref="AJ46:AJ48"/>
    <mergeCell ref="AP4:AR5"/>
    <mergeCell ref="AP31:AS31"/>
    <mergeCell ref="AP23:AS23"/>
    <mergeCell ref="AP13:AS13"/>
    <mergeCell ref="AP44:AR44"/>
    <mergeCell ref="AP33:AQ33"/>
    <mergeCell ref="AP34:AQ34"/>
    <mergeCell ref="AP35:AQ35"/>
    <mergeCell ref="AP36:AR36"/>
    <mergeCell ref="AP40:AQ40"/>
    <mergeCell ref="AP41:AQ41"/>
    <mergeCell ref="AP42:AQ42"/>
    <mergeCell ref="G33:G35"/>
    <mergeCell ref="H33:H35"/>
    <mergeCell ref="I33:I35"/>
    <mergeCell ref="J33:J35"/>
    <mergeCell ref="AP43:AQ43"/>
    <mergeCell ref="G41:G43"/>
    <mergeCell ref="H41:H43"/>
    <mergeCell ref="I41:I43"/>
    <mergeCell ref="J41:J43"/>
    <mergeCell ref="K41:K43"/>
    <mergeCell ref="L41:L43"/>
    <mergeCell ref="M41:M43"/>
    <mergeCell ref="N41:N43"/>
    <mergeCell ref="O41:O43"/>
    <mergeCell ref="P41:P43"/>
    <mergeCell ref="Q41:Q43"/>
    <mergeCell ref="R41:R43"/>
    <mergeCell ref="S41:S43"/>
    <mergeCell ref="T41:T43"/>
    <mergeCell ref="AK41:AK43"/>
  </mergeCells>
  <pageMargins left="0.7" right="0.7" top="0.75" bottom="0.75" header="0" footer="0"/>
  <pageSetup orientation="landscape"/>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B1000"/>
  <sheetViews>
    <sheetView topLeftCell="A101" zoomScale="58" zoomScaleNormal="58" workbookViewId="0">
      <selection activeCell="J17" sqref="J17:J32"/>
    </sheetView>
  </sheetViews>
  <sheetFormatPr defaultColWidth="12.6640625" defaultRowHeight="15" customHeight="1" x14ac:dyDescent="0.25"/>
  <cols>
    <col min="1" max="1" width="4.33203125" customWidth="1"/>
    <col min="2" max="2" width="3.6640625" customWidth="1"/>
    <col min="3" max="3" width="80.6640625" customWidth="1"/>
    <col min="4" max="28" width="10.33203125" customWidth="1"/>
  </cols>
  <sheetData>
    <row r="1" spans="1:28" ht="18" customHeight="1" x14ac:dyDescent="0.25">
      <c r="A1" s="1048"/>
      <c r="B1" s="1049"/>
      <c r="C1" s="13"/>
      <c r="D1" s="13"/>
      <c r="E1" s="13"/>
      <c r="F1" s="1052" t="s">
        <v>1200</v>
      </c>
      <c r="G1" s="1053"/>
      <c r="H1" s="1054"/>
      <c r="I1" s="200"/>
      <c r="J1" s="200"/>
      <c r="K1" s="200"/>
      <c r="L1" s="200"/>
      <c r="M1" s="200"/>
      <c r="N1" s="200"/>
      <c r="O1" s="200"/>
      <c r="P1" s="200"/>
      <c r="Q1" s="200"/>
      <c r="R1" s="200"/>
      <c r="S1" s="200"/>
      <c r="T1" s="200"/>
      <c r="U1" s="200"/>
      <c r="V1" s="200"/>
      <c r="W1" s="200"/>
      <c r="X1" s="200"/>
      <c r="Y1" s="200"/>
      <c r="Z1" s="200"/>
      <c r="AA1" s="200"/>
      <c r="AB1" s="200"/>
    </row>
    <row r="2" spans="1:28" ht="15" customHeight="1" x14ac:dyDescent="0.25">
      <c r="A2" s="1050"/>
      <c r="B2" s="1051"/>
      <c r="C2" s="13"/>
      <c r="D2" s="13"/>
      <c r="E2" s="13"/>
      <c r="F2" s="13"/>
      <c r="G2" s="13"/>
      <c r="H2" s="13"/>
      <c r="I2" s="200"/>
      <c r="J2" s="200"/>
      <c r="K2" s="200"/>
      <c r="L2" s="200"/>
      <c r="M2" s="200"/>
      <c r="N2" s="200"/>
      <c r="O2" s="200"/>
      <c r="P2" s="200"/>
      <c r="Q2" s="200"/>
      <c r="R2" s="200"/>
      <c r="S2" s="200"/>
      <c r="T2" s="200"/>
      <c r="U2" s="200"/>
      <c r="V2" s="200"/>
      <c r="W2" s="200"/>
      <c r="X2" s="200"/>
      <c r="Y2" s="200"/>
      <c r="Z2" s="200"/>
      <c r="AA2" s="200"/>
      <c r="AB2" s="200"/>
    </row>
    <row r="3" spans="1:28" ht="15" customHeight="1" x14ac:dyDescent="0.25">
      <c r="A3" s="1055" t="s">
        <v>1201</v>
      </c>
      <c r="B3" s="864"/>
      <c r="C3" s="864"/>
      <c r="D3" s="864"/>
      <c r="E3" s="864"/>
      <c r="F3" s="864"/>
      <c r="G3" s="864"/>
      <c r="H3" s="864"/>
      <c r="I3" s="263"/>
      <c r="J3" s="263"/>
      <c r="K3" s="263"/>
      <c r="L3" s="263"/>
      <c r="M3" s="263" t="s">
        <v>125</v>
      </c>
      <c r="N3" s="263"/>
      <c r="O3" s="263"/>
      <c r="P3" s="263"/>
      <c r="Q3" s="263"/>
      <c r="R3" s="263"/>
      <c r="S3" s="263"/>
      <c r="T3" s="263"/>
      <c r="U3" s="263"/>
      <c r="V3" s="263"/>
      <c r="W3" s="263"/>
      <c r="X3" s="263"/>
      <c r="Y3" s="263"/>
      <c r="Z3" s="263"/>
      <c r="AA3" s="263"/>
      <c r="AB3" s="263"/>
    </row>
    <row r="4" spans="1:28" ht="15" customHeight="1" x14ac:dyDescent="0.25">
      <c r="A4" s="1055" t="s">
        <v>1202</v>
      </c>
      <c r="B4" s="864"/>
      <c r="C4" s="864"/>
      <c r="D4" s="864"/>
      <c r="E4" s="864"/>
      <c r="F4" s="864"/>
      <c r="G4" s="864"/>
      <c r="H4" s="864"/>
      <c r="I4" s="263"/>
      <c r="J4" s="263"/>
      <c r="K4" s="263"/>
      <c r="L4" s="263"/>
      <c r="M4" s="263"/>
      <c r="N4" s="263"/>
      <c r="O4" s="263"/>
      <c r="P4" s="263"/>
      <c r="Q4" s="263"/>
      <c r="R4" s="263"/>
      <c r="S4" s="263"/>
      <c r="T4" s="263"/>
      <c r="U4" s="263"/>
      <c r="V4" s="263"/>
      <c r="W4" s="263"/>
      <c r="X4" s="263"/>
      <c r="Y4" s="263"/>
      <c r="Z4" s="263"/>
      <c r="AA4" s="263"/>
      <c r="AB4" s="263"/>
    </row>
    <row r="5" spans="1:28" ht="15" customHeight="1" x14ac:dyDescent="0.25">
      <c r="A5" s="1055" t="s">
        <v>1203</v>
      </c>
      <c r="B5" s="864"/>
      <c r="C5" s="864"/>
      <c r="D5" s="864"/>
      <c r="E5" s="864"/>
      <c r="F5" s="864"/>
      <c r="G5" s="864"/>
      <c r="H5" s="864"/>
      <c r="I5" s="263"/>
      <c r="J5" s="263"/>
      <c r="K5" s="263"/>
      <c r="L5" s="263"/>
      <c r="M5" s="263"/>
      <c r="N5" s="263"/>
      <c r="O5" s="263"/>
      <c r="P5" s="263"/>
      <c r="Q5" s="263"/>
      <c r="R5" s="263"/>
      <c r="S5" s="263"/>
      <c r="T5" s="263"/>
      <c r="U5" s="263"/>
      <c r="V5" s="263"/>
      <c r="W5" s="263"/>
      <c r="X5" s="263"/>
      <c r="Y5" s="263"/>
      <c r="Z5" s="263"/>
      <c r="AA5" s="263"/>
      <c r="AB5" s="263"/>
    </row>
    <row r="6" spans="1:28" ht="15" customHeight="1" x14ac:dyDescent="0.3">
      <c r="A6" s="299"/>
      <c r="B6" s="299"/>
      <c r="C6" s="300"/>
      <c r="D6" s="300"/>
      <c r="E6" s="300"/>
      <c r="F6" s="300"/>
      <c r="G6" s="300"/>
      <c r="H6" s="300"/>
      <c r="I6" s="263"/>
      <c r="J6" s="263"/>
      <c r="K6" s="263"/>
      <c r="L6" s="263"/>
      <c r="M6" s="263"/>
      <c r="N6" s="263"/>
      <c r="O6" s="263"/>
      <c r="P6" s="263"/>
      <c r="Q6" s="263"/>
      <c r="R6" s="263"/>
      <c r="S6" s="263"/>
      <c r="T6" s="263"/>
      <c r="U6" s="263"/>
      <c r="V6" s="263"/>
      <c r="W6" s="263"/>
      <c r="X6" s="263"/>
      <c r="Y6" s="263"/>
      <c r="Z6" s="263"/>
      <c r="AA6" s="263"/>
      <c r="AB6" s="263"/>
    </row>
    <row r="7" spans="1:28" ht="15" customHeight="1" x14ac:dyDescent="0.3">
      <c r="A7" s="299" t="s">
        <v>2371</v>
      </c>
      <c r="B7" s="299"/>
      <c r="C7" s="300"/>
      <c r="D7" s="300"/>
      <c r="E7" s="300"/>
      <c r="F7" s="300"/>
      <c r="G7" s="300"/>
      <c r="H7" s="300"/>
      <c r="I7" s="263"/>
      <c r="J7" s="263"/>
      <c r="K7" s="263"/>
      <c r="L7" s="263"/>
      <c r="M7" s="263"/>
      <c r="N7" s="263"/>
      <c r="O7" s="263"/>
      <c r="P7" s="263"/>
      <c r="Q7" s="263"/>
      <c r="R7" s="263"/>
      <c r="S7" s="263"/>
      <c r="T7" s="263"/>
      <c r="U7" s="263"/>
      <c r="V7" s="263"/>
      <c r="W7" s="263"/>
      <c r="X7" s="263"/>
      <c r="Y7" s="263"/>
      <c r="Z7" s="263"/>
      <c r="AA7" s="263"/>
      <c r="AB7" s="263"/>
    </row>
    <row r="8" spans="1:28" ht="15" customHeight="1" x14ac:dyDescent="0.3">
      <c r="A8" s="299" t="s">
        <v>2372</v>
      </c>
      <c r="B8" s="299"/>
      <c r="C8" s="300"/>
      <c r="D8" s="300"/>
      <c r="E8" s="300"/>
      <c r="F8" s="300"/>
      <c r="G8" s="300"/>
      <c r="H8" s="300"/>
      <c r="I8" s="263"/>
      <c r="J8" s="263"/>
      <c r="K8" s="263"/>
      <c r="L8" s="263"/>
      <c r="M8" s="263"/>
      <c r="N8" s="263"/>
      <c r="O8" s="263"/>
      <c r="P8" s="263"/>
      <c r="Q8" s="263"/>
      <c r="R8" s="263"/>
      <c r="S8" s="263"/>
      <c r="T8" s="263"/>
      <c r="U8" s="263"/>
      <c r="V8" s="263"/>
      <c r="W8" s="263"/>
      <c r="X8" s="263"/>
      <c r="Y8" s="263"/>
      <c r="Z8" s="263"/>
      <c r="AA8" s="263"/>
      <c r="AB8" s="263"/>
    </row>
    <row r="9" spans="1:28" ht="15" customHeight="1" x14ac:dyDescent="0.3">
      <c r="A9" s="299"/>
      <c r="B9" s="299"/>
      <c r="C9" s="300"/>
      <c r="D9" s="300"/>
      <c r="E9" s="300"/>
      <c r="F9" s="300"/>
      <c r="G9" s="300"/>
      <c r="H9" s="300"/>
      <c r="I9" s="263"/>
      <c r="J9" s="263"/>
      <c r="K9" s="263"/>
      <c r="L9" s="263"/>
      <c r="M9" s="263"/>
      <c r="N9" s="263"/>
      <c r="O9" s="263"/>
      <c r="P9" s="263"/>
      <c r="Q9" s="263"/>
      <c r="R9" s="263"/>
      <c r="S9" s="263"/>
      <c r="T9" s="263"/>
      <c r="U9" s="263"/>
      <c r="V9" s="263"/>
      <c r="W9" s="263"/>
      <c r="X9" s="263"/>
      <c r="Y9" s="263"/>
      <c r="Z9" s="263"/>
      <c r="AA9" s="263"/>
      <c r="AB9" s="263"/>
    </row>
    <row r="10" spans="1:28" ht="15" customHeight="1" x14ac:dyDescent="0.25">
      <c r="A10" s="1056" t="s">
        <v>1</v>
      </c>
      <c r="B10" s="1059" t="s">
        <v>1204</v>
      </c>
      <c r="C10" s="1060"/>
      <c r="D10" s="1063" t="str">
        <f>SASARAN!C8</f>
        <v>PURWODADI</v>
      </c>
      <c r="E10" s="1033"/>
      <c r="F10" s="1033"/>
      <c r="G10" s="1033"/>
      <c r="H10" s="1034"/>
      <c r="I10" s="1064" t="str">
        <f>SASARAN!C9</f>
        <v>POLOWIJEN</v>
      </c>
      <c r="J10" s="1033"/>
      <c r="K10" s="1033"/>
      <c r="L10" s="1033"/>
      <c r="M10" s="1034"/>
      <c r="N10" s="1032" t="str">
        <f>SASARAN!C10</f>
        <v>BALEARJOSARI</v>
      </c>
      <c r="O10" s="1033"/>
      <c r="P10" s="1033"/>
      <c r="Q10" s="1033"/>
      <c r="R10" s="1034"/>
      <c r="S10" s="1035">
        <f>SASARAN!C11</f>
        <v>0</v>
      </c>
      <c r="T10" s="1033"/>
      <c r="U10" s="1033"/>
      <c r="V10" s="1033"/>
      <c r="W10" s="1034"/>
      <c r="X10" s="1036">
        <f>SASARAN!I11</f>
        <v>0</v>
      </c>
      <c r="Y10" s="1033"/>
      <c r="Z10" s="1033"/>
      <c r="AA10" s="1033"/>
      <c r="AB10" s="1034"/>
    </row>
    <row r="11" spans="1:28" ht="19.5" customHeight="1" x14ac:dyDescent="0.25">
      <c r="A11" s="1057"/>
      <c r="B11" s="902"/>
      <c r="C11" s="982"/>
      <c r="D11" s="1041" t="s">
        <v>1205</v>
      </c>
      <c r="E11" s="1042" t="s">
        <v>1206</v>
      </c>
      <c r="F11" s="869"/>
      <c r="G11" s="869"/>
      <c r="H11" s="1038"/>
      <c r="I11" s="1043" t="s">
        <v>1205</v>
      </c>
      <c r="J11" s="1044" t="s">
        <v>1206</v>
      </c>
      <c r="K11" s="869"/>
      <c r="L11" s="869"/>
      <c r="M11" s="1038"/>
      <c r="N11" s="1045" t="s">
        <v>1205</v>
      </c>
      <c r="O11" s="1046" t="s">
        <v>1206</v>
      </c>
      <c r="P11" s="869"/>
      <c r="Q11" s="869"/>
      <c r="R11" s="1038"/>
      <c r="S11" s="1047" t="s">
        <v>1205</v>
      </c>
      <c r="T11" s="1037" t="s">
        <v>1206</v>
      </c>
      <c r="U11" s="869"/>
      <c r="V11" s="869"/>
      <c r="W11" s="1038"/>
      <c r="X11" s="1039" t="s">
        <v>1205</v>
      </c>
      <c r="Y11" s="1040" t="s">
        <v>1206</v>
      </c>
      <c r="Z11" s="869"/>
      <c r="AA11" s="869"/>
      <c r="AB11" s="1038"/>
    </row>
    <row r="12" spans="1:28" ht="18" customHeight="1" x14ac:dyDescent="0.25">
      <c r="A12" s="1057"/>
      <c r="B12" s="902"/>
      <c r="C12" s="982"/>
      <c r="D12" s="866"/>
      <c r="E12" s="301" t="s">
        <v>1207</v>
      </c>
      <c r="F12" s="301" t="s">
        <v>930</v>
      </c>
      <c r="G12" s="301" t="s">
        <v>1208</v>
      </c>
      <c r="H12" s="302" t="s">
        <v>1209</v>
      </c>
      <c r="I12" s="866"/>
      <c r="J12" s="303" t="s">
        <v>1207</v>
      </c>
      <c r="K12" s="303" t="s">
        <v>930</v>
      </c>
      <c r="L12" s="303" t="s">
        <v>1208</v>
      </c>
      <c r="M12" s="304" t="s">
        <v>1209</v>
      </c>
      <c r="N12" s="866"/>
      <c r="O12" s="305" t="s">
        <v>1207</v>
      </c>
      <c r="P12" s="305" t="s">
        <v>930</v>
      </c>
      <c r="Q12" s="305" t="s">
        <v>1208</v>
      </c>
      <c r="R12" s="306" t="s">
        <v>1209</v>
      </c>
      <c r="S12" s="866"/>
      <c r="T12" s="307" t="s">
        <v>1207</v>
      </c>
      <c r="U12" s="307" t="s">
        <v>930</v>
      </c>
      <c r="V12" s="307" t="s">
        <v>1208</v>
      </c>
      <c r="W12" s="308" t="s">
        <v>1209</v>
      </c>
      <c r="X12" s="866"/>
      <c r="Y12" s="309" t="s">
        <v>1207</v>
      </c>
      <c r="Z12" s="309" t="s">
        <v>930</v>
      </c>
      <c r="AA12" s="309" t="s">
        <v>1208</v>
      </c>
      <c r="AB12" s="310" t="s">
        <v>1209</v>
      </c>
    </row>
    <row r="13" spans="1:28" ht="48.75" customHeight="1" x14ac:dyDescent="0.25">
      <c r="A13" s="1058"/>
      <c r="B13" s="882"/>
      <c r="C13" s="884"/>
      <c r="D13" s="867"/>
      <c r="E13" s="301" t="s">
        <v>1033</v>
      </c>
      <c r="F13" s="301" t="s">
        <v>98</v>
      </c>
      <c r="G13" s="301" t="s">
        <v>1036</v>
      </c>
      <c r="H13" s="302" t="s">
        <v>459</v>
      </c>
      <c r="I13" s="867"/>
      <c r="J13" s="303" t="s">
        <v>1033</v>
      </c>
      <c r="K13" s="303" t="s">
        <v>98</v>
      </c>
      <c r="L13" s="303" t="s">
        <v>1036</v>
      </c>
      <c r="M13" s="304" t="s">
        <v>459</v>
      </c>
      <c r="N13" s="867"/>
      <c r="O13" s="305" t="s">
        <v>1033</v>
      </c>
      <c r="P13" s="305" t="s">
        <v>98</v>
      </c>
      <c r="Q13" s="305" t="s">
        <v>1036</v>
      </c>
      <c r="R13" s="306" t="s">
        <v>459</v>
      </c>
      <c r="S13" s="867"/>
      <c r="T13" s="307" t="s">
        <v>1033</v>
      </c>
      <c r="U13" s="307" t="s">
        <v>98</v>
      </c>
      <c r="V13" s="307" t="s">
        <v>1036</v>
      </c>
      <c r="W13" s="308" t="s">
        <v>459</v>
      </c>
      <c r="X13" s="867"/>
      <c r="Y13" s="309" t="s">
        <v>1033</v>
      </c>
      <c r="Z13" s="309" t="s">
        <v>98</v>
      </c>
      <c r="AA13" s="309" t="s">
        <v>1036</v>
      </c>
      <c r="AB13" s="310" t="s">
        <v>459</v>
      </c>
    </row>
    <row r="14" spans="1:28" ht="15" customHeight="1" x14ac:dyDescent="0.25">
      <c r="A14" s="311" t="s">
        <v>1210</v>
      </c>
      <c r="B14" s="1065" t="s">
        <v>1211</v>
      </c>
      <c r="C14" s="1066"/>
      <c r="D14" s="312" t="s">
        <v>1212</v>
      </c>
      <c r="E14" s="313" t="s">
        <v>1213</v>
      </c>
      <c r="F14" s="313" t="s">
        <v>1214</v>
      </c>
      <c r="G14" s="313" t="s">
        <v>1215</v>
      </c>
      <c r="H14" s="314" t="s">
        <v>1216</v>
      </c>
      <c r="I14" s="315" t="s">
        <v>1212</v>
      </c>
      <c r="J14" s="316" t="s">
        <v>1213</v>
      </c>
      <c r="K14" s="316" t="s">
        <v>1214</v>
      </c>
      <c r="L14" s="316" t="s">
        <v>1215</v>
      </c>
      <c r="M14" s="317" t="s">
        <v>1216</v>
      </c>
      <c r="N14" s="318" t="s">
        <v>1212</v>
      </c>
      <c r="O14" s="319" t="s">
        <v>1213</v>
      </c>
      <c r="P14" s="319" t="s">
        <v>1214</v>
      </c>
      <c r="Q14" s="319" t="s">
        <v>1215</v>
      </c>
      <c r="R14" s="320" t="s">
        <v>1216</v>
      </c>
      <c r="S14" s="321" t="s">
        <v>1212</v>
      </c>
      <c r="T14" s="322" t="s">
        <v>1213</v>
      </c>
      <c r="U14" s="322" t="s">
        <v>1214</v>
      </c>
      <c r="V14" s="322" t="s">
        <v>1215</v>
      </c>
      <c r="W14" s="323" t="s">
        <v>1216</v>
      </c>
      <c r="X14" s="324" t="s">
        <v>1212</v>
      </c>
      <c r="Y14" s="325" t="s">
        <v>1213</v>
      </c>
      <c r="Z14" s="325" t="s">
        <v>1214</v>
      </c>
      <c r="AA14" s="325" t="s">
        <v>1215</v>
      </c>
      <c r="AB14" s="326" t="s">
        <v>1216</v>
      </c>
    </row>
    <row r="15" spans="1:28" ht="30.75" customHeight="1" x14ac:dyDescent="0.25">
      <c r="A15" s="1083" t="s">
        <v>1217</v>
      </c>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5"/>
    </row>
    <row r="16" spans="1:28" ht="15" customHeight="1" x14ac:dyDescent="0.3">
      <c r="A16" s="327">
        <v>1</v>
      </c>
      <c r="B16" s="1067" t="s">
        <v>1218</v>
      </c>
      <c r="C16" s="1068"/>
      <c r="D16" s="328"/>
      <c r="E16" s="329"/>
      <c r="F16" s="329"/>
      <c r="G16" s="330"/>
      <c r="H16" s="331"/>
      <c r="I16" s="332"/>
      <c r="J16" s="333"/>
      <c r="K16" s="333"/>
      <c r="L16" s="334"/>
      <c r="M16" s="335"/>
      <c r="N16" s="336"/>
      <c r="O16" s="337"/>
      <c r="P16" s="337"/>
      <c r="Q16" s="338"/>
      <c r="R16" s="339"/>
      <c r="S16" s="340"/>
      <c r="T16" s="341"/>
      <c r="U16" s="341"/>
      <c r="V16" s="342"/>
      <c r="W16" s="343"/>
      <c r="X16" s="344"/>
      <c r="Y16" s="345"/>
      <c r="Z16" s="345"/>
      <c r="AA16" s="346"/>
      <c r="AB16" s="347"/>
    </row>
    <row r="17" spans="1:28" ht="75.75" customHeight="1" x14ac:dyDescent="0.25">
      <c r="A17" s="348"/>
      <c r="B17" s="1069" t="s">
        <v>1219</v>
      </c>
      <c r="C17" s="869"/>
      <c r="D17" s="1070"/>
      <c r="E17" s="1071"/>
      <c r="F17" s="1072"/>
      <c r="G17" s="1072" t="s">
        <v>1220</v>
      </c>
      <c r="H17" s="1061"/>
      <c r="I17" s="1062"/>
      <c r="J17" s="1081"/>
      <c r="K17" s="1086"/>
      <c r="L17" s="1086" t="s">
        <v>1220</v>
      </c>
      <c r="M17" s="1087"/>
      <c r="N17" s="1088"/>
      <c r="O17" s="1076"/>
      <c r="P17" s="1080"/>
      <c r="Q17" s="1080" t="s">
        <v>1220</v>
      </c>
      <c r="R17" s="1077"/>
      <c r="S17" s="1079"/>
      <c r="T17" s="1073"/>
      <c r="U17" s="1073"/>
      <c r="V17" s="1074"/>
      <c r="W17" s="1074"/>
      <c r="X17" s="1075"/>
      <c r="Y17" s="1089"/>
      <c r="Z17" s="1089"/>
      <c r="AA17" s="1090"/>
      <c r="AB17" s="1090"/>
    </row>
    <row r="18" spans="1:28" ht="15" customHeight="1" x14ac:dyDescent="0.25">
      <c r="A18" s="349"/>
      <c r="B18" s="350">
        <v>0</v>
      </c>
      <c r="C18" s="351" t="s">
        <v>1221</v>
      </c>
      <c r="D18" s="972"/>
      <c r="E18" s="972"/>
      <c r="F18" s="972"/>
      <c r="G18" s="972"/>
      <c r="H18" s="972"/>
      <c r="I18" s="972"/>
      <c r="J18" s="972"/>
      <c r="K18" s="972"/>
      <c r="L18" s="972"/>
      <c r="M18" s="972"/>
      <c r="N18" s="972"/>
      <c r="O18" s="972"/>
      <c r="P18" s="972"/>
      <c r="Q18" s="972"/>
      <c r="R18" s="972"/>
      <c r="S18" s="866"/>
      <c r="T18" s="866"/>
      <c r="U18" s="866"/>
      <c r="V18" s="866"/>
      <c r="W18" s="866"/>
      <c r="X18" s="866"/>
      <c r="Y18" s="866"/>
      <c r="Z18" s="866"/>
      <c r="AA18" s="866"/>
      <c r="AB18" s="866"/>
    </row>
    <row r="19" spans="1:28" ht="15" customHeight="1" x14ac:dyDescent="0.25">
      <c r="A19" s="349"/>
      <c r="B19" s="352" t="s">
        <v>1222</v>
      </c>
      <c r="C19" s="353" t="s">
        <v>1223</v>
      </c>
      <c r="D19" s="972"/>
      <c r="E19" s="972"/>
      <c r="F19" s="972"/>
      <c r="G19" s="972"/>
      <c r="H19" s="972"/>
      <c r="I19" s="972"/>
      <c r="J19" s="972"/>
      <c r="K19" s="972"/>
      <c r="L19" s="972"/>
      <c r="M19" s="972"/>
      <c r="N19" s="972"/>
      <c r="O19" s="972"/>
      <c r="P19" s="972"/>
      <c r="Q19" s="972"/>
      <c r="R19" s="972"/>
      <c r="S19" s="866"/>
      <c r="T19" s="866"/>
      <c r="U19" s="866"/>
      <c r="V19" s="866"/>
      <c r="W19" s="866"/>
      <c r="X19" s="866"/>
      <c r="Y19" s="866"/>
      <c r="Z19" s="866"/>
      <c r="AA19" s="866"/>
      <c r="AB19" s="866"/>
    </row>
    <row r="20" spans="1:28" ht="15" customHeight="1" x14ac:dyDescent="0.25">
      <c r="A20" s="354"/>
      <c r="B20" s="355"/>
      <c r="C20" s="356" t="s">
        <v>1224</v>
      </c>
      <c r="D20" s="972"/>
      <c r="E20" s="972"/>
      <c r="F20" s="972"/>
      <c r="G20" s="972"/>
      <c r="H20" s="972"/>
      <c r="I20" s="972"/>
      <c r="J20" s="972"/>
      <c r="K20" s="972"/>
      <c r="L20" s="972"/>
      <c r="M20" s="972"/>
      <c r="N20" s="972"/>
      <c r="O20" s="972"/>
      <c r="P20" s="972"/>
      <c r="Q20" s="972"/>
      <c r="R20" s="972"/>
      <c r="S20" s="866"/>
      <c r="T20" s="866"/>
      <c r="U20" s="866"/>
      <c r="V20" s="866"/>
      <c r="W20" s="866"/>
      <c r="X20" s="866"/>
      <c r="Y20" s="866"/>
      <c r="Z20" s="866"/>
      <c r="AA20" s="866"/>
      <c r="AB20" s="866"/>
    </row>
    <row r="21" spans="1:28" ht="15" customHeight="1" x14ac:dyDescent="0.25">
      <c r="A21" s="349"/>
      <c r="B21" s="352" t="s">
        <v>1225</v>
      </c>
      <c r="C21" s="353" t="s">
        <v>1226</v>
      </c>
      <c r="D21" s="972"/>
      <c r="E21" s="972"/>
      <c r="F21" s="972"/>
      <c r="G21" s="972"/>
      <c r="H21" s="972"/>
      <c r="I21" s="972"/>
      <c r="J21" s="972"/>
      <c r="K21" s="972"/>
      <c r="L21" s="972"/>
      <c r="M21" s="972"/>
      <c r="N21" s="972"/>
      <c r="O21" s="972"/>
      <c r="P21" s="972"/>
      <c r="Q21" s="972"/>
      <c r="R21" s="972"/>
      <c r="S21" s="866"/>
      <c r="T21" s="866"/>
      <c r="U21" s="866"/>
      <c r="V21" s="866"/>
      <c r="W21" s="866"/>
      <c r="X21" s="866"/>
      <c r="Y21" s="866"/>
      <c r="Z21" s="866"/>
      <c r="AA21" s="866"/>
      <c r="AB21" s="866"/>
    </row>
    <row r="22" spans="1:28" ht="15" customHeight="1" x14ac:dyDescent="0.25">
      <c r="A22" s="354"/>
      <c r="B22" s="355"/>
      <c r="C22" s="356" t="s">
        <v>1227</v>
      </c>
      <c r="D22" s="972"/>
      <c r="E22" s="972"/>
      <c r="F22" s="972"/>
      <c r="G22" s="972"/>
      <c r="H22" s="972"/>
      <c r="I22" s="972"/>
      <c r="J22" s="972"/>
      <c r="K22" s="972"/>
      <c r="L22" s="972"/>
      <c r="M22" s="972"/>
      <c r="N22" s="972"/>
      <c r="O22" s="972"/>
      <c r="P22" s="972"/>
      <c r="Q22" s="972"/>
      <c r="R22" s="972"/>
      <c r="S22" s="866"/>
      <c r="T22" s="866"/>
      <c r="U22" s="866"/>
      <c r="V22" s="866"/>
      <c r="W22" s="866"/>
      <c r="X22" s="866"/>
      <c r="Y22" s="866"/>
      <c r="Z22" s="866"/>
      <c r="AA22" s="866"/>
      <c r="AB22" s="866"/>
    </row>
    <row r="23" spans="1:28" ht="15" customHeight="1" x14ac:dyDescent="0.25">
      <c r="A23" s="354"/>
      <c r="B23" s="355"/>
      <c r="C23" s="356" t="s">
        <v>1228</v>
      </c>
      <c r="D23" s="972"/>
      <c r="E23" s="972"/>
      <c r="F23" s="972"/>
      <c r="G23" s="972"/>
      <c r="H23" s="972"/>
      <c r="I23" s="972"/>
      <c r="J23" s="972"/>
      <c r="K23" s="972"/>
      <c r="L23" s="972"/>
      <c r="M23" s="972"/>
      <c r="N23" s="972"/>
      <c r="O23" s="972"/>
      <c r="P23" s="972"/>
      <c r="Q23" s="972"/>
      <c r="R23" s="972"/>
      <c r="S23" s="866"/>
      <c r="T23" s="866"/>
      <c r="U23" s="866"/>
      <c r="V23" s="866"/>
      <c r="W23" s="866"/>
      <c r="X23" s="866"/>
      <c r="Y23" s="866"/>
      <c r="Z23" s="866"/>
      <c r="AA23" s="866"/>
      <c r="AB23" s="866"/>
    </row>
    <row r="24" spans="1:28" ht="33" customHeight="1" x14ac:dyDescent="0.25">
      <c r="A24" s="354"/>
      <c r="B24" s="355"/>
      <c r="C24" s="356" t="s">
        <v>1229</v>
      </c>
      <c r="D24" s="972"/>
      <c r="E24" s="972"/>
      <c r="F24" s="972"/>
      <c r="G24" s="972"/>
      <c r="H24" s="972"/>
      <c r="I24" s="972"/>
      <c r="J24" s="972"/>
      <c r="K24" s="972"/>
      <c r="L24" s="972"/>
      <c r="M24" s="972"/>
      <c r="N24" s="972"/>
      <c r="O24" s="972"/>
      <c r="P24" s="972"/>
      <c r="Q24" s="972"/>
      <c r="R24" s="972"/>
      <c r="S24" s="866"/>
      <c r="T24" s="866"/>
      <c r="U24" s="866"/>
      <c r="V24" s="866"/>
      <c r="W24" s="866"/>
      <c r="X24" s="866"/>
      <c r="Y24" s="866"/>
      <c r="Z24" s="866"/>
      <c r="AA24" s="866"/>
      <c r="AB24" s="866"/>
    </row>
    <row r="25" spans="1:28" ht="15" customHeight="1" x14ac:dyDescent="0.25">
      <c r="A25" s="349"/>
      <c r="B25" s="352" t="s">
        <v>1230</v>
      </c>
      <c r="C25" s="353" t="s">
        <v>1231</v>
      </c>
      <c r="D25" s="972"/>
      <c r="E25" s="972"/>
      <c r="F25" s="972"/>
      <c r="G25" s="972"/>
      <c r="H25" s="972"/>
      <c r="I25" s="972"/>
      <c r="J25" s="972"/>
      <c r="K25" s="972"/>
      <c r="L25" s="972"/>
      <c r="M25" s="972"/>
      <c r="N25" s="972"/>
      <c r="O25" s="972"/>
      <c r="P25" s="972"/>
      <c r="Q25" s="972"/>
      <c r="R25" s="972"/>
      <c r="S25" s="866"/>
      <c r="T25" s="866"/>
      <c r="U25" s="866"/>
      <c r="V25" s="866"/>
      <c r="W25" s="866"/>
      <c r="X25" s="866"/>
      <c r="Y25" s="866"/>
      <c r="Z25" s="866"/>
      <c r="AA25" s="866"/>
      <c r="AB25" s="866"/>
    </row>
    <row r="26" spans="1:28" ht="15" customHeight="1" x14ac:dyDescent="0.25">
      <c r="A26" s="354"/>
      <c r="B26" s="355"/>
      <c r="C26" s="356" t="s">
        <v>1227</v>
      </c>
      <c r="D26" s="972"/>
      <c r="E26" s="972"/>
      <c r="F26" s="972"/>
      <c r="G26" s="972"/>
      <c r="H26" s="972"/>
      <c r="I26" s="972"/>
      <c r="J26" s="972"/>
      <c r="K26" s="972"/>
      <c r="L26" s="972"/>
      <c r="M26" s="972"/>
      <c r="N26" s="972"/>
      <c r="O26" s="972"/>
      <c r="P26" s="972"/>
      <c r="Q26" s="972"/>
      <c r="R26" s="972"/>
      <c r="S26" s="866"/>
      <c r="T26" s="866"/>
      <c r="U26" s="866"/>
      <c r="V26" s="866"/>
      <c r="W26" s="866"/>
      <c r="X26" s="866"/>
      <c r="Y26" s="866"/>
      <c r="Z26" s="866"/>
      <c r="AA26" s="866"/>
      <c r="AB26" s="866"/>
    </row>
    <row r="27" spans="1:28" ht="15" customHeight="1" x14ac:dyDescent="0.25">
      <c r="A27" s="354"/>
      <c r="B27" s="355"/>
      <c r="C27" s="356" t="s">
        <v>1228</v>
      </c>
      <c r="D27" s="972"/>
      <c r="E27" s="972"/>
      <c r="F27" s="972"/>
      <c r="G27" s="972"/>
      <c r="H27" s="972"/>
      <c r="I27" s="972"/>
      <c r="J27" s="972"/>
      <c r="K27" s="972"/>
      <c r="L27" s="972"/>
      <c r="M27" s="972"/>
      <c r="N27" s="972"/>
      <c r="O27" s="972"/>
      <c r="P27" s="972"/>
      <c r="Q27" s="972"/>
      <c r="R27" s="972"/>
      <c r="S27" s="866"/>
      <c r="T27" s="866"/>
      <c r="U27" s="866"/>
      <c r="V27" s="866"/>
      <c r="W27" s="866"/>
      <c r="X27" s="866"/>
      <c r="Y27" s="866"/>
      <c r="Z27" s="866"/>
      <c r="AA27" s="866"/>
      <c r="AB27" s="866"/>
    </row>
    <row r="28" spans="1:28" ht="33" customHeight="1" x14ac:dyDescent="0.25">
      <c r="A28" s="354"/>
      <c r="B28" s="355"/>
      <c r="C28" s="356" t="s">
        <v>1232</v>
      </c>
      <c r="D28" s="972"/>
      <c r="E28" s="972"/>
      <c r="F28" s="972"/>
      <c r="G28" s="972"/>
      <c r="H28" s="972"/>
      <c r="I28" s="972"/>
      <c r="J28" s="972"/>
      <c r="K28" s="972"/>
      <c r="L28" s="972"/>
      <c r="M28" s="972"/>
      <c r="N28" s="972"/>
      <c r="O28" s="972"/>
      <c r="P28" s="972"/>
      <c r="Q28" s="972"/>
      <c r="R28" s="972"/>
      <c r="S28" s="866"/>
      <c r="T28" s="866"/>
      <c r="U28" s="866"/>
      <c r="V28" s="866"/>
      <c r="W28" s="866"/>
      <c r="X28" s="866"/>
      <c r="Y28" s="866"/>
      <c r="Z28" s="866"/>
      <c r="AA28" s="866"/>
      <c r="AB28" s="866"/>
    </row>
    <row r="29" spans="1:28" ht="15" customHeight="1" x14ac:dyDescent="0.25">
      <c r="A29" s="349"/>
      <c r="B29" s="352" t="s">
        <v>1233</v>
      </c>
      <c r="C29" s="353" t="s">
        <v>1234</v>
      </c>
      <c r="D29" s="972"/>
      <c r="E29" s="972"/>
      <c r="F29" s="972"/>
      <c r="G29" s="972"/>
      <c r="H29" s="972"/>
      <c r="I29" s="972"/>
      <c r="J29" s="972"/>
      <c r="K29" s="972"/>
      <c r="L29" s="972"/>
      <c r="M29" s="972"/>
      <c r="N29" s="972"/>
      <c r="O29" s="972"/>
      <c r="P29" s="972"/>
      <c r="Q29" s="972"/>
      <c r="R29" s="972"/>
      <c r="S29" s="866"/>
      <c r="T29" s="866"/>
      <c r="U29" s="866"/>
      <c r="V29" s="866"/>
      <c r="W29" s="866"/>
      <c r="X29" s="866"/>
      <c r="Y29" s="866"/>
      <c r="Z29" s="866"/>
      <c r="AA29" s="866"/>
      <c r="AB29" s="866"/>
    </row>
    <row r="30" spans="1:28" ht="15" customHeight="1" x14ac:dyDescent="0.25">
      <c r="A30" s="354"/>
      <c r="B30" s="355"/>
      <c r="C30" s="356" t="s">
        <v>1227</v>
      </c>
      <c r="D30" s="972"/>
      <c r="E30" s="972"/>
      <c r="F30" s="972"/>
      <c r="G30" s="972"/>
      <c r="H30" s="972"/>
      <c r="I30" s="972"/>
      <c r="J30" s="972"/>
      <c r="K30" s="972"/>
      <c r="L30" s="972"/>
      <c r="M30" s="972"/>
      <c r="N30" s="972"/>
      <c r="O30" s="972"/>
      <c r="P30" s="972"/>
      <c r="Q30" s="972"/>
      <c r="R30" s="972"/>
      <c r="S30" s="866"/>
      <c r="T30" s="866"/>
      <c r="U30" s="866"/>
      <c r="V30" s="866"/>
      <c r="W30" s="866"/>
      <c r="X30" s="866"/>
      <c r="Y30" s="866"/>
      <c r="Z30" s="866"/>
      <c r="AA30" s="866"/>
      <c r="AB30" s="866"/>
    </row>
    <row r="31" spans="1:28" ht="15" customHeight="1" x14ac:dyDescent="0.25">
      <c r="A31" s="354"/>
      <c r="B31" s="355"/>
      <c r="C31" s="356" t="s">
        <v>1228</v>
      </c>
      <c r="D31" s="972"/>
      <c r="E31" s="972"/>
      <c r="F31" s="972"/>
      <c r="G31" s="972"/>
      <c r="H31" s="972"/>
      <c r="I31" s="972"/>
      <c r="J31" s="972"/>
      <c r="K31" s="972"/>
      <c r="L31" s="972"/>
      <c r="M31" s="972"/>
      <c r="N31" s="972"/>
      <c r="O31" s="972"/>
      <c r="P31" s="972"/>
      <c r="Q31" s="972"/>
      <c r="R31" s="972"/>
      <c r="S31" s="866"/>
      <c r="T31" s="866"/>
      <c r="U31" s="866"/>
      <c r="V31" s="866"/>
      <c r="W31" s="866"/>
      <c r="X31" s="866"/>
      <c r="Y31" s="866"/>
      <c r="Z31" s="866"/>
      <c r="AA31" s="866"/>
      <c r="AB31" s="866"/>
    </row>
    <row r="32" spans="1:28" ht="30" customHeight="1" x14ac:dyDescent="0.25">
      <c r="A32" s="354"/>
      <c r="B32" s="355"/>
      <c r="C32" s="356" t="s">
        <v>1235</v>
      </c>
      <c r="D32" s="973"/>
      <c r="E32" s="973"/>
      <c r="F32" s="973"/>
      <c r="G32" s="973"/>
      <c r="H32" s="973"/>
      <c r="I32" s="973"/>
      <c r="J32" s="973"/>
      <c r="K32" s="973"/>
      <c r="L32" s="973"/>
      <c r="M32" s="973"/>
      <c r="N32" s="973"/>
      <c r="O32" s="973"/>
      <c r="P32" s="973"/>
      <c r="Q32" s="973"/>
      <c r="R32" s="973"/>
      <c r="S32" s="867"/>
      <c r="T32" s="867"/>
      <c r="U32" s="867"/>
      <c r="V32" s="867"/>
      <c r="W32" s="867"/>
      <c r="X32" s="867"/>
      <c r="Y32" s="867"/>
      <c r="Z32" s="867"/>
      <c r="AA32" s="867"/>
      <c r="AB32" s="867"/>
    </row>
    <row r="33" spans="1:28" ht="15" customHeight="1" x14ac:dyDescent="0.3">
      <c r="A33" s="357">
        <v>2</v>
      </c>
      <c r="B33" s="1082" t="s">
        <v>1236</v>
      </c>
      <c r="C33" s="870"/>
      <c r="D33" s="819"/>
      <c r="E33" s="820"/>
      <c r="F33" s="820"/>
      <c r="G33" s="821"/>
      <c r="H33" s="822"/>
      <c r="I33" s="823"/>
      <c r="J33" s="824"/>
      <c r="K33" s="824"/>
      <c r="L33" s="825"/>
      <c r="M33" s="826"/>
      <c r="N33" s="827"/>
      <c r="O33" s="828"/>
      <c r="P33" s="828"/>
      <c r="Q33" s="829"/>
      <c r="R33" s="830"/>
      <c r="S33" s="358"/>
      <c r="T33" s="359"/>
      <c r="U33" s="359"/>
      <c r="V33" s="360"/>
      <c r="W33" s="361"/>
      <c r="X33" s="362"/>
      <c r="Y33" s="363"/>
      <c r="Z33" s="363"/>
      <c r="AA33" s="364"/>
      <c r="AB33" s="365"/>
    </row>
    <row r="34" spans="1:28" ht="63" customHeight="1" x14ac:dyDescent="0.25">
      <c r="A34" s="354"/>
      <c r="B34" s="1069" t="s">
        <v>1237</v>
      </c>
      <c r="C34" s="869"/>
      <c r="D34" s="1070"/>
      <c r="E34" s="1071"/>
      <c r="F34" s="1071"/>
      <c r="G34" s="1061"/>
      <c r="H34" s="1091" t="s">
        <v>1220</v>
      </c>
      <c r="I34" s="1062"/>
      <c r="J34" s="1081"/>
      <c r="K34" s="1081"/>
      <c r="L34" s="1087"/>
      <c r="M34" s="1092" t="s">
        <v>1220</v>
      </c>
      <c r="N34" s="1088"/>
      <c r="O34" s="1076"/>
      <c r="P34" s="1076"/>
      <c r="Q34" s="1077"/>
      <c r="R34" s="1078" t="s">
        <v>1220</v>
      </c>
      <c r="S34" s="1079"/>
      <c r="T34" s="1073"/>
      <c r="U34" s="1073"/>
      <c r="V34" s="1074"/>
      <c r="W34" s="1074"/>
      <c r="X34" s="1075"/>
      <c r="Y34" s="1089"/>
      <c r="Z34" s="1089"/>
      <c r="AA34" s="1090"/>
      <c r="AB34" s="1090"/>
    </row>
    <row r="35" spans="1:28" ht="21.75" customHeight="1" x14ac:dyDescent="0.25">
      <c r="A35" s="366"/>
      <c r="B35" s="367" t="s">
        <v>1238</v>
      </c>
      <c r="C35" s="368" t="s">
        <v>1221</v>
      </c>
      <c r="D35" s="972"/>
      <c r="E35" s="972"/>
      <c r="F35" s="972"/>
      <c r="G35" s="972"/>
      <c r="H35" s="972"/>
      <c r="I35" s="972"/>
      <c r="J35" s="972"/>
      <c r="K35" s="972"/>
      <c r="L35" s="972"/>
      <c r="M35" s="972"/>
      <c r="N35" s="972"/>
      <c r="O35" s="972"/>
      <c r="P35" s="972"/>
      <c r="Q35" s="972"/>
      <c r="R35" s="972"/>
      <c r="S35" s="866"/>
      <c r="T35" s="866"/>
      <c r="U35" s="866"/>
      <c r="V35" s="866"/>
      <c r="W35" s="866"/>
      <c r="X35" s="866"/>
      <c r="Y35" s="866"/>
      <c r="Z35" s="866"/>
      <c r="AA35" s="866"/>
      <c r="AB35" s="866"/>
    </row>
    <row r="36" spans="1:28" ht="21.75" customHeight="1" x14ac:dyDescent="0.25">
      <c r="A36" s="366"/>
      <c r="B36" s="369" t="s">
        <v>1222</v>
      </c>
      <c r="C36" s="370" t="s">
        <v>1239</v>
      </c>
      <c r="D36" s="972"/>
      <c r="E36" s="972"/>
      <c r="F36" s="972"/>
      <c r="G36" s="972"/>
      <c r="H36" s="972"/>
      <c r="I36" s="972"/>
      <c r="J36" s="972"/>
      <c r="K36" s="972"/>
      <c r="L36" s="972"/>
      <c r="M36" s="972"/>
      <c r="N36" s="972"/>
      <c r="O36" s="972"/>
      <c r="P36" s="972"/>
      <c r="Q36" s="972"/>
      <c r="R36" s="972"/>
      <c r="S36" s="866"/>
      <c r="T36" s="866"/>
      <c r="U36" s="866"/>
      <c r="V36" s="866"/>
      <c r="W36" s="866"/>
      <c r="X36" s="866"/>
      <c r="Y36" s="866"/>
      <c r="Z36" s="866"/>
      <c r="AA36" s="866"/>
      <c r="AB36" s="866"/>
    </row>
    <row r="37" spans="1:28" ht="21.75" customHeight="1" x14ac:dyDescent="0.25">
      <c r="A37" s="366"/>
      <c r="B37" s="369" t="s">
        <v>1225</v>
      </c>
      <c r="C37" s="370" t="s">
        <v>1240</v>
      </c>
      <c r="D37" s="972"/>
      <c r="E37" s="972"/>
      <c r="F37" s="972"/>
      <c r="G37" s="972"/>
      <c r="H37" s="972"/>
      <c r="I37" s="972"/>
      <c r="J37" s="972"/>
      <c r="K37" s="972"/>
      <c r="L37" s="972"/>
      <c r="M37" s="972"/>
      <c r="N37" s="972"/>
      <c r="O37" s="972"/>
      <c r="P37" s="972"/>
      <c r="Q37" s="972"/>
      <c r="R37" s="972"/>
      <c r="S37" s="866"/>
      <c r="T37" s="866"/>
      <c r="U37" s="866"/>
      <c r="V37" s="866"/>
      <c r="W37" s="866"/>
      <c r="X37" s="866"/>
      <c r="Y37" s="866"/>
      <c r="Z37" s="866"/>
      <c r="AA37" s="866"/>
      <c r="AB37" s="866"/>
    </row>
    <row r="38" spans="1:28" ht="21.75" customHeight="1" x14ac:dyDescent="0.25">
      <c r="A38" s="366"/>
      <c r="B38" s="369" t="s">
        <v>1230</v>
      </c>
      <c r="C38" s="370" t="s">
        <v>1241</v>
      </c>
      <c r="D38" s="972"/>
      <c r="E38" s="972"/>
      <c r="F38" s="972"/>
      <c r="G38" s="972"/>
      <c r="H38" s="972"/>
      <c r="I38" s="972"/>
      <c r="J38" s="972"/>
      <c r="K38" s="972"/>
      <c r="L38" s="972"/>
      <c r="M38" s="972"/>
      <c r="N38" s="972"/>
      <c r="O38" s="972"/>
      <c r="P38" s="972"/>
      <c r="Q38" s="972"/>
      <c r="R38" s="972"/>
      <c r="S38" s="866"/>
      <c r="T38" s="866"/>
      <c r="U38" s="866"/>
      <c r="V38" s="866"/>
      <c r="W38" s="866"/>
      <c r="X38" s="866"/>
      <c r="Y38" s="866"/>
      <c r="Z38" s="866"/>
      <c r="AA38" s="866"/>
      <c r="AB38" s="866"/>
    </row>
    <row r="39" spans="1:28" ht="21.75" customHeight="1" x14ac:dyDescent="0.25">
      <c r="A39" s="366"/>
      <c r="B39" s="369" t="s">
        <v>1233</v>
      </c>
      <c r="C39" s="370" t="s">
        <v>1242</v>
      </c>
      <c r="D39" s="972"/>
      <c r="E39" s="972"/>
      <c r="F39" s="972"/>
      <c r="G39" s="972"/>
      <c r="H39" s="972"/>
      <c r="I39" s="972"/>
      <c r="J39" s="972"/>
      <c r="K39" s="972"/>
      <c r="L39" s="972"/>
      <c r="M39" s="972"/>
      <c r="N39" s="972"/>
      <c r="O39" s="972"/>
      <c r="P39" s="972"/>
      <c r="Q39" s="972"/>
      <c r="R39" s="972"/>
      <c r="S39" s="866"/>
      <c r="T39" s="866"/>
      <c r="U39" s="866"/>
      <c r="V39" s="866"/>
      <c r="W39" s="866"/>
      <c r="X39" s="866"/>
      <c r="Y39" s="866"/>
      <c r="Z39" s="866"/>
      <c r="AA39" s="866"/>
      <c r="AB39" s="866"/>
    </row>
    <row r="40" spans="1:28" ht="15" customHeight="1" x14ac:dyDescent="0.25">
      <c r="A40" s="354"/>
      <c r="B40" s="355"/>
      <c r="C40" s="356"/>
      <c r="D40" s="973"/>
      <c r="E40" s="973"/>
      <c r="F40" s="973"/>
      <c r="G40" s="973"/>
      <c r="H40" s="973"/>
      <c r="I40" s="973"/>
      <c r="J40" s="973"/>
      <c r="K40" s="973"/>
      <c r="L40" s="973"/>
      <c r="M40" s="973"/>
      <c r="N40" s="973"/>
      <c r="O40" s="973"/>
      <c r="P40" s="973"/>
      <c r="Q40" s="973"/>
      <c r="R40" s="973"/>
      <c r="S40" s="867"/>
      <c r="T40" s="867"/>
      <c r="U40" s="867"/>
      <c r="V40" s="867"/>
      <c r="W40" s="867"/>
      <c r="X40" s="867"/>
      <c r="Y40" s="867"/>
      <c r="Z40" s="867"/>
      <c r="AA40" s="867"/>
      <c r="AB40" s="867"/>
    </row>
    <row r="41" spans="1:28" ht="15" customHeight="1" x14ac:dyDescent="0.25">
      <c r="A41" s="371">
        <v>3</v>
      </c>
      <c r="B41" s="1093" t="s">
        <v>1243</v>
      </c>
      <c r="C41" s="929"/>
      <c r="D41" s="372"/>
      <c r="E41" s="373"/>
      <c r="F41" s="373"/>
      <c r="G41" s="374"/>
      <c r="H41" s="374"/>
      <c r="I41" s="375"/>
      <c r="J41" s="376"/>
      <c r="K41" s="376"/>
      <c r="L41" s="377"/>
      <c r="M41" s="377"/>
      <c r="N41" s="378"/>
      <c r="O41" s="379"/>
      <c r="P41" s="379"/>
      <c r="Q41" s="380"/>
      <c r="R41" s="380"/>
      <c r="S41" s="381"/>
      <c r="T41" s="382"/>
      <c r="U41" s="382"/>
      <c r="V41" s="383"/>
      <c r="W41" s="383"/>
      <c r="X41" s="384"/>
      <c r="Y41" s="385"/>
      <c r="Z41" s="385"/>
      <c r="AA41" s="386"/>
      <c r="AB41" s="386"/>
    </row>
    <row r="42" spans="1:28" ht="72" customHeight="1" x14ac:dyDescent="0.25">
      <c r="A42" s="354"/>
      <c r="B42" s="1069" t="s">
        <v>1244</v>
      </c>
      <c r="C42" s="869"/>
      <c r="D42" s="1070"/>
      <c r="E42" s="1071"/>
      <c r="F42" s="1071"/>
      <c r="G42" s="1061"/>
      <c r="H42" s="1091" t="s">
        <v>1220</v>
      </c>
      <c r="I42" s="1062"/>
      <c r="J42" s="1081"/>
      <c r="K42" s="1081"/>
      <c r="L42" s="1087"/>
      <c r="M42" s="1092" t="s">
        <v>1220</v>
      </c>
      <c r="N42" s="1088"/>
      <c r="O42" s="1076"/>
      <c r="P42" s="1076"/>
      <c r="Q42" s="1077"/>
      <c r="R42" s="1078" t="s">
        <v>1220</v>
      </c>
      <c r="S42" s="1079"/>
      <c r="T42" s="1073"/>
      <c r="U42" s="1073"/>
      <c r="V42" s="1074"/>
      <c r="W42" s="1074"/>
      <c r="X42" s="1075"/>
      <c r="Y42" s="1089"/>
      <c r="Z42" s="1089"/>
      <c r="AA42" s="1090"/>
      <c r="AB42" s="1090"/>
    </row>
    <row r="43" spans="1:28" ht="17.25" customHeight="1" x14ac:dyDescent="0.25">
      <c r="A43" s="354"/>
      <c r="B43" s="387">
        <v>0</v>
      </c>
      <c r="C43" s="356" t="s">
        <v>1245</v>
      </c>
      <c r="D43" s="972"/>
      <c r="E43" s="972"/>
      <c r="F43" s="972"/>
      <c r="G43" s="972"/>
      <c r="H43" s="972"/>
      <c r="I43" s="972"/>
      <c r="J43" s="972"/>
      <c r="K43" s="972"/>
      <c r="L43" s="972"/>
      <c r="M43" s="972"/>
      <c r="N43" s="972"/>
      <c r="O43" s="972"/>
      <c r="P43" s="972"/>
      <c r="Q43" s="972"/>
      <c r="R43" s="972"/>
      <c r="S43" s="866"/>
      <c r="T43" s="866"/>
      <c r="U43" s="866"/>
      <c r="V43" s="866"/>
      <c r="W43" s="866"/>
      <c r="X43" s="866"/>
      <c r="Y43" s="866"/>
      <c r="Z43" s="866"/>
      <c r="AA43" s="866"/>
      <c r="AB43" s="866"/>
    </row>
    <row r="44" spans="1:28" ht="15" customHeight="1" x14ac:dyDescent="0.25">
      <c r="A44" s="354"/>
      <c r="B44" s="355" t="s">
        <v>1222</v>
      </c>
      <c r="C44" s="356" t="s">
        <v>1246</v>
      </c>
      <c r="D44" s="972"/>
      <c r="E44" s="972"/>
      <c r="F44" s="972"/>
      <c r="G44" s="972"/>
      <c r="H44" s="972"/>
      <c r="I44" s="972"/>
      <c r="J44" s="972"/>
      <c r="K44" s="972"/>
      <c r="L44" s="972"/>
      <c r="M44" s="972"/>
      <c r="N44" s="972"/>
      <c r="O44" s="972"/>
      <c r="P44" s="972"/>
      <c r="Q44" s="972"/>
      <c r="R44" s="972"/>
      <c r="S44" s="866"/>
      <c r="T44" s="866"/>
      <c r="U44" s="866"/>
      <c r="V44" s="866"/>
      <c r="W44" s="866"/>
      <c r="X44" s="866"/>
      <c r="Y44" s="866"/>
      <c r="Z44" s="866"/>
      <c r="AA44" s="866"/>
      <c r="AB44" s="866"/>
    </row>
    <row r="45" spans="1:28" ht="15" customHeight="1" x14ac:dyDescent="0.25">
      <c r="A45" s="354"/>
      <c r="B45" s="355"/>
      <c r="C45" s="356" t="s">
        <v>1247</v>
      </c>
      <c r="D45" s="972"/>
      <c r="E45" s="972"/>
      <c r="F45" s="972"/>
      <c r="G45" s="972"/>
      <c r="H45" s="972"/>
      <c r="I45" s="972"/>
      <c r="J45" s="972"/>
      <c r="K45" s="972"/>
      <c r="L45" s="972"/>
      <c r="M45" s="972"/>
      <c r="N45" s="972"/>
      <c r="O45" s="972"/>
      <c r="P45" s="972"/>
      <c r="Q45" s="972"/>
      <c r="R45" s="972"/>
      <c r="S45" s="866"/>
      <c r="T45" s="866"/>
      <c r="U45" s="866"/>
      <c r="V45" s="866"/>
      <c r="W45" s="866"/>
      <c r="X45" s="866"/>
      <c r="Y45" s="866"/>
      <c r="Z45" s="866"/>
      <c r="AA45" s="866"/>
      <c r="AB45" s="866"/>
    </row>
    <row r="46" spans="1:28" ht="15" customHeight="1" x14ac:dyDescent="0.25">
      <c r="A46" s="354"/>
      <c r="B46" s="355" t="s">
        <v>1225</v>
      </c>
      <c r="C46" s="356" t="s">
        <v>1246</v>
      </c>
      <c r="D46" s="972"/>
      <c r="E46" s="972"/>
      <c r="F46" s="972"/>
      <c r="G46" s="972"/>
      <c r="H46" s="972"/>
      <c r="I46" s="972"/>
      <c r="J46" s="972"/>
      <c r="K46" s="972"/>
      <c r="L46" s="972"/>
      <c r="M46" s="972"/>
      <c r="N46" s="972"/>
      <c r="O46" s="972"/>
      <c r="P46" s="972"/>
      <c r="Q46" s="972"/>
      <c r="R46" s="972"/>
      <c r="S46" s="866"/>
      <c r="T46" s="866"/>
      <c r="U46" s="866"/>
      <c r="V46" s="866"/>
      <c r="W46" s="866"/>
      <c r="X46" s="866"/>
      <c r="Y46" s="866"/>
      <c r="Z46" s="866"/>
      <c r="AA46" s="866"/>
      <c r="AB46" s="866"/>
    </row>
    <row r="47" spans="1:28" ht="15" customHeight="1" x14ac:dyDescent="0.25">
      <c r="A47" s="354"/>
      <c r="B47" s="355"/>
      <c r="C47" s="356" t="s">
        <v>1248</v>
      </c>
      <c r="D47" s="972"/>
      <c r="E47" s="972"/>
      <c r="F47" s="972"/>
      <c r="G47" s="972"/>
      <c r="H47" s="972"/>
      <c r="I47" s="972"/>
      <c r="J47" s="972"/>
      <c r="K47" s="972"/>
      <c r="L47" s="972"/>
      <c r="M47" s="972"/>
      <c r="N47" s="972"/>
      <c r="O47" s="972"/>
      <c r="P47" s="972"/>
      <c r="Q47" s="972"/>
      <c r="R47" s="972"/>
      <c r="S47" s="866"/>
      <c r="T47" s="866"/>
      <c r="U47" s="866"/>
      <c r="V47" s="866"/>
      <c r="W47" s="866"/>
      <c r="X47" s="866"/>
      <c r="Y47" s="866"/>
      <c r="Z47" s="866"/>
      <c r="AA47" s="866"/>
      <c r="AB47" s="866"/>
    </row>
    <row r="48" spans="1:28" ht="15" customHeight="1" x14ac:dyDescent="0.25">
      <c r="A48" s="354"/>
      <c r="B48" s="355" t="s">
        <v>1230</v>
      </c>
      <c r="C48" s="356" t="s">
        <v>1246</v>
      </c>
      <c r="D48" s="972"/>
      <c r="E48" s="972"/>
      <c r="F48" s="972"/>
      <c r="G48" s="972"/>
      <c r="H48" s="972"/>
      <c r="I48" s="972"/>
      <c r="J48" s="972"/>
      <c r="K48" s="972"/>
      <c r="L48" s="972"/>
      <c r="M48" s="972"/>
      <c r="N48" s="972"/>
      <c r="O48" s="972"/>
      <c r="P48" s="972"/>
      <c r="Q48" s="972"/>
      <c r="R48" s="972"/>
      <c r="S48" s="866"/>
      <c r="T48" s="866"/>
      <c r="U48" s="866"/>
      <c r="V48" s="866"/>
      <c r="W48" s="866"/>
      <c r="X48" s="866"/>
      <c r="Y48" s="866"/>
      <c r="Z48" s="866"/>
      <c r="AA48" s="866"/>
      <c r="AB48" s="866"/>
    </row>
    <row r="49" spans="1:28" ht="18.75" customHeight="1" x14ac:dyDescent="0.25">
      <c r="A49" s="354"/>
      <c r="B49" s="355"/>
      <c r="C49" s="356" t="s">
        <v>1249</v>
      </c>
      <c r="D49" s="972"/>
      <c r="E49" s="972"/>
      <c r="F49" s="972"/>
      <c r="G49" s="972"/>
      <c r="H49" s="972"/>
      <c r="I49" s="972"/>
      <c r="J49" s="972"/>
      <c r="K49" s="972"/>
      <c r="L49" s="972"/>
      <c r="M49" s="972"/>
      <c r="N49" s="972"/>
      <c r="O49" s="972"/>
      <c r="P49" s="972"/>
      <c r="Q49" s="972"/>
      <c r="R49" s="972"/>
      <c r="S49" s="866"/>
      <c r="T49" s="866"/>
      <c r="U49" s="866"/>
      <c r="V49" s="866"/>
      <c r="W49" s="866"/>
      <c r="X49" s="866"/>
      <c r="Y49" s="866"/>
      <c r="Z49" s="866"/>
      <c r="AA49" s="866"/>
      <c r="AB49" s="866"/>
    </row>
    <row r="50" spans="1:28" ht="15" customHeight="1" x14ac:dyDescent="0.25">
      <c r="A50" s="354"/>
      <c r="B50" s="355" t="s">
        <v>1233</v>
      </c>
      <c r="C50" s="356" t="s">
        <v>1246</v>
      </c>
      <c r="D50" s="972"/>
      <c r="E50" s="972"/>
      <c r="F50" s="972"/>
      <c r="G50" s="972"/>
      <c r="H50" s="972"/>
      <c r="I50" s="972"/>
      <c r="J50" s="972"/>
      <c r="K50" s="972"/>
      <c r="L50" s="972"/>
      <c r="M50" s="972"/>
      <c r="N50" s="972"/>
      <c r="O50" s="972"/>
      <c r="P50" s="972"/>
      <c r="Q50" s="972"/>
      <c r="R50" s="972"/>
      <c r="S50" s="866"/>
      <c r="T50" s="866"/>
      <c r="U50" s="866"/>
      <c r="V50" s="866"/>
      <c r="W50" s="866"/>
      <c r="X50" s="866"/>
      <c r="Y50" s="866"/>
      <c r="Z50" s="866"/>
      <c r="AA50" s="866"/>
      <c r="AB50" s="866"/>
    </row>
    <row r="51" spans="1:28" ht="17.25" customHeight="1" x14ac:dyDescent="0.25">
      <c r="A51" s="354"/>
      <c r="B51" s="355"/>
      <c r="C51" s="356" t="s">
        <v>1250</v>
      </c>
      <c r="D51" s="973"/>
      <c r="E51" s="973"/>
      <c r="F51" s="973"/>
      <c r="G51" s="973"/>
      <c r="H51" s="973"/>
      <c r="I51" s="973"/>
      <c r="J51" s="973"/>
      <c r="K51" s="973"/>
      <c r="L51" s="973"/>
      <c r="M51" s="973"/>
      <c r="N51" s="973"/>
      <c r="O51" s="973"/>
      <c r="P51" s="973"/>
      <c r="Q51" s="973"/>
      <c r="R51" s="973"/>
      <c r="S51" s="867"/>
      <c r="T51" s="867"/>
      <c r="U51" s="867"/>
      <c r="V51" s="867"/>
      <c r="W51" s="867"/>
      <c r="X51" s="867"/>
      <c r="Y51" s="867"/>
      <c r="Z51" s="867"/>
      <c r="AA51" s="867"/>
      <c r="AB51" s="867"/>
    </row>
    <row r="52" spans="1:28" ht="15" customHeight="1" x14ac:dyDescent="0.25">
      <c r="A52" s="371">
        <v>4</v>
      </c>
      <c r="B52" s="1093" t="s">
        <v>1251</v>
      </c>
      <c r="C52" s="870"/>
      <c r="D52" s="831"/>
      <c r="E52" s="832"/>
      <c r="F52" s="832"/>
      <c r="G52" s="833"/>
      <c r="H52" s="834"/>
      <c r="I52" s="835"/>
      <c r="J52" s="836"/>
      <c r="K52" s="836"/>
      <c r="L52" s="837"/>
      <c r="M52" s="838"/>
      <c r="N52" s="839"/>
      <c r="O52" s="840"/>
      <c r="P52" s="840"/>
      <c r="Q52" s="841"/>
      <c r="R52" s="842"/>
      <c r="S52" s="388"/>
      <c r="T52" s="389"/>
      <c r="U52" s="389"/>
      <c r="V52" s="390"/>
      <c r="W52" s="391"/>
      <c r="X52" s="392"/>
      <c r="Y52" s="393"/>
      <c r="Z52" s="393"/>
      <c r="AA52" s="394"/>
      <c r="AB52" s="395"/>
    </row>
    <row r="53" spans="1:28" ht="159" customHeight="1" x14ac:dyDescent="0.25">
      <c r="A53" s="354"/>
      <c r="B53" s="1094" t="s">
        <v>1252</v>
      </c>
      <c r="C53" s="869"/>
      <c r="D53" s="1070"/>
      <c r="E53" s="1071"/>
      <c r="F53" s="1071"/>
      <c r="G53" s="1091" t="s">
        <v>1220</v>
      </c>
      <c r="H53" s="1061"/>
      <c r="I53" s="1062"/>
      <c r="J53" s="1081"/>
      <c r="K53" s="1081"/>
      <c r="L53" s="1092" t="s">
        <v>1220</v>
      </c>
      <c r="M53" s="1087"/>
      <c r="N53" s="1088"/>
      <c r="O53" s="1076"/>
      <c r="P53" s="1076"/>
      <c r="Q53" s="1078" t="s">
        <v>1220</v>
      </c>
      <c r="R53" s="1077"/>
      <c r="S53" s="1079"/>
      <c r="T53" s="1073"/>
      <c r="U53" s="1073"/>
      <c r="V53" s="1074"/>
      <c r="W53" s="1074"/>
      <c r="X53" s="1075"/>
      <c r="Y53" s="1089"/>
      <c r="Z53" s="1089"/>
      <c r="AA53" s="1090"/>
      <c r="AB53" s="1090"/>
    </row>
    <row r="54" spans="1:28" ht="15" customHeight="1" x14ac:dyDescent="0.25">
      <c r="A54" s="354"/>
      <c r="B54" s="355" t="s">
        <v>1253</v>
      </c>
      <c r="C54" s="396"/>
      <c r="D54" s="972"/>
      <c r="E54" s="972"/>
      <c r="F54" s="972"/>
      <c r="G54" s="972"/>
      <c r="H54" s="1102"/>
      <c r="I54" s="972"/>
      <c r="J54" s="972"/>
      <c r="K54" s="972"/>
      <c r="L54" s="972"/>
      <c r="M54" s="1099"/>
      <c r="N54" s="972"/>
      <c r="O54" s="972"/>
      <c r="P54" s="972"/>
      <c r="Q54" s="972"/>
      <c r="R54" s="1104"/>
      <c r="S54" s="866"/>
      <c r="T54" s="866"/>
      <c r="U54" s="866"/>
      <c r="V54" s="866"/>
      <c r="W54" s="866"/>
      <c r="X54" s="866"/>
      <c r="Y54" s="866"/>
      <c r="Z54" s="866"/>
      <c r="AA54" s="866"/>
      <c r="AB54" s="866"/>
    </row>
    <row r="55" spans="1:28" ht="15" customHeight="1" x14ac:dyDescent="0.25">
      <c r="A55" s="354"/>
      <c r="B55" s="355" t="s">
        <v>1222</v>
      </c>
      <c r="C55" s="356" t="s">
        <v>1254</v>
      </c>
      <c r="D55" s="972"/>
      <c r="E55" s="972"/>
      <c r="F55" s="972"/>
      <c r="G55" s="972"/>
      <c r="H55" s="1102"/>
      <c r="I55" s="972"/>
      <c r="J55" s="972"/>
      <c r="K55" s="972"/>
      <c r="L55" s="972"/>
      <c r="M55" s="1099"/>
      <c r="N55" s="972"/>
      <c r="O55" s="972"/>
      <c r="P55" s="972"/>
      <c r="Q55" s="972"/>
      <c r="R55" s="1104"/>
      <c r="S55" s="866"/>
      <c r="T55" s="866"/>
      <c r="U55" s="866"/>
      <c r="V55" s="866"/>
      <c r="W55" s="866"/>
      <c r="X55" s="866"/>
      <c r="Y55" s="866"/>
      <c r="Z55" s="866"/>
      <c r="AA55" s="866"/>
      <c r="AB55" s="866"/>
    </row>
    <row r="56" spans="1:28" ht="29.25" customHeight="1" x14ac:dyDescent="0.25">
      <c r="A56" s="354"/>
      <c r="B56" s="355"/>
      <c r="C56" s="356" t="s">
        <v>1255</v>
      </c>
      <c r="D56" s="972"/>
      <c r="E56" s="972"/>
      <c r="F56" s="972"/>
      <c r="G56" s="972"/>
      <c r="H56" s="1102"/>
      <c r="I56" s="972"/>
      <c r="J56" s="972"/>
      <c r="K56" s="972"/>
      <c r="L56" s="972"/>
      <c r="M56" s="1099"/>
      <c r="N56" s="972"/>
      <c r="O56" s="972"/>
      <c r="P56" s="972"/>
      <c r="Q56" s="972"/>
      <c r="R56" s="1104"/>
      <c r="S56" s="866"/>
      <c r="T56" s="866"/>
      <c r="U56" s="866"/>
      <c r="V56" s="866"/>
      <c r="W56" s="866"/>
      <c r="X56" s="866"/>
      <c r="Y56" s="866"/>
      <c r="Z56" s="866"/>
      <c r="AA56" s="866"/>
      <c r="AB56" s="866"/>
    </row>
    <row r="57" spans="1:28" ht="31.5" customHeight="1" x14ac:dyDescent="0.25">
      <c r="A57" s="354"/>
      <c r="B57" s="355"/>
      <c r="C57" s="356" t="s">
        <v>1256</v>
      </c>
      <c r="D57" s="972"/>
      <c r="E57" s="972"/>
      <c r="F57" s="972"/>
      <c r="G57" s="972"/>
      <c r="H57" s="1102"/>
      <c r="I57" s="972"/>
      <c r="J57" s="972"/>
      <c r="K57" s="972"/>
      <c r="L57" s="972"/>
      <c r="M57" s="1099"/>
      <c r="N57" s="972"/>
      <c r="O57" s="972"/>
      <c r="P57" s="972"/>
      <c r="Q57" s="972"/>
      <c r="R57" s="1104"/>
      <c r="S57" s="866"/>
      <c r="T57" s="866"/>
      <c r="U57" s="866"/>
      <c r="V57" s="866"/>
      <c r="W57" s="866"/>
      <c r="X57" s="866"/>
      <c r="Y57" s="866"/>
      <c r="Z57" s="866"/>
      <c r="AA57" s="866"/>
      <c r="AB57" s="866"/>
    </row>
    <row r="58" spans="1:28" ht="15" customHeight="1" x14ac:dyDescent="0.25">
      <c r="A58" s="354"/>
      <c r="B58" s="355" t="s">
        <v>1225</v>
      </c>
      <c r="C58" s="356" t="s">
        <v>1257</v>
      </c>
      <c r="D58" s="972"/>
      <c r="E58" s="972"/>
      <c r="F58" s="972"/>
      <c r="G58" s="972"/>
      <c r="H58" s="1102"/>
      <c r="I58" s="972"/>
      <c r="J58" s="972"/>
      <c r="K58" s="972"/>
      <c r="L58" s="972"/>
      <c r="M58" s="1099"/>
      <c r="N58" s="972"/>
      <c r="O58" s="972"/>
      <c r="P58" s="972"/>
      <c r="Q58" s="972"/>
      <c r="R58" s="1104"/>
      <c r="S58" s="866"/>
      <c r="T58" s="866"/>
      <c r="U58" s="866"/>
      <c r="V58" s="866"/>
      <c r="W58" s="866"/>
      <c r="X58" s="866"/>
      <c r="Y58" s="866"/>
      <c r="Z58" s="866"/>
      <c r="AA58" s="866"/>
      <c r="AB58" s="866"/>
    </row>
    <row r="59" spans="1:28" ht="15" customHeight="1" x14ac:dyDescent="0.25">
      <c r="A59" s="354"/>
      <c r="B59" s="355"/>
      <c r="C59" s="356" t="s">
        <v>1258</v>
      </c>
      <c r="D59" s="972"/>
      <c r="E59" s="972"/>
      <c r="F59" s="972"/>
      <c r="G59" s="972"/>
      <c r="H59" s="1102"/>
      <c r="I59" s="972"/>
      <c r="J59" s="972"/>
      <c r="K59" s="972"/>
      <c r="L59" s="972"/>
      <c r="M59" s="1099"/>
      <c r="N59" s="972"/>
      <c r="O59" s="972"/>
      <c r="P59" s="972"/>
      <c r="Q59" s="972"/>
      <c r="R59" s="1104"/>
      <c r="S59" s="866"/>
      <c r="T59" s="866"/>
      <c r="U59" s="866"/>
      <c r="V59" s="866"/>
      <c r="W59" s="866"/>
      <c r="X59" s="866"/>
      <c r="Y59" s="866"/>
      <c r="Z59" s="866"/>
      <c r="AA59" s="866"/>
      <c r="AB59" s="866"/>
    </row>
    <row r="60" spans="1:28" ht="15" customHeight="1" x14ac:dyDescent="0.25">
      <c r="A60" s="354"/>
      <c r="B60" s="355"/>
      <c r="C60" s="356" t="s">
        <v>1259</v>
      </c>
      <c r="D60" s="972"/>
      <c r="E60" s="972"/>
      <c r="F60" s="972"/>
      <c r="G60" s="972"/>
      <c r="H60" s="1102"/>
      <c r="I60" s="972"/>
      <c r="J60" s="972"/>
      <c r="K60" s="972"/>
      <c r="L60" s="972"/>
      <c r="M60" s="1099"/>
      <c r="N60" s="972"/>
      <c r="O60" s="972"/>
      <c r="P60" s="972"/>
      <c r="Q60" s="972"/>
      <c r="R60" s="1104"/>
      <c r="S60" s="866"/>
      <c r="T60" s="866"/>
      <c r="U60" s="866"/>
      <c r="V60" s="866"/>
      <c r="W60" s="866"/>
      <c r="X60" s="866"/>
      <c r="Y60" s="866"/>
      <c r="Z60" s="866"/>
      <c r="AA60" s="866"/>
      <c r="AB60" s="866"/>
    </row>
    <row r="61" spans="1:28" ht="15" customHeight="1" x14ac:dyDescent="0.25">
      <c r="A61" s="354"/>
      <c r="B61" s="355"/>
      <c r="C61" s="356" t="s">
        <v>1260</v>
      </c>
      <c r="D61" s="972"/>
      <c r="E61" s="972"/>
      <c r="F61" s="972"/>
      <c r="G61" s="972"/>
      <c r="H61" s="1102"/>
      <c r="I61" s="972"/>
      <c r="J61" s="972"/>
      <c r="K61" s="972"/>
      <c r="L61" s="972"/>
      <c r="M61" s="1099"/>
      <c r="N61" s="972"/>
      <c r="O61" s="972"/>
      <c r="P61" s="972"/>
      <c r="Q61" s="972"/>
      <c r="R61" s="1104"/>
      <c r="S61" s="866"/>
      <c r="T61" s="866"/>
      <c r="U61" s="866"/>
      <c r="V61" s="866"/>
      <c r="W61" s="866"/>
      <c r="X61" s="866"/>
      <c r="Y61" s="866"/>
      <c r="Z61" s="866"/>
      <c r="AA61" s="866"/>
      <c r="AB61" s="866"/>
    </row>
    <row r="62" spans="1:28" ht="15" customHeight="1" x14ac:dyDescent="0.25">
      <c r="A62" s="354"/>
      <c r="B62" s="355" t="s">
        <v>1230</v>
      </c>
      <c r="C62" s="356" t="s">
        <v>1261</v>
      </c>
      <c r="D62" s="972"/>
      <c r="E62" s="972"/>
      <c r="F62" s="972"/>
      <c r="G62" s="972"/>
      <c r="H62" s="1102"/>
      <c r="I62" s="972"/>
      <c r="J62" s="972"/>
      <c r="K62" s="972"/>
      <c r="L62" s="972"/>
      <c r="M62" s="1099"/>
      <c r="N62" s="972"/>
      <c r="O62" s="972"/>
      <c r="P62" s="972"/>
      <c r="Q62" s="972"/>
      <c r="R62" s="1104"/>
      <c r="S62" s="866"/>
      <c r="T62" s="866"/>
      <c r="U62" s="866"/>
      <c r="V62" s="866"/>
      <c r="W62" s="866"/>
      <c r="X62" s="866"/>
      <c r="Y62" s="866"/>
      <c r="Z62" s="866"/>
      <c r="AA62" s="866"/>
      <c r="AB62" s="866"/>
    </row>
    <row r="63" spans="1:28" ht="15" customHeight="1" x14ac:dyDescent="0.25">
      <c r="A63" s="354"/>
      <c r="B63" s="355"/>
      <c r="C63" s="356" t="s">
        <v>1262</v>
      </c>
      <c r="D63" s="972"/>
      <c r="E63" s="972"/>
      <c r="F63" s="972"/>
      <c r="G63" s="972"/>
      <c r="H63" s="1102"/>
      <c r="I63" s="972"/>
      <c r="J63" s="972"/>
      <c r="K63" s="972"/>
      <c r="L63" s="972"/>
      <c r="M63" s="1099"/>
      <c r="N63" s="972"/>
      <c r="O63" s="972"/>
      <c r="P63" s="972"/>
      <c r="Q63" s="972"/>
      <c r="R63" s="1104"/>
      <c r="S63" s="866"/>
      <c r="T63" s="866"/>
      <c r="U63" s="866"/>
      <c r="V63" s="866"/>
      <c r="W63" s="866"/>
      <c r="X63" s="866"/>
      <c r="Y63" s="866"/>
      <c r="Z63" s="866"/>
      <c r="AA63" s="866"/>
      <c r="AB63" s="866"/>
    </row>
    <row r="64" spans="1:28" ht="15" customHeight="1" x14ac:dyDescent="0.25">
      <c r="A64" s="354"/>
      <c r="B64" s="355"/>
      <c r="C64" s="356" t="s">
        <v>1263</v>
      </c>
      <c r="D64" s="972"/>
      <c r="E64" s="972"/>
      <c r="F64" s="972"/>
      <c r="G64" s="972"/>
      <c r="H64" s="1102"/>
      <c r="I64" s="972"/>
      <c r="J64" s="972"/>
      <c r="K64" s="972"/>
      <c r="L64" s="972"/>
      <c r="M64" s="1099"/>
      <c r="N64" s="972"/>
      <c r="O64" s="972"/>
      <c r="P64" s="972"/>
      <c r="Q64" s="972"/>
      <c r="R64" s="1104"/>
      <c r="S64" s="866"/>
      <c r="T64" s="866"/>
      <c r="U64" s="866"/>
      <c r="V64" s="866"/>
      <c r="W64" s="866"/>
      <c r="X64" s="866"/>
      <c r="Y64" s="866"/>
      <c r="Z64" s="866"/>
      <c r="AA64" s="866"/>
      <c r="AB64" s="866"/>
    </row>
    <row r="65" spans="1:28" ht="15" customHeight="1" x14ac:dyDescent="0.25">
      <c r="A65" s="354"/>
      <c r="B65" s="355"/>
      <c r="C65" s="356" t="s">
        <v>1264</v>
      </c>
      <c r="D65" s="972"/>
      <c r="E65" s="972"/>
      <c r="F65" s="972"/>
      <c r="G65" s="972"/>
      <c r="H65" s="1102"/>
      <c r="I65" s="972"/>
      <c r="J65" s="972"/>
      <c r="K65" s="972"/>
      <c r="L65" s="972"/>
      <c r="M65" s="1099"/>
      <c r="N65" s="972"/>
      <c r="O65" s="972"/>
      <c r="P65" s="972"/>
      <c r="Q65" s="972"/>
      <c r="R65" s="1104"/>
      <c r="S65" s="866"/>
      <c r="T65" s="866"/>
      <c r="U65" s="866"/>
      <c r="V65" s="866"/>
      <c r="W65" s="866"/>
      <c r="X65" s="866"/>
      <c r="Y65" s="866"/>
      <c r="Z65" s="866"/>
      <c r="AA65" s="866"/>
      <c r="AB65" s="866"/>
    </row>
    <row r="66" spans="1:28" ht="15" customHeight="1" x14ac:dyDescent="0.25">
      <c r="A66" s="354"/>
      <c r="B66" s="355" t="s">
        <v>1233</v>
      </c>
      <c r="C66" s="356" t="s">
        <v>1265</v>
      </c>
      <c r="D66" s="972"/>
      <c r="E66" s="972"/>
      <c r="F66" s="972"/>
      <c r="G66" s="972"/>
      <c r="H66" s="1102"/>
      <c r="I66" s="972"/>
      <c r="J66" s="972"/>
      <c r="K66" s="972"/>
      <c r="L66" s="972"/>
      <c r="M66" s="1099"/>
      <c r="N66" s="972"/>
      <c r="O66" s="972"/>
      <c r="P66" s="972"/>
      <c r="Q66" s="972"/>
      <c r="R66" s="1104"/>
      <c r="S66" s="866"/>
      <c r="T66" s="866"/>
      <c r="U66" s="866"/>
      <c r="V66" s="866"/>
      <c r="W66" s="866"/>
      <c r="X66" s="866"/>
      <c r="Y66" s="866"/>
      <c r="Z66" s="866"/>
      <c r="AA66" s="866"/>
      <c r="AB66" s="866"/>
    </row>
    <row r="67" spans="1:28" ht="15" customHeight="1" x14ac:dyDescent="0.25">
      <c r="A67" s="354"/>
      <c r="B67" s="355"/>
      <c r="C67" s="356" t="s">
        <v>1266</v>
      </c>
      <c r="D67" s="972"/>
      <c r="E67" s="972"/>
      <c r="F67" s="972"/>
      <c r="G67" s="972"/>
      <c r="H67" s="1102"/>
      <c r="I67" s="972"/>
      <c r="J67" s="972"/>
      <c r="K67" s="972"/>
      <c r="L67" s="972"/>
      <c r="M67" s="1099"/>
      <c r="N67" s="972"/>
      <c r="O67" s="972"/>
      <c r="P67" s="972"/>
      <c r="Q67" s="972"/>
      <c r="R67" s="1104"/>
      <c r="S67" s="866"/>
      <c r="T67" s="866"/>
      <c r="U67" s="866"/>
      <c r="V67" s="866"/>
      <c r="W67" s="866"/>
      <c r="X67" s="866"/>
      <c r="Y67" s="866"/>
      <c r="Z67" s="866"/>
      <c r="AA67" s="866"/>
      <c r="AB67" s="866"/>
    </row>
    <row r="68" spans="1:28" ht="15" customHeight="1" x14ac:dyDescent="0.25">
      <c r="A68" s="354"/>
      <c r="B68" s="355"/>
      <c r="C68" s="356" t="s">
        <v>1267</v>
      </c>
      <c r="D68" s="972"/>
      <c r="E68" s="972"/>
      <c r="F68" s="972"/>
      <c r="G68" s="972"/>
      <c r="H68" s="1102"/>
      <c r="I68" s="972"/>
      <c r="J68" s="972"/>
      <c r="K68" s="972"/>
      <c r="L68" s="972"/>
      <c r="M68" s="1099"/>
      <c r="N68" s="972"/>
      <c r="O68" s="972"/>
      <c r="P68" s="972"/>
      <c r="Q68" s="972"/>
      <c r="R68" s="1104"/>
      <c r="S68" s="866"/>
      <c r="T68" s="866"/>
      <c r="U68" s="866"/>
      <c r="V68" s="866"/>
      <c r="W68" s="866"/>
      <c r="X68" s="866"/>
      <c r="Y68" s="866"/>
      <c r="Z68" s="866"/>
      <c r="AA68" s="866"/>
      <c r="AB68" s="866"/>
    </row>
    <row r="69" spans="1:28" ht="15" customHeight="1" x14ac:dyDescent="0.25">
      <c r="A69" s="354"/>
      <c r="B69" s="355"/>
      <c r="C69" s="356" t="s">
        <v>1268</v>
      </c>
      <c r="D69" s="973"/>
      <c r="E69" s="973"/>
      <c r="F69" s="973"/>
      <c r="G69" s="973"/>
      <c r="H69" s="1103"/>
      <c r="I69" s="973"/>
      <c r="J69" s="973"/>
      <c r="K69" s="973"/>
      <c r="L69" s="973"/>
      <c r="M69" s="1100"/>
      <c r="N69" s="973"/>
      <c r="O69" s="973"/>
      <c r="P69" s="973"/>
      <c r="Q69" s="973"/>
      <c r="R69" s="1105"/>
      <c r="S69" s="867"/>
      <c r="T69" s="867"/>
      <c r="U69" s="867"/>
      <c r="V69" s="867"/>
      <c r="W69" s="867"/>
      <c r="X69" s="867"/>
      <c r="Y69" s="867"/>
      <c r="Z69" s="867"/>
      <c r="AA69" s="867"/>
      <c r="AB69" s="867"/>
    </row>
    <row r="70" spans="1:28" ht="15" customHeight="1" x14ac:dyDescent="0.25">
      <c r="A70" s="371">
        <v>5</v>
      </c>
      <c r="B70" s="1093" t="s">
        <v>1269</v>
      </c>
      <c r="C70" s="870"/>
      <c r="D70" s="831"/>
      <c r="E70" s="832"/>
      <c r="F70" s="832"/>
      <c r="G70" s="397"/>
      <c r="H70" s="843"/>
      <c r="I70" s="835"/>
      <c r="J70" s="836"/>
      <c r="K70" s="836"/>
      <c r="L70" s="398"/>
      <c r="M70" s="844"/>
      <c r="N70" s="839"/>
      <c r="O70" s="840"/>
      <c r="P70" s="840"/>
      <c r="Q70" s="399"/>
      <c r="R70" s="845"/>
      <c r="S70" s="388"/>
      <c r="T70" s="389"/>
      <c r="U70" s="389"/>
      <c r="V70" s="400"/>
      <c r="W70" s="401"/>
      <c r="X70" s="392"/>
      <c r="Y70" s="393"/>
      <c r="Z70" s="393"/>
      <c r="AA70" s="402"/>
      <c r="AB70" s="403"/>
    </row>
    <row r="71" spans="1:28" ht="87" customHeight="1" x14ac:dyDescent="0.25">
      <c r="A71" s="354"/>
      <c r="B71" s="1094" t="s">
        <v>1270</v>
      </c>
      <c r="C71" s="869"/>
      <c r="D71" s="1070"/>
      <c r="E71" s="1071"/>
      <c r="F71" s="1071"/>
      <c r="G71" s="1091" t="s">
        <v>1220</v>
      </c>
      <c r="H71" s="1108"/>
      <c r="I71" s="1062"/>
      <c r="J71" s="1081"/>
      <c r="K71" s="1081"/>
      <c r="L71" s="1092" t="s">
        <v>1220</v>
      </c>
      <c r="M71" s="1112"/>
      <c r="N71" s="1088"/>
      <c r="O71" s="1076"/>
      <c r="P71" s="1076"/>
      <c r="Q71" s="1078" t="s">
        <v>1220</v>
      </c>
      <c r="R71" s="1095"/>
      <c r="S71" s="1079"/>
      <c r="T71" s="1073"/>
      <c r="U71" s="1073"/>
      <c r="V71" s="1074"/>
      <c r="W71" s="1098"/>
      <c r="X71" s="1075"/>
      <c r="Y71" s="1089"/>
      <c r="Z71" s="1089"/>
      <c r="AA71" s="1090"/>
      <c r="AB71" s="1101"/>
    </row>
    <row r="72" spans="1:28" ht="15" customHeight="1" x14ac:dyDescent="0.25">
      <c r="A72" s="354"/>
      <c r="B72" s="1106" t="s">
        <v>1271</v>
      </c>
      <c r="C72" s="869"/>
      <c r="D72" s="972"/>
      <c r="E72" s="972"/>
      <c r="F72" s="972"/>
      <c r="G72" s="972"/>
      <c r="H72" s="1096"/>
      <c r="I72" s="972"/>
      <c r="J72" s="972"/>
      <c r="K72" s="972"/>
      <c r="L72" s="972"/>
      <c r="M72" s="1096"/>
      <c r="N72" s="972"/>
      <c r="O72" s="972"/>
      <c r="P72" s="972"/>
      <c r="Q72" s="972"/>
      <c r="R72" s="1096"/>
      <c r="S72" s="866"/>
      <c r="T72" s="866"/>
      <c r="U72" s="866"/>
      <c r="V72" s="866"/>
      <c r="W72" s="1096"/>
      <c r="X72" s="866"/>
      <c r="Y72" s="866"/>
      <c r="Z72" s="866"/>
      <c r="AA72" s="866"/>
      <c r="AB72" s="1096"/>
    </row>
    <row r="73" spans="1:28" ht="15" customHeight="1" x14ac:dyDescent="0.25">
      <c r="A73" s="354"/>
      <c r="B73" s="355" t="s">
        <v>1222</v>
      </c>
      <c r="C73" s="356" t="s">
        <v>1272</v>
      </c>
      <c r="D73" s="972"/>
      <c r="E73" s="972"/>
      <c r="F73" s="972"/>
      <c r="G73" s="972"/>
      <c r="H73" s="1096"/>
      <c r="I73" s="972"/>
      <c r="J73" s="972"/>
      <c r="K73" s="972"/>
      <c r="L73" s="972"/>
      <c r="M73" s="1096"/>
      <c r="N73" s="972"/>
      <c r="O73" s="972"/>
      <c r="P73" s="972"/>
      <c r="Q73" s="972"/>
      <c r="R73" s="1096"/>
      <c r="S73" s="866"/>
      <c r="T73" s="866"/>
      <c r="U73" s="866"/>
      <c r="V73" s="866"/>
      <c r="W73" s="1096"/>
      <c r="X73" s="866"/>
      <c r="Y73" s="866"/>
      <c r="Z73" s="866"/>
      <c r="AA73" s="866"/>
      <c r="AB73" s="1096"/>
    </row>
    <row r="74" spans="1:28" ht="15" customHeight="1" x14ac:dyDescent="0.25">
      <c r="A74" s="354"/>
      <c r="B74" s="355"/>
      <c r="C74" s="356" t="s">
        <v>1273</v>
      </c>
      <c r="D74" s="972"/>
      <c r="E74" s="972"/>
      <c r="F74" s="972"/>
      <c r="G74" s="972"/>
      <c r="H74" s="1096"/>
      <c r="I74" s="972"/>
      <c r="J74" s="972"/>
      <c r="K74" s="972"/>
      <c r="L74" s="972"/>
      <c r="M74" s="1096"/>
      <c r="N74" s="972"/>
      <c r="O74" s="972"/>
      <c r="P74" s="972"/>
      <c r="Q74" s="972"/>
      <c r="R74" s="1096"/>
      <c r="S74" s="866"/>
      <c r="T74" s="866"/>
      <c r="U74" s="866"/>
      <c r="V74" s="866"/>
      <c r="W74" s="1096"/>
      <c r="X74" s="866"/>
      <c r="Y74" s="866"/>
      <c r="Z74" s="866"/>
      <c r="AA74" s="866"/>
      <c r="AB74" s="1096"/>
    </row>
    <row r="75" spans="1:28" ht="17.25" customHeight="1" x14ac:dyDescent="0.25">
      <c r="A75" s="354"/>
      <c r="B75" s="355" t="s">
        <v>1225</v>
      </c>
      <c r="C75" s="356" t="s">
        <v>1274</v>
      </c>
      <c r="D75" s="972"/>
      <c r="E75" s="972"/>
      <c r="F75" s="972"/>
      <c r="G75" s="972"/>
      <c r="H75" s="1096"/>
      <c r="I75" s="972"/>
      <c r="J75" s="972"/>
      <c r="K75" s="972"/>
      <c r="L75" s="972"/>
      <c r="M75" s="1096"/>
      <c r="N75" s="972"/>
      <c r="O75" s="972"/>
      <c r="P75" s="972"/>
      <c r="Q75" s="972"/>
      <c r="R75" s="1096"/>
      <c r="S75" s="866"/>
      <c r="T75" s="866"/>
      <c r="U75" s="866"/>
      <c r="V75" s="866"/>
      <c r="W75" s="1096"/>
      <c r="X75" s="866"/>
      <c r="Y75" s="866"/>
      <c r="Z75" s="866"/>
      <c r="AA75" s="866"/>
      <c r="AB75" s="1096"/>
    </row>
    <row r="76" spans="1:28" ht="15" customHeight="1" x14ac:dyDescent="0.25">
      <c r="A76" s="354"/>
      <c r="B76" s="355"/>
      <c r="C76" s="356" t="s">
        <v>1275</v>
      </c>
      <c r="D76" s="972"/>
      <c r="E76" s="972"/>
      <c r="F76" s="972"/>
      <c r="G76" s="972"/>
      <c r="H76" s="1096"/>
      <c r="I76" s="972"/>
      <c r="J76" s="972"/>
      <c r="K76" s="972"/>
      <c r="L76" s="972"/>
      <c r="M76" s="1096"/>
      <c r="N76" s="972"/>
      <c r="O76" s="972"/>
      <c r="P76" s="972"/>
      <c r="Q76" s="972"/>
      <c r="R76" s="1096"/>
      <c r="S76" s="866"/>
      <c r="T76" s="866"/>
      <c r="U76" s="866"/>
      <c r="V76" s="866"/>
      <c r="W76" s="1096"/>
      <c r="X76" s="866"/>
      <c r="Y76" s="866"/>
      <c r="Z76" s="866"/>
      <c r="AA76" s="866"/>
      <c r="AB76" s="1096"/>
    </row>
    <row r="77" spans="1:28" ht="16.5" customHeight="1" x14ac:dyDescent="0.25">
      <c r="A77" s="354"/>
      <c r="B77" s="355" t="s">
        <v>1230</v>
      </c>
      <c r="C77" s="356" t="s">
        <v>1276</v>
      </c>
      <c r="D77" s="972"/>
      <c r="E77" s="972"/>
      <c r="F77" s="972"/>
      <c r="G77" s="972"/>
      <c r="H77" s="1096"/>
      <c r="I77" s="972"/>
      <c r="J77" s="972"/>
      <c r="K77" s="972"/>
      <c r="L77" s="972"/>
      <c r="M77" s="1096"/>
      <c r="N77" s="972"/>
      <c r="O77" s="972"/>
      <c r="P77" s="972"/>
      <c r="Q77" s="972"/>
      <c r="R77" s="1096"/>
      <c r="S77" s="866"/>
      <c r="T77" s="866"/>
      <c r="U77" s="866"/>
      <c r="V77" s="866"/>
      <c r="W77" s="1096"/>
      <c r="X77" s="866"/>
      <c r="Y77" s="866"/>
      <c r="Z77" s="866"/>
      <c r="AA77" s="866"/>
      <c r="AB77" s="1096"/>
    </row>
    <row r="78" spans="1:28" ht="15" customHeight="1" x14ac:dyDescent="0.25">
      <c r="A78" s="354"/>
      <c r="B78" s="355"/>
      <c r="C78" s="356" t="s">
        <v>1275</v>
      </c>
      <c r="D78" s="972"/>
      <c r="E78" s="972"/>
      <c r="F78" s="972"/>
      <c r="G78" s="972"/>
      <c r="H78" s="1096"/>
      <c r="I78" s="972"/>
      <c r="J78" s="972"/>
      <c r="K78" s="972"/>
      <c r="L78" s="972"/>
      <c r="M78" s="1096"/>
      <c r="N78" s="972"/>
      <c r="O78" s="972"/>
      <c r="P78" s="972"/>
      <c r="Q78" s="972"/>
      <c r="R78" s="1096"/>
      <c r="S78" s="866"/>
      <c r="T78" s="866"/>
      <c r="U78" s="866"/>
      <c r="V78" s="866"/>
      <c r="W78" s="1096"/>
      <c r="X78" s="866"/>
      <c r="Y78" s="866"/>
      <c r="Z78" s="866"/>
      <c r="AA78" s="866"/>
      <c r="AB78" s="1096"/>
    </row>
    <row r="79" spans="1:28" ht="15" customHeight="1" x14ac:dyDescent="0.25">
      <c r="A79" s="354"/>
      <c r="B79" s="355" t="s">
        <v>1233</v>
      </c>
      <c r="C79" s="356" t="s">
        <v>1277</v>
      </c>
      <c r="D79" s="972"/>
      <c r="E79" s="972"/>
      <c r="F79" s="972"/>
      <c r="G79" s="972"/>
      <c r="H79" s="1096"/>
      <c r="I79" s="972"/>
      <c r="J79" s="972"/>
      <c r="K79" s="972"/>
      <c r="L79" s="972"/>
      <c r="M79" s="1096"/>
      <c r="N79" s="972"/>
      <c r="O79" s="972"/>
      <c r="P79" s="972"/>
      <c r="Q79" s="972"/>
      <c r="R79" s="1096"/>
      <c r="S79" s="866"/>
      <c r="T79" s="866"/>
      <c r="U79" s="866"/>
      <c r="V79" s="866"/>
      <c r="W79" s="1096"/>
      <c r="X79" s="866"/>
      <c r="Y79" s="866"/>
      <c r="Z79" s="866"/>
      <c r="AA79" s="866"/>
      <c r="AB79" s="1096"/>
    </row>
    <row r="80" spans="1:28" ht="15" customHeight="1" x14ac:dyDescent="0.25">
      <c r="A80" s="354"/>
      <c r="B80" s="355"/>
      <c r="C80" s="356" t="s">
        <v>1278</v>
      </c>
      <c r="D80" s="973"/>
      <c r="E80" s="973"/>
      <c r="F80" s="973"/>
      <c r="G80" s="973"/>
      <c r="H80" s="1097"/>
      <c r="I80" s="973"/>
      <c r="J80" s="973"/>
      <c r="K80" s="973"/>
      <c r="L80" s="973"/>
      <c r="M80" s="1097"/>
      <c r="N80" s="973"/>
      <c r="O80" s="973"/>
      <c r="P80" s="973"/>
      <c r="Q80" s="973"/>
      <c r="R80" s="1097"/>
      <c r="S80" s="867"/>
      <c r="T80" s="867"/>
      <c r="U80" s="867"/>
      <c r="V80" s="867"/>
      <c r="W80" s="1097"/>
      <c r="X80" s="867"/>
      <c r="Y80" s="867"/>
      <c r="Z80" s="867"/>
      <c r="AA80" s="867"/>
      <c r="AB80" s="1097"/>
    </row>
    <row r="81" spans="1:28" ht="15" customHeight="1" x14ac:dyDescent="0.25">
      <c r="A81" s="371">
        <v>6</v>
      </c>
      <c r="B81" s="1093" t="s">
        <v>1279</v>
      </c>
      <c r="C81" s="870"/>
      <c r="D81" s="404"/>
      <c r="E81" s="405"/>
      <c r="F81" s="405"/>
      <c r="G81" s="406"/>
      <c r="H81" s="407"/>
      <c r="I81" s="408"/>
      <c r="J81" s="409"/>
      <c r="K81" s="409"/>
      <c r="L81" s="410"/>
      <c r="M81" s="411"/>
      <c r="N81" s="412"/>
      <c r="O81" s="413"/>
      <c r="P81" s="413"/>
      <c r="Q81" s="414"/>
      <c r="R81" s="415"/>
      <c r="S81" s="416"/>
      <c r="T81" s="417"/>
      <c r="U81" s="417"/>
      <c r="V81" s="418"/>
      <c r="W81" s="419"/>
      <c r="X81" s="420"/>
      <c r="Y81" s="421"/>
      <c r="Z81" s="421"/>
      <c r="AA81" s="422"/>
      <c r="AB81" s="423"/>
    </row>
    <row r="82" spans="1:28" ht="62.25" customHeight="1" x14ac:dyDescent="0.25">
      <c r="A82" s="354"/>
      <c r="B82" s="1069" t="s">
        <v>1280</v>
      </c>
      <c r="C82" s="869"/>
      <c r="D82" s="1070"/>
      <c r="E82" s="1071"/>
      <c r="F82" s="1071"/>
      <c r="G82" s="1091" t="s">
        <v>1220</v>
      </c>
      <c r="H82" s="1108"/>
      <c r="I82" s="1062"/>
      <c r="J82" s="1081"/>
      <c r="K82" s="1081"/>
      <c r="L82" s="1092" t="s">
        <v>1220</v>
      </c>
      <c r="M82" s="1112"/>
      <c r="N82" s="1088"/>
      <c r="O82" s="1076"/>
      <c r="P82" s="1076"/>
      <c r="Q82" s="1078" t="s">
        <v>1220</v>
      </c>
      <c r="R82" s="1095"/>
      <c r="S82" s="1079"/>
      <c r="T82" s="1073"/>
      <c r="U82" s="1073"/>
      <c r="V82" s="1074"/>
      <c r="W82" s="1098"/>
      <c r="X82" s="1075"/>
      <c r="Y82" s="1089"/>
      <c r="Z82" s="1089"/>
      <c r="AA82" s="1090"/>
      <c r="AB82" s="1101"/>
    </row>
    <row r="83" spans="1:28" ht="15" customHeight="1" x14ac:dyDescent="0.25">
      <c r="A83" s="354"/>
      <c r="B83" s="1107" t="s">
        <v>1281</v>
      </c>
      <c r="C83" s="869"/>
      <c r="D83" s="972"/>
      <c r="E83" s="972"/>
      <c r="F83" s="972"/>
      <c r="G83" s="972"/>
      <c r="H83" s="1096"/>
      <c r="I83" s="972"/>
      <c r="J83" s="972"/>
      <c r="K83" s="972"/>
      <c r="L83" s="972"/>
      <c r="M83" s="1096"/>
      <c r="N83" s="972"/>
      <c r="O83" s="972"/>
      <c r="P83" s="972"/>
      <c r="Q83" s="972"/>
      <c r="R83" s="1096"/>
      <c r="S83" s="866"/>
      <c r="T83" s="866"/>
      <c r="U83" s="866"/>
      <c r="V83" s="866"/>
      <c r="W83" s="1096"/>
      <c r="X83" s="866"/>
      <c r="Y83" s="866"/>
      <c r="Z83" s="866"/>
      <c r="AA83" s="866"/>
      <c r="AB83" s="1096"/>
    </row>
    <row r="84" spans="1:28" ht="15" customHeight="1" x14ac:dyDescent="0.25">
      <c r="A84" s="354"/>
      <c r="B84" s="355" t="s">
        <v>1222</v>
      </c>
      <c r="C84" s="424" t="s">
        <v>1282</v>
      </c>
      <c r="D84" s="972"/>
      <c r="E84" s="972"/>
      <c r="F84" s="972"/>
      <c r="G84" s="972"/>
      <c r="H84" s="1096"/>
      <c r="I84" s="972"/>
      <c r="J84" s="972"/>
      <c r="K84" s="972"/>
      <c r="L84" s="972"/>
      <c r="M84" s="1096"/>
      <c r="N84" s="972"/>
      <c r="O84" s="972"/>
      <c r="P84" s="972"/>
      <c r="Q84" s="972"/>
      <c r="R84" s="1096"/>
      <c r="S84" s="866"/>
      <c r="T84" s="866"/>
      <c r="U84" s="866"/>
      <c r="V84" s="866"/>
      <c r="W84" s="1096"/>
      <c r="X84" s="866"/>
      <c r="Y84" s="866"/>
      <c r="Z84" s="866"/>
      <c r="AA84" s="866"/>
      <c r="AB84" s="1096"/>
    </row>
    <row r="85" spans="1:28" ht="30.75" customHeight="1" x14ac:dyDescent="0.25">
      <c r="A85" s="354"/>
      <c r="B85" s="355"/>
      <c r="C85" s="356" t="s">
        <v>1283</v>
      </c>
      <c r="D85" s="972"/>
      <c r="E85" s="972"/>
      <c r="F85" s="972"/>
      <c r="G85" s="972"/>
      <c r="H85" s="1096"/>
      <c r="I85" s="972"/>
      <c r="J85" s="972"/>
      <c r="K85" s="972"/>
      <c r="L85" s="972"/>
      <c r="M85" s="1096"/>
      <c r="N85" s="972"/>
      <c r="O85" s="972"/>
      <c r="P85" s="972"/>
      <c r="Q85" s="972"/>
      <c r="R85" s="1096"/>
      <c r="S85" s="866"/>
      <c r="T85" s="866"/>
      <c r="U85" s="866"/>
      <c r="V85" s="866"/>
      <c r="W85" s="1096"/>
      <c r="X85" s="866"/>
      <c r="Y85" s="866"/>
      <c r="Z85" s="866"/>
      <c r="AA85" s="866"/>
      <c r="AB85" s="1096"/>
    </row>
    <row r="86" spans="1:28" ht="15" customHeight="1" x14ac:dyDescent="0.25">
      <c r="A86" s="354"/>
      <c r="B86" s="355" t="s">
        <v>1225</v>
      </c>
      <c r="C86" s="424" t="s">
        <v>1284</v>
      </c>
      <c r="D86" s="972"/>
      <c r="E86" s="972"/>
      <c r="F86" s="972"/>
      <c r="G86" s="972"/>
      <c r="H86" s="1096"/>
      <c r="I86" s="972"/>
      <c r="J86" s="972"/>
      <c r="K86" s="972"/>
      <c r="L86" s="972"/>
      <c r="M86" s="1096"/>
      <c r="N86" s="972"/>
      <c r="O86" s="972"/>
      <c r="P86" s="972"/>
      <c r="Q86" s="972"/>
      <c r="R86" s="1096"/>
      <c r="S86" s="866"/>
      <c r="T86" s="866"/>
      <c r="U86" s="866"/>
      <c r="V86" s="866"/>
      <c r="W86" s="1096"/>
      <c r="X86" s="866"/>
      <c r="Y86" s="866"/>
      <c r="Z86" s="866"/>
      <c r="AA86" s="866"/>
      <c r="AB86" s="1096"/>
    </row>
    <row r="87" spans="1:28" ht="29.25" customHeight="1" x14ac:dyDescent="0.25">
      <c r="A87" s="354"/>
      <c r="B87" s="355"/>
      <c r="C87" s="425" t="s">
        <v>1283</v>
      </c>
      <c r="D87" s="972"/>
      <c r="E87" s="972"/>
      <c r="F87" s="972"/>
      <c r="G87" s="972"/>
      <c r="H87" s="1096"/>
      <c r="I87" s="972"/>
      <c r="J87" s="972"/>
      <c r="K87" s="972"/>
      <c r="L87" s="972"/>
      <c r="M87" s="1096"/>
      <c r="N87" s="972"/>
      <c r="O87" s="972"/>
      <c r="P87" s="972"/>
      <c r="Q87" s="972"/>
      <c r="R87" s="1096"/>
      <c r="S87" s="866"/>
      <c r="T87" s="866"/>
      <c r="U87" s="866"/>
      <c r="V87" s="866"/>
      <c r="W87" s="1096"/>
      <c r="X87" s="866"/>
      <c r="Y87" s="866"/>
      <c r="Z87" s="866"/>
      <c r="AA87" s="866"/>
      <c r="AB87" s="1096"/>
    </row>
    <row r="88" spans="1:28" ht="15" customHeight="1" x14ac:dyDescent="0.25">
      <c r="A88" s="354"/>
      <c r="B88" s="355"/>
      <c r="C88" s="426" t="s">
        <v>1285</v>
      </c>
      <c r="D88" s="972"/>
      <c r="E88" s="972"/>
      <c r="F88" s="972"/>
      <c r="G88" s="972"/>
      <c r="H88" s="1096"/>
      <c r="I88" s="972"/>
      <c r="J88" s="972"/>
      <c r="K88" s="972"/>
      <c r="L88" s="972"/>
      <c r="M88" s="1096"/>
      <c r="N88" s="972"/>
      <c r="O88" s="972"/>
      <c r="P88" s="972"/>
      <c r="Q88" s="972"/>
      <c r="R88" s="1096"/>
      <c r="S88" s="866"/>
      <c r="T88" s="866"/>
      <c r="U88" s="866"/>
      <c r="V88" s="866"/>
      <c r="W88" s="1096"/>
      <c r="X88" s="866"/>
      <c r="Y88" s="866"/>
      <c r="Z88" s="866"/>
      <c r="AA88" s="866"/>
      <c r="AB88" s="1096"/>
    </row>
    <row r="89" spans="1:28" ht="15" customHeight="1" x14ac:dyDescent="0.25">
      <c r="A89" s="354"/>
      <c r="B89" s="355" t="s">
        <v>1230</v>
      </c>
      <c r="C89" s="424" t="s">
        <v>1286</v>
      </c>
      <c r="D89" s="972"/>
      <c r="E89" s="972"/>
      <c r="F89" s="972"/>
      <c r="G89" s="972"/>
      <c r="H89" s="1096"/>
      <c r="I89" s="972"/>
      <c r="J89" s="972"/>
      <c r="K89" s="972"/>
      <c r="L89" s="972"/>
      <c r="M89" s="1096"/>
      <c r="N89" s="972"/>
      <c r="O89" s="972"/>
      <c r="P89" s="972"/>
      <c r="Q89" s="972"/>
      <c r="R89" s="1096"/>
      <c r="S89" s="866"/>
      <c r="T89" s="866"/>
      <c r="U89" s="866"/>
      <c r="V89" s="866"/>
      <c r="W89" s="1096"/>
      <c r="X89" s="866"/>
      <c r="Y89" s="866"/>
      <c r="Z89" s="866"/>
      <c r="AA89" s="866"/>
      <c r="AB89" s="1096"/>
    </row>
    <row r="90" spans="1:28" ht="32.25" customHeight="1" x14ac:dyDescent="0.25">
      <c r="A90" s="354"/>
      <c r="B90" s="355"/>
      <c r="C90" s="425" t="s">
        <v>1287</v>
      </c>
      <c r="D90" s="972"/>
      <c r="E90" s="972"/>
      <c r="F90" s="972"/>
      <c r="G90" s="972"/>
      <c r="H90" s="1096"/>
      <c r="I90" s="972"/>
      <c r="J90" s="972"/>
      <c r="K90" s="972"/>
      <c r="L90" s="972"/>
      <c r="M90" s="1096"/>
      <c r="N90" s="972"/>
      <c r="O90" s="972"/>
      <c r="P90" s="972"/>
      <c r="Q90" s="972"/>
      <c r="R90" s="1096"/>
      <c r="S90" s="866"/>
      <c r="T90" s="866"/>
      <c r="U90" s="866"/>
      <c r="V90" s="866"/>
      <c r="W90" s="1096"/>
      <c r="X90" s="866"/>
      <c r="Y90" s="866"/>
      <c r="Z90" s="866"/>
      <c r="AA90" s="866"/>
      <c r="AB90" s="1096"/>
    </row>
    <row r="91" spans="1:28" ht="18" customHeight="1" x14ac:dyDescent="0.25">
      <c r="A91" s="354"/>
      <c r="B91" s="355"/>
      <c r="C91" s="426" t="s">
        <v>1288</v>
      </c>
      <c r="D91" s="972"/>
      <c r="E91" s="972"/>
      <c r="F91" s="972"/>
      <c r="G91" s="972"/>
      <c r="H91" s="1096"/>
      <c r="I91" s="972"/>
      <c r="J91" s="972"/>
      <c r="K91" s="972"/>
      <c r="L91" s="972"/>
      <c r="M91" s="1096"/>
      <c r="N91" s="972"/>
      <c r="O91" s="972"/>
      <c r="P91" s="972"/>
      <c r="Q91" s="972"/>
      <c r="R91" s="1096"/>
      <c r="S91" s="866"/>
      <c r="T91" s="866"/>
      <c r="U91" s="866"/>
      <c r="V91" s="866"/>
      <c r="W91" s="1096"/>
      <c r="X91" s="866"/>
      <c r="Y91" s="866"/>
      <c r="Z91" s="866"/>
      <c r="AA91" s="866"/>
      <c r="AB91" s="1096"/>
    </row>
    <row r="92" spans="1:28" ht="15" customHeight="1" x14ac:dyDescent="0.25">
      <c r="A92" s="354"/>
      <c r="B92" s="355" t="s">
        <v>1233</v>
      </c>
      <c r="C92" s="356" t="s">
        <v>1289</v>
      </c>
      <c r="D92" s="972"/>
      <c r="E92" s="972"/>
      <c r="F92" s="972"/>
      <c r="G92" s="972"/>
      <c r="H92" s="1096"/>
      <c r="I92" s="972"/>
      <c r="J92" s="972"/>
      <c r="K92" s="972"/>
      <c r="L92" s="972"/>
      <c r="M92" s="1096"/>
      <c r="N92" s="972"/>
      <c r="O92" s="972"/>
      <c r="P92" s="972"/>
      <c r="Q92" s="972"/>
      <c r="R92" s="1096"/>
      <c r="S92" s="866"/>
      <c r="T92" s="866"/>
      <c r="U92" s="866"/>
      <c r="V92" s="866"/>
      <c r="W92" s="1096"/>
      <c r="X92" s="866"/>
      <c r="Y92" s="866"/>
      <c r="Z92" s="866"/>
      <c r="AA92" s="866"/>
      <c r="AB92" s="1096"/>
    </row>
    <row r="93" spans="1:28" ht="30.75" customHeight="1" x14ac:dyDescent="0.25">
      <c r="A93" s="354"/>
      <c r="B93" s="355"/>
      <c r="C93" s="425" t="s">
        <v>1283</v>
      </c>
      <c r="D93" s="972"/>
      <c r="E93" s="972"/>
      <c r="F93" s="972"/>
      <c r="G93" s="972"/>
      <c r="H93" s="1096"/>
      <c r="I93" s="972"/>
      <c r="J93" s="972"/>
      <c r="K93" s="972"/>
      <c r="L93" s="972"/>
      <c r="M93" s="1096"/>
      <c r="N93" s="972"/>
      <c r="O93" s="972"/>
      <c r="P93" s="972"/>
      <c r="Q93" s="972"/>
      <c r="R93" s="1096"/>
      <c r="S93" s="866"/>
      <c r="T93" s="866"/>
      <c r="U93" s="866"/>
      <c r="V93" s="866"/>
      <c r="W93" s="1096"/>
      <c r="X93" s="866"/>
      <c r="Y93" s="866"/>
      <c r="Z93" s="866"/>
      <c r="AA93" s="866"/>
      <c r="AB93" s="1096"/>
    </row>
    <row r="94" spans="1:28" ht="15" customHeight="1" x14ac:dyDescent="0.25">
      <c r="A94" s="354"/>
      <c r="B94" s="355"/>
      <c r="C94" s="426" t="s">
        <v>1290</v>
      </c>
      <c r="D94" s="973"/>
      <c r="E94" s="973"/>
      <c r="F94" s="973"/>
      <c r="G94" s="973"/>
      <c r="H94" s="1097"/>
      <c r="I94" s="973"/>
      <c r="J94" s="973"/>
      <c r="K94" s="973"/>
      <c r="L94" s="973"/>
      <c r="M94" s="1097"/>
      <c r="N94" s="973"/>
      <c r="O94" s="973"/>
      <c r="P94" s="973"/>
      <c r="Q94" s="973"/>
      <c r="R94" s="1097"/>
      <c r="S94" s="867"/>
      <c r="T94" s="867"/>
      <c r="U94" s="867"/>
      <c r="V94" s="867"/>
      <c r="W94" s="1097"/>
      <c r="X94" s="867"/>
      <c r="Y94" s="867"/>
      <c r="Z94" s="867"/>
      <c r="AA94" s="867"/>
      <c r="AB94" s="1097"/>
    </row>
    <row r="95" spans="1:28" ht="15" customHeight="1" x14ac:dyDescent="0.25">
      <c r="A95" s="371">
        <v>7</v>
      </c>
      <c r="B95" s="1093" t="s">
        <v>1291</v>
      </c>
      <c r="C95" s="870"/>
      <c r="D95" s="831"/>
      <c r="E95" s="405"/>
      <c r="F95" s="405"/>
      <c r="G95" s="406"/>
      <c r="H95" s="407"/>
      <c r="I95" s="835"/>
      <c r="J95" s="409"/>
      <c r="K95" s="409"/>
      <c r="L95" s="410"/>
      <c r="M95" s="411"/>
      <c r="N95" s="839"/>
      <c r="O95" s="413"/>
      <c r="P95" s="413"/>
      <c r="Q95" s="414"/>
      <c r="R95" s="415"/>
      <c r="S95" s="388"/>
      <c r="T95" s="417"/>
      <c r="U95" s="417"/>
      <c r="V95" s="418"/>
      <c r="W95" s="419"/>
      <c r="X95" s="392"/>
      <c r="Y95" s="421"/>
      <c r="Z95" s="421"/>
      <c r="AA95" s="422"/>
      <c r="AB95" s="423"/>
    </row>
    <row r="96" spans="1:28" ht="52.5" customHeight="1" x14ac:dyDescent="0.25">
      <c r="A96" s="354"/>
      <c r="B96" s="1069" t="s">
        <v>1292</v>
      </c>
      <c r="C96" s="869"/>
      <c r="D96" s="1070"/>
      <c r="E96" s="1127"/>
      <c r="F96" s="1071"/>
      <c r="G96" s="1091" t="s">
        <v>1220</v>
      </c>
      <c r="H96" s="1108"/>
      <c r="I96" s="1062"/>
      <c r="J96" s="1109"/>
      <c r="K96" s="1081"/>
      <c r="L96" s="1092" t="s">
        <v>1220</v>
      </c>
      <c r="M96" s="1112"/>
      <c r="N96" s="1088"/>
      <c r="O96" s="1113"/>
      <c r="P96" s="1076"/>
      <c r="Q96" s="1078" t="s">
        <v>1220</v>
      </c>
      <c r="R96" s="1095"/>
      <c r="S96" s="1079"/>
      <c r="T96" s="1115"/>
      <c r="U96" s="1073"/>
      <c r="V96" s="1074"/>
      <c r="W96" s="1098"/>
      <c r="X96" s="1075"/>
      <c r="Y96" s="1126"/>
      <c r="Z96" s="1089"/>
      <c r="AA96" s="1090"/>
      <c r="AB96" s="1101"/>
    </row>
    <row r="97" spans="1:28" ht="15" customHeight="1" x14ac:dyDescent="0.25">
      <c r="A97" s="354"/>
      <c r="B97" s="355" t="s">
        <v>1222</v>
      </c>
      <c r="C97" s="356" t="s">
        <v>1293</v>
      </c>
      <c r="D97" s="972"/>
      <c r="E97" s="1110"/>
      <c r="F97" s="972"/>
      <c r="G97" s="972"/>
      <c r="H97" s="1096"/>
      <c r="I97" s="972"/>
      <c r="J97" s="1110"/>
      <c r="K97" s="972"/>
      <c r="L97" s="972"/>
      <c r="M97" s="1096"/>
      <c r="N97" s="972"/>
      <c r="O97" s="1110"/>
      <c r="P97" s="972"/>
      <c r="Q97" s="972"/>
      <c r="R97" s="1096"/>
      <c r="S97" s="866"/>
      <c r="T97" s="1116"/>
      <c r="U97" s="866"/>
      <c r="V97" s="866"/>
      <c r="W97" s="1096"/>
      <c r="X97" s="866"/>
      <c r="Y97" s="1116"/>
      <c r="Z97" s="866"/>
      <c r="AA97" s="866"/>
      <c r="AB97" s="1096"/>
    </row>
    <row r="98" spans="1:28" ht="15" customHeight="1" x14ac:dyDescent="0.25">
      <c r="A98" s="354"/>
      <c r="B98" s="355" t="s">
        <v>1225</v>
      </c>
      <c r="C98" s="356" t="s">
        <v>1294</v>
      </c>
      <c r="D98" s="972"/>
      <c r="E98" s="1110"/>
      <c r="F98" s="972"/>
      <c r="G98" s="972"/>
      <c r="H98" s="1096"/>
      <c r="I98" s="972"/>
      <c r="J98" s="1110"/>
      <c r="K98" s="972"/>
      <c r="L98" s="972"/>
      <c r="M98" s="1096"/>
      <c r="N98" s="972"/>
      <c r="O98" s="1110"/>
      <c r="P98" s="972"/>
      <c r="Q98" s="972"/>
      <c r="R98" s="1096"/>
      <c r="S98" s="866"/>
      <c r="T98" s="1116"/>
      <c r="U98" s="866"/>
      <c r="V98" s="866"/>
      <c r="W98" s="1096"/>
      <c r="X98" s="866"/>
      <c r="Y98" s="1116"/>
      <c r="Z98" s="866"/>
      <c r="AA98" s="866"/>
      <c r="AB98" s="1096"/>
    </row>
    <row r="99" spans="1:28" ht="30" customHeight="1" x14ac:dyDescent="0.25">
      <c r="A99" s="354"/>
      <c r="B99" s="355"/>
      <c r="C99" s="356" t="s">
        <v>1295</v>
      </c>
      <c r="D99" s="972"/>
      <c r="E99" s="1110"/>
      <c r="F99" s="972"/>
      <c r="G99" s="972"/>
      <c r="H99" s="1096"/>
      <c r="I99" s="972"/>
      <c r="J99" s="1110"/>
      <c r="K99" s="972"/>
      <c r="L99" s="972"/>
      <c r="M99" s="1096"/>
      <c r="N99" s="972"/>
      <c r="O99" s="1110"/>
      <c r="P99" s="972"/>
      <c r="Q99" s="972"/>
      <c r="R99" s="1096"/>
      <c r="S99" s="866"/>
      <c r="T99" s="1116"/>
      <c r="U99" s="866"/>
      <c r="V99" s="866"/>
      <c r="W99" s="1096"/>
      <c r="X99" s="866"/>
      <c r="Y99" s="1116"/>
      <c r="Z99" s="866"/>
      <c r="AA99" s="866"/>
      <c r="AB99" s="1096"/>
    </row>
    <row r="100" spans="1:28" ht="15" customHeight="1" x14ac:dyDescent="0.25">
      <c r="A100" s="354"/>
      <c r="B100" s="355"/>
      <c r="C100" s="356" t="s">
        <v>1296</v>
      </c>
      <c r="D100" s="972"/>
      <c r="E100" s="1110"/>
      <c r="F100" s="972"/>
      <c r="G100" s="972"/>
      <c r="H100" s="1096"/>
      <c r="I100" s="972"/>
      <c r="J100" s="1110"/>
      <c r="K100" s="972"/>
      <c r="L100" s="972"/>
      <c r="M100" s="1096"/>
      <c r="N100" s="972"/>
      <c r="O100" s="1110"/>
      <c r="P100" s="972"/>
      <c r="Q100" s="972"/>
      <c r="R100" s="1096"/>
      <c r="S100" s="866"/>
      <c r="T100" s="1116"/>
      <c r="U100" s="866"/>
      <c r="V100" s="866"/>
      <c r="W100" s="1096"/>
      <c r="X100" s="866"/>
      <c r="Y100" s="1116"/>
      <c r="Z100" s="866"/>
      <c r="AA100" s="866"/>
      <c r="AB100" s="1096"/>
    </row>
    <row r="101" spans="1:28" ht="15" customHeight="1" x14ac:dyDescent="0.25">
      <c r="A101" s="354"/>
      <c r="B101" s="355" t="s">
        <v>1230</v>
      </c>
      <c r="C101" s="356" t="s">
        <v>1297</v>
      </c>
      <c r="D101" s="972"/>
      <c r="E101" s="1110"/>
      <c r="F101" s="972"/>
      <c r="G101" s="972"/>
      <c r="H101" s="1096"/>
      <c r="I101" s="972"/>
      <c r="J101" s="1110"/>
      <c r="K101" s="972"/>
      <c r="L101" s="972"/>
      <c r="M101" s="1096"/>
      <c r="N101" s="972"/>
      <c r="O101" s="1110"/>
      <c r="P101" s="972"/>
      <c r="Q101" s="972"/>
      <c r="R101" s="1096"/>
      <c r="S101" s="866"/>
      <c r="T101" s="1116"/>
      <c r="U101" s="866"/>
      <c r="V101" s="866"/>
      <c r="W101" s="1096"/>
      <c r="X101" s="866"/>
      <c r="Y101" s="1116"/>
      <c r="Z101" s="866"/>
      <c r="AA101" s="866"/>
      <c r="AB101" s="1096"/>
    </row>
    <row r="102" spans="1:28" ht="15" customHeight="1" x14ac:dyDescent="0.25">
      <c r="A102" s="354"/>
      <c r="B102" s="355"/>
      <c r="C102" s="356" t="s">
        <v>1298</v>
      </c>
      <c r="D102" s="972"/>
      <c r="E102" s="1110"/>
      <c r="F102" s="972"/>
      <c r="G102" s="972"/>
      <c r="H102" s="1096"/>
      <c r="I102" s="972"/>
      <c r="J102" s="1110"/>
      <c r="K102" s="972"/>
      <c r="L102" s="972"/>
      <c r="M102" s="1096"/>
      <c r="N102" s="972"/>
      <c r="O102" s="1110"/>
      <c r="P102" s="972"/>
      <c r="Q102" s="972"/>
      <c r="R102" s="1096"/>
      <c r="S102" s="866"/>
      <c r="T102" s="1116"/>
      <c r="U102" s="866"/>
      <c r="V102" s="866"/>
      <c r="W102" s="1096"/>
      <c r="X102" s="866"/>
      <c r="Y102" s="1116"/>
      <c r="Z102" s="866"/>
      <c r="AA102" s="866"/>
      <c r="AB102" s="1096"/>
    </row>
    <row r="103" spans="1:28" ht="15" customHeight="1" x14ac:dyDescent="0.25">
      <c r="A103" s="354"/>
      <c r="B103" s="355"/>
      <c r="C103" s="356" t="s">
        <v>1299</v>
      </c>
      <c r="D103" s="972"/>
      <c r="E103" s="1110"/>
      <c r="F103" s="972"/>
      <c r="G103" s="972"/>
      <c r="H103" s="1096"/>
      <c r="I103" s="972"/>
      <c r="J103" s="1110"/>
      <c r="K103" s="972"/>
      <c r="L103" s="972"/>
      <c r="M103" s="1096"/>
      <c r="N103" s="972"/>
      <c r="O103" s="1110"/>
      <c r="P103" s="972"/>
      <c r="Q103" s="972"/>
      <c r="R103" s="1096"/>
      <c r="S103" s="866"/>
      <c r="T103" s="1116"/>
      <c r="U103" s="866"/>
      <c r="V103" s="866"/>
      <c r="W103" s="1096"/>
      <c r="X103" s="866"/>
      <c r="Y103" s="1116"/>
      <c r="Z103" s="866"/>
      <c r="AA103" s="866"/>
      <c r="AB103" s="1096"/>
    </row>
    <row r="104" spans="1:28" ht="15" customHeight="1" x14ac:dyDescent="0.25">
      <c r="A104" s="354"/>
      <c r="B104" s="355" t="s">
        <v>1233</v>
      </c>
      <c r="C104" s="356" t="s">
        <v>1297</v>
      </c>
      <c r="D104" s="972"/>
      <c r="E104" s="1110"/>
      <c r="F104" s="972"/>
      <c r="G104" s="972"/>
      <c r="H104" s="1096"/>
      <c r="I104" s="972"/>
      <c r="J104" s="1110"/>
      <c r="K104" s="972"/>
      <c r="L104" s="972"/>
      <c r="M104" s="1096"/>
      <c r="N104" s="972"/>
      <c r="O104" s="1110"/>
      <c r="P104" s="972"/>
      <c r="Q104" s="972"/>
      <c r="R104" s="1096"/>
      <c r="S104" s="866"/>
      <c r="T104" s="1116"/>
      <c r="U104" s="866"/>
      <c r="V104" s="866"/>
      <c r="W104" s="1096"/>
      <c r="X104" s="866"/>
      <c r="Y104" s="1116"/>
      <c r="Z104" s="866"/>
      <c r="AA104" s="866"/>
      <c r="AB104" s="1096"/>
    </row>
    <row r="105" spans="1:28" ht="15" customHeight="1" x14ac:dyDescent="0.25">
      <c r="A105" s="354"/>
      <c r="B105" s="355"/>
      <c r="C105" s="356" t="s">
        <v>1300</v>
      </c>
      <c r="D105" s="972"/>
      <c r="E105" s="1110"/>
      <c r="F105" s="972"/>
      <c r="G105" s="972"/>
      <c r="H105" s="1096"/>
      <c r="I105" s="972"/>
      <c r="J105" s="1110"/>
      <c r="K105" s="972"/>
      <c r="L105" s="972"/>
      <c r="M105" s="1096"/>
      <c r="N105" s="972"/>
      <c r="O105" s="1110"/>
      <c r="P105" s="972"/>
      <c r="Q105" s="972"/>
      <c r="R105" s="1096"/>
      <c r="S105" s="866"/>
      <c r="T105" s="1116"/>
      <c r="U105" s="866"/>
      <c r="V105" s="866"/>
      <c r="W105" s="1096"/>
      <c r="X105" s="866"/>
      <c r="Y105" s="1116"/>
      <c r="Z105" s="866"/>
      <c r="AA105" s="866"/>
      <c r="AB105" s="1096"/>
    </row>
    <row r="106" spans="1:28" ht="20.25" customHeight="1" x14ac:dyDescent="0.25">
      <c r="A106" s="354"/>
      <c r="B106" s="355"/>
      <c r="C106" s="356" t="s">
        <v>1299</v>
      </c>
      <c r="D106" s="973"/>
      <c r="E106" s="1111"/>
      <c r="F106" s="973"/>
      <c r="G106" s="973"/>
      <c r="H106" s="1097"/>
      <c r="I106" s="973"/>
      <c r="J106" s="1111"/>
      <c r="K106" s="973"/>
      <c r="L106" s="973"/>
      <c r="M106" s="1097"/>
      <c r="N106" s="973"/>
      <c r="O106" s="1111"/>
      <c r="P106" s="973"/>
      <c r="Q106" s="973"/>
      <c r="R106" s="1097"/>
      <c r="S106" s="867"/>
      <c r="T106" s="1111"/>
      <c r="U106" s="867"/>
      <c r="V106" s="867"/>
      <c r="W106" s="1097"/>
      <c r="X106" s="867"/>
      <c r="Y106" s="1111"/>
      <c r="Z106" s="867"/>
      <c r="AA106" s="867"/>
      <c r="AB106" s="1097"/>
    </row>
    <row r="107" spans="1:28" ht="15" customHeight="1" x14ac:dyDescent="0.25">
      <c r="A107" s="371">
        <v>8</v>
      </c>
      <c r="B107" s="1093" t="s">
        <v>1301</v>
      </c>
      <c r="C107" s="870"/>
      <c r="D107" s="427"/>
      <c r="E107" s="405"/>
      <c r="F107" s="405"/>
      <c r="G107" s="406"/>
      <c r="H107" s="407"/>
      <c r="I107" s="428"/>
      <c r="J107" s="409"/>
      <c r="K107" s="409"/>
      <c r="L107" s="410"/>
      <c r="M107" s="411"/>
      <c r="N107" s="429"/>
      <c r="O107" s="413"/>
      <c r="P107" s="413"/>
      <c r="Q107" s="414"/>
      <c r="R107" s="415"/>
      <c r="S107" s="430"/>
      <c r="T107" s="417"/>
      <c r="U107" s="417"/>
      <c r="V107" s="418"/>
      <c r="W107" s="419"/>
      <c r="X107" s="431"/>
      <c r="Y107" s="421"/>
      <c r="Z107" s="421"/>
      <c r="AA107" s="422"/>
      <c r="AB107" s="423"/>
    </row>
    <row r="108" spans="1:28" ht="77.25" customHeight="1" x14ac:dyDescent="0.25">
      <c r="A108" s="354"/>
      <c r="B108" s="1069" t="s">
        <v>1302</v>
      </c>
      <c r="C108" s="870"/>
      <c r="D108" s="1070"/>
      <c r="E108" s="1071"/>
      <c r="F108" s="1071"/>
      <c r="G108" s="1061"/>
      <c r="H108" s="1124" t="s">
        <v>1220</v>
      </c>
      <c r="I108" s="1062"/>
      <c r="J108" s="1081"/>
      <c r="K108" s="1081"/>
      <c r="L108" s="1087"/>
      <c r="M108" s="1114" t="s">
        <v>1220</v>
      </c>
      <c r="N108" s="1088"/>
      <c r="O108" s="1076"/>
      <c r="P108" s="1076"/>
      <c r="Q108" s="1077"/>
      <c r="R108" s="1125" t="s">
        <v>1220</v>
      </c>
      <c r="S108" s="1079"/>
      <c r="T108" s="1073"/>
      <c r="U108" s="1073"/>
      <c r="V108" s="1074"/>
      <c r="W108" s="1098"/>
      <c r="X108" s="1075"/>
      <c r="Y108" s="1089"/>
      <c r="Z108" s="1089"/>
      <c r="AA108" s="1090"/>
      <c r="AB108" s="1101"/>
    </row>
    <row r="109" spans="1:28" ht="15" customHeight="1" x14ac:dyDescent="0.25">
      <c r="A109" s="354"/>
      <c r="B109" s="355" t="s">
        <v>1303</v>
      </c>
      <c r="C109" s="432"/>
      <c r="D109" s="972"/>
      <c r="E109" s="972"/>
      <c r="F109" s="972"/>
      <c r="G109" s="972"/>
      <c r="H109" s="1096"/>
      <c r="I109" s="972"/>
      <c r="J109" s="972"/>
      <c r="K109" s="972"/>
      <c r="L109" s="972"/>
      <c r="M109" s="1096"/>
      <c r="N109" s="972"/>
      <c r="O109" s="972"/>
      <c r="P109" s="972"/>
      <c r="Q109" s="972"/>
      <c r="R109" s="1096"/>
      <c r="S109" s="866"/>
      <c r="T109" s="866"/>
      <c r="U109" s="866"/>
      <c r="V109" s="866"/>
      <c r="W109" s="1096"/>
      <c r="X109" s="866"/>
      <c r="Y109" s="866"/>
      <c r="Z109" s="866"/>
      <c r="AA109" s="866"/>
      <c r="AB109" s="1096"/>
    </row>
    <row r="110" spans="1:28" ht="15" customHeight="1" x14ac:dyDescent="0.25">
      <c r="A110" s="354"/>
      <c r="B110" s="355" t="s">
        <v>1222</v>
      </c>
      <c r="C110" s="432" t="s">
        <v>1304</v>
      </c>
      <c r="D110" s="972"/>
      <c r="E110" s="972"/>
      <c r="F110" s="972"/>
      <c r="G110" s="972"/>
      <c r="H110" s="1096"/>
      <c r="I110" s="972"/>
      <c r="J110" s="972"/>
      <c r="K110" s="972"/>
      <c r="L110" s="972"/>
      <c r="M110" s="1096"/>
      <c r="N110" s="972"/>
      <c r="O110" s="972"/>
      <c r="P110" s="972"/>
      <c r="Q110" s="972"/>
      <c r="R110" s="1096"/>
      <c r="S110" s="866"/>
      <c r="T110" s="866"/>
      <c r="U110" s="866"/>
      <c r="V110" s="866"/>
      <c r="W110" s="1096"/>
      <c r="X110" s="866"/>
      <c r="Y110" s="866"/>
      <c r="Z110" s="866"/>
      <c r="AA110" s="866"/>
      <c r="AB110" s="1096"/>
    </row>
    <row r="111" spans="1:28" ht="15" customHeight="1" x14ac:dyDescent="0.25">
      <c r="A111" s="354"/>
      <c r="B111" s="355"/>
      <c r="C111" s="432" t="s">
        <v>1305</v>
      </c>
      <c r="D111" s="972"/>
      <c r="E111" s="972"/>
      <c r="F111" s="972"/>
      <c r="G111" s="972"/>
      <c r="H111" s="1096"/>
      <c r="I111" s="972"/>
      <c r="J111" s="972"/>
      <c r="K111" s="972"/>
      <c r="L111" s="972"/>
      <c r="M111" s="1096"/>
      <c r="N111" s="972"/>
      <c r="O111" s="972"/>
      <c r="P111" s="972"/>
      <c r="Q111" s="972"/>
      <c r="R111" s="1096"/>
      <c r="S111" s="866"/>
      <c r="T111" s="866"/>
      <c r="U111" s="866"/>
      <c r="V111" s="866"/>
      <c r="W111" s="1096"/>
      <c r="X111" s="866"/>
      <c r="Y111" s="866"/>
      <c r="Z111" s="866"/>
      <c r="AA111" s="866"/>
      <c r="AB111" s="1096"/>
    </row>
    <row r="112" spans="1:28" ht="15" customHeight="1" x14ac:dyDescent="0.25">
      <c r="A112" s="354"/>
      <c r="B112" s="355" t="s">
        <v>1225</v>
      </c>
      <c r="C112" s="432" t="s">
        <v>1306</v>
      </c>
      <c r="D112" s="972"/>
      <c r="E112" s="972"/>
      <c r="F112" s="972"/>
      <c r="G112" s="972"/>
      <c r="H112" s="1096"/>
      <c r="I112" s="972"/>
      <c r="J112" s="972"/>
      <c r="K112" s="972"/>
      <c r="L112" s="972"/>
      <c r="M112" s="1096"/>
      <c r="N112" s="972"/>
      <c r="O112" s="972"/>
      <c r="P112" s="972"/>
      <c r="Q112" s="972"/>
      <c r="R112" s="1096"/>
      <c r="S112" s="866"/>
      <c r="T112" s="866"/>
      <c r="U112" s="866"/>
      <c r="V112" s="866"/>
      <c r="W112" s="1096"/>
      <c r="X112" s="866"/>
      <c r="Y112" s="866"/>
      <c r="Z112" s="866"/>
      <c r="AA112" s="866"/>
      <c r="AB112" s="1096"/>
    </row>
    <row r="113" spans="1:28" ht="15" customHeight="1" x14ac:dyDescent="0.25">
      <c r="A113" s="354"/>
      <c r="B113" s="355"/>
      <c r="C113" s="432" t="s">
        <v>1307</v>
      </c>
      <c r="D113" s="972"/>
      <c r="E113" s="972"/>
      <c r="F113" s="972"/>
      <c r="G113" s="972"/>
      <c r="H113" s="1096"/>
      <c r="I113" s="972"/>
      <c r="J113" s="972"/>
      <c r="K113" s="972"/>
      <c r="L113" s="972"/>
      <c r="M113" s="1096"/>
      <c r="N113" s="972"/>
      <c r="O113" s="972"/>
      <c r="P113" s="972"/>
      <c r="Q113" s="972"/>
      <c r="R113" s="1096"/>
      <c r="S113" s="866"/>
      <c r="T113" s="866"/>
      <c r="U113" s="866"/>
      <c r="V113" s="866"/>
      <c r="W113" s="1096"/>
      <c r="X113" s="866"/>
      <c r="Y113" s="866"/>
      <c r="Z113" s="866"/>
      <c r="AA113" s="866"/>
      <c r="AB113" s="1096"/>
    </row>
    <row r="114" spans="1:28" ht="15" customHeight="1" x14ac:dyDescent="0.25">
      <c r="A114" s="354"/>
      <c r="B114" s="355" t="s">
        <v>1230</v>
      </c>
      <c r="C114" s="432" t="s">
        <v>1308</v>
      </c>
      <c r="D114" s="972"/>
      <c r="E114" s="972"/>
      <c r="F114" s="972"/>
      <c r="G114" s="972"/>
      <c r="H114" s="1096"/>
      <c r="I114" s="972"/>
      <c r="J114" s="972"/>
      <c r="K114" s="972"/>
      <c r="L114" s="972"/>
      <c r="M114" s="1096"/>
      <c r="N114" s="972"/>
      <c r="O114" s="972"/>
      <c r="P114" s="972"/>
      <c r="Q114" s="972"/>
      <c r="R114" s="1096"/>
      <c r="S114" s="866"/>
      <c r="T114" s="866"/>
      <c r="U114" s="866"/>
      <c r="V114" s="866"/>
      <c r="W114" s="1096"/>
      <c r="X114" s="866"/>
      <c r="Y114" s="866"/>
      <c r="Z114" s="866"/>
      <c r="AA114" s="866"/>
      <c r="AB114" s="1096"/>
    </row>
    <row r="115" spans="1:28" ht="15" customHeight="1" x14ac:dyDescent="0.25">
      <c r="A115" s="354"/>
      <c r="B115" s="355"/>
      <c r="C115" s="432" t="s">
        <v>1309</v>
      </c>
      <c r="D115" s="972"/>
      <c r="E115" s="972"/>
      <c r="F115" s="972"/>
      <c r="G115" s="972"/>
      <c r="H115" s="1096"/>
      <c r="I115" s="972"/>
      <c r="J115" s="972"/>
      <c r="K115" s="972"/>
      <c r="L115" s="972"/>
      <c r="M115" s="1096"/>
      <c r="N115" s="972"/>
      <c r="O115" s="972"/>
      <c r="P115" s="972"/>
      <c r="Q115" s="972"/>
      <c r="R115" s="1096"/>
      <c r="S115" s="866"/>
      <c r="T115" s="866"/>
      <c r="U115" s="866"/>
      <c r="V115" s="866"/>
      <c r="W115" s="1096"/>
      <c r="X115" s="866"/>
      <c r="Y115" s="866"/>
      <c r="Z115" s="866"/>
      <c r="AA115" s="866"/>
      <c r="AB115" s="1096"/>
    </row>
    <row r="116" spans="1:28" ht="15" customHeight="1" x14ac:dyDescent="0.25">
      <c r="A116" s="354"/>
      <c r="B116" s="355" t="s">
        <v>1233</v>
      </c>
      <c r="C116" s="432" t="s">
        <v>1310</v>
      </c>
      <c r="D116" s="972"/>
      <c r="E116" s="972"/>
      <c r="F116" s="972"/>
      <c r="G116" s="972"/>
      <c r="H116" s="1096"/>
      <c r="I116" s="972"/>
      <c r="J116" s="972"/>
      <c r="K116" s="972"/>
      <c r="L116" s="972"/>
      <c r="M116" s="1096"/>
      <c r="N116" s="972"/>
      <c r="O116" s="972"/>
      <c r="P116" s="972"/>
      <c r="Q116" s="972"/>
      <c r="R116" s="1096"/>
      <c r="S116" s="866"/>
      <c r="T116" s="866"/>
      <c r="U116" s="866"/>
      <c r="V116" s="866"/>
      <c r="W116" s="1096"/>
      <c r="X116" s="866"/>
      <c r="Y116" s="866"/>
      <c r="Z116" s="866"/>
      <c r="AA116" s="866"/>
      <c r="AB116" s="1096"/>
    </row>
    <row r="117" spans="1:28" ht="33" customHeight="1" x14ac:dyDescent="0.25">
      <c r="A117" s="433"/>
      <c r="B117" s="434"/>
      <c r="C117" s="432" t="s">
        <v>1311</v>
      </c>
      <c r="D117" s="973"/>
      <c r="E117" s="973"/>
      <c r="F117" s="973"/>
      <c r="G117" s="973"/>
      <c r="H117" s="1097"/>
      <c r="I117" s="973"/>
      <c r="J117" s="973"/>
      <c r="K117" s="973"/>
      <c r="L117" s="973"/>
      <c r="M117" s="1097"/>
      <c r="N117" s="973"/>
      <c r="O117" s="973"/>
      <c r="P117" s="973"/>
      <c r="Q117" s="973"/>
      <c r="R117" s="1097"/>
      <c r="S117" s="867"/>
      <c r="T117" s="867"/>
      <c r="U117" s="867"/>
      <c r="V117" s="867"/>
      <c r="W117" s="1097"/>
      <c r="X117" s="867"/>
      <c r="Y117" s="867"/>
      <c r="Z117" s="867"/>
      <c r="AA117" s="867"/>
      <c r="AB117" s="1097"/>
    </row>
    <row r="118" spans="1:28" ht="21" customHeight="1" x14ac:dyDescent="0.25">
      <c r="A118" s="435"/>
      <c r="B118" s="1117" t="s">
        <v>1312</v>
      </c>
      <c r="C118" s="1118"/>
      <c r="D118" s="1119" t="s">
        <v>2370</v>
      </c>
      <c r="E118" s="1084"/>
      <c r="F118" s="1084"/>
      <c r="G118" s="1084"/>
      <c r="H118" s="1085"/>
      <c r="I118" s="1120" t="s">
        <v>2370</v>
      </c>
      <c r="J118" s="1084"/>
      <c r="K118" s="1084"/>
      <c r="L118" s="1084"/>
      <c r="M118" s="1085"/>
      <c r="N118" s="1121" t="s">
        <v>2370</v>
      </c>
      <c r="O118" s="1084"/>
      <c r="P118" s="1084"/>
      <c r="Q118" s="1084"/>
      <c r="R118" s="1085"/>
      <c r="S118" s="1122" t="s">
        <v>1313</v>
      </c>
      <c r="T118" s="1084"/>
      <c r="U118" s="1084"/>
      <c r="V118" s="1084"/>
      <c r="W118" s="1085"/>
      <c r="X118" s="1123" t="s">
        <v>1313</v>
      </c>
      <c r="Y118" s="1084"/>
      <c r="Z118" s="1084"/>
      <c r="AA118" s="1084"/>
      <c r="AB118" s="1085"/>
    </row>
    <row r="119" spans="1:28" ht="15" customHeight="1" x14ac:dyDescent="0.25">
      <c r="A119" s="13"/>
      <c r="B119" s="13"/>
      <c r="C119" s="13"/>
      <c r="D119" s="13"/>
      <c r="E119" s="13"/>
      <c r="F119" s="13"/>
      <c r="G119" s="13"/>
      <c r="H119" s="13"/>
      <c r="I119" s="200"/>
      <c r="J119" s="200"/>
      <c r="K119" s="200"/>
      <c r="L119" s="200"/>
      <c r="M119" s="200"/>
      <c r="N119" s="200"/>
      <c r="O119" s="200"/>
      <c r="P119" s="200"/>
      <c r="Q119" s="200"/>
      <c r="R119" s="200"/>
      <c r="S119" s="200"/>
      <c r="T119" s="200"/>
      <c r="U119" s="200"/>
      <c r="V119" s="200"/>
      <c r="W119" s="200"/>
      <c r="X119" s="200"/>
      <c r="Y119" s="200"/>
      <c r="Z119" s="200"/>
      <c r="AA119" s="200"/>
      <c r="AB119" s="200"/>
    </row>
    <row r="120" spans="1:28" ht="15" customHeight="1" x14ac:dyDescent="0.25">
      <c r="A120" s="200"/>
      <c r="B120" s="200"/>
      <c r="C120" s="200"/>
      <c r="D120" s="436" t="s">
        <v>1314</v>
      </c>
      <c r="E120" s="436"/>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row>
    <row r="121" spans="1:28" ht="12.75" customHeight="1" x14ac:dyDescent="0.25">
      <c r="A121" s="200"/>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row>
    <row r="122" spans="1:28" ht="12.75" customHeight="1" x14ac:dyDescent="0.25">
      <c r="A122" s="200"/>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row>
    <row r="123" spans="1:28" ht="12.75" customHeight="1" x14ac:dyDescent="0.25">
      <c r="A123" s="200"/>
      <c r="B123" s="200"/>
      <c r="C123" s="200"/>
      <c r="D123" s="13" t="s">
        <v>1315</v>
      </c>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row>
    <row r="124" spans="1:28" ht="14.25" customHeight="1" x14ac:dyDescent="0.25">
      <c r="A124" s="437" t="s">
        <v>114</v>
      </c>
      <c r="B124" s="13" t="s">
        <v>1316</v>
      </c>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row>
    <row r="125" spans="1:28" ht="13.5" customHeight="1" x14ac:dyDescent="0.25">
      <c r="A125" s="200"/>
      <c r="B125" s="11">
        <v>1</v>
      </c>
      <c r="C125" s="13" t="s">
        <v>1317</v>
      </c>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row>
    <row r="126" spans="1:28" ht="13.5" customHeight="1" x14ac:dyDescent="0.25">
      <c r="A126" s="200"/>
      <c r="B126" s="11">
        <v>2</v>
      </c>
      <c r="C126" s="13" t="s">
        <v>1318</v>
      </c>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row>
    <row r="127" spans="1:28" ht="13.5" customHeight="1" x14ac:dyDescent="0.25">
      <c r="A127" s="200"/>
      <c r="B127" s="11">
        <v>3</v>
      </c>
      <c r="C127" s="13" t="s">
        <v>1319</v>
      </c>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row>
    <row r="128" spans="1:28" ht="13.5" customHeight="1" x14ac:dyDescent="0.25">
      <c r="A128" s="200"/>
      <c r="B128" s="11" t="s">
        <v>125</v>
      </c>
      <c r="C128" s="13" t="s">
        <v>1320</v>
      </c>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row>
    <row r="129" spans="1:28" ht="13.5" customHeight="1" x14ac:dyDescent="0.25">
      <c r="A129" s="200"/>
      <c r="B129" s="11">
        <v>4</v>
      </c>
      <c r="C129" s="13" t="s">
        <v>1321</v>
      </c>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row>
    <row r="130" spans="1:28" ht="13.5" customHeight="1" x14ac:dyDescent="0.25">
      <c r="A130" s="200"/>
      <c r="B130" s="11" t="s">
        <v>125</v>
      </c>
      <c r="C130" s="13" t="s">
        <v>1322</v>
      </c>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row>
    <row r="131" spans="1:28" ht="13.5" customHeight="1" x14ac:dyDescent="0.25">
      <c r="A131" s="200"/>
      <c r="B131" s="11">
        <v>5</v>
      </c>
      <c r="C131" s="13" t="s">
        <v>1323</v>
      </c>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row>
    <row r="132" spans="1:28" ht="13.5" customHeight="1" x14ac:dyDescent="0.25">
      <c r="A132" s="200"/>
      <c r="B132" s="11" t="s">
        <v>125</v>
      </c>
      <c r="C132" s="13" t="s">
        <v>1324</v>
      </c>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row>
    <row r="133" spans="1:28" ht="13.5" customHeight="1" x14ac:dyDescent="0.25">
      <c r="A133" s="200"/>
      <c r="B133" s="11">
        <v>6</v>
      </c>
      <c r="C133" s="13" t="s">
        <v>1325</v>
      </c>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row>
    <row r="134" spans="1:28" ht="12.75" customHeight="1" x14ac:dyDescent="0.25">
      <c r="A134" s="200"/>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row>
    <row r="135" spans="1:28" ht="12.75" customHeight="1" x14ac:dyDescent="0.25">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row>
    <row r="136" spans="1:28" ht="12.75" customHeight="1" x14ac:dyDescent="0.25">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row>
    <row r="137" spans="1:28" ht="12.75" customHeight="1" x14ac:dyDescent="0.25">
      <c r="A137" s="200"/>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row>
    <row r="138" spans="1:28" ht="12.75" customHeight="1" x14ac:dyDescent="0.25">
      <c r="A138" s="200"/>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row>
    <row r="139" spans="1:28" ht="12.75" customHeight="1" x14ac:dyDescent="0.25">
      <c r="A139" s="200"/>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row>
    <row r="140" spans="1:28" ht="12.75" customHeight="1" x14ac:dyDescent="0.25">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row>
    <row r="141" spans="1:28" ht="12.75" customHeight="1" x14ac:dyDescent="0.25">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row>
    <row r="142" spans="1:28" ht="12.75" customHeight="1" x14ac:dyDescent="0.25">
      <c r="A142" s="200"/>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row>
    <row r="143" spans="1:28" ht="12.75" customHeight="1" x14ac:dyDescent="0.25">
      <c r="A143" s="200"/>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row>
    <row r="144" spans="1:28" ht="12.75" customHeight="1" x14ac:dyDescent="0.25">
      <c r="A144" s="200"/>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row>
    <row r="145" spans="1:28" ht="12.75" customHeight="1" x14ac:dyDescent="0.25">
      <c r="A145" s="200"/>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row>
    <row r="146" spans="1:28" ht="12.75" customHeight="1" x14ac:dyDescent="0.25">
      <c r="A146" s="200"/>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row>
    <row r="147" spans="1:28" ht="12.75" customHeight="1" x14ac:dyDescent="0.25">
      <c r="A147" s="200"/>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row>
    <row r="148" spans="1:28" ht="12.75" customHeight="1" x14ac:dyDescent="0.25">
      <c r="A148" s="200"/>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row>
    <row r="149" spans="1:28" ht="12.75" customHeight="1" x14ac:dyDescent="0.25">
      <c r="A149" s="200"/>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row>
    <row r="150" spans="1:28" ht="12.75" customHeight="1" x14ac:dyDescent="0.25">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row>
    <row r="151" spans="1:28" ht="12.75" customHeight="1" x14ac:dyDescent="0.25">
      <c r="A151" s="200"/>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row>
    <row r="152" spans="1:28" ht="12.75" customHeight="1" x14ac:dyDescent="0.25">
      <c r="A152" s="200"/>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row>
    <row r="153" spans="1:28" ht="12.75" customHeight="1" x14ac:dyDescent="0.25">
      <c r="A153" s="200"/>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row>
    <row r="154" spans="1:28" ht="12.75" customHeight="1" x14ac:dyDescent="0.25">
      <c r="A154" s="200"/>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row>
    <row r="155" spans="1:28" ht="12.75" customHeight="1" x14ac:dyDescent="0.25">
      <c r="A155" s="200"/>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row>
    <row r="156" spans="1:28" ht="12.75" customHeight="1" x14ac:dyDescent="0.25">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row>
    <row r="157" spans="1:28" ht="12.75" customHeight="1" x14ac:dyDescent="0.25">
      <c r="A157" s="200"/>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row>
    <row r="158" spans="1:28" ht="12.75" customHeight="1" x14ac:dyDescent="0.25">
      <c r="A158" s="200"/>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row>
    <row r="159" spans="1:28" ht="12.75" customHeight="1" x14ac:dyDescent="0.25">
      <c r="A159" s="200"/>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row>
    <row r="160" spans="1:28" ht="12.75" customHeight="1" x14ac:dyDescent="0.25">
      <c r="A160" s="200"/>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row>
    <row r="161" spans="1:28" ht="12.75" customHeight="1" x14ac:dyDescent="0.25">
      <c r="A161" s="200"/>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row>
    <row r="162" spans="1:28" ht="12.75" customHeight="1" x14ac:dyDescent="0.25">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row>
    <row r="163" spans="1:28" ht="12.75" customHeight="1" x14ac:dyDescent="0.25">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row>
    <row r="164" spans="1:28" ht="12.75" customHeight="1" x14ac:dyDescent="0.25">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row>
    <row r="165" spans="1:28" ht="12.75" customHeight="1" x14ac:dyDescent="0.25">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row>
    <row r="166" spans="1:28" ht="12.75" customHeight="1" x14ac:dyDescent="0.25">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row>
    <row r="167" spans="1:28" ht="12.75" customHeight="1" x14ac:dyDescent="0.25">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row>
    <row r="168" spans="1:28" ht="12.75" customHeight="1" x14ac:dyDescent="0.25">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row>
    <row r="169" spans="1:28" ht="12.75" customHeight="1" x14ac:dyDescent="0.25">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row>
    <row r="170" spans="1:28" ht="12.75" customHeight="1" x14ac:dyDescent="0.25">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row>
    <row r="171" spans="1:28" ht="12.75" customHeight="1" x14ac:dyDescent="0.25">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row>
    <row r="172" spans="1:28" ht="12.75" customHeight="1" x14ac:dyDescent="0.25">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row>
    <row r="173" spans="1:28" ht="12.75" customHeight="1" x14ac:dyDescent="0.25">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row>
    <row r="174" spans="1:28" ht="12.75" customHeight="1" x14ac:dyDescent="0.25">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row>
    <row r="175" spans="1:28" ht="12.75" customHeight="1" x14ac:dyDescent="0.25">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row>
    <row r="176" spans="1:28" ht="12.75" customHeight="1" x14ac:dyDescent="0.25">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row>
    <row r="177" spans="1:28" ht="12.75" customHeight="1" x14ac:dyDescent="0.25">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row>
    <row r="178" spans="1:28" ht="12.75" customHeight="1" x14ac:dyDescent="0.25">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row>
    <row r="179" spans="1:28" ht="12.75" customHeight="1" x14ac:dyDescent="0.25">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row>
    <row r="180" spans="1:28" ht="12.75" customHeight="1" x14ac:dyDescent="0.25">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row>
    <row r="181" spans="1:28" ht="12.75" customHeight="1" x14ac:dyDescent="0.25">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row>
    <row r="182" spans="1:28" ht="12.75" customHeight="1" x14ac:dyDescent="0.25">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row>
    <row r="183" spans="1:28" ht="12.75" customHeight="1" x14ac:dyDescent="0.25">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row>
    <row r="184" spans="1:28" ht="12.75" customHeight="1" x14ac:dyDescent="0.25">
      <c r="A184" s="200"/>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row>
    <row r="185" spans="1:28" ht="12.75" customHeight="1" x14ac:dyDescent="0.25">
      <c r="A185" s="200"/>
      <c r="B185" s="200"/>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row>
    <row r="186" spans="1:28" ht="12.75" customHeight="1" x14ac:dyDescent="0.25">
      <c r="A186" s="200"/>
      <c r="B186" s="200"/>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row>
    <row r="187" spans="1:28" ht="12.75" customHeight="1" x14ac:dyDescent="0.25">
      <c r="A187" s="200"/>
      <c r="B187" s="200"/>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row>
    <row r="188" spans="1:28" ht="12.75" customHeight="1" x14ac:dyDescent="0.25">
      <c r="A188" s="200"/>
      <c r="B188" s="200"/>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row>
    <row r="189" spans="1:28" ht="12.75" customHeight="1" x14ac:dyDescent="0.25">
      <c r="A189" s="200"/>
      <c r="B189" s="200"/>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row>
    <row r="190" spans="1:28" ht="12.75" customHeight="1" x14ac:dyDescent="0.25">
      <c r="A190" s="200"/>
      <c r="B190" s="200"/>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row>
    <row r="191" spans="1:28" ht="12.75" customHeight="1" x14ac:dyDescent="0.25">
      <c r="A191" s="200"/>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row>
    <row r="192" spans="1:28" ht="12.75" customHeight="1" x14ac:dyDescent="0.25">
      <c r="A192" s="200"/>
      <c r="B192" s="200"/>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row>
    <row r="193" spans="1:28" ht="12.75" customHeight="1" x14ac:dyDescent="0.25">
      <c r="A193" s="200"/>
      <c r="B193" s="200"/>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row>
    <row r="194" spans="1:28" ht="12.75" customHeight="1" x14ac:dyDescent="0.25">
      <c r="A194" s="200"/>
      <c r="B194" s="200"/>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row>
    <row r="195" spans="1:28" ht="12.75" customHeight="1" x14ac:dyDescent="0.25">
      <c r="A195" s="200"/>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row>
    <row r="196" spans="1:28" ht="12.75" customHeight="1" x14ac:dyDescent="0.25">
      <c r="A196" s="200"/>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row>
    <row r="197" spans="1:28" ht="12.75" customHeight="1" x14ac:dyDescent="0.25">
      <c r="A197" s="200"/>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row>
    <row r="198" spans="1:28" ht="12.75" customHeight="1" x14ac:dyDescent="0.25">
      <c r="A198" s="200"/>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row>
    <row r="199" spans="1:28" ht="12.75" customHeight="1" x14ac:dyDescent="0.25">
      <c r="A199" s="200"/>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row>
    <row r="200" spans="1:28" ht="12.75" customHeight="1" x14ac:dyDescent="0.25">
      <c r="A200" s="200"/>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row>
    <row r="201" spans="1:28" ht="12.75" customHeight="1" x14ac:dyDescent="0.25">
      <c r="A201" s="200"/>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row>
    <row r="202" spans="1:28" ht="12.75" customHeight="1" x14ac:dyDescent="0.25">
      <c r="A202" s="200"/>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row>
    <row r="203" spans="1:28" ht="12.75" customHeight="1" x14ac:dyDescent="0.25">
      <c r="A203" s="200"/>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row>
    <row r="204" spans="1:28" ht="12.75" customHeight="1" x14ac:dyDescent="0.25">
      <c r="A204" s="200"/>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row>
    <row r="205" spans="1:28" ht="12.75" customHeight="1" x14ac:dyDescent="0.25">
      <c r="A205" s="200"/>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row>
    <row r="206" spans="1:28" ht="12.75" customHeight="1" x14ac:dyDescent="0.25">
      <c r="A206" s="200"/>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row>
    <row r="207" spans="1:28" ht="12.75" customHeight="1" x14ac:dyDescent="0.25">
      <c r="A207" s="200"/>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row>
    <row r="208" spans="1:28" ht="12.75" customHeight="1" x14ac:dyDescent="0.25">
      <c r="A208" s="200"/>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row>
    <row r="209" spans="1:28" ht="12.75" customHeight="1" x14ac:dyDescent="0.25">
      <c r="A209" s="200"/>
      <c r="B209" s="200"/>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row>
    <row r="210" spans="1:28" ht="12.75" customHeight="1" x14ac:dyDescent="0.25">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row>
    <row r="211" spans="1:28" ht="12.75" customHeight="1" x14ac:dyDescent="0.25">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row>
    <row r="212" spans="1:28" ht="12.75" customHeight="1" x14ac:dyDescent="0.25">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row>
    <row r="213" spans="1:28" ht="12.75" customHeight="1" x14ac:dyDescent="0.25">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row>
    <row r="214" spans="1:28" ht="12.75" customHeight="1" x14ac:dyDescent="0.25">
      <c r="A214" s="200"/>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row>
    <row r="215" spans="1:28" ht="12.75" customHeight="1" x14ac:dyDescent="0.25">
      <c r="A215" s="200"/>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row>
    <row r="216" spans="1:28" ht="12.75" customHeight="1" x14ac:dyDescent="0.25">
      <c r="A216" s="200"/>
      <c r="B216" s="200"/>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row>
    <row r="217" spans="1:28" ht="12.75" customHeight="1" x14ac:dyDescent="0.25">
      <c r="A217" s="200"/>
      <c r="B217" s="200"/>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row>
    <row r="218" spans="1:28" ht="12.75" customHeight="1" x14ac:dyDescent="0.25">
      <c r="A218" s="200"/>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row>
    <row r="219" spans="1:28" ht="12.75" customHeight="1" x14ac:dyDescent="0.25">
      <c r="A219" s="200"/>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row>
    <row r="220" spans="1:28" ht="12.75" customHeight="1" x14ac:dyDescent="0.25">
      <c r="A220" s="200"/>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row>
    <row r="221" spans="1:28" ht="12.75" customHeight="1" x14ac:dyDescent="0.25">
      <c r="A221" s="200"/>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row>
    <row r="222" spans="1:28" ht="12.75" customHeight="1" x14ac:dyDescent="0.25">
      <c r="A222" s="200"/>
      <c r="B222" s="200"/>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row>
    <row r="223" spans="1:28" ht="12.75" customHeight="1" x14ac:dyDescent="0.25">
      <c r="A223" s="200"/>
      <c r="B223" s="200"/>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row>
    <row r="224" spans="1:28" ht="12.75" customHeight="1" x14ac:dyDescent="0.25">
      <c r="A224" s="200"/>
      <c r="B224" s="200"/>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row>
    <row r="225" spans="1:28" ht="12.75" customHeight="1" x14ac:dyDescent="0.25">
      <c r="A225" s="200"/>
      <c r="B225" s="200"/>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row>
    <row r="226" spans="1:28" ht="12.75" customHeight="1" x14ac:dyDescent="0.25">
      <c r="A226" s="200"/>
      <c r="B226" s="200"/>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row>
    <row r="227" spans="1:28" ht="12.75" customHeight="1" x14ac:dyDescent="0.25">
      <c r="A227" s="200"/>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row>
    <row r="228" spans="1:28" ht="12.75" customHeight="1" x14ac:dyDescent="0.25">
      <c r="A228" s="200"/>
      <c r="B228" s="200"/>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row>
    <row r="229" spans="1:28" ht="12.75" customHeight="1" x14ac:dyDescent="0.25">
      <c r="A229" s="200"/>
      <c r="B229" s="200"/>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row>
    <row r="230" spans="1:28" ht="12.75" customHeight="1" x14ac:dyDescent="0.25">
      <c r="A230" s="200"/>
      <c r="B230" s="200"/>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row>
    <row r="231" spans="1:28" ht="12.75" customHeight="1" x14ac:dyDescent="0.25">
      <c r="A231" s="200"/>
      <c r="B231" s="200"/>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row>
    <row r="232" spans="1:28" ht="12.75" customHeight="1" x14ac:dyDescent="0.25">
      <c r="A232" s="200"/>
      <c r="B232" s="200"/>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row>
    <row r="233" spans="1:28" ht="12.75" customHeight="1" x14ac:dyDescent="0.25">
      <c r="A233" s="200"/>
      <c r="B233" s="200"/>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row>
    <row r="234" spans="1:28" ht="12.75" customHeight="1" x14ac:dyDescent="0.25">
      <c r="A234" s="200"/>
      <c r="B234" s="200"/>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row>
    <row r="235" spans="1:28" ht="12.75" customHeight="1" x14ac:dyDescent="0.25">
      <c r="A235" s="200"/>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row>
    <row r="236" spans="1:28" ht="12.75" customHeight="1" x14ac:dyDescent="0.25">
      <c r="A236" s="200"/>
      <c r="B236" s="200"/>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row>
    <row r="237" spans="1:28" ht="12.75" customHeight="1" x14ac:dyDescent="0.25">
      <c r="A237" s="200"/>
      <c r="B237" s="200"/>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row>
    <row r="238" spans="1:28" ht="12.75" customHeight="1" x14ac:dyDescent="0.25">
      <c r="A238" s="200"/>
      <c r="B238" s="200"/>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row>
    <row r="239" spans="1:28" ht="12.75" customHeight="1" x14ac:dyDescent="0.25">
      <c r="A239" s="200"/>
      <c r="B239" s="200"/>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row>
    <row r="240" spans="1:28" ht="12.75" customHeight="1" x14ac:dyDescent="0.25">
      <c r="A240" s="200"/>
      <c r="B240" s="200"/>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row>
    <row r="241" spans="1:28" ht="12.75" customHeight="1" x14ac:dyDescent="0.25">
      <c r="A241" s="200"/>
      <c r="B241" s="200"/>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row>
    <row r="242" spans="1:28" ht="12.75" customHeight="1" x14ac:dyDescent="0.25">
      <c r="A242" s="200"/>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row>
    <row r="243" spans="1:28" ht="12.75" customHeight="1" x14ac:dyDescent="0.25">
      <c r="A243" s="200"/>
      <c r="B243" s="200"/>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row>
    <row r="244" spans="1:28" ht="12.75" customHeight="1" x14ac:dyDescent="0.25">
      <c r="A244" s="200"/>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row>
    <row r="245" spans="1:28" ht="12.75" customHeight="1" x14ac:dyDescent="0.25">
      <c r="A245" s="200"/>
      <c r="B245" s="200"/>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row>
    <row r="246" spans="1:28" ht="12.75" customHeight="1" x14ac:dyDescent="0.25">
      <c r="A246" s="200"/>
      <c r="B246" s="200"/>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row>
    <row r="247" spans="1:28" ht="12.75" customHeight="1" x14ac:dyDescent="0.25">
      <c r="A247" s="200"/>
      <c r="B247" s="200"/>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row>
    <row r="248" spans="1:28" ht="12.75" customHeight="1" x14ac:dyDescent="0.25">
      <c r="A248" s="200"/>
      <c r="B248" s="200"/>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row>
    <row r="249" spans="1:28" ht="12.75" customHeight="1" x14ac:dyDescent="0.25">
      <c r="A249" s="200"/>
      <c r="B249" s="200"/>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row>
    <row r="250" spans="1:28" ht="12.75" customHeight="1" x14ac:dyDescent="0.25">
      <c r="A250" s="200"/>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row>
    <row r="251" spans="1:28" ht="12.75" customHeight="1" x14ac:dyDescent="0.25">
      <c r="A251" s="200"/>
      <c r="B251" s="200"/>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row>
    <row r="252" spans="1:28" ht="12.75" customHeight="1" x14ac:dyDescent="0.25">
      <c r="A252" s="200"/>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row>
    <row r="253" spans="1:28" ht="12.75" customHeight="1" x14ac:dyDescent="0.25">
      <c r="A253" s="200"/>
      <c r="B253" s="200"/>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row>
    <row r="254" spans="1:28" ht="12.75" customHeight="1" x14ac:dyDescent="0.25">
      <c r="A254" s="200"/>
      <c r="B254" s="200"/>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row>
    <row r="255" spans="1:28" ht="12.75" customHeight="1" x14ac:dyDescent="0.25">
      <c r="A255" s="200"/>
      <c r="B255" s="200"/>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row>
    <row r="256" spans="1:28" ht="12.75" customHeight="1" x14ac:dyDescent="0.25">
      <c r="A256" s="200"/>
      <c r="B256" s="200"/>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row>
    <row r="257" spans="1:28" ht="12.75" customHeight="1" x14ac:dyDescent="0.25">
      <c r="A257" s="200"/>
      <c r="B257" s="200"/>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row>
    <row r="258" spans="1:28" ht="12.75" customHeight="1" x14ac:dyDescent="0.25">
      <c r="A258" s="200"/>
      <c r="B258" s="200"/>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row>
    <row r="259" spans="1:28" ht="12.75" customHeight="1" x14ac:dyDescent="0.25">
      <c r="A259" s="200"/>
      <c r="B259" s="200"/>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row>
    <row r="260" spans="1:28" ht="12.75" customHeight="1" x14ac:dyDescent="0.25">
      <c r="A260" s="200"/>
      <c r="B260" s="200"/>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row>
    <row r="261" spans="1:28" ht="12.75" customHeight="1" x14ac:dyDescent="0.25">
      <c r="A261" s="200"/>
      <c r="B261" s="200"/>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row>
    <row r="262" spans="1:28" ht="12.75" customHeight="1" x14ac:dyDescent="0.25">
      <c r="A262" s="200"/>
      <c r="B262" s="200"/>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row>
    <row r="263" spans="1:28" ht="12.75" customHeight="1" x14ac:dyDescent="0.25">
      <c r="A263" s="200"/>
      <c r="B263" s="200"/>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row>
    <row r="264" spans="1:28" ht="12.75" customHeight="1" x14ac:dyDescent="0.25">
      <c r="A264" s="200"/>
      <c r="B264" s="200"/>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row>
    <row r="265" spans="1:28" ht="12.75" customHeight="1" x14ac:dyDescent="0.25">
      <c r="A265" s="200"/>
      <c r="B265" s="200"/>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row>
    <row r="266" spans="1:28" ht="12.75" customHeight="1" x14ac:dyDescent="0.25">
      <c r="A266" s="200"/>
      <c r="B266" s="200"/>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row>
    <row r="267" spans="1:28" ht="12.75" customHeight="1" x14ac:dyDescent="0.25">
      <c r="A267" s="200"/>
      <c r="B267" s="200"/>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row>
    <row r="268" spans="1:28" ht="12.75" customHeight="1" x14ac:dyDescent="0.25">
      <c r="A268" s="200"/>
      <c r="B268" s="200"/>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row>
    <row r="269" spans="1:28" ht="12.75" customHeight="1" x14ac:dyDescent="0.25">
      <c r="A269" s="200"/>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row>
    <row r="270" spans="1:28" ht="12.75" customHeight="1" x14ac:dyDescent="0.25">
      <c r="A270" s="200"/>
      <c r="B270" s="200"/>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row>
    <row r="271" spans="1:28" ht="12.75" customHeight="1" x14ac:dyDescent="0.25">
      <c r="A271" s="200"/>
      <c r="B271" s="200"/>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row>
    <row r="272" spans="1:28" ht="12.75" customHeight="1" x14ac:dyDescent="0.25">
      <c r="A272" s="200"/>
      <c r="B272" s="200"/>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row>
    <row r="273" spans="1:28" ht="12.75" customHeight="1" x14ac:dyDescent="0.25">
      <c r="A273" s="200"/>
      <c r="B273" s="200"/>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row>
    <row r="274" spans="1:28" ht="12.75" customHeight="1" x14ac:dyDescent="0.25">
      <c r="A274" s="200"/>
      <c r="B274" s="200"/>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row>
    <row r="275" spans="1:28" ht="12.75" customHeight="1" x14ac:dyDescent="0.25">
      <c r="A275" s="200"/>
      <c r="B275" s="200"/>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row>
    <row r="276" spans="1:28" ht="12.75" customHeight="1" x14ac:dyDescent="0.25">
      <c r="A276" s="200"/>
      <c r="B276" s="200"/>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row>
    <row r="277" spans="1:28" ht="12.75" customHeight="1" x14ac:dyDescent="0.25">
      <c r="A277" s="200"/>
      <c r="B277" s="200"/>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row>
    <row r="278" spans="1:28" ht="12.75" customHeight="1" x14ac:dyDescent="0.25">
      <c r="A278" s="200"/>
      <c r="B278" s="200"/>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row>
    <row r="279" spans="1:28" ht="12.75" customHeight="1" x14ac:dyDescent="0.25">
      <c r="A279" s="200"/>
      <c r="B279" s="200"/>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row>
    <row r="280" spans="1:28" ht="12.75" customHeight="1" x14ac:dyDescent="0.25">
      <c r="A280" s="200"/>
      <c r="B280" s="200"/>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row>
    <row r="281" spans="1:28" ht="12.75" customHeight="1" x14ac:dyDescent="0.25">
      <c r="A281" s="200"/>
      <c r="B281" s="200"/>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row>
    <row r="282" spans="1:28" ht="12.75" customHeight="1" x14ac:dyDescent="0.25">
      <c r="A282" s="200"/>
      <c r="B282" s="200"/>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row>
    <row r="283" spans="1:28" ht="12.75" customHeight="1" x14ac:dyDescent="0.25">
      <c r="A283" s="200"/>
      <c r="B283" s="200"/>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row>
    <row r="284" spans="1:28" ht="12.75" customHeight="1" x14ac:dyDescent="0.25">
      <c r="A284" s="200"/>
      <c r="B284" s="200"/>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row>
    <row r="285" spans="1:28" ht="12.75" customHeight="1" x14ac:dyDescent="0.25">
      <c r="A285" s="200"/>
      <c r="B285" s="200"/>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row>
    <row r="286" spans="1:28" ht="12.75" customHeight="1" x14ac:dyDescent="0.25">
      <c r="A286" s="200"/>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row>
    <row r="287" spans="1:28" ht="12.75" customHeight="1" x14ac:dyDescent="0.25">
      <c r="A287" s="200"/>
      <c r="B287" s="200"/>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row>
    <row r="288" spans="1:28" ht="12.75" customHeight="1" x14ac:dyDescent="0.25">
      <c r="A288" s="200"/>
      <c r="B288" s="200"/>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row>
    <row r="289" spans="1:28" ht="12.75" customHeight="1" x14ac:dyDescent="0.25">
      <c r="A289" s="200"/>
      <c r="B289" s="200"/>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row>
    <row r="290" spans="1:28" ht="12.75" customHeight="1" x14ac:dyDescent="0.25">
      <c r="A290" s="200"/>
      <c r="B290" s="200"/>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row>
    <row r="291" spans="1:28" ht="12.75" customHeight="1" x14ac:dyDescent="0.25">
      <c r="A291" s="200"/>
      <c r="B291" s="200"/>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row>
    <row r="292" spans="1:28" ht="12.75" customHeight="1" x14ac:dyDescent="0.25">
      <c r="A292" s="200"/>
      <c r="B292" s="200"/>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row>
    <row r="293" spans="1:28" ht="12.75" customHeight="1" x14ac:dyDescent="0.25">
      <c r="A293" s="200"/>
      <c r="B293" s="200"/>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row>
    <row r="294" spans="1:28" ht="12.75" customHeight="1" x14ac:dyDescent="0.25">
      <c r="A294" s="200"/>
      <c r="B294" s="200"/>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row>
    <row r="295" spans="1:28" ht="12.75" customHeight="1" x14ac:dyDescent="0.25">
      <c r="A295" s="200"/>
      <c r="B295" s="200"/>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row>
    <row r="296" spans="1:28" ht="12.75" customHeight="1" x14ac:dyDescent="0.25">
      <c r="A296" s="200"/>
      <c r="B296" s="200"/>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row>
    <row r="297" spans="1:28" ht="12.75" customHeight="1" x14ac:dyDescent="0.25">
      <c r="A297" s="200"/>
      <c r="B297" s="200"/>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row>
    <row r="298" spans="1:28" ht="12.75" customHeight="1" x14ac:dyDescent="0.25">
      <c r="A298" s="200"/>
      <c r="B298" s="200"/>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row>
    <row r="299" spans="1:28" ht="12.75" customHeight="1" x14ac:dyDescent="0.25">
      <c r="A299" s="200"/>
      <c r="B299" s="200"/>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row>
    <row r="300" spans="1:28" ht="12.75" customHeight="1" x14ac:dyDescent="0.25">
      <c r="A300" s="200"/>
      <c r="B300" s="200"/>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row>
    <row r="301" spans="1:28" ht="12.75" customHeight="1" x14ac:dyDescent="0.25">
      <c r="A301" s="200"/>
      <c r="B301" s="200"/>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row>
    <row r="302" spans="1:28" ht="12.75" customHeight="1" x14ac:dyDescent="0.25">
      <c r="A302" s="200"/>
      <c r="B302" s="200"/>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row>
    <row r="303" spans="1:28" ht="12.75" customHeight="1" x14ac:dyDescent="0.25">
      <c r="A303" s="200"/>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row>
    <row r="304" spans="1:28" ht="12.75" customHeight="1" x14ac:dyDescent="0.25">
      <c r="A304" s="200"/>
      <c r="B304" s="200"/>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row>
    <row r="305" spans="1:28" ht="12.75" customHeight="1" x14ac:dyDescent="0.25">
      <c r="A305" s="200"/>
      <c r="B305" s="200"/>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row>
    <row r="306" spans="1:28" ht="12.75" customHeight="1" x14ac:dyDescent="0.25">
      <c r="A306" s="200"/>
      <c r="B306" s="200"/>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row>
    <row r="307" spans="1:28" ht="12.75" customHeight="1" x14ac:dyDescent="0.25">
      <c r="A307" s="200"/>
      <c r="B307" s="200"/>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row>
    <row r="308" spans="1:28" ht="12.75" customHeight="1" x14ac:dyDescent="0.25">
      <c r="A308" s="200"/>
      <c r="B308" s="200"/>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row>
    <row r="309" spans="1:28" ht="12.75" customHeight="1" x14ac:dyDescent="0.25">
      <c r="A309" s="200"/>
      <c r="B309" s="200"/>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row>
    <row r="310" spans="1:28" ht="12.75" customHeight="1" x14ac:dyDescent="0.25">
      <c r="A310" s="200"/>
      <c r="B310" s="200"/>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row>
    <row r="311" spans="1:28" ht="12.75" customHeight="1" x14ac:dyDescent="0.25">
      <c r="A311" s="200"/>
      <c r="B311" s="200"/>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row>
    <row r="312" spans="1:28" ht="12.75" customHeight="1" x14ac:dyDescent="0.25">
      <c r="A312" s="200"/>
      <c r="B312" s="200"/>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row>
    <row r="313" spans="1:28" ht="12.75" customHeight="1" x14ac:dyDescent="0.25">
      <c r="A313" s="200"/>
      <c r="B313" s="200"/>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row>
    <row r="314" spans="1:28" ht="12.75" customHeight="1" x14ac:dyDescent="0.25">
      <c r="A314" s="200"/>
      <c r="B314" s="200"/>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row>
    <row r="315" spans="1:28" ht="12.75" customHeight="1" x14ac:dyDescent="0.25">
      <c r="A315" s="200"/>
      <c r="B315" s="200"/>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row>
    <row r="316" spans="1:28" ht="12.75" customHeight="1" x14ac:dyDescent="0.25">
      <c r="A316" s="200"/>
      <c r="B316" s="200"/>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row>
    <row r="317" spans="1:28" ht="12.75" customHeight="1" x14ac:dyDescent="0.25">
      <c r="A317" s="200"/>
      <c r="B317" s="200"/>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row>
    <row r="318" spans="1:28" ht="12.75" customHeight="1" x14ac:dyDescent="0.25">
      <c r="A318" s="200"/>
      <c r="B318" s="200"/>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row>
    <row r="319" spans="1:28" ht="12.75" customHeight="1" x14ac:dyDescent="0.25">
      <c r="A319" s="200"/>
      <c r="B319" s="200"/>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row>
    <row r="320" spans="1:28" ht="12.75" customHeight="1" x14ac:dyDescent="0.25">
      <c r="A320" s="200"/>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row>
    <row r="321" spans="1:28" ht="12.75" customHeight="1" x14ac:dyDescent="0.25">
      <c r="A321" s="200"/>
      <c r="B321" s="200"/>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row>
    <row r="322" spans="1:28" ht="12.75" customHeight="1" x14ac:dyDescent="0.25">
      <c r="A322" s="200"/>
      <c r="B322" s="200"/>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row>
    <row r="323" spans="1:28" ht="12.75" customHeight="1" x14ac:dyDescent="0.25">
      <c r="A323" s="200"/>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row>
    <row r="324" spans="1:28" ht="12.75" customHeight="1" x14ac:dyDescent="0.25">
      <c r="A324" s="200"/>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row>
    <row r="325" spans="1:28" ht="12.75" customHeight="1" x14ac:dyDescent="0.25">
      <c r="A325" s="200"/>
      <c r="B325" s="200"/>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row>
    <row r="326" spans="1:28" ht="12.75" customHeight="1" x14ac:dyDescent="0.25">
      <c r="A326" s="200"/>
      <c r="B326" s="200"/>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row>
    <row r="327" spans="1:28" ht="12.75" customHeight="1" x14ac:dyDescent="0.25">
      <c r="A327" s="200"/>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row>
    <row r="328" spans="1:28" ht="12.75" customHeight="1" x14ac:dyDescent="0.25">
      <c r="A328" s="200"/>
      <c r="B328" s="200"/>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row>
    <row r="329" spans="1:28" ht="12.75" customHeight="1" x14ac:dyDescent="0.25">
      <c r="A329" s="200"/>
      <c r="B329" s="200"/>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row>
    <row r="330" spans="1:28" ht="12.75" customHeight="1" x14ac:dyDescent="0.25">
      <c r="A330" s="200"/>
      <c r="B330" s="200"/>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row>
    <row r="331" spans="1:28" ht="12.75" customHeight="1" x14ac:dyDescent="0.25">
      <c r="A331" s="200"/>
      <c r="B331" s="200"/>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row>
    <row r="332" spans="1:28" ht="12.75" customHeight="1" x14ac:dyDescent="0.25">
      <c r="A332" s="200"/>
      <c r="B332" s="200"/>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row>
    <row r="333" spans="1:28" ht="12.75" customHeight="1" x14ac:dyDescent="0.25">
      <c r="A333" s="200"/>
      <c r="B333" s="200"/>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200"/>
      <c r="AA333" s="200"/>
      <c r="AB333" s="200"/>
    </row>
    <row r="334" spans="1:28" ht="15.75" customHeight="1" x14ac:dyDescent="0.25">
      <c r="A334" s="200"/>
      <c r="B334" s="200"/>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c r="AA334" s="200"/>
      <c r="AB334" s="200"/>
    </row>
    <row r="335" spans="1:28" ht="15.75" customHeight="1" x14ac:dyDescent="0.25">
      <c r="A335" s="200"/>
      <c r="B335" s="200"/>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200"/>
      <c r="AA335" s="200"/>
      <c r="AB335" s="200"/>
    </row>
    <row r="336" spans="1:28" ht="15.75" customHeight="1" x14ac:dyDescent="0.25">
      <c r="A336" s="200"/>
      <c r="B336" s="200"/>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c r="AA336" s="200"/>
      <c r="AB336" s="200"/>
    </row>
    <row r="337" spans="1:28" ht="15.75" customHeight="1" x14ac:dyDescent="0.25">
      <c r="A337" s="200"/>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row>
    <row r="338" spans="1:28" ht="15.75" customHeight="1" x14ac:dyDescent="0.25">
      <c r="A338" s="200"/>
      <c r="B338" s="200"/>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c r="AA338" s="200"/>
      <c r="AB338" s="200"/>
    </row>
    <row r="339" spans="1:28" ht="15.75" customHeight="1" x14ac:dyDescent="0.25">
      <c r="A339" s="200"/>
      <c r="B339" s="200"/>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200"/>
      <c r="AA339" s="200"/>
      <c r="AB339" s="200"/>
    </row>
    <row r="340" spans="1:28" ht="15.75" customHeight="1" x14ac:dyDescent="0.25">
      <c r="A340" s="200"/>
      <c r="B340" s="200"/>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c r="AA340" s="200"/>
      <c r="AB340" s="200"/>
    </row>
    <row r="341" spans="1:28" ht="15.75" customHeight="1" x14ac:dyDescent="0.25">
      <c r="A341" s="200"/>
      <c r="B341" s="200"/>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c r="AA341" s="200"/>
      <c r="AB341" s="200"/>
    </row>
    <row r="342" spans="1:28" ht="15.75" customHeight="1" x14ac:dyDescent="0.25">
      <c r="A342" s="200"/>
      <c r="B342" s="200"/>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c r="AA342" s="200"/>
      <c r="AB342" s="200"/>
    </row>
    <row r="343" spans="1:28" ht="15.75" customHeight="1" x14ac:dyDescent="0.25">
      <c r="A343" s="200"/>
      <c r="B343" s="200"/>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c r="AA343" s="200"/>
      <c r="AB343" s="200"/>
    </row>
    <row r="344" spans="1:28" ht="15.75" customHeight="1" x14ac:dyDescent="0.25">
      <c r="A344" s="200"/>
      <c r="B344" s="200"/>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c r="AA344" s="200"/>
      <c r="AB344" s="200"/>
    </row>
    <row r="345" spans="1:28" ht="15.75" customHeight="1" x14ac:dyDescent="0.25">
      <c r="A345" s="200"/>
      <c r="B345" s="200"/>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row>
    <row r="346" spans="1:28" ht="15.75" customHeight="1" x14ac:dyDescent="0.25">
      <c r="A346" s="200"/>
      <c r="B346" s="200"/>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200"/>
      <c r="AA346" s="200"/>
      <c r="AB346" s="200"/>
    </row>
    <row r="347" spans="1:28" ht="15.75" customHeight="1" x14ac:dyDescent="0.25">
      <c r="A347" s="200"/>
      <c r="B347" s="200"/>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row>
    <row r="348" spans="1:28" ht="15.75" customHeight="1" x14ac:dyDescent="0.25">
      <c r="A348" s="200"/>
      <c r="B348" s="200"/>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row>
    <row r="349" spans="1:28" ht="15.75" customHeight="1" x14ac:dyDescent="0.25">
      <c r="A349" s="200"/>
      <c r="B349" s="200"/>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200"/>
      <c r="AA349" s="200"/>
      <c r="AB349" s="200"/>
    </row>
    <row r="350" spans="1:28" ht="15.75" customHeight="1" x14ac:dyDescent="0.25">
      <c r="A350" s="200"/>
      <c r="B350" s="200"/>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200"/>
      <c r="AA350" s="200"/>
      <c r="AB350" s="200"/>
    </row>
    <row r="351" spans="1:28" ht="15.75" customHeight="1" x14ac:dyDescent="0.25">
      <c r="A351" s="200"/>
      <c r="B351" s="200"/>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row>
    <row r="352" spans="1:28" ht="15.75" customHeight="1" x14ac:dyDescent="0.25">
      <c r="A352" s="200"/>
      <c r="B352" s="200"/>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row>
    <row r="353" spans="1:28" ht="15.75" customHeight="1" x14ac:dyDescent="0.25">
      <c r="A353" s="200"/>
      <c r="B353" s="200"/>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row>
    <row r="354" spans="1:28" ht="15.75" customHeight="1" x14ac:dyDescent="0.25">
      <c r="A354" s="200"/>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row>
    <row r="355" spans="1:28" ht="15.75" customHeight="1" x14ac:dyDescent="0.25">
      <c r="A355" s="200"/>
      <c r="B355" s="200"/>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row>
    <row r="356" spans="1:28" ht="15.75" customHeight="1" x14ac:dyDescent="0.25">
      <c r="A356" s="200"/>
      <c r="B356" s="200"/>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row>
    <row r="357" spans="1:28" ht="15.75" customHeight="1" x14ac:dyDescent="0.25">
      <c r="A357" s="200"/>
      <c r="B357" s="200"/>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row>
    <row r="358" spans="1:28" ht="15.75" customHeight="1" x14ac:dyDescent="0.25">
      <c r="A358" s="200"/>
      <c r="B358" s="200"/>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row>
    <row r="359" spans="1:28" ht="15.75" customHeight="1" x14ac:dyDescent="0.25">
      <c r="A359" s="200"/>
      <c r="B359" s="200"/>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row>
    <row r="360" spans="1:28" ht="15.75" customHeight="1" x14ac:dyDescent="0.25">
      <c r="A360" s="200"/>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row>
    <row r="361" spans="1:28" ht="15.75" customHeight="1" x14ac:dyDescent="0.25">
      <c r="A361" s="200"/>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row>
    <row r="362" spans="1:28" ht="15.75" customHeight="1" x14ac:dyDescent="0.25">
      <c r="A362" s="200"/>
      <c r="B362" s="200"/>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row>
    <row r="363" spans="1:28" ht="15.75" customHeight="1" x14ac:dyDescent="0.25">
      <c r="A363" s="200"/>
      <c r="B363" s="200"/>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row>
    <row r="364" spans="1:28" ht="15.75" customHeight="1" x14ac:dyDescent="0.25">
      <c r="A364" s="200"/>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row>
    <row r="365" spans="1:28" ht="15.75" customHeight="1" x14ac:dyDescent="0.25">
      <c r="A365" s="200"/>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row>
    <row r="366" spans="1:28" ht="15.75" customHeight="1" x14ac:dyDescent="0.25">
      <c r="A366" s="200"/>
      <c r="B366" s="200"/>
      <c r="C366" s="200"/>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c r="AA366" s="200"/>
      <c r="AB366" s="200"/>
    </row>
    <row r="367" spans="1:28" ht="15.75" customHeight="1" x14ac:dyDescent="0.25">
      <c r="A367" s="200"/>
      <c r="B367" s="200"/>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row>
    <row r="368" spans="1:28" ht="15.75" customHeight="1" x14ac:dyDescent="0.25">
      <c r="A368" s="200"/>
      <c r="B368" s="200"/>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row>
    <row r="369" spans="1:28" ht="15.75" customHeight="1" x14ac:dyDescent="0.25">
      <c r="A369" s="200"/>
      <c r="B369" s="200"/>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row>
    <row r="370" spans="1:28" ht="15.75" customHeight="1" x14ac:dyDescent="0.25">
      <c r="A370" s="200"/>
      <c r="B370" s="200"/>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row>
    <row r="371" spans="1:28" ht="15.75" customHeight="1" x14ac:dyDescent="0.25">
      <c r="A371" s="200"/>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row>
    <row r="372" spans="1:28" ht="15.75" customHeight="1" x14ac:dyDescent="0.25">
      <c r="A372" s="200"/>
      <c r="B372" s="200"/>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row>
    <row r="373" spans="1:28" ht="15.75" customHeight="1" x14ac:dyDescent="0.25">
      <c r="A373" s="200"/>
      <c r="B373" s="200"/>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row>
    <row r="374" spans="1:28" ht="15.75" customHeight="1" x14ac:dyDescent="0.25">
      <c r="A374" s="200"/>
      <c r="B374" s="200"/>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row>
    <row r="375" spans="1:28" ht="15.75" customHeight="1" x14ac:dyDescent="0.25">
      <c r="A375" s="200"/>
      <c r="B375" s="200"/>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row>
    <row r="376" spans="1:28" ht="15.75" customHeight="1" x14ac:dyDescent="0.25">
      <c r="A376" s="200"/>
      <c r="B376" s="200"/>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row>
    <row r="377" spans="1:28" ht="15.75" customHeight="1" x14ac:dyDescent="0.25">
      <c r="A377" s="200"/>
      <c r="B377" s="200"/>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row>
    <row r="378" spans="1:28" ht="15.75" customHeight="1" x14ac:dyDescent="0.25">
      <c r="A378" s="200"/>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row>
    <row r="379" spans="1:28" ht="15.75" customHeight="1" x14ac:dyDescent="0.25">
      <c r="A379" s="200"/>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row>
    <row r="380" spans="1:28" ht="15.75" customHeight="1" x14ac:dyDescent="0.25">
      <c r="A380" s="200"/>
      <c r="B380" s="200"/>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row>
    <row r="381" spans="1:28" ht="15.75" customHeight="1" x14ac:dyDescent="0.25">
      <c r="A381" s="200"/>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row>
    <row r="382" spans="1:28" ht="15.75" customHeight="1" x14ac:dyDescent="0.25">
      <c r="A382" s="200"/>
      <c r="B382" s="200"/>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c r="AA382" s="200"/>
      <c r="AB382" s="200"/>
    </row>
    <row r="383" spans="1:28" ht="15.75" customHeight="1" x14ac:dyDescent="0.25">
      <c r="A383" s="200"/>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c r="AA383" s="200"/>
      <c r="AB383" s="200"/>
    </row>
    <row r="384" spans="1:28" ht="15.75" customHeight="1" x14ac:dyDescent="0.25">
      <c r="A384" s="200"/>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c r="AA384" s="200"/>
      <c r="AB384" s="200"/>
    </row>
    <row r="385" spans="1:28" ht="15.75" customHeight="1" x14ac:dyDescent="0.25">
      <c r="A385" s="200"/>
      <c r="B385" s="200"/>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row>
    <row r="386" spans="1:28" ht="15.75" customHeight="1" x14ac:dyDescent="0.25">
      <c r="A386" s="200"/>
      <c r="B386" s="200"/>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row>
    <row r="387" spans="1:28" ht="15.75" customHeight="1" x14ac:dyDescent="0.25">
      <c r="A387" s="200"/>
      <c r="B387" s="200"/>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row>
    <row r="388" spans="1:28" ht="15.75" customHeight="1" x14ac:dyDescent="0.25">
      <c r="A388" s="200"/>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row>
    <row r="389" spans="1:28" ht="15.75" customHeight="1" x14ac:dyDescent="0.25">
      <c r="A389" s="200"/>
      <c r="B389" s="200"/>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c r="AA389" s="200"/>
      <c r="AB389" s="200"/>
    </row>
    <row r="390" spans="1:28" ht="15.75" customHeight="1" x14ac:dyDescent="0.25">
      <c r="A390" s="200"/>
      <c r="B390" s="200"/>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c r="AA390" s="200"/>
      <c r="AB390" s="200"/>
    </row>
    <row r="391" spans="1:28" ht="15.75" customHeight="1" x14ac:dyDescent="0.25">
      <c r="A391" s="200"/>
      <c r="B391" s="200"/>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c r="AA391" s="200"/>
      <c r="AB391" s="200"/>
    </row>
    <row r="392" spans="1:28" ht="15.75" customHeight="1" x14ac:dyDescent="0.25">
      <c r="A392" s="200"/>
      <c r="B392" s="200"/>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row>
    <row r="393" spans="1:28" ht="15.75" customHeight="1" x14ac:dyDescent="0.25">
      <c r="A393" s="200"/>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row>
    <row r="394" spans="1:28" ht="15.75" customHeight="1" x14ac:dyDescent="0.25">
      <c r="A394" s="200"/>
      <c r="B394" s="200"/>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row>
    <row r="395" spans="1:28" ht="15.75" customHeight="1" x14ac:dyDescent="0.25">
      <c r="A395" s="200"/>
      <c r="B395" s="200"/>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row>
    <row r="396" spans="1:28" ht="15.75" customHeight="1" x14ac:dyDescent="0.25">
      <c r="A396" s="200"/>
      <c r="B396" s="200"/>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row>
    <row r="397" spans="1:28" ht="15.75" customHeight="1" x14ac:dyDescent="0.25">
      <c r="A397" s="200"/>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row>
    <row r="398" spans="1:28" ht="15.75" customHeight="1" x14ac:dyDescent="0.25">
      <c r="A398" s="200"/>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row>
    <row r="399" spans="1:28" ht="15.75" customHeight="1" x14ac:dyDescent="0.25">
      <c r="A399" s="200"/>
      <c r="B399" s="200"/>
      <c r="C399" s="200"/>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c r="AA399" s="200"/>
      <c r="AB399" s="200"/>
    </row>
    <row r="400" spans="1:28" ht="15.75" customHeight="1" x14ac:dyDescent="0.25">
      <c r="A400" s="200"/>
      <c r="B400" s="200"/>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row>
    <row r="401" spans="1:28" ht="15.75" customHeight="1" x14ac:dyDescent="0.25">
      <c r="A401" s="200"/>
      <c r="B401" s="20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row>
    <row r="402" spans="1:28" ht="15.75" customHeight="1" x14ac:dyDescent="0.25">
      <c r="A402" s="200"/>
      <c r="B402" s="20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row>
    <row r="403" spans="1:28" ht="15.75" customHeight="1" x14ac:dyDescent="0.25">
      <c r="A403" s="200"/>
      <c r="B403" s="200"/>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row>
    <row r="404" spans="1:28" ht="15.75" customHeight="1" x14ac:dyDescent="0.25">
      <c r="A404" s="200"/>
      <c r="B404" s="200"/>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row>
    <row r="405" spans="1:28" ht="15.75" customHeight="1" x14ac:dyDescent="0.25">
      <c r="A405" s="200"/>
      <c r="B405" s="200"/>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row>
    <row r="406" spans="1:28" ht="15.75" customHeight="1" x14ac:dyDescent="0.25">
      <c r="A406" s="200"/>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row>
    <row r="407" spans="1:28" ht="15.75" customHeight="1" x14ac:dyDescent="0.25">
      <c r="A407" s="200"/>
      <c r="B407" s="200"/>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c r="AA407" s="200"/>
      <c r="AB407" s="200"/>
    </row>
    <row r="408" spans="1:28" ht="15.75" customHeight="1" x14ac:dyDescent="0.25">
      <c r="A408" s="200"/>
      <c r="B408" s="200"/>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c r="AA408" s="200"/>
      <c r="AB408" s="200"/>
    </row>
    <row r="409" spans="1:28" ht="15.75" customHeight="1" x14ac:dyDescent="0.25">
      <c r="A409" s="200"/>
      <c r="B409" s="200"/>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c r="AA409" s="200"/>
      <c r="AB409" s="200"/>
    </row>
    <row r="410" spans="1:28" ht="15.75" customHeight="1" x14ac:dyDescent="0.25">
      <c r="A410" s="200"/>
      <c r="B410" s="200"/>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200"/>
      <c r="AA410" s="200"/>
      <c r="AB410" s="200"/>
    </row>
    <row r="411" spans="1:28" ht="15.75" customHeight="1" x14ac:dyDescent="0.25">
      <c r="A411" s="200"/>
      <c r="B411" s="200"/>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c r="AA411" s="200"/>
      <c r="AB411" s="200"/>
    </row>
    <row r="412" spans="1:28" ht="15.75" customHeight="1" x14ac:dyDescent="0.25">
      <c r="A412" s="200"/>
      <c r="B412" s="200"/>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c r="AA412" s="200"/>
      <c r="AB412" s="200"/>
    </row>
    <row r="413" spans="1:28" ht="15.75" customHeight="1" x14ac:dyDescent="0.25">
      <c r="A413" s="200"/>
      <c r="B413" s="200"/>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c r="AA413" s="200"/>
      <c r="AB413" s="200"/>
    </row>
    <row r="414" spans="1:28" ht="15.75" customHeight="1" x14ac:dyDescent="0.25">
      <c r="A414" s="200"/>
      <c r="B414" s="200"/>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200"/>
      <c r="AA414" s="200"/>
      <c r="AB414" s="200"/>
    </row>
    <row r="415" spans="1:28" ht="15.75" customHeight="1" x14ac:dyDescent="0.25">
      <c r="A415" s="200"/>
      <c r="B415" s="200"/>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c r="AA415" s="200"/>
      <c r="AB415" s="200"/>
    </row>
    <row r="416" spans="1:28" ht="15.75" customHeight="1" x14ac:dyDescent="0.25">
      <c r="A416" s="200"/>
      <c r="B416" s="200"/>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c r="AA416" s="200"/>
      <c r="AB416" s="200"/>
    </row>
    <row r="417" spans="1:28" ht="15.75" customHeight="1" x14ac:dyDescent="0.25">
      <c r="A417" s="200"/>
      <c r="B417" s="200"/>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200"/>
      <c r="Z417" s="200"/>
      <c r="AA417" s="200"/>
      <c r="AB417" s="200"/>
    </row>
    <row r="418" spans="1:28" ht="15.75" customHeight="1" x14ac:dyDescent="0.25">
      <c r="A418" s="200"/>
      <c r="B418" s="200"/>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200"/>
      <c r="AA418" s="200"/>
      <c r="AB418" s="200"/>
    </row>
    <row r="419" spans="1:28" ht="15.75" customHeight="1" x14ac:dyDescent="0.25">
      <c r="A419" s="200"/>
      <c r="B419" s="200"/>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200"/>
      <c r="AA419" s="200"/>
      <c r="AB419" s="200"/>
    </row>
    <row r="420" spans="1:28" ht="15.75" customHeight="1" x14ac:dyDescent="0.25">
      <c r="A420" s="200"/>
      <c r="B420" s="200"/>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c r="AA420" s="200"/>
      <c r="AB420" s="200"/>
    </row>
    <row r="421" spans="1:28" ht="15.75" customHeight="1" x14ac:dyDescent="0.25">
      <c r="A421" s="200"/>
      <c r="B421" s="200"/>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200"/>
      <c r="AA421" s="200"/>
      <c r="AB421" s="200"/>
    </row>
    <row r="422" spans="1:28" ht="15.75" customHeight="1" x14ac:dyDescent="0.25">
      <c r="A422" s="200"/>
      <c r="B422" s="200"/>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200"/>
      <c r="AA422" s="200"/>
      <c r="AB422" s="200"/>
    </row>
    <row r="423" spans="1:28" ht="15.75" customHeight="1" x14ac:dyDescent="0.25">
      <c r="A423" s="200"/>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row>
    <row r="424" spans="1:28" ht="15.75" customHeight="1" x14ac:dyDescent="0.25">
      <c r="A424" s="200"/>
      <c r="B424" s="200"/>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c r="AA424" s="200"/>
      <c r="AB424" s="200"/>
    </row>
    <row r="425" spans="1:28" ht="15.75" customHeight="1" x14ac:dyDescent="0.25">
      <c r="A425" s="200"/>
      <c r="B425" s="200"/>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c r="AA425" s="200"/>
      <c r="AB425" s="200"/>
    </row>
    <row r="426" spans="1:28" ht="15.75" customHeight="1" x14ac:dyDescent="0.25">
      <c r="A426" s="200"/>
      <c r="B426" s="200"/>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200"/>
      <c r="AA426" s="200"/>
      <c r="AB426" s="200"/>
    </row>
    <row r="427" spans="1:28" ht="15.75" customHeight="1" x14ac:dyDescent="0.25">
      <c r="A427" s="200"/>
      <c r="B427" s="200"/>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row>
    <row r="428" spans="1:28" ht="15.75" customHeight="1" x14ac:dyDescent="0.25">
      <c r="A428" s="200"/>
      <c r="B428" s="200"/>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row>
    <row r="429" spans="1:28" ht="15.75" customHeight="1" x14ac:dyDescent="0.25">
      <c r="A429" s="200"/>
      <c r="B429" s="200"/>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row>
    <row r="430" spans="1:28" ht="15.75" customHeight="1" x14ac:dyDescent="0.25">
      <c r="A430" s="200"/>
      <c r="B430" s="200"/>
      <c r="C430" s="200"/>
      <c r="D430" s="200"/>
      <c r="E430" s="200"/>
      <c r="F430" s="200"/>
      <c r="G430" s="200"/>
      <c r="H430" s="200"/>
      <c r="I430" s="200"/>
      <c r="J430" s="200"/>
      <c r="K430" s="200"/>
      <c r="L430" s="200"/>
      <c r="M430" s="200"/>
      <c r="N430" s="200"/>
      <c r="O430" s="200"/>
      <c r="P430" s="200"/>
      <c r="Q430" s="200"/>
      <c r="R430" s="200"/>
      <c r="S430" s="200"/>
      <c r="T430" s="200"/>
      <c r="U430" s="200"/>
      <c r="V430" s="200"/>
      <c r="W430" s="200"/>
      <c r="X430" s="200"/>
      <c r="Y430" s="200"/>
      <c r="Z430" s="200"/>
      <c r="AA430" s="200"/>
      <c r="AB430" s="200"/>
    </row>
    <row r="431" spans="1:28" ht="15.75" customHeight="1" x14ac:dyDescent="0.25">
      <c r="A431" s="200"/>
      <c r="B431" s="200"/>
      <c r="C431" s="200"/>
      <c r="D431" s="200"/>
      <c r="E431" s="200"/>
      <c r="F431" s="200"/>
      <c r="G431" s="200"/>
      <c r="H431" s="200"/>
      <c r="I431" s="200"/>
      <c r="J431" s="200"/>
      <c r="K431" s="200"/>
      <c r="L431" s="200"/>
      <c r="M431" s="200"/>
      <c r="N431" s="200"/>
      <c r="O431" s="200"/>
      <c r="P431" s="200"/>
      <c r="Q431" s="200"/>
      <c r="R431" s="200"/>
      <c r="S431" s="200"/>
      <c r="T431" s="200"/>
      <c r="U431" s="200"/>
      <c r="V431" s="200"/>
      <c r="W431" s="200"/>
      <c r="X431" s="200"/>
      <c r="Y431" s="200"/>
      <c r="Z431" s="200"/>
      <c r="AA431" s="200"/>
      <c r="AB431" s="200"/>
    </row>
    <row r="432" spans="1:28" ht="15.75" customHeight="1" x14ac:dyDescent="0.25">
      <c r="A432" s="200"/>
      <c r="B432" s="200"/>
      <c r="C432" s="200"/>
      <c r="D432" s="200"/>
      <c r="E432" s="200"/>
      <c r="F432" s="200"/>
      <c r="G432" s="200"/>
      <c r="H432" s="200"/>
      <c r="I432" s="200"/>
      <c r="J432" s="200"/>
      <c r="K432" s="200"/>
      <c r="L432" s="200"/>
      <c r="M432" s="200"/>
      <c r="N432" s="200"/>
      <c r="O432" s="200"/>
      <c r="P432" s="200"/>
      <c r="Q432" s="200"/>
      <c r="R432" s="200"/>
      <c r="S432" s="200"/>
      <c r="T432" s="200"/>
      <c r="U432" s="200"/>
      <c r="V432" s="200"/>
      <c r="W432" s="200"/>
      <c r="X432" s="200"/>
      <c r="Y432" s="200"/>
      <c r="Z432" s="200"/>
      <c r="AA432" s="200"/>
      <c r="AB432" s="200"/>
    </row>
    <row r="433" spans="1:28" ht="15.75" customHeight="1" x14ac:dyDescent="0.25">
      <c r="A433" s="200"/>
      <c r="B433" s="200"/>
      <c r="C433" s="200"/>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200"/>
      <c r="AA433" s="200"/>
      <c r="AB433" s="200"/>
    </row>
    <row r="434" spans="1:28" ht="15.75" customHeight="1" x14ac:dyDescent="0.25">
      <c r="A434" s="200"/>
      <c r="B434" s="200"/>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row>
    <row r="435" spans="1:28" ht="15.75" customHeight="1" x14ac:dyDescent="0.25">
      <c r="A435" s="200"/>
      <c r="B435" s="200"/>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row>
    <row r="436" spans="1:28" ht="15.75" customHeight="1" x14ac:dyDescent="0.25">
      <c r="A436" s="200"/>
      <c r="B436" s="200"/>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c r="AA436" s="200"/>
      <c r="AB436" s="200"/>
    </row>
    <row r="437" spans="1:28" ht="15.75" customHeight="1" x14ac:dyDescent="0.25">
      <c r="A437" s="200"/>
      <c r="B437" s="200"/>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row>
    <row r="438" spans="1:28" ht="15.75" customHeight="1" x14ac:dyDescent="0.25">
      <c r="A438" s="200"/>
      <c r="B438" s="200"/>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c r="AA438" s="200"/>
      <c r="AB438" s="200"/>
    </row>
    <row r="439" spans="1:28" ht="15.75" customHeight="1" x14ac:dyDescent="0.25">
      <c r="A439" s="200"/>
      <c r="B439" s="200"/>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c r="AA439" s="200"/>
      <c r="AB439" s="200"/>
    </row>
    <row r="440" spans="1:28" ht="15.75" customHeight="1" x14ac:dyDescent="0.25">
      <c r="A440" s="200"/>
      <c r="B440" s="200"/>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c r="AA440" s="200"/>
      <c r="AB440" s="200"/>
    </row>
    <row r="441" spans="1:28" ht="15.75" customHeight="1" x14ac:dyDescent="0.25">
      <c r="A441" s="200"/>
      <c r="B441" s="200"/>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c r="AA441" s="200"/>
      <c r="AB441" s="200"/>
    </row>
    <row r="442" spans="1:28" ht="15.75" customHeight="1" x14ac:dyDescent="0.25">
      <c r="A442" s="200"/>
      <c r="B442" s="200"/>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row>
    <row r="443" spans="1:28" ht="15.75" customHeight="1" x14ac:dyDescent="0.25">
      <c r="A443" s="200"/>
      <c r="B443" s="200"/>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row>
    <row r="444" spans="1:28" ht="15.75" customHeight="1" x14ac:dyDescent="0.25">
      <c r="A444" s="200"/>
      <c r="B444" s="200"/>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c r="AA444" s="200"/>
      <c r="AB444" s="200"/>
    </row>
    <row r="445" spans="1:28" ht="15.75" customHeight="1" x14ac:dyDescent="0.25">
      <c r="A445" s="200"/>
      <c r="B445" s="200"/>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200"/>
      <c r="AA445" s="200"/>
      <c r="AB445" s="200"/>
    </row>
    <row r="446" spans="1:28" ht="15.75" customHeight="1" x14ac:dyDescent="0.25">
      <c r="A446" s="200"/>
      <c r="B446" s="200"/>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200"/>
      <c r="AA446" s="200"/>
      <c r="AB446" s="200"/>
    </row>
    <row r="447" spans="1:28" ht="15.75" customHeight="1" x14ac:dyDescent="0.25">
      <c r="A447" s="200"/>
      <c r="B447" s="200"/>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row>
    <row r="448" spans="1:28" ht="15.75" customHeight="1" x14ac:dyDescent="0.25">
      <c r="A448" s="200"/>
      <c r="B448" s="200"/>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c r="AA448" s="200"/>
      <c r="AB448" s="200"/>
    </row>
    <row r="449" spans="1:28" ht="15.75" customHeight="1" x14ac:dyDescent="0.25">
      <c r="A449" s="200"/>
      <c r="B449" s="200"/>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row>
    <row r="450" spans="1:28" ht="15.75" customHeight="1" x14ac:dyDescent="0.25">
      <c r="A450" s="200"/>
      <c r="B450" s="200"/>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200"/>
      <c r="AA450" s="200"/>
      <c r="AB450" s="200"/>
    </row>
    <row r="451" spans="1:28" ht="15.75" customHeight="1" x14ac:dyDescent="0.25">
      <c r="A451" s="200"/>
      <c r="B451" s="200"/>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200"/>
      <c r="AA451" s="200"/>
      <c r="AB451" s="200"/>
    </row>
    <row r="452" spans="1:28" ht="15.75" customHeight="1" x14ac:dyDescent="0.25">
      <c r="A452" s="200"/>
      <c r="B452" s="200"/>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row>
    <row r="453" spans="1:28" ht="15.75" customHeight="1" x14ac:dyDescent="0.25">
      <c r="A453" s="200"/>
      <c r="B453" s="200"/>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200"/>
      <c r="AA453" s="200"/>
      <c r="AB453" s="200"/>
    </row>
    <row r="454" spans="1:28" ht="15.75" customHeight="1" x14ac:dyDescent="0.25">
      <c r="A454" s="200"/>
      <c r="B454" s="200"/>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c r="AA454" s="200"/>
      <c r="AB454" s="200"/>
    </row>
    <row r="455" spans="1:28" ht="15.75" customHeight="1" x14ac:dyDescent="0.25">
      <c r="A455" s="200"/>
      <c r="B455" s="200"/>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c r="AA455" s="200"/>
      <c r="AB455" s="200"/>
    </row>
    <row r="456" spans="1:28" ht="15.75" customHeight="1" x14ac:dyDescent="0.25">
      <c r="A456" s="200"/>
      <c r="B456" s="200"/>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row>
    <row r="457" spans="1:28" ht="15.75" customHeight="1" x14ac:dyDescent="0.25">
      <c r="A457" s="200"/>
      <c r="B457" s="200"/>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row>
    <row r="458" spans="1:28" ht="15.75" customHeight="1" x14ac:dyDescent="0.25">
      <c r="A458" s="200"/>
      <c r="B458" s="200"/>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c r="AA458" s="200"/>
      <c r="AB458" s="200"/>
    </row>
    <row r="459" spans="1:28" ht="15.75" customHeight="1" x14ac:dyDescent="0.25">
      <c r="A459" s="200"/>
      <c r="B459" s="200"/>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row>
    <row r="460" spans="1:28" ht="15.75" customHeight="1" x14ac:dyDescent="0.25">
      <c r="A460" s="200"/>
      <c r="B460" s="200"/>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row>
    <row r="461" spans="1:28" ht="15.75" customHeight="1" x14ac:dyDescent="0.25">
      <c r="A461" s="200"/>
      <c r="B461" s="200"/>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c r="AA461" s="200"/>
      <c r="AB461" s="200"/>
    </row>
    <row r="462" spans="1:28" ht="15.75" customHeight="1" x14ac:dyDescent="0.25">
      <c r="A462" s="200"/>
      <c r="B462" s="200"/>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row>
    <row r="463" spans="1:28" ht="15.75" customHeight="1" x14ac:dyDescent="0.25">
      <c r="A463" s="200"/>
      <c r="B463" s="200"/>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row>
    <row r="464" spans="1:28" ht="15.75" customHeight="1" x14ac:dyDescent="0.25">
      <c r="A464" s="200"/>
      <c r="B464" s="200"/>
      <c r="C464" s="200"/>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200"/>
      <c r="AA464" s="200"/>
      <c r="AB464" s="200"/>
    </row>
    <row r="465" spans="1:28" ht="15.75" customHeight="1" x14ac:dyDescent="0.25">
      <c r="A465" s="200"/>
      <c r="B465" s="200"/>
      <c r="C465" s="200"/>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200"/>
      <c r="AA465" s="200"/>
      <c r="AB465" s="200"/>
    </row>
    <row r="466" spans="1:28" ht="15.75" customHeight="1" x14ac:dyDescent="0.25">
      <c r="A466" s="200"/>
      <c r="B466" s="200"/>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200"/>
      <c r="AA466" s="200"/>
      <c r="AB466" s="200"/>
    </row>
    <row r="467" spans="1:28" ht="15.75" customHeight="1" x14ac:dyDescent="0.25">
      <c r="A467" s="200"/>
      <c r="B467" s="200"/>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row>
    <row r="468" spans="1:28" ht="15.75" customHeight="1" x14ac:dyDescent="0.25">
      <c r="A468" s="200"/>
      <c r="B468" s="200"/>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row>
    <row r="469" spans="1:28" ht="15.75" customHeight="1" x14ac:dyDescent="0.25">
      <c r="A469" s="200"/>
      <c r="B469" s="200"/>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row>
    <row r="470" spans="1:28" ht="15.75" customHeight="1" x14ac:dyDescent="0.25">
      <c r="A470" s="200"/>
      <c r="B470" s="200"/>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row>
    <row r="471" spans="1:28" ht="15.75" customHeight="1" x14ac:dyDescent="0.25">
      <c r="A471" s="200"/>
      <c r="B471" s="200"/>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row>
    <row r="472" spans="1:28" ht="15.75" customHeight="1" x14ac:dyDescent="0.25">
      <c r="A472" s="200"/>
      <c r="B472" s="200"/>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c r="AA472" s="200"/>
      <c r="AB472" s="200"/>
    </row>
    <row r="473" spans="1:28" ht="15.75" customHeight="1" x14ac:dyDescent="0.25">
      <c r="A473" s="200"/>
      <c r="B473" s="200"/>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row>
    <row r="474" spans="1:28" ht="15.75" customHeight="1" x14ac:dyDescent="0.25">
      <c r="A474" s="200"/>
      <c r="B474" s="200"/>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row>
    <row r="475" spans="1:28" ht="15.75" customHeight="1" x14ac:dyDescent="0.25">
      <c r="A475" s="200"/>
      <c r="B475" s="200"/>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c r="AA475" s="200"/>
      <c r="AB475" s="200"/>
    </row>
    <row r="476" spans="1:28" ht="15.75" customHeight="1" x14ac:dyDescent="0.25">
      <c r="A476" s="200"/>
      <c r="B476" s="200"/>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row>
    <row r="477" spans="1:28" ht="15.75" customHeight="1" x14ac:dyDescent="0.25">
      <c r="A477" s="200"/>
      <c r="B477" s="200"/>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c r="AA477" s="200"/>
      <c r="AB477" s="200"/>
    </row>
    <row r="478" spans="1:28" ht="15.75" customHeight="1" x14ac:dyDescent="0.25">
      <c r="A478" s="200"/>
      <c r="B478" s="200"/>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row>
    <row r="479" spans="1:28" ht="15.75" customHeight="1" x14ac:dyDescent="0.25">
      <c r="A479" s="200"/>
      <c r="B479" s="200"/>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row>
    <row r="480" spans="1:28" ht="15.75" customHeight="1" x14ac:dyDescent="0.25">
      <c r="A480" s="200"/>
      <c r="B480" s="200"/>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row>
    <row r="481" spans="1:28" ht="15.75" customHeight="1" x14ac:dyDescent="0.25">
      <c r="A481" s="200"/>
      <c r="B481" s="200"/>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row>
    <row r="482" spans="1:28" ht="15.75" customHeight="1" x14ac:dyDescent="0.25">
      <c r="A482" s="200"/>
      <c r="B482" s="200"/>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row>
    <row r="483" spans="1:28" ht="15.75" customHeight="1" x14ac:dyDescent="0.25">
      <c r="A483" s="200"/>
      <c r="B483" s="200"/>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row>
    <row r="484" spans="1:28" ht="15.75" customHeight="1" x14ac:dyDescent="0.25">
      <c r="A484" s="200"/>
      <c r="B484" s="200"/>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c r="AB484" s="200"/>
    </row>
    <row r="485" spans="1:28" ht="15.75" customHeight="1" x14ac:dyDescent="0.25">
      <c r="A485" s="200"/>
      <c r="B485" s="200"/>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c r="AA485" s="200"/>
      <c r="AB485" s="200"/>
    </row>
    <row r="486" spans="1:28" ht="15.75" customHeight="1" x14ac:dyDescent="0.25">
      <c r="A486" s="200"/>
      <c r="B486" s="200"/>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row>
    <row r="487" spans="1:28" ht="15.75" customHeight="1" x14ac:dyDescent="0.25">
      <c r="A487" s="200"/>
      <c r="B487" s="200"/>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c r="AA487" s="200"/>
      <c r="AB487" s="200"/>
    </row>
    <row r="488" spans="1:28" ht="15.75" customHeight="1" x14ac:dyDescent="0.25">
      <c r="A488" s="200"/>
      <c r="B488" s="200"/>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c r="AA488" s="200"/>
      <c r="AB488" s="200"/>
    </row>
    <row r="489" spans="1:28" ht="15.75" customHeight="1" x14ac:dyDescent="0.25">
      <c r="A489" s="200"/>
      <c r="B489" s="200"/>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row>
    <row r="490" spans="1:28" ht="15.75" customHeight="1" x14ac:dyDescent="0.25">
      <c r="A490" s="200"/>
      <c r="B490" s="200"/>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c r="AA490" s="200"/>
      <c r="AB490" s="200"/>
    </row>
    <row r="491" spans="1:28" ht="15.75" customHeight="1" x14ac:dyDescent="0.25">
      <c r="A491" s="200"/>
      <c r="B491" s="200"/>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row>
    <row r="492" spans="1:28" ht="15.75" customHeight="1" x14ac:dyDescent="0.25">
      <c r="A492" s="200"/>
      <c r="B492" s="200"/>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row>
    <row r="493" spans="1:28" ht="15.75" customHeight="1" x14ac:dyDescent="0.25">
      <c r="A493" s="200"/>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row>
    <row r="494" spans="1:28" ht="15.75" customHeight="1" x14ac:dyDescent="0.25">
      <c r="A494" s="200"/>
      <c r="B494" s="200"/>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c r="AA494" s="200"/>
      <c r="AB494" s="200"/>
    </row>
    <row r="495" spans="1:28" ht="15.75" customHeight="1" x14ac:dyDescent="0.25">
      <c r="A495" s="200"/>
      <c r="B495" s="200"/>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row>
    <row r="496" spans="1:28" ht="15.75" customHeight="1" x14ac:dyDescent="0.25">
      <c r="A496" s="200"/>
      <c r="B496" s="200"/>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200"/>
      <c r="AA496" s="200"/>
      <c r="AB496" s="200"/>
    </row>
    <row r="497" spans="1:28" ht="15.75" customHeight="1" x14ac:dyDescent="0.25">
      <c r="A497" s="200"/>
      <c r="B497" s="200"/>
      <c r="C497" s="200"/>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c r="AA497" s="200"/>
      <c r="AB497" s="200"/>
    </row>
    <row r="498" spans="1:28" ht="15.75" customHeight="1" x14ac:dyDescent="0.25">
      <c r="A498" s="200"/>
      <c r="B498" s="200"/>
      <c r="C498" s="200"/>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200"/>
      <c r="AA498" s="200"/>
      <c r="AB498" s="200"/>
    </row>
    <row r="499" spans="1:28" ht="15.75" customHeight="1" x14ac:dyDescent="0.25">
      <c r="A499" s="200"/>
      <c r="B499" s="200"/>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200"/>
      <c r="AA499" s="200"/>
      <c r="AB499" s="200"/>
    </row>
    <row r="500" spans="1:28" ht="15.75" customHeight="1" x14ac:dyDescent="0.25">
      <c r="A500" s="200"/>
      <c r="B500" s="200"/>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c r="AA500" s="200"/>
      <c r="AB500" s="200"/>
    </row>
    <row r="501" spans="1:28" ht="15.75" customHeight="1" x14ac:dyDescent="0.25">
      <c r="A501" s="200"/>
      <c r="B501" s="200"/>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c r="AA501" s="200"/>
      <c r="AB501" s="200"/>
    </row>
    <row r="502" spans="1:28" ht="15.75" customHeight="1" x14ac:dyDescent="0.25">
      <c r="A502" s="200"/>
      <c r="B502" s="200"/>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200"/>
      <c r="AA502" s="200"/>
      <c r="AB502" s="200"/>
    </row>
    <row r="503" spans="1:28" ht="15.75" customHeight="1" x14ac:dyDescent="0.25">
      <c r="A503" s="200"/>
      <c r="B503" s="200"/>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c r="AA503" s="200"/>
      <c r="AB503" s="200"/>
    </row>
    <row r="504" spans="1:28" ht="15.75" customHeight="1" x14ac:dyDescent="0.25">
      <c r="A504" s="200"/>
      <c r="B504" s="200"/>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200"/>
      <c r="AA504" s="200"/>
      <c r="AB504" s="200"/>
    </row>
    <row r="505" spans="1:28" ht="15.75" customHeight="1" x14ac:dyDescent="0.25">
      <c r="A505" s="200"/>
      <c r="B505" s="200"/>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c r="AA505" s="200"/>
      <c r="AB505" s="200"/>
    </row>
    <row r="506" spans="1:28" ht="15.75" customHeight="1" x14ac:dyDescent="0.25">
      <c r="A506" s="200"/>
      <c r="B506" s="200"/>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c r="AA506" s="200"/>
      <c r="AB506" s="200"/>
    </row>
    <row r="507" spans="1:28" ht="15.75" customHeight="1" x14ac:dyDescent="0.25">
      <c r="A507" s="200"/>
      <c r="B507" s="200"/>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row>
    <row r="508" spans="1:28" ht="15.75" customHeight="1" x14ac:dyDescent="0.25">
      <c r="A508" s="200"/>
      <c r="B508" s="200"/>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c r="AA508" s="200"/>
      <c r="AB508" s="200"/>
    </row>
    <row r="509" spans="1:28" ht="15.75" customHeight="1" x14ac:dyDescent="0.25">
      <c r="A509" s="200"/>
      <c r="B509" s="200"/>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c r="AA509" s="200"/>
      <c r="AB509" s="200"/>
    </row>
    <row r="510" spans="1:28" ht="15.75" customHeight="1" x14ac:dyDescent="0.25">
      <c r="A510" s="200"/>
      <c r="B510" s="200"/>
      <c r="C510" s="200"/>
      <c r="D510" s="200"/>
      <c r="E510" s="200"/>
      <c r="F510" s="200"/>
      <c r="G510" s="200"/>
      <c r="H510" s="200"/>
      <c r="I510" s="200"/>
      <c r="J510" s="200"/>
      <c r="K510" s="200"/>
      <c r="L510" s="200"/>
      <c r="M510" s="200"/>
      <c r="N510" s="200"/>
      <c r="O510" s="200"/>
      <c r="P510" s="200"/>
      <c r="Q510" s="200"/>
      <c r="R510" s="200"/>
      <c r="S510" s="200"/>
      <c r="T510" s="200"/>
      <c r="U510" s="200"/>
      <c r="V510" s="200"/>
      <c r="W510" s="200"/>
      <c r="X510" s="200"/>
      <c r="Y510" s="200"/>
      <c r="Z510" s="200"/>
      <c r="AA510" s="200"/>
      <c r="AB510" s="200"/>
    </row>
    <row r="511" spans="1:28" ht="15.75" customHeight="1" x14ac:dyDescent="0.25">
      <c r="A511" s="200"/>
      <c r="B511" s="200"/>
      <c r="C511" s="200"/>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200"/>
      <c r="AA511" s="200"/>
      <c r="AB511" s="200"/>
    </row>
    <row r="512" spans="1:28" ht="15.75" customHeight="1" x14ac:dyDescent="0.25">
      <c r="A512" s="200"/>
      <c r="B512" s="200"/>
      <c r="C512" s="200"/>
      <c r="D512" s="200"/>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200"/>
      <c r="AA512" s="200"/>
      <c r="AB512" s="200"/>
    </row>
    <row r="513" spans="1:28" ht="15.75" customHeight="1" x14ac:dyDescent="0.25">
      <c r="A513" s="200"/>
      <c r="B513" s="200"/>
      <c r="C513" s="200"/>
      <c r="D513" s="200"/>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c r="AA513" s="200"/>
      <c r="AB513" s="200"/>
    </row>
    <row r="514" spans="1:28" ht="15.75" customHeight="1" x14ac:dyDescent="0.25">
      <c r="A514" s="200"/>
      <c r="B514" s="200"/>
      <c r="C514" s="200"/>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200"/>
      <c r="AA514" s="200"/>
      <c r="AB514" s="200"/>
    </row>
    <row r="515" spans="1:28" ht="15.75" customHeight="1" x14ac:dyDescent="0.25">
      <c r="A515" s="200"/>
      <c r="B515" s="200"/>
      <c r="C515" s="200"/>
      <c r="D515" s="200"/>
      <c r="E515" s="200"/>
      <c r="F515" s="200"/>
      <c r="G515" s="200"/>
      <c r="H515" s="200"/>
      <c r="I515" s="200"/>
      <c r="J515" s="200"/>
      <c r="K515" s="200"/>
      <c r="L515" s="200"/>
      <c r="M515" s="200"/>
      <c r="N515" s="200"/>
      <c r="O515" s="200"/>
      <c r="P515" s="200"/>
      <c r="Q515" s="200"/>
      <c r="R515" s="200"/>
      <c r="S515" s="200"/>
      <c r="T515" s="200"/>
      <c r="U515" s="200"/>
      <c r="V515" s="200"/>
      <c r="W515" s="200"/>
      <c r="X515" s="200"/>
      <c r="Y515" s="200"/>
      <c r="Z515" s="200"/>
      <c r="AA515" s="200"/>
      <c r="AB515" s="200"/>
    </row>
    <row r="516" spans="1:28" ht="15.75" customHeight="1" x14ac:dyDescent="0.25">
      <c r="A516" s="200"/>
      <c r="B516" s="200"/>
      <c r="C516" s="200"/>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200"/>
      <c r="AA516" s="200"/>
      <c r="AB516" s="200"/>
    </row>
    <row r="517" spans="1:28" ht="15.75" customHeight="1" x14ac:dyDescent="0.25">
      <c r="A517" s="200"/>
      <c r="B517" s="200"/>
      <c r="C517" s="200"/>
      <c r="D517" s="200"/>
      <c r="E517" s="200"/>
      <c r="F517" s="200"/>
      <c r="G517" s="200"/>
      <c r="H517" s="200"/>
      <c r="I517" s="200"/>
      <c r="J517" s="200"/>
      <c r="K517" s="200"/>
      <c r="L517" s="200"/>
      <c r="M517" s="200"/>
      <c r="N517" s="200"/>
      <c r="O517" s="200"/>
      <c r="P517" s="200"/>
      <c r="Q517" s="200"/>
      <c r="R517" s="200"/>
      <c r="S517" s="200"/>
      <c r="T517" s="200"/>
      <c r="U517" s="200"/>
      <c r="V517" s="200"/>
      <c r="W517" s="200"/>
      <c r="X517" s="200"/>
      <c r="Y517" s="200"/>
      <c r="Z517" s="200"/>
      <c r="AA517" s="200"/>
      <c r="AB517" s="200"/>
    </row>
    <row r="518" spans="1:28" ht="15.75" customHeight="1" x14ac:dyDescent="0.25">
      <c r="A518" s="200"/>
      <c r="B518" s="200"/>
      <c r="C518" s="200"/>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200"/>
      <c r="AA518" s="200"/>
      <c r="AB518" s="200"/>
    </row>
    <row r="519" spans="1:28" ht="15.75" customHeight="1" x14ac:dyDescent="0.25">
      <c r="A519" s="200"/>
      <c r="B519" s="200"/>
      <c r="C519" s="200"/>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c r="AA519" s="200"/>
      <c r="AB519" s="200"/>
    </row>
    <row r="520" spans="1:28" ht="15.75" customHeight="1" x14ac:dyDescent="0.25">
      <c r="A520" s="200"/>
      <c r="B520" s="200"/>
      <c r="C520" s="200"/>
      <c r="D520" s="200"/>
      <c r="E520" s="200"/>
      <c r="F520" s="200"/>
      <c r="G520" s="200"/>
      <c r="H520" s="200"/>
      <c r="I520" s="200"/>
      <c r="J520" s="200"/>
      <c r="K520" s="200"/>
      <c r="L520" s="200"/>
      <c r="M520" s="200"/>
      <c r="N520" s="200"/>
      <c r="O520" s="200"/>
      <c r="P520" s="200"/>
      <c r="Q520" s="200"/>
      <c r="R520" s="200"/>
      <c r="S520" s="200"/>
      <c r="T520" s="200"/>
      <c r="U520" s="200"/>
      <c r="V520" s="200"/>
      <c r="W520" s="200"/>
      <c r="X520" s="200"/>
      <c r="Y520" s="200"/>
      <c r="Z520" s="200"/>
      <c r="AA520" s="200"/>
      <c r="AB520" s="200"/>
    </row>
    <row r="521" spans="1:28" ht="15.75" customHeight="1" x14ac:dyDescent="0.25">
      <c r="A521" s="200"/>
      <c r="B521" s="200"/>
      <c r="C521" s="200"/>
      <c r="D521" s="200"/>
      <c r="E521" s="200"/>
      <c r="F521" s="200"/>
      <c r="G521" s="200"/>
      <c r="H521" s="200"/>
      <c r="I521" s="200"/>
      <c r="J521" s="200"/>
      <c r="K521" s="200"/>
      <c r="L521" s="200"/>
      <c r="M521" s="200"/>
      <c r="N521" s="200"/>
      <c r="O521" s="200"/>
      <c r="P521" s="200"/>
      <c r="Q521" s="200"/>
      <c r="R521" s="200"/>
      <c r="S521" s="200"/>
      <c r="T521" s="200"/>
      <c r="U521" s="200"/>
      <c r="V521" s="200"/>
      <c r="W521" s="200"/>
      <c r="X521" s="200"/>
      <c r="Y521" s="200"/>
      <c r="Z521" s="200"/>
      <c r="AA521" s="200"/>
      <c r="AB521" s="200"/>
    </row>
    <row r="522" spans="1:28" ht="15.75" customHeight="1" x14ac:dyDescent="0.25">
      <c r="A522" s="200"/>
      <c r="B522" s="200"/>
      <c r="C522" s="200"/>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c r="AA522" s="200"/>
      <c r="AB522" s="200"/>
    </row>
    <row r="523" spans="1:28" ht="15.75" customHeight="1" x14ac:dyDescent="0.25">
      <c r="A523" s="200"/>
      <c r="B523" s="200"/>
      <c r="C523" s="200"/>
      <c r="D523" s="200"/>
      <c r="E523" s="200"/>
      <c r="F523" s="200"/>
      <c r="G523" s="200"/>
      <c r="H523" s="200"/>
      <c r="I523" s="200"/>
      <c r="J523" s="200"/>
      <c r="K523" s="200"/>
      <c r="L523" s="200"/>
      <c r="M523" s="200"/>
      <c r="N523" s="200"/>
      <c r="O523" s="200"/>
      <c r="P523" s="200"/>
      <c r="Q523" s="200"/>
      <c r="R523" s="200"/>
      <c r="S523" s="200"/>
      <c r="T523" s="200"/>
      <c r="U523" s="200"/>
      <c r="V523" s="200"/>
      <c r="W523" s="200"/>
      <c r="X523" s="200"/>
      <c r="Y523" s="200"/>
      <c r="Z523" s="200"/>
      <c r="AA523" s="200"/>
      <c r="AB523" s="200"/>
    </row>
    <row r="524" spans="1:28" ht="15.75" customHeight="1" x14ac:dyDescent="0.25">
      <c r="A524" s="200"/>
      <c r="B524" s="200"/>
      <c r="C524" s="200"/>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200"/>
      <c r="AA524" s="200"/>
      <c r="AB524" s="200"/>
    </row>
    <row r="525" spans="1:28" ht="15.75" customHeight="1" x14ac:dyDescent="0.25">
      <c r="A525" s="200"/>
      <c r="B525" s="200"/>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c r="Y525" s="200"/>
      <c r="Z525" s="200"/>
      <c r="AA525" s="200"/>
      <c r="AB525" s="200"/>
    </row>
    <row r="526" spans="1:28" ht="15.75" customHeight="1" x14ac:dyDescent="0.25">
      <c r="A526" s="200"/>
      <c r="B526" s="200"/>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200"/>
      <c r="AA526" s="200"/>
      <c r="AB526" s="200"/>
    </row>
    <row r="527" spans="1:28" ht="15.75" customHeight="1" x14ac:dyDescent="0.25">
      <c r="A527" s="200"/>
      <c r="B527" s="200"/>
      <c r="C527" s="200"/>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c r="AA527" s="200"/>
      <c r="AB527" s="200"/>
    </row>
    <row r="528" spans="1:28" ht="15.75" customHeight="1" x14ac:dyDescent="0.25">
      <c r="A528" s="200"/>
      <c r="B528" s="200"/>
      <c r="C528" s="200"/>
      <c r="D528" s="200"/>
      <c r="E528" s="200"/>
      <c r="F528" s="200"/>
      <c r="G528" s="200"/>
      <c r="H528" s="200"/>
      <c r="I528" s="200"/>
      <c r="J528" s="200"/>
      <c r="K528" s="200"/>
      <c r="L528" s="200"/>
      <c r="M528" s="200"/>
      <c r="N528" s="200"/>
      <c r="O528" s="200"/>
      <c r="P528" s="200"/>
      <c r="Q528" s="200"/>
      <c r="R528" s="200"/>
      <c r="S528" s="200"/>
      <c r="T528" s="200"/>
      <c r="U528" s="200"/>
      <c r="V528" s="200"/>
      <c r="W528" s="200"/>
      <c r="X528" s="200"/>
      <c r="Y528" s="200"/>
      <c r="Z528" s="200"/>
      <c r="AA528" s="200"/>
      <c r="AB528" s="200"/>
    </row>
    <row r="529" spans="1:28" ht="15.75" customHeight="1" x14ac:dyDescent="0.25">
      <c r="A529" s="200"/>
      <c r="B529" s="200"/>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0"/>
      <c r="AA529" s="200"/>
      <c r="AB529" s="200"/>
    </row>
    <row r="530" spans="1:28" ht="15.75" customHeight="1" x14ac:dyDescent="0.25">
      <c r="A530" s="200"/>
      <c r="B530" s="200"/>
      <c r="C530" s="200"/>
      <c r="D530" s="200"/>
      <c r="E530" s="200"/>
      <c r="F530" s="200"/>
      <c r="G530" s="200"/>
      <c r="H530" s="200"/>
      <c r="I530" s="200"/>
      <c r="J530" s="200"/>
      <c r="K530" s="200"/>
      <c r="L530" s="200"/>
      <c r="M530" s="200"/>
      <c r="N530" s="200"/>
      <c r="O530" s="200"/>
      <c r="P530" s="200"/>
      <c r="Q530" s="200"/>
      <c r="R530" s="200"/>
      <c r="S530" s="200"/>
      <c r="T530" s="200"/>
      <c r="U530" s="200"/>
      <c r="V530" s="200"/>
      <c r="W530" s="200"/>
      <c r="X530" s="200"/>
      <c r="Y530" s="200"/>
      <c r="Z530" s="200"/>
      <c r="AA530" s="200"/>
      <c r="AB530" s="200"/>
    </row>
    <row r="531" spans="1:28" ht="15.75" customHeight="1" x14ac:dyDescent="0.25">
      <c r="A531" s="200"/>
      <c r="B531" s="200"/>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0"/>
      <c r="AA531" s="200"/>
      <c r="AB531" s="200"/>
    </row>
    <row r="532" spans="1:28" ht="15.75" customHeight="1" x14ac:dyDescent="0.25">
      <c r="A532" s="200"/>
      <c r="B532" s="200"/>
      <c r="C532" s="200"/>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200"/>
      <c r="AA532" s="200"/>
      <c r="AB532" s="200"/>
    </row>
    <row r="533" spans="1:28" ht="15.75" customHeight="1" x14ac:dyDescent="0.25">
      <c r="A533" s="200"/>
      <c r="B533" s="200"/>
      <c r="C533" s="200"/>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200"/>
      <c r="AA533" s="200"/>
      <c r="AB533" s="200"/>
    </row>
    <row r="534" spans="1:28" ht="15.75" customHeight="1" x14ac:dyDescent="0.25">
      <c r="A534" s="200"/>
      <c r="B534" s="200"/>
      <c r="C534" s="200"/>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200"/>
      <c r="AA534" s="200"/>
      <c r="AB534" s="200"/>
    </row>
    <row r="535" spans="1:28" ht="15.75" customHeight="1" x14ac:dyDescent="0.25">
      <c r="A535" s="200"/>
      <c r="B535" s="200"/>
      <c r="C535" s="200"/>
      <c r="D535" s="200"/>
      <c r="E535" s="200"/>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row>
    <row r="536" spans="1:28" ht="15.75" customHeight="1" x14ac:dyDescent="0.25">
      <c r="A536" s="200"/>
      <c r="B536" s="200"/>
      <c r="C536" s="200"/>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row>
    <row r="537" spans="1:28" ht="15.75" customHeight="1" x14ac:dyDescent="0.25">
      <c r="A537" s="200"/>
      <c r="B537" s="200"/>
      <c r="C537" s="200"/>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row>
    <row r="538" spans="1:28" ht="15.75" customHeight="1" x14ac:dyDescent="0.25">
      <c r="A538" s="200"/>
      <c r="B538" s="200"/>
      <c r="C538" s="200"/>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c r="AA538" s="200"/>
      <c r="AB538" s="200"/>
    </row>
    <row r="539" spans="1:28" ht="15.75" customHeight="1" x14ac:dyDescent="0.25">
      <c r="A539" s="200"/>
      <c r="B539" s="200"/>
      <c r="C539" s="200"/>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c r="AA539" s="200"/>
      <c r="AB539" s="200"/>
    </row>
    <row r="540" spans="1:28" ht="15.75" customHeight="1" x14ac:dyDescent="0.25">
      <c r="A540" s="200"/>
      <c r="B540" s="200"/>
      <c r="C540" s="200"/>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200"/>
      <c r="AA540" s="200"/>
      <c r="AB540" s="200"/>
    </row>
    <row r="541" spans="1:28" ht="15.75" customHeight="1" x14ac:dyDescent="0.25">
      <c r="A541" s="200"/>
      <c r="B541" s="200"/>
      <c r="C541" s="200"/>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200"/>
      <c r="AA541" s="200"/>
      <c r="AB541" s="200"/>
    </row>
    <row r="542" spans="1:28" ht="15.75" customHeight="1" x14ac:dyDescent="0.25">
      <c r="A542" s="200"/>
      <c r="B542" s="200"/>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c r="AA542" s="200"/>
      <c r="AB542" s="200"/>
    </row>
    <row r="543" spans="1:28" ht="15.75" customHeight="1" x14ac:dyDescent="0.25">
      <c r="A543" s="200"/>
      <c r="B543" s="200"/>
      <c r="C543" s="200"/>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200"/>
      <c r="AA543" s="200"/>
      <c r="AB543" s="200"/>
    </row>
    <row r="544" spans="1:28" ht="15.75" customHeight="1" x14ac:dyDescent="0.25">
      <c r="A544" s="200"/>
      <c r="B544" s="200"/>
      <c r="C544" s="200"/>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c r="AA544" s="200"/>
      <c r="AB544" s="200"/>
    </row>
    <row r="545" spans="1:28" ht="15.75" customHeight="1" x14ac:dyDescent="0.25">
      <c r="A545" s="200"/>
      <c r="B545" s="200"/>
      <c r="C545" s="200"/>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200"/>
      <c r="AA545" s="200"/>
      <c r="AB545" s="200"/>
    </row>
    <row r="546" spans="1:28" ht="15.75" customHeight="1" x14ac:dyDescent="0.25">
      <c r="A546" s="200"/>
      <c r="B546" s="200"/>
      <c r="C546" s="200"/>
      <c r="D546" s="200"/>
      <c r="E546" s="200"/>
      <c r="F546" s="200"/>
      <c r="G546" s="200"/>
      <c r="H546" s="200"/>
      <c r="I546" s="200"/>
      <c r="J546" s="200"/>
      <c r="K546" s="200"/>
      <c r="L546" s="200"/>
      <c r="M546" s="200"/>
      <c r="N546" s="200"/>
      <c r="O546" s="200"/>
      <c r="P546" s="200"/>
      <c r="Q546" s="200"/>
      <c r="R546" s="200"/>
      <c r="S546" s="200"/>
      <c r="T546" s="200"/>
      <c r="U546" s="200"/>
      <c r="V546" s="200"/>
      <c r="W546" s="200"/>
      <c r="X546" s="200"/>
      <c r="Y546" s="200"/>
      <c r="Z546" s="200"/>
      <c r="AA546" s="200"/>
      <c r="AB546" s="200"/>
    </row>
    <row r="547" spans="1:28" ht="15.75" customHeight="1" x14ac:dyDescent="0.25">
      <c r="A547" s="200"/>
      <c r="B547" s="200"/>
      <c r="C547" s="200"/>
      <c r="D547" s="200"/>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c r="AA547" s="200"/>
      <c r="AB547" s="200"/>
    </row>
    <row r="548" spans="1:28" ht="15.75" customHeight="1" x14ac:dyDescent="0.25">
      <c r="A548" s="200"/>
      <c r="B548" s="200"/>
      <c r="C548" s="200"/>
      <c r="D548" s="200"/>
      <c r="E548" s="200"/>
      <c r="F548" s="200"/>
      <c r="G548" s="200"/>
      <c r="H548" s="200"/>
      <c r="I548" s="200"/>
      <c r="J548" s="200"/>
      <c r="K548" s="200"/>
      <c r="L548" s="200"/>
      <c r="M548" s="200"/>
      <c r="N548" s="200"/>
      <c r="O548" s="200"/>
      <c r="P548" s="200"/>
      <c r="Q548" s="200"/>
      <c r="R548" s="200"/>
      <c r="S548" s="200"/>
      <c r="T548" s="200"/>
      <c r="U548" s="200"/>
      <c r="V548" s="200"/>
      <c r="W548" s="200"/>
      <c r="X548" s="200"/>
      <c r="Y548" s="200"/>
      <c r="Z548" s="200"/>
      <c r="AA548" s="200"/>
      <c r="AB548" s="200"/>
    </row>
    <row r="549" spans="1:28" ht="15.75" customHeight="1" x14ac:dyDescent="0.25">
      <c r="A549" s="200"/>
      <c r="B549" s="200"/>
      <c r="C549" s="200"/>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200"/>
      <c r="AA549" s="200"/>
      <c r="AB549" s="200"/>
    </row>
    <row r="550" spans="1:28" ht="15.75" customHeight="1" x14ac:dyDescent="0.25">
      <c r="A550" s="200"/>
      <c r="B550" s="200"/>
      <c r="C550" s="200"/>
      <c r="D550" s="200"/>
      <c r="E550" s="200"/>
      <c r="F550" s="200"/>
      <c r="G550" s="200"/>
      <c r="H550" s="200"/>
      <c r="I550" s="200"/>
      <c r="J550" s="200"/>
      <c r="K550" s="200"/>
      <c r="L550" s="200"/>
      <c r="M550" s="200"/>
      <c r="N550" s="200"/>
      <c r="O550" s="200"/>
      <c r="P550" s="200"/>
      <c r="Q550" s="200"/>
      <c r="R550" s="200"/>
      <c r="S550" s="200"/>
      <c r="T550" s="200"/>
      <c r="U550" s="200"/>
      <c r="V550" s="200"/>
      <c r="W550" s="200"/>
      <c r="X550" s="200"/>
      <c r="Y550" s="200"/>
      <c r="Z550" s="200"/>
      <c r="AA550" s="200"/>
      <c r="AB550" s="200"/>
    </row>
    <row r="551" spans="1:28" ht="15.75" customHeight="1" x14ac:dyDescent="0.25">
      <c r="A551" s="200"/>
      <c r="B551" s="200"/>
      <c r="C551" s="200"/>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c r="AA551" s="200"/>
      <c r="AB551" s="200"/>
    </row>
    <row r="552" spans="1:28" ht="15.75" customHeight="1" x14ac:dyDescent="0.25">
      <c r="A552" s="200"/>
      <c r="B552" s="200"/>
      <c r="C552" s="200"/>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c r="AA552" s="200"/>
      <c r="AB552" s="200"/>
    </row>
    <row r="553" spans="1:28" ht="15.75" customHeight="1" x14ac:dyDescent="0.25">
      <c r="A553" s="200"/>
      <c r="B553" s="200"/>
      <c r="C553" s="200"/>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c r="AA553" s="200"/>
      <c r="AB553" s="200"/>
    </row>
    <row r="554" spans="1:28" ht="15.75" customHeight="1" x14ac:dyDescent="0.25">
      <c r="A554" s="200"/>
      <c r="B554" s="200"/>
      <c r="C554" s="200"/>
      <c r="D554" s="200"/>
      <c r="E554" s="200"/>
      <c r="F554" s="200"/>
      <c r="G554" s="200"/>
      <c r="H554" s="200"/>
      <c r="I554" s="200"/>
      <c r="J554" s="200"/>
      <c r="K554" s="200"/>
      <c r="L554" s="200"/>
      <c r="M554" s="200"/>
      <c r="N554" s="200"/>
      <c r="O554" s="200"/>
      <c r="P554" s="200"/>
      <c r="Q554" s="200"/>
      <c r="R554" s="200"/>
      <c r="S554" s="200"/>
      <c r="T554" s="200"/>
      <c r="U554" s="200"/>
      <c r="V554" s="200"/>
      <c r="W554" s="200"/>
      <c r="X554" s="200"/>
      <c r="Y554" s="200"/>
      <c r="Z554" s="200"/>
      <c r="AA554" s="200"/>
      <c r="AB554" s="200"/>
    </row>
    <row r="555" spans="1:28" ht="15.75" customHeight="1" x14ac:dyDescent="0.25">
      <c r="A555" s="200"/>
      <c r="B555" s="200"/>
      <c r="C555" s="200"/>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200"/>
      <c r="AA555" s="200"/>
      <c r="AB555" s="200"/>
    </row>
    <row r="556" spans="1:28" ht="15.75" customHeight="1" x14ac:dyDescent="0.25">
      <c r="A556" s="200"/>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row>
    <row r="557" spans="1:28" ht="15.75" customHeight="1" x14ac:dyDescent="0.25">
      <c r="A557" s="200"/>
      <c r="B557" s="200"/>
      <c r="C557" s="200"/>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c r="AA557" s="200"/>
      <c r="AB557" s="200"/>
    </row>
    <row r="558" spans="1:28" ht="15.75" customHeight="1" x14ac:dyDescent="0.25">
      <c r="A558" s="200"/>
      <c r="B558" s="200"/>
      <c r="C558" s="200"/>
      <c r="D558" s="200"/>
      <c r="E558" s="200"/>
      <c r="F558" s="200"/>
      <c r="G558" s="200"/>
      <c r="H558" s="200"/>
      <c r="I558" s="200"/>
      <c r="J558" s="200"/>
      <c r="K558" s="200"/>
      <c r="L558" s="200"/>
      <c r="M558" s="200"/>
      <c r="N558" s="200"/>
      <c r="O558" s="200"/>
      <c r="P558" s="200"/>
      <c r="Q558" s="200"/>
      <c r="R558" s="200"/>
      <c r="S558" s="200"/>
      <c r="T558" s="200"/>
      <c r="U558" s="200"/>
      <c r="V558" s="200"/>
      <c r="W558" s="200"/>
      <c r="X558" s="200"/>
      <c r="Y558" s="200"/>
      <c r="Z558" s="200"/>
      <c r="AA558" s="200"/>
      <c r="AB558" s="200"/>
    </row>
    <row r="559" spans="1:28" ht="15.75" customHeight="1" x14ac:dyDescent="0.25">
      <c r="A559" s="200"/>
      <c r="B559" s="200"/>
      <c r="C559" s="200"/>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200"/>
      <c r="AA559" s="200"/>
      <c r="AB559" s="200"/>
    </row>
    <row r="560" spans="1:28" ht="15.75" customHeight="1" x14ac:dyDescent="0.25">
      <c r="A560" s="200"/>
      <c r="B560" s="200"/>
      <c r="C560" s="200"/>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200"/>
      <c r="AA560" s="200"/>
      <c r="AB560" s="200"/>
    </row>
    <row r="561" spans="1:28" ht="15.75" customHeight="1" x14ac:dyDescent="0.25">
      <c r="A561" s="200"/>
      <c r="B561" s="200"/>
      <c r="C561" s="200"/>
      <c r="D561" s="200"/>
      <c r="E561" s="200"/>
      <c r="F561" s="200"/>
      <c r="G561" s="200"/>
      <c r="H561" s="200"/>
      <c r="I561" s="200"/>
      <c r="J561" s="200"/>
      <c r="K561" s="200"/>
      <c r="L561" s="200"/>
      <c r="M561" s="200"/>
      <c r="N561" s="200"/>
      <c r="O561" s="200"/>
      <c r="P561" s="200"/>
      <c r="Q561" s="200"/>
      <c r="R561" s="200"/>
      <c r="S561" s="200"/>
      <c r="T561" s="200"/>
      <c r="U561" s="200"/>
      <c r="V561" s="200"/>
      <c r="W561" s="200"/>
      <c r="X561" s="200"/>
      <c r="Y561" s="200"/>
      <c r="Z561" s="200"/>
      <c r="AA561" s="200"/>
      <c r="AB561" s="200"/>
    </row>
    <row r="562" spans="1:28" ht="15.75" customHeight="1" x14ac:dyDescent="0.25">
      <c r="A562" s="200"/>
      <c r="B562" s="200"/>
      <c r="C562" s="200"/>
      <c r="D562" s="200"/>
      <c r="E562" s="200"/>
      <c r="F562" s="200"/>
      <c r="G562" s="200"/>
      <c r="H562" s="200"/>
      <c r="I562" s="200"/>
      <c r="J562" s="200"/>
      <c r="K562" s="200"/>
      <c r="L562" s="200"/>
      <c r="M562" s="200"/>
      <c r="N562" s="200"/>
      <c r="O562" s="200"/>
      <c r="P562" s="200"/>
      <c r="Q562" s="200"/>
      <c r="R562" s="200"/>
      <c r="S562" s="200"/>
      <c r="T562" s="200"/>
      <c r="U562" s="200"/>
      <c r="V562" s="200"/>
      <c r="W562" s="200"/>
      <c r="X562" s="200"/>
      <c r="Y562" s="200"/>
      <c r="Z562" s="200"/>
      <c r="AA562" s="200"/>
      <c r="AB562" s="200"/>
    </row>
    <row r="563" spans="1:28" ht="15.75" customHeight="1" x14ac:dyDescent="0.25">
      <c r="A563" s="200"/>
      <c r="B563" s="200"/>
      <c r="C563" s="200"/>
      <c r="D563" s="200"/>
      <c r="E563" s="200"/>
      <c r="F563" s="200"/>
      <c r="G563" s="200"/>
      <c r="H563" s="200"/>
      <c r="I563" s="200"/>
      <c r="J563" s="200"/>
      <c r="K563" s="200"/>
      <c r="L563" s="200"/>
      <c r="M563" s="200"/>
      <c r="N563" s="200"/>
      <c r="O563" s="200"/>
      <c r="P563" s="200"/>
      <c r="Q563" s="200"/>
      <c r="R563" s="200"/>
      <c r="S563" s="200"/>
      <c r="T563" s="200"/>
      <c r="U563" s="200"/>
      <c r="V563" s="200"/>
      <c r="W563" s="200"/>
      <c r="X563" s="200"/>
      <c r="Y563" s="200"/>
      <c r="Z563" s="200"/>
      <c r="AA563" s="200"/>
      <c r="AB563" s="200"/>
    </row>
    <row r="564" spans="1:28" ht="15.75" customHeight="1" x14ac:dyDescent="0.25">
      <c r="A564" s="200"/>
      <c r="B564" s="200"/>
      <c r="C564" s="200"/>
      <c r="D564" s="200"/>
      <c r="E564" s="200"/>
      <c r="F564" s="200"/>
      <c r="G564" s="200"/>
      <c r="H564" s="200"/>
      <c r="I564" s="200"/>
      <c r="J564" s="200"/>
      <c r="K564" s="200"/>
      <c r="L564" s="200"/>
      <c r="M564" s="200"/>
      <c r="N564" s="200"/>
      <c r="O564" s="200"/>
      <c r="P564" s="200"/>
      <c r="Q564" s="200"/>
      <c r="R564" s="200"/>
      <c r="S564" s="200"/>
      <c r="T564" s="200"/>
      <c r="U564" s="200"/>
      <c r="V564" s="200"/>
      <c r="W564" s="200"/>
      <c r="X564" s="200"/>
      <c r="Y564" s="200"/>
      <c r="Z564" s="200"/>
      <c r="AA564" s="200"/>
      <c r="AB564" s="200"/>
    </row>
    <row r="565" spans="1:28" ht="15.75" customHeight="1" x14ac:dyDescent="0.25">
      <c r="A565" s="200"/>
      <c r="B565" s="200"/>
      <c r="C565" s="200"/>
      <c r="D565" s="200"/>
      <c r="E565" s="200"/>
      <c r="F565" s="200"/>
      <c r="G565" s="200"/>
      <c r="H565" s="200"/>
      <c r="I565" s="200"/>
      <c r="J565" s="200"/>
      <c r="K565" s="200"/>
      <c r="L565" s="200"/>
      <c r="M565" s="200"/>
      <c r="N565" s="200"/>
      <c r="O565" s="200"/>
      <c r="P565" s="200"/>
      <c r="Q565" s="200"/>
      <c r="R565" s="200"/>
      <c r="S565" s="200"/>
      <c r="T565" s="200"/>
      <c r="U565" s="200"/>
      <c r="V565" s="200"/>
      <c r="W565" s="200"/>
      <c r="X565" s="200"/>
      <c r="Y565" s="200"/>
      <c r="Z565" s="200"/>
      <c r="AA565" s="200"/>
      <c r="AB565" s="200"/>
    </row>
    <row r="566" spans="1:28" ht="15.75" customHeight="1" x14ac:dyDescent="0.25">
      <c r="A566" s="200"/>
      <c r="B566" s="200"/>
      <c r="C566" s="200"/>
      <c r="D566" s="200"/>
      <c r="E566" s="200"/>
      <c r="F566" s="200"/>
      <c r="G566" s="200"/>
      <c r="H566" s="200"/>
      <c r="I566" s="200"/>
      <c r="J566" s="200"/>
      <c r="K566" s="200"/>
      <c r="L566" s="200"/>
      <c r="M566" s="200"/>
      <c r="N566" s="200"/>
      <c r="O566" s="200"/>
      <c r="P566" s="200"/>
      <c r="Q566" s="200"/>
      <c r="R566" s="200"/>
      <c r="S566" s="200"/>
      <c r="T566" s="200"/>
      <c r="U566" s="200"/>
      <c r="V566" s="200"/>
      <c r="W566" s="200"/>
      <c r="X566" s="200"/>
      <c r="Y566" s="200"/>
      <c r="Z566" s="200"/>
      <c r="AA566" s="200"/>
      <c r="AB566" s="200"/>
    </row>
    <row r="567" spans="1:28" ht="15.75" customHeight="1" x14ac:dyDescent="0.25">
      <c r="A567" s="200"/>
      <c r="B567" s="200"/>
      <c r="C567" s="200"/>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c r="AA567" s="200"/>
      <c r="AB567" s="200"/>
    </row>
    <row r="568" spans="1:28" ht="15.75" customHeight="1" x14ac:dyDescent="0.25">
      <c r="A568" s="200"/>
      <c r="B568" s="200"/>
      <c r="C568" s="200"/>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200"/>
      <c r="AA568" s="200"/>
      <c r="AB568" s="200"/>
    </row>
    <row r="569" spans="1:28" ht="15.75" customHeight="1" x14ac:dyDescent="0.25">
      <c r="A569" s="200"/>
      <c r="B569" s="200"/>
      <c r="C569" s="200"/>
      <c r="D569" s="200"/>
      <c r="E569" s="200"/>
      <c r="F569" s="200"/>
      <c r="G569" s="200"/>
      <c r="H569" s="200"/>
      <c r="I569" s="200"/>
      <c r="J569" s="200"/>
      <c r="K569" s="200"/>
      <c r="L569" s="200"/>
      <c r="M569" s="200"/>
      <c r="N569" s="200"/>
      <c r="O569" s="200"/>
      <c r="P569" s="200"/>
      <c r="Q569" s="200"/>
      <c r="R569" s="200"/>
      <c r="S569" s="200"/>
      <c r="T569" s="200"/>
      <c r="U569" s="200"/>
      <c r="V569" s="200"/>
      <c r="W569" s="200"/>
      <c r="X569" s="200"/>
      <c r="Y569" s="200"/>
      <c r="Z569" s="200"/>
      <c r="AA569" s="200"/>
      <c r="AB569" s="200"/>
    </row>
    <row r="570" spans="1:28" ht="15.75" customHeight="1" x14ac:dyDescent="0.25">
      <c r="A570" s="200"/>
      <c r="B570" s="200"/>
      <c r="C570" s="200"/>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c r="AA570" s="200"/>
      <c r="AB570" s="200"/>
    </row>
    <row r="571" spans="1:28" ht="15.75" customHeight="1" x14ac:dyDescent="0.25">
      <c r="A571" s="200"/>
      <c r="B571" s="200"/>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c r="AA571" s="200"/>
      <c r="AB571" s="200"/>
    </row>
    <row r="572" spans="1:28" ht="15.75" customHeight="1" x14ac:dyDescent="0.25">
      <c r="A572" s="200"/>
      <c r="B572" s="200"/>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row>
    <row r="573" spans="1:28" ht="15.75" customHeight="1" x14ac:dyDescent="0.25">
      <c r="A573" s="200"/>
      <c r="B573" s="200"/>
      <c r="C573" s="200"/>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row>
    <row r="574" spans="1:28" ht="15.75" customHeight="1" x14ac:dyDescent="0.25">
      <c r="A574" s="200"/>
      <c r="B574" s="200"/>
      <c r="C574" s="200"/>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200"/>
      <c r="AA574" s="200"/>
      <c r="AB574" s="200"/>
    </row>
    <row r="575" spans="1:28" ht="15.75" customHeight="1" x14ac:dyDescent="0.25">
      <c r="A575" s="200"/>
      <c r="B575" s="200"/>
      <c r="C575" s="200"/>
      <c r="D575" s="200"/>
      <c r="E575" s="200"/>
      <c r="F575" s="200"/>
      <c r="G575" s="200"/>
      <c r="H575" s="200"/>
      <c r="I575" s="200"/>
      <c r="J575" s="200"/>
      <c r="K575" s="200"/>
      <c r="L575" s="200"/>
      <c r="M575" s="200"/>
      <c r="N575" s="200"/>
      <c r="O575" s="200"/>
      <c r="P575" s="200"/>
      <c r="Q575" s="200"/>
      <c r="R575" s="200"/>
      <c r="S575" s="200"/>
      <c r="T575" s="200"/>
      <c r="U575" s="200"/>
      <c r="V575" s="200"/>
      <c r="W575" s="200"/>
      <c r="X575" s="200"/>
      <c r="Y575" s="200"/>
      <c r="Z575" s="200"/>
      <c r="AA575" s="200"/>
      <c r="AB575" s="200"/>
    </row>
    <row r="576" spans="1:28" ht="15.75" customHeight="1" x14ac:dyDescent="0.25">
      <c r="A576" s="200"/>
      <c r="B576" s="200"/>
      <c r="C576" s="200"/>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200"/>
      <c r="AA576" s="200"/>
      <c r="AB576" s="200"/>
    </row>
    <row r="577" spans="1:28" ht="15.75" customHeight="1" x14ac:dyDescent="0.25">
      <c r="A577" s="200"/>
      <c r="B577" s="200"/>
      <c r="C577" s="200"/>
      <c r="D577" s="200"/>
      <c r="E577" s="200"/>
      <c r="F577" s="200"/>
      <c r="G577" s="200"/>
      <c r="H577" s="200"/>
      <c r="I577" s="200"/>
      <c r="J577" s="200"/>
      <c r="K577" s="200"/>
      <c r="L577" s="200"/>
      <c r="M577" s="200"/>
      <c r="N577" s="200"/>
      <c r="O577" s="200"/>
      <c r="P577" s="200"/>
      <c r="Q577" s="200"/>
      <c r="R577" s="200"/>
      <c r="S577" s="200"/>
      <c r="T577" s="200"/>
      <c r="U577" s="200"/>
      <c r="V577" s="200"/>
      <c r="W577" s="200"/>
      <c r="X577" s="200"/>
      <c r="Y577" s="200"/>
      <c r="Z577" s="200"/>
      <c r="AA577" s="200"/>
      <c r="AB577" s="200"/>
    </row>
    <row r="578" spans="1:28" ht="15.75" customHeight="1" x14ac:dyDescent="0.25">
      <c r="A578" s="200"/>
      <c r="B578" s="200"/>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row>
    <row r="579" spans="1:28" ht="15.75" customHeight="1" x14ac:dyDescent="0.25">
      <c r="A579" s="200"/>
      <c r="B579" s="200"/>
      <c r="C579" s="200"/>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200"/>
      <c r="AA579" s="200"/>
      <c r="AB579" s="200"/>
    </row>
    <row r="580" spans="1:28" ht="15.75" customHeight="1" x14ac:dyDescent="0.25">
      <c r="A580" s="200"/>
      <c r="B580" s="200"/>
      <c r="C580" s="200"/>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200"/>
      <c r="AA580" s="200"/>
      <c r="AB580" s="200"/>
    </row>
    <row r="581" spans="1:28" ht="15.75" customHeight="1" x14ac:dyDescent="0.25">
      <c r="A581" s="200"/>
      <c r="B581" s="200"/>
      <c r="C581" s="200"/>
      <c r="D581" s="200"/>
      <c r="E581" s="200"/>
      <c r="F581" s="200"/>
      <c r="G581" s="200"/>
      <c r="H581" s="200"/>
      <c r="I581" s="200"/>
      <c r="J581" s="200"/>
      <c r="K581" s="200"/>
      <c r="L581" s="200"/>
      <c r="M581" s="200"/>
      <c r="N581" s="200"/>
      <c r="O581" s="200"/>
      <c r="P581" s="200"/>
      <c r="Q581" s="200"/>
      <c r="R581" s="200"/>
      <c r="S581" s="200"/>
      <c r="T581" s="200"/>
      <c r="U581" s="200"/>
      <c r="V581" s="200"/>
      <c r="W581" s="200"/>
      <c r="X581" s="200"/>
      <c r="Y581" s="200"/>
      <c r="Z581" s="200"/>
      <c r="AA581" s="200"/>
      <c r="AB581" s="200"/>
    </row>
    <row r="582" spans="1:28" ht="15.75" customHeight="1" x14ac:dyDescent="0.25">
      <c r="A582" s="200"/>
      <c r="B582" s="200"/>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0"/>
      <c r="AA582" s="200"/>
      <c r="AB582" s="200"/>
    </row>
    <row r="583" spans="1:28" ht="15.75" customHeight="1" x14ac:dyDescent="0.25">
      <c r="A583" s="200"/>
      <c r="B583" s="200"/>
      <c r="C583" s="200"/>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200"/>
      <c r="AA583" s="200"/>
      <c r="AB583" s="200"/>
    </row>
    <row r="584" spans="1:28" ht="15.75" customHeight="1" x14ac:dyDescent="0.25">
      <c r="A584" s="200"/>
      <c r="B584" s="200"/>
      <c r="C584" s="200"/>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row>
    <row r="585" spans="1:28" ht="15.75" customHeight="1" x14ac:dyDescent="0.25">
      <c r="A585" s="200"/>
      <c r="B585" s="200"/>
      <c r="C585" s="200"/>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200"/>
      <c r="AA585" s="200"/>
      <c r="AB585" s="200"/>
    </row>
    <row r="586" spans="1:28" ht="15.75" customHeight="1" x14ac:dyDescent="0.25">
      <c r="A586" s="200"/>
      <c r="B586" s="200"/>
      <c r="C586" s="200"/>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200"/>
      <c r="AA586" s="200"/>
      <c r="AB586" s="200"/>
    </row>
    <row r="587" spans="1:28" ht="15.75" customHeight="1" x14ac:dyDescent="0.25">
      <c r="A587" s="200"/>
      <c r="B587" s="200"/>
      <c r="C587" s="200"/>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200"/>
      <c r="AA587" s="200"/>
      <c r="AB587" s="200"/>
    </row>
    <row r="588" spans="1:28" ht="15.75" customHeight="1" x14ac:dyDescent="0.25">
      <c r="A588" s="200"/>
      <c r="B588" s="200"/>
      <c r="C588" s="200"/>
      <c r="D588" s="200"/>
      <c r="E588" s="200"/>
      <c r="F588" s="200"/>
      <c r="G588" s="200"/>
      <c r="H588" s="200"/>
      <c r="I588" s="200"/>
      <c r="J588" s="200"/>
      <c r="K588" s="200"/>
      <c r="L588" s="200"/>
      <c r="M588" s="200"/>
      <c r="N588" s="200"/>
      <c r="O588" s="200"/>
      <c r="P588" s="200"/>
      <c r="Q588" s="200"/>
      <c r="R588" s="200"/>
      <c r="S588" s="200"/>
      <c r="T588" s="200"/>
      <c r="U588" s="200"/>
      <c r="V588" s="200"/>
      <c r="W588" s="200"/>
      <c r="X588" s="200"/>
      <c r="Y588" s="200"/>
      <c r="Z588" s="200"/>
      <c r="AA588" s="200"/>
      <c r="AB588" s="200"/>
    </row>
    <row r="589" spans="1:28" ht="15.75" customHeight="1" x14ac:dyDescent="0.25">
      <c r="A589" s="200"/>
      <c r="B589" s="200"/>
      <c r="C589" s="200"/>
      <c r="D589" s="200"/>
      <c r="E589" s="200"/>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row>
    <row r="590" spans="1:28" ht="15.75" customHeight="1" x14ac:dyDescent="0.25">
      <c r="A590" s="200"/>
      <c r="B590" s="200"/>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row>
    <row r="591" spans="1:28" ht="15.75" customHeight="1" x14ac:dyDescent="0.25">
      <c r="A591" s="200"/>
      <c r="B591" s="200"/>
      <c r="C591" s="200"/>
      <c r="D591" s="200"/>
      <c r="E591" s="200"/>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row>
    <row r="592" spans="1:28" ht="15.75" customHeight="1" x14ac:dyDescent="0.25">
      <c r="A592" s="200"/>
      <c r="B592" s="200"/>
      <c r="C592" s="200"/>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200"/>
      <c r="AA592" s="200"/>
      <c r="AB592" s="200"/>
    </row>
    <row r="593" spans="1:28" ht="15.75" customHeight="1" x14ac:dyDescent="0.25">
      <c r="A593" s="200"/>
      <c r="B593" s="200"/>
      <c r="C593" s="200"/>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200"/>
      <c r="AA593" s="200"/>
      <c r="AB593" s="200"/>
    </row>
    <row r="594" spans="1:28" ht="15.75" customHeight="1" x14ac:dyDescent="0.25">
      <c r="A594" s="200"/>
      <c r="B594" s="200"/>
      <c r="C594" s="200"/>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00"/>
      <c r="Z594" s="200"/>
      <c r="AA594" s="200"/>
      <c r="AB594" s="200"/>
    </row>
    <row r="595" spans="1:28" ht="15.75" customHeight="1" x14ac:dyDescent="0.25">
      <c r="A595" s="200"/>
      <c r="B595" s="200"/>
      <c r="C595" s="200"/>
      <c r="D595" s="200"/>
      <c r="E595" s="200"/>
      <c r="F595" s="200"/>
      <c r="G595" s="200"/>
      <c r="H595" s="200"/>
      <c r="I595" s="200"/>
      <c r="J595" s="200"/>
      <c r="K595" s="200"/>
      <c r="L595" s="200"/>
      <c r="M595" s="200"/>
      <c r="N595" s="200"/>
      <c r="O595" s="200"/>
      <c r="P595" s="200"/>
      <c r="Q595" s="200"/>
      <c r="R595" s="200"/>
      <c r="S595" s="200"/>
      <c r="T595" s="200"/>
      <c r="U595" s="200"/>
      <c r="V595" s="200"/>
      <c r="W595" s="200"/>
      <c r="X595" s="200"/>
      <c r="Y595" s="200"/>
      <c r="Z595" s="200"/>
      <c r="AA595" s="200"/>
      <c r="AB595" s="200"/>
    </row>
    <row r="596" spans="1:28" ht="15.75" customHeight="1" x14ac:dyDescent="0.25">
      <c r="A596" s="200"/>
      <c r="B596" s="200"/>
      <c r="C596" s="200"/>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200"/>
      <c r="AA596" s="200"/>
      <c r="AB596" s="200"/>
    </row>
    <row r="597" spans="1:28" ht="15.75" customHeight="1" x14ac:dyDescent="0.25">
      <c r="A597" s="200"/>
      <c r="B597" s="200"/>
      <c r="C597" s="200"/>
      <c r="D597" s="200"/>
      <c r="E597" s="200"/>
      <c r="F597" s="200"/>
      <c r="G597" s="200"/>
      <c r="H597" s="200"/>
      <c r="I597" s="200"/>
      <c r="J597" s="200"/>
      <c r="K597" s="200"/>
      <c r="L597" s="200"/>
      <c r="M597" s="200"/>
      <c r="N597" s="200"/>
      <c r="O597" s="200"/>
      <c r="P597" s="200"/>
      <c r="Q597" s="200"/>
      <c r="R597" s="200"/>
      <c r="S597" s="200"/>
      <c r="T597" s="200"/>
      <c r="U597" s="200"/>
      <c r="V597" s="200"/>
      <c r="W597" s="200"/>
      <c r="X597" s="200"/>
      <c r="Y597" s="200"/>
      <c r="Z597" s="200"/>
      <c r="AA597" s="200"/>
      <c r="AB597" s="200"/>
    </row>
    <row r="598" spans="1:28" ht="15.75" customHeight="1" x14ac:dyDescent="0.25">
      <c r="A598" s="200"/>
      <c r="B598" s="200"/>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c r="AA598" s="200"/>
      <c r="AB598" s="200"/>
    </row>
    <row r="599" spans="1:28" ht="15.75" customHeight="1" x14ac:dyDescent="0.25">
      <c r="A599" s="200"/>
      <c r="B599" s="200"/>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200"/>
      <c r="AA599" s="200"/>
      <c r="AB599" s="200"/>
    </row>
    <row r="600" spans="1:28" ht="15.75" customHeight="1" x14ac:dyDescent="0.25">
      <c r="A600" s="200"/>
      <c r="B600" s="200"/>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c r="AA600" s="200"/>
      <c r="AB600" s="200"/>
    </row>
    <row r="601" spans="1:28" ht="15.75" customHeight="1" x14ac:dyDescent="0.25">
      <c r="A601" s="200"/>
      <c r="B601" s="200"/>
      <c r="C601" s="200"/>
      <c r="D601" s="200"/>
      <c r="E601" s="200"/>
      <c r="F601" s="200"/>
      <c r="G601" s="200"/>
      <c r="H601" s="200"/>
      <c r="I601" s="200"/>
      <c r="J601" s="200"/>
      <c r="K601" s="200"/>
      <c r="L601" s="200"/>
      <c r="M601" s="200"/>
      <c r="N601" s="200"/>
      <c r="O601" s="200"/>
      <c r="P601" s="200"/>
      <c r="Q601" s="200"/>
      <c r="R601" s="200"/>
      <c r="S601" s="200"/>
      <c r="T601" s="200"/>
      <c r="U601" s="200"/>
      <c r="V601" s="200"/>
      <c r="W601" s="200"/>
      <c r="X601" s="200"/>
      <c r="Y601" s="200"/>
      <c r="Z601" s="200"/>
      <c r="AA601" s="200"/>
      <c r="AB601" s="200"/>
    </row>
    <row r="602" spans="1:28" ht="15.75" customHeight="1" x14ac:dyDescent="0.25">
      <c r="A602" s="200"/>
      <c r="B602" s="200"/>
      <c r="C602" s="200"/>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c r="AA602" s="200"/>
      <c r="AB602" s="200"/>
    </row>
    <row r="603" spans="1:28" ht="15.75" customHeight="1" x14ac:dyDescent="0.25">
      <c r="A603" s="200"/>
      <c r="B603" s="200"/>
      <c r="C603" s="200"/>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row>
    <row r="604" spans="1:28" ht="15.75" customHeight="1" x14ac:dyDescent="0.25">
      <c r="A604" s="200"/>
      <c r="B604" s="200"/>
      <c r="C604" s="200"/>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c r="AA604" s="200"/>
      <c r="AB604" s="200"/>
    </row>
    <row r="605" spans="1:28" ht="15.75" customHeight="1" x14ac:dyDescent="0.25">
      <c r="A605" s="200"/>
      <c r="B605" s="200"/>
      <c r="C605" s="200"/>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c r="AA605" s="200"/>
      <c r="AB605" s="200"/>
    </row>
    <row r="606" spans="1:28" ht="15.75" customHeight="1" x14ac:dyDescent="0.25">
      <c r="A606" s="200"/>
      <c r="B606" s="200"/>
      <c r="C606" s="200"/>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200"/>
      <c r="AA606" s="200"/>
      <c r="AB606" s="200"/>
    </row>
    <row r="607" spans="1:28" ht="15.75" customHeight="1" x14ac:dyDescent="0.25">
      <c r="A607" s="200"/>
      <c r="B607" s="200"/>
      <c r="C607" s="200"/>
      <c r="D607" s="200"/>
      <c r="E607" s="200"/>
      <c r="F607" s="200"/>
      <c r="G607" s="200"/>
      <c r="H607" s="200"/>
      <c r="I607" s="200"/>
      <c r="J607" s="200"/>
      <c r="K607" s="200"/>
      <c r="L607" s="200"/>
      <c r="M607" s="200"/>
      <c r="N607" s="200"/>
      <c r="O607" s="200"/>
      <c r="P607" s="200"/>
      <c r="Q607" s="200"/>
      <c r="R607" s="200"/>
      <c r="S607" s="200"/>
      <c r="T607" s="200"/>
      <c r="U607" s="200"/>
      <c r="V607" s="200"/>
      <c r="W607" s="200"/>
      <c r="X607" s="200"/>
      <c r="Y607" s="200"/>
      <c r="Z607" s="200"/>
      <c r="AA607" s="200"/>
      <c r="AB607" s="200"/>
    </row>
    <row r="608" spans="1:28" ht="15.75" customHeight="1" x14ac:dyDescent="0.25">
      <c r="A608" s="200"/>
      <c r="B608" s="200"/>
      <c r="C608" s="200"/>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c r="AA608" s="200"/>
      <c r="AB608" s="200"/>
    </row>
    <row r="609" spans="1:28" ht="15.75" customHeight="1" x14ac:dyDescent="0.25">
      <c r="A609" s="200"/>
      <c r="B609" s="200"/>
      <c r="C609" s="200"/>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200"/>
      <c r="AA609" s="200"/>
      <c r="AB609" s="200"/>
    </row>
    <row r="610" spans="1:28" ht="15.75" customHeight="1" x14ac:dyDescent="0.25">
      <c r="A610" s="200"/>
      <c r="B610" s="200"/>
      <c r="C610" s="200"/>
      <c r="D610" s="200"/>
      <c r="E610" s="200"/>
      <c r="F610" s="200"/>
      <c r="G610" s="200"/>
      <c r="H610" s="200"/>
      <c r="I610" s="200"/>
      <c r="J610" s="200"/>
      <c r="K610" s="200"/>
      <c r="L610" s="200"/>
      <c r="M610" s="200"/>
      <c r="N610" s="200"/>
      <c r="O610" s="200"/>
      <c r="P610" s="200"/>
      <c r="Q610" s="200"/>
      <c r="R610" s="200"/>
      <c r="S610" s="200"/>
      <c r="T610" s="200"/>
      <c r="U610" s="200"/>
      <c r="V610" s="200"/>
      <c r="W610" s="200"/>
      <c r="X610" s="200"/>
      <c r="Y610" s="200"/>
      <c r="Z610" s="200"/>
      <c r="AA610" s="200"/>
      <c r="AB610" s="200"/>
    </row>
    <row r="611" spans="1:28" ht="15.75" customHeight="1" x14ac:dyDescent="0.25">
      <c r="A611" s="200"/>
      <c r="B611" s="200"/>
      <c r="C611" s="200"/>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200"/>
      <c r="AA611" s="200"/>
      <c r="AB611" s="200"/>
    </row>
    <row r="612" spans="1:28" ht="15.75" customHeight="1" x14ac:dyDescent="0.25">
      <c r="A612" s="200"/>
      <c r="B612" s="200"/>
      <c r="C612" s="200"/>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c r="AA612" s="200"/>
      <c r="AB612" s="200"/>
    </row>
    <row r="613" spans="1:28" ht="15.75" customHeight="1" x14ac:dyDescent="0.25">
      <c r="A613" s="200"/>
      <c r="B613" s="200"/>
      <c r="C613" s="200"/>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200"/>
      <c r="AA613" s="200"/>
      <c r="AB613" s="200"/>
    </row>
    <row r="614" spans="1:28" ht="15.75" customHeight="1" x14ac:dyDescent="0.25">
      <c r="A614" s="200"/>
      <c r="B614" s="200"/>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c r="AA614" s="200"/>
      <c r="AB614" s="200"/>
    </row>
    <row r="615" spans="1:28" ht="15.75" customHeight="1" x14ac:dyDescent="0.25">
      <c r="A615" s="200"/>
      <c r="B615" s="200"/>
      <c r="C615" s="200"/>
      <c r="D615" s="200"/>
      <c r="E615" s="200"/>
      <c r="F615" s="200"/>
      <c r="G615" s="200"/>
      <c r="H615" s="200"/>
      <c r="I615" s="200"/>
      <c r="J615" s="200"/>
      <c r="K615" s="200"/>
      <c r="L615" s="200"/>
      <c r="M615" s="200"/>
      <c r="N615" s="200"/>
      <c r="O615" s="200"/>
      <c r="P615" s="200"/>
      <c r="Q615" s="200"/>
      <c r="R615" s="200"/>
      <c r="S615" s="200"/>
      <c r="T615" s="200"/>
      <c r="U615" s="200"/>
      <c r="V615" s="200"/>
      <c r="W615" s="200"/>
      <c r="X615" s="200"/>
      <c r="Y615" s="200"/>
      <c r="Z615" s="200"/>
      <c r="AA615" s="200"/>
      <c r="AB615" s="200"/>
    </row>
    <row r="616" spans="1:28" ht="15.75" customHeight="1" x14ac:dyDescent="0.25">
      <c r="A616" s="200"/>
      <c r="B616" s="200"/>
      <c r="C616" s="200"/>
      <c r="D616" s="200"/>
      <c r="E616" s="200"/>
      <c r="F616" s="200"/>
      <c r="G616" s="200"/>
      <c r="H616" s="200"/>
      <c r="I616" s="200"/>
      <c r="J616" s="200"/>
      <c r="K616" s="200"/>
      <c r="L616" s="200"/>
      <c r="M616" s="200"/>
      <c r="N616" s="200"/>
      <c r="O616" s="200"/>
      <c r="P616" s="200"/>
      <c r="Q616" s="200"/>
      <c r="R616" s="200"/>
      <c r="S616" s="200"/>
      <c r="T616" s="200"/>
      <c r="U616" s="200"/>
      <c r="V616" s="200"/>
      <c r="W616" s="200"/>
      <c r="X616" s="200"/>
      <c r="Y616" s="200"/>
      <c r="Z616" s="200"/>
      <c r="AA616" s="200"/>
      <c r="AB616" s="200"/>
    </row>
    <row r="617" spans="1:28" ht="15.75" customHeight="1" x14ac:dyDescent="0.25">
      <c r="A617" s="200"/>
      <c r="B617" s="200"/>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200"/>
      <c r="AA617" s="200"/>
      <c r="AB617" s="200"/>
    </row>
    <row r="618" spans="1:28" ht="15.75" customHeight="1" x14ac:dyDescent="0.25">
      <c r="A618" s="200"/>
      <c r="B618" s="200"/>
      <c r="C618" s="200"/>
      <c r="D618" s="200"/>
      <c r="E618" s="200"/>
      <c r="F618" s="200"/>
      <c r="G618" s="200"/>
      <c r="H618" s="200"/>
      <c r="I618" s="200"/>
      <c r="J618" s="200"/>
      <c r="K618" s="200"/>
      <c r="L618" s="200"/>
      <c r="M618" s="200"/>
      <c r="N618" s="200"/>
      <c r="O618" s="200"/>
      <c r="P618" s="200"/>
      <c r="Q618" s="200"/>
      <c r="R618" s="200"/>
      <c r="S618" s="200"/>
      <c r="T618" s="200"/>
      <c r="U618" s="200"/>
      <c r="V618" s="200"/>
      <c r="W618" s="200"/>
      <c r="X618" s="200"/>
      <c r="Y618" s="200"/>
      <c r="Z618" s="200"/>
      <c r="AA618" s="200"/>
      <c r="AB618" s="200"/>
    </row>
    <row r="619" spans="1:28" ht="15.75" customHeight="1" x14ac:dyDescent="0.25">
      <c r="A619" s="200"/>
      <c r="B619" s="200"/>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c r="AA619" s="200"/>
      <c r="AB619" s="200"/>
    </row>
    <row r="620" spans="1:28" ht="15.75" customHeight="1" x14ac:dyDescent="0.25">
      <c r="A620" s="200"/>
      <c r="B620" s="200"/>
      <c r="C620" s="200"/>
      <c r="D620" s="200"/>
      <c r="E620" s="200"/>
      <c r="F620" s="200"/>
      <c r="G620" s="200"/>
      <c r="H620" s="200"/>
      <c r="I620" s="200"/>
      <c r="J620" s="200"/>
      <c r="K620" s="200"/>
      <c r="L620" s="200"/>
      <c r="M620" s="200"/>
      <c r="N620" s="200"/>
      <c r="O620" s="200"/>
      <c r="P620" s="200"/>
      <c r="Q620" s="200"/>
      <c r="R620" s="200"/>
      <c r="S620" s="200"/>
      <c r="T620" s="200"/>
      <c r="U620" s="200"/>
      <c r="V620" s="200"/>
      <c r="W620" s="200"/>
      <c r="X620" s="200"/>
      <c r="Y620" s="200"/>
      <c r="Z620" s="200"/>
      <c r="AA620" s="200"/>
      <c r="AB620" s="200"/>
    </row>
    <row r="621" spans="1:28" ht="15.75" customHeight="1" x14ac:dyDescent="0.25">
      <c r="A621" s="200"/>
      <c r="B621" s="200"/>
      <c r="C621" s="200"/>
      <c r="D621" s="200"/>
      <c r="E621" s="200"/>
      <c r="F621" s="200"/>
      <c r="G621" s="200"/>
      <c r="H621" s="200"/>
      <c r="I621" s="200"/>
      <c r="J621" s="200"/>
      <c r="K621" s="200"/>
      <c r="L621" s="200"/>
      <c r="M621" s="200"/>
      <c r="N621" s="200"/>
      <c r="O621" s="200"/>
      <c r="P621" s="200"/>
      <c r="Q621" s="200"/>
      <c r="R621" s="200"/>
      <c r="S621" s="200"/>
      <c r="T621" s="200"/>
      <c r="U621" s="200"/>
      <c r="V621" s="200"/>
      <c r="W621" s="200"/>
      <c r="X621" s="200"/>
      <c r="Y621" s="200"/>
      <c r="Z621" s="200"/>
      <c r="AA621" s="200"/>
      <c r="AB621" s="200"/>
    </row>
    <row r="622" spans="1:28" ht="15.75" customHeight="1" x14ac:dyDescent="0.25">
      <c r="A622" s="200"/>
      <c r="B622" s="200"/>
      <c r="C622" s="200"/>
      <c r="D622" s="200"/>
      <c r="E622" s="200"/>
      <c r="F622" s="200"/>
      <c r="G622" s="200"/>
      <c r="H622" s="200"/>
      <c r="I622" s="200"/>
      <c r="J622" s="200"/>
      <c r="K622" s="200"/>
      <c r="L622" s="200"/>
      <c r="M622" s="200"/>
      <c r="N622" s="200"/>
      <c r="O622" s="200"/>
      <c r="P622" s="200"/>
      <c r="Q622" s="200"/>
      <c r="R622" s="200"/>
      <c r="S622" s="200"/>
      <c r="T622" s="200"/>
      <c r="U622" s="200"/>
      <c r="V622" s="200"/>
      <c r="W622" s="200"/>
      <c r="X622" s="200"/>
      <c r="Y622" s="200"/>
      <c r="Z622" s="200"/>
      <c r="AA622" s="200"/>
      <c r="AB622" s="200"/>
    </row>
    <row r="623" spans="1:28" ht="15.75" customHeight="1" x14ac:dyDescent="0.25">
      <c r="A623" s="200"/>
      <c r="B623" s="200"/>
      <c r="C623" s="200"/>
      <c r="D623" s="200"/>
      <c r="E623" s="200"/>
      <c r="F623" s="200"/>
      <c r="G623" s="200"/>
      <c r="H623" s="200"/>
      <c r="I623" s="200"/>
      <c r="J623" s="200"/>
      <c r="K623" s="200"/>
      <c r="L623" s="200"/>
      <c r="M623" s="200"/>
      <c r="N623" s="200"/>
      <c r="O623" s="200"/>
      <c r="P623" s="200"/>
      <c r="Q623" s="200"/>
      <c r="R623" s="200"/>
      <c r="S623" s="200"/>
      <c r="T623" s="200"/>
      <c r="U623" s="200"/>
      <c r="V623" s="200"/>
      <c r="W623" s="200"/>
      <c r="X623" s="200"/>
      <c r="Y623" s="200"/>
      <c r="Z623" s="200"/>
      <c r="AA623" s="200"/>
      <c r="AB623" s="200"/>
    </row>
    <row r="624" spans="1:28" ht="15.75" customHeight="1" x14ac:dyDescent="0.25">
      <c r="A624" s="200"/>
      <c r="B624" s="200"/>
      <c r="C624" s="200"/>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200"/>
      <c r="AA624" s="200"/>
      <c r="AB624" s="200"/>
    </row>
    <row r="625" spans="1:28" ht="15.75" customHeight="1" x14ac:dyDescent="0.25">
      <c r="A625" s="200"/>
      <c r="B625" s="200"/>
      <c r="C625" s="200"/>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200"/>
      <c r="AA625" s="200"/>
      <c r="AB625" s="200"/>
    </row>
    <row r="626" spans="1:28" ht="15.75" customHeight="1" x14ac:dyDescent="0.25">
      <c r="A626" s="200"/>
      <c r="B626" s="200"/>
      <c r="C626" s="200"/>
      <c r="D626" s="200"/>
      <c r="E626" s="200"/>
      <c r="F626" s="200"/>
      <c r="G626" s="200"/>
      <c r="H626" s="200"/>
      <c r="I626" s="200"/>
      <c r="J626" s="200"/>
      <c r="K626" s="200"/>
      <c r="L626" s="200"/>
      <c r="M626" s="200"/>
      <c r="N626" s="200"/>
      <c r="O626" s="200"/>
      <c r="P626" s="200"/>
      <c r="Q626" s="200"/>
      <c r="R626" s="200"/>
      <c r="S626" s="200"/>
      <c r="T626" s="200"/>
      <c r="U626" s="200"/>
      <c r="V626" s="200"/>
      <c r="W626" s="200"/>
      <c r="X626" s="200"/>
      <c r="Y626" s="200"/>
      <c r="Z626" s="200"/>
      <c r="AA626" s="200"/>
      <c r="AB626" s="200"/>
    </row>
    <row r="627" spans="1:28" ht="15.75" customHeight="1" x14ac:dyDescent="0.25">
      <c r="A627" s="200"/>
      <c r="B627" s="200"/>
      <c r="C627" s="200"/>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200"/>
      <c r="AA627" s="200"/>
      <c r="AB627" s="200"/>
    </row>
    <row r="628" spans="1:28" ht="15.75" customHeight="1" x14ac:dyDescent="0.25">
      <c r="A628" s="200"/>
      <c r="B628" s="200"/>
      <c r="C628" s="200"/>
      <c r="D628" s="200"/>
      <c r="E628" s="200"/>
      <c r="F628" s="200"/>
      <c r="G628" s="200"/>
      <c r="H628" s="200"/>
      <c r="I628" s="200"/>
      <c r="J628" s="200"/>
      <c r="K628" s="200"/>
      <c r="L628" s="200"/>
      <c r="M628" s="200"/>
      <c r="N628" s="200"/>
      <c r="O628" s="200"/>
      <c r="P628" s="200"/>
      <c r="Q628" s="200"/>
      <c r="R628" s="200"/>
      <c r="S628" s="200"/>
      <c r="T628" s="200"/>
      <c r="U628" s="200"/>
      <c r="V628" s="200"/>
      <c r="W628" s="200"/>
      <c r="X628" s="200"/>
      <c r="Y628" s="200"/>
      <c r="Z628" s="200"/>
      <c r="AA628" s="200"/>
      <c r="AB628" s="200"/>
    </row>
    <row r="629" spans="1:28" ht="15.75" customHeight="1" x14ac:dyDescent="0.25">
      <c r="A629" s="200"/>
      <c r="B629" s="200"/>
      <c r="C629" s="200"/>
      <c r="D629" s="200"/>
      <c r="E629" s="200"/>
      <c r="F629" s="200"/>
      <c r="G629" s="200"/>
      <c r="H629" s="200"/>
      <c r="I629" s="200"/>
      <c r="J629" s="200"/>
      <c r="K629" s="200"/>
      <c r="L629" s="200"/>
      <c r="M629" s="200"/>
      <c r="N629" s="200"/>
      <c r="O629" s="200"/>
      <c r="P629" s="200"/>
      <c r="Q629" s="200"/>
      <c r="R629" s="200"/>
      <c r="S629" s="200"/>
      <c r="T629" s="200"/>
      <c r="U629" s="200"/>
      <c r="V629" s="200"/>
      <c r="W629" s="200"/>
      <c r="X629" s="200"/>
      <c r="Y629" s="200"/>
      <c r="Z629" s="200"/>
      <c r="AA629" s="200"/>
      <c r="AB629" s="200"/>
    </row>
    <row r="630" spans="1:28" ht="15.75" customHeight="1" x14ac:dyDescent="0.25">
      <c r="A630" s="200"/>
      <c r="B630" s="200"/>
      <c r="C630" s="200"/>
      <c r="D630" s="200"/>
      <c r="E630" s="200"/>
      <c r="F630" s="200"/>
      <c r="G630" s="200"/>
      <c r="H630" s="200"/>
      <c r="I630" s="200"/>
      <c r="J630" s="200"/>
      <c r="K630" s="200"/>
      <c r="L630" s="200"/>
      <c r="M630" s="200"/>
      <c r="N630" s="200"/>
      <c r="O630" s="200"/>
      <c r="P630" s="200"/>
      <c r="Q630" s="200"/>
      <c r="R630" s="200"/>
      <c r="S630" s="200"/>
      <c r="T630" s="200"/>
      <c r="U630" s="200"/>
      <c r="V630" s="200"/>
      <c r="W630" s="200"/>
      <c r="X630" s="200"/>
      <c r="Y630" s="200"/>
      <c r="Z630" s="200"/>
      <c r="AA630" s="200"/>
      <c r="AB630" s="200"/>
    </row>
    <row r="631" spans="1:28" ht="15.75" customHeight="1" x14ac:dyDescent="0.25">
      <c r="A631" s="200"/>
      <c r="B631" s="200"/>
      <c r="C631" s="200"/>
      <c r="D631" s="200"/>
      <c r="E631" s="200"/>
      <c r="F631" s="200"/>
      <c r="G631" s="200"/>
      <c r="H631" s="200"/>
      <c r="I631" s="200"/>
      <c r="J631" s="200"/>
      <c r="K631" s="200"/>
      <c r="L631" s="200"/>
      <c r="M631" s="200"/>
      <c r="N631" s="200"/>
      <c r="O631" s="200"/>
      <c r="P631" s="200"/>
      <c r="Q631" s="200"/>
      <c r="R631" s="200"/>
      <c r="S631" s="200"/>
      <c r="T631" s="200"/>
      <c r="U631" s="200"/>
      <c r="V631" s="200"/>
      <c r="W631" s="200"/>
      <c r="X631" s="200"/>
      <c r="Y631" s="200"/>
      <c r="Z631" s="200"/>
      <c r="AA631" s="200"/>
      <c r="AB631" s="200"/>
    </row>
    <row r="632" spans="1:28" ht="15.75" customHeight="1" x14ac:dyDescent="0.25">
      <c r="A632" s="200"/>
      <c r="B632" s="200"/>
      <c r="C632" s="200"/>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c r="AA632" s="200"/>
      <c r="AB632" s="200"/>
    </row>
    <row r="633" spans="1:28" ht="15.75" customHeight="1" x14ac:dyDescent="0.25">
      <c r="A633" s="200"/>
      <c r="B633" s="200"/>
      <c r="C633" s="200"/>
      <c r="D633" s="200"/>
      <c r="E633" s="200"/>
      <c r="F633" s="200"/>
      <c r="G633" s="200"/>
      <c r="H633" s="200"/>
      <c r="I633" s="200"/>
      <c r="J633" s="200"/>
      <c r="K633" s="200"/>
      <c r="L633" s="200"/>
      <c r="M633" s="200"/>
      <c r="N633" s="200"/>
      <c r="O633" s="200"/>
      <c r="P633" s="200"/>
      <c r="Q633" s="200"/>
      <c r="R633" s="200"/>
      <c r="S633" s="200"/>
      <c r="T633" s="200"/>
      <c r="U633" s="200"/>
      <c r="V633" s="200"/>
      <c r="W633" s="200"/>
      <c r="X633" s="200"/>
      <c r="Y633" s="200"/>
      <c r="Z633" s="200"/>
      <c r="AA633" s="200"/>
      <c r="AB633" s="200"/>
    </row>
    <row r="634" spans="1:28" ht="15.75" customHeight="1" x14ac:dyDescent="0.25">
      <c r="A634" s="200"/>
      <c r="B634" s="200"/>
      <c r="C634" s="200"/>
      <c r="D634" s="200"/>
      <c r="E634" s="200"/>
      <c r="F634" s="200"/>
      <c r="G634" s="200"/>
      <c r="H634" s="200"/>
      <c r="I634" s="200"/>
      <c r="J634" s="200"/>
      <c r="K634" s="200"/>
      <c r="L634" s="200"/>
      <c r="M634" s="200"/>
      <c r="N634" s="200"/>
      <c r="O634" s="200"/>
      <c r="P634" s="200"/>
      <c r="Q634" s="200"/>
      <c r="R634" s="200"/>
      <c r="S634" s="200"/>
      <c r="T634" s="200"/>
      <c r="U634" s="200"/>
      <c r="V634" s="200"/>
      <c r="W634" s="200"/>
      <c r="X634" s="200"/>
      <c r="Y634" s="200"/>
      <c r="Z634" s="200"/>
      <c r="AA634" s="200"/>
      <c r="AB634" s="200"/>
    </row>
    <row r="635" spans="1:28" ht="15.75" customHeight="1" x14ac:dyDescent="0.25">
      <c r="A635" s="200"/>
      <c r="B635" s="200"/>
      <c r="C635" s="200"/>
      <c r="D635" s="200"/>
      <c r="E635" s="200"/>
      <c r="F635" s="200"/>
      <c r="G635" s="200"/>
      <c r="H635" s="200"/>
      <c r="I635" s="200"/>
      <c r="J635" s="200"/>
      <c r="K635" s="200"/>
      <c r="L635" s="200"/>
      <c r="M635" s="200"/>
      <c r="N635" s="200"/>
      <c r="O635" s="200"/>
      <c r="P635" s="200"/>
      <c r="Q635" s="200"/>
      <c r="R635" s="200"/>
      <c r="S635" s="200"/>
      <c r="T635" s="200"/>
      <c r="U635" s="200"/>
      <c r="V635" s="200"/>
      <c r="W635" s="200"/>
      <c r="X635" s="200"/>
      <c r="Y635" s="200"/>
      <c r="Z635" s="200"/>
      <c r="AA635" s="200"/>
      <c r="AB635" s="200"/>
    </row>
    <row r="636" spans="1:28" ht="15.75" customHeight="1" x14ac:dyDescent="0.25">
      <c r="A636" s="200"/>
      <c r="B636" s="200"/>
      <c r="C636" s="200"/>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200"/>
      <c r="AA636" s="200"/>
      <c r="AB636" s="200"/>
    </row>
    <row r="637" spans="1:28" ht="15.75" customHeight="1" x14ac:dyDescent="0.25">
      <c r="A637" s="200"/>
      <c r="B637" s="200"/>
      <c r="C637" s="200"/>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200"/>
      <c r="AA637" s="200"/>
      <c r="AB637" s="200"/>
    </row>
    <row r="638" spans="1:28" ht="15.75" customHeight="1" x14ac:dyDescent="0.25">
      <c r="A638" s="200"/>
      <c r="B638" s="200"/>
      <c r="C638" s="200"/>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200"/>
      <c r="AA638" s="200"/>
      <c r="AB638" s="200"/>
    </row>
    <row r="639" spans="1:28" ht="15.75" customHeight="1" x14ac:dyDescent="0.25">
      <c r="A639" s="200"/>
      <c r="B639" s="200"/>
      <c r="C639" s="200"/>
      <c r="D639" s="200"/>
      <c r="E639" s="200"/>
      <c r="F639" s="200"/>
      <c r="G639" s="200"/>
      <c r="H639" s="200"/>
      <c r="I639" s="200"/>
      <c r="J639" s="200"/>
      <c r="K639" s="200"/>
      <c r="L639" s="200"/>
      <c r="M639" s="200"/>
      <c r="N639" s="200"/>
      <c r="O639" s="200"/>
      <c r="P639" s="200"/>
      <c r="Q639" s="200"/>
      <c r="R639" s="200"/>
      <c r="S639" s="200"/>
      <c r="T639" s="200"/>
      <c r="U639" s="200"/>
      <c r="V639" s="200"/>
      <c r="W639" s="200"/>
      <c r="X639" s="200"/>
      <c r="Y639" s="200"/>
      <c r="Z639" s="200"/>
      <c r="AA639" s="200"/>
      <c r="AB639" s="200"/>
    </row>
    <row r="640" spans="1:28" ht="15.75" customHeight="1" x14ac:dyDescent="0.25">
      <c r="A640" s="200"/>
      <c r="B640" s="200"/>
      <c r="C640" s="200"/>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c r="AA640" s="200"/>
      <c r="AB640" s="200"/>
    </row>
    <row r="641" spans="1:28" ht="15.75" customHeight="1" x14ac:dyDescent="0.25">
      <c r="A641" s="200"/>
      <c r="B641" s="200"/>
      <c r="C641" s="200"/>
      <c r="D641" s="200"/>
      <c r="E641" s="200"/>
      <c r="F641" s="200"/>
      <c r="G641" s="200"/>
      <c r="H641" s="200"/>
      <c r="I641" s="200"/>
      <c r="J641" s="200"/>
      <c r="K641" s="200"/>
      <c r="L641" s="200"/>
      <c r="M641" s="200"/>
      <c r="N641" s="200"/>
      <c r="O641" s="200"/>
      <c r="P641" s="200"/>
      <c r="Q641" s="200"/>
      <c r="R641" s="200"/>
      <c r="S641" s="200"/>
      <c r="T641" s="200"/>
      <c r="U641" s="200"/>
      <c r="V641" s="200"/>
      <c r="W641" s="200"/>
      <c r="X641" s="200"/>
      <c r="Y641" s="200"/>
      <c r="Z641" s="200"/>
      <c r="AA641" s="200"/>
      <c r="AB641" s="200"/>
    </row>
    <row r="642" spans="1:28" ht="15.75" customHeight="1" x14ac:dyDescent="0.25">
      <c r="A642" s="200"/>
      <c r="B642" s="200"/>
      <c r="C642" s="200"/>
      <c r="D642" s="200"/>
      <c r="E642" s="200"/>
      <c r="F642" s="200"/>
      <c r="G642" s="200"/>
      <c r="H642" s="200"/>
      <c r="I642" s="200"/>
      <c r="J642" s="200"/>
      <c r="K642" s="200"/>
      <c r="L642" s="200"/>
      <c r="M642" s="200"/>
      <c r="N642" s="200"/>
      <c r="O642" s="200"/>
      <c r="P642" s="200"/>
      <c r="Q642" s="200"/>
      <c r="R642" s="200"/>
      <c r="S642" s="200"/>
      <c r="T642" s="200"/>
      <c r="U642" s="200"/>
      <c r="V642" s="200"/>
      <c r="W642" s="200"/>
      <c r="X642" s="200"/>
      <c r="Y642" s="200"/>
      <c r="Z642" s="200"/>
      <c r="AA642" s="200"/>
      <c r="AB642" s="200"/>
    </row>
    <row r="643" spans="1:28" ht="15.75" customHeight="1" x14ac:dyDescent="0.25">
      <c r="A643" s="200"/>
      <c r="B643" s="200"/>
      <c r="C643" s="200"/>
      <c r="D643" s="200"/>
      <c r="E643" s="200"/>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row>
    <row r="644" spans="1:28" ht="15.75" customHeight="1" x14ac:dyDescent="0.25">
      <c r="A644" s="200"/>
      <c r="B644" s="200"/>
      <c r="C644" s="200"/>
      <c r="D644" s="200"/>
      <c r="E644" s="200"/>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row>
    <row r="645" spans="1:28" ht="15.75" customHeight="1" x14ac:dyDescent="0.25">
      <c r="A645" s="200"/>
      <c r="B645" s="200"/>
      <c r="C645" s="200"/>
      <c r="D645" s="200"/>
      <c r="E645" s="200"/>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row>
    <row r="646" spans="1:28" ht="15.75" customHeight="1" x14ac:dyDescent="0.25">
      <c r="A646" s="200"/>
      <c r="B646" s="200"/>
      <c r="C646" s="200"/>
      <c r="D646" s="200"/>
      <c r="E646" s="200"/>
      <c r="F646" s="200"/>
      <c r="G646" s="200"/>
      <c r="H646" s="200"/>
      <c r="I646" s="200"/>
      <c r="J646" s="200"/>
      <c r="K646" s="200"/>
      <c r="L646" s="200"/>
      <c r="M646" s="200"/>
      <c r="N646" s="200"/>
      <c r="O646" s="200"/>
      <c r="P646" s="200"/>
      <c r="Q646" s="200"/>
      <c r="R646" s="200"/>
      <c r="S646" s="200"/>
      <c r="T646" s="200"/>
      <c r="U646" s="200"/>
      <c r="V646" s="200"/>
      <c r="W646" s="200"/>
      <c r="X646" s="200"/>
      <c r="Y646" s="200"/>
      <c r="Z646" s="200"/>
      <c r="AA646" s="200"/>
      <c r="AB646" s="200"/>
    </row>
    <row r="647" spans="1:28" ht="15.75" customHeight="1" x14ac:dyDescent="0.25">
      <c r="A647" s="200"/>
      <c r="B647" s="200"/>
      <c r="C647" s="200"/>
      <c r="D647" s="200"/>
      <c r="E647" s="200"/>
      <c r="F647" s="200"/>
      <c r="G647" s="200"/>
      <c r="H647" s="200"/>
      <c r="I647" s="200"/>
      <c r="J647" s="200"/>
      <c r="K647" s="200"/>
      <c r="L647" s="200"/>
      <c r="M647" s="200"/>
      <c r="N647" s="200"/>
      <c r="O647" s="200"/>
      <c r="P647" s="200"/>
      <c r="Q647" s="200"/>
      <c r="R647" s="200"/>
      <c r="S647" s="200"/>
      <c r="T647" s="200"/>
      <c r="U647" s="200"/>
      <c r="V647" s="200"/>
      <c r="W647" s="200"/>
      <c r="X647" s="200"/>
      <c r="Y647" s="200"/>
      <c r="Z647" s="200"/>
      <c r="AA647" s="200"/>
      <c r="AB647" s="200"/>
    </row>
    <row r="648" spans="1:28" ht="15.75" customHeight="1" x14ac:dyDescent="0.25">
      <c r="A648" s="200"/>
      <c r="B648" s="200"/>
      <c r="C648" s="200"/>
      <c r="D648" s="200"/>
      <c r="E648" s="200"/>
      <c r="F648" s="200"/>
      <c r="G648" s="200"/>
      <c r="H648" s="200"/>
      <c r="I648" s="200"/>
      <c r="J648" s="200"/>
      <c r="K648" s="200"/>
      <c r="L648" s="200"/>
      <c r="M648" s="200"/>
      <c r="N648" s="200"/>
      <c r="O648" s="200"/>
      <c r="P648" s="200"/>
      <c r="Q648" s="200"/>
      <c r="R648" s="200"/>
      <c r="S648" s="200"/>
      <c r="T648" s="200"/>
      <c r="U648" s="200"/>
      <c r="V648" s="200"/>
      <c r="W648" s="200"/>
      <c r="X648" s="200"/>
      <c r="Y648" s="200"/>
      <c r="Z648" s="200"/>
      <c r="AA648" s="200"/>
      <c r="AB648" s="200"/>
    </row>
    <row r="649" spans="1:28" ht="15.75" customHeight="1" x14ac:dyDescent="0.25">
      <c r="A649" s="200"/>
      <c r="B649" s="200"/>
      <c r="C649" s="200"/>
      <c r="D649" s="200"/>
      <c r="E649" s="200"/>
      <c r="F649" s="200"/>
      <c r="G649" s="200"/>
      <c r="H649" s="200"/>
      <c r="I649" s="200"/>
      <c r="J649" s="200"/>
      <c r="K649" s="200"/>
      <c r="L649" s="200"/>
      <c r="M649" s="200"/>
      <c r="N649" s="200"/>
      <c r="O649" s="200"/>
      <c r="P649" s="200"/>
      <c r="Q649" s="200"/>
      <c r="R649" s="200"/>
      <c r="S649" s="200"/>
      <c r="T649" s="200"/>
      <c r="U649" s="200"/>
      <c r="V649" s="200"/>
      <c r="W649" s="200"/>
      <c r="X649" s="200"/>
      <c r="Y649" s="200"/>
      <c r="Z649" s="200"/>
      <c r="AA649" s="200"/>
      <c r="AB649" s="200"/>
    </row>
    <row r="650" spans="1:28" ht="15.75" customHeight="1" x14ac:dyDescent="0.25">
      <c r="A650" s="200"/>
      <c r="B650" s="200"/>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200"/>
      <c r="AA650" s="200"/>
      <c r="AB650" s="200"/>
    </row>
    <row r="651" spans="1:28" ht="15.75" customHeight="1" x14ac:dyDescent="0.25">
      <c r="A651" s="200"/>
      <c r="B651" s="200"/>
      <c r="C651" s="200"/>
      <c r="D651" s="200"/>
      <c r="E651" s="200"/>
      <c r="F651" s="200"/>
      <c r="G651" s="200"/>
      <c r="H651" s="200"/>
      <c r="I651" s="200"/>
      <c r="J651" s="200"/>
      <c r="K651" s="200"/>
      <c r="L651" s="200"/>
      <c r="M651" s="200"/>
      <c r="N651" s="200"/>
      <c r="O651" s="200"/>
      <c r="P651" s="200"/>
      <c r="Q651" s="200"/>
      <c r="R651" s="200"/>
      <c r="S651" s="200"/>
      <c r="T651" s="200"/>
      <c r="U651" s="200"/>
      <c r="V651" s="200"/>
      <c r="W651" s="200"/>
      <c r="X651" s="200"/>
      <c r="Y651" s="200"/>
      <c r="Z651" s="200"/>
      <c r="AA651" s="200"/>
      <c r="AB651" s="200"/>
    </row>
    <row r="652" spans="1:28" ht="15.75" customHeight="1" x14ac:dyDescent="0.25">
      <c r="A652" s="200"/>
      <c r="B652" s="200"/>
      <c r="C652" s="200"/>
      <c r="D652" s="200"/>
      <c r="E652" s="200"/>
      <c r="F652" s="200"/>
      <c r="G652" s="200"/>
      <c r="H652" s="200"/>
      <c r="I652" s="200"/>
      <c r="J652" s="200"/>
      <c r="K652" s="200"/>
      <c r="L652" s="200"/>
      <c r="M652" s="200"/>
      <c r="N652" s="200"/>
      <c r="O652" s="200"/>
      <c r="P652" s="200"/>
      <c r="Q652" s="200"/>
      <c r="R652" s="200"/>
      <c r="S652" s="200"/>
      <c r="T652" s="200"/>
      <c r="U652" s="200"/>
      <c r="V652" s="200"/>
      <c r="W652" s="200"/>
      <c r="X652" s="200"/>
      <c r="Y652" s="200"/>
      <c r="Z652" s="200"/>
      <c r="AA652" s="200"/>
      <c r="AB652" s="200"/>
    </row>
    <row r="653" spans="1:28" ht="15.75" customHeight="1" x14ac:dyDescent="0.25">
      <c r="A653" s="200"/>
      <c r="B653" s="200"/>
      <c r="C653" s="200"/>
      <c r="D653" s="200"/>
      <c r="E653" s="200"/>
      <c r="F653" s="200"/>
      <c r="G653" s="200"/>
      <c r="H653" s="200"/>
      <c r="I653" s="200"/>
      <c r="J653" s="200"/>
      <c r="K653" s="200"/>
      <c r="L653" s="200"/>
      <c r="M653" s="200"/>
      <c r="N653" s="200"/>
      <c r="O653" s="200"/>
      <c r="P653" s="200"/>
      <c r="Q653" s="200"/>
      <c r="R653" s="200"/>
      <c r="S653" s="200"/>
      <c r="T653" s="200"/>
      <c r="U653" s="200"/>
      <c r="V653" s="200"/>
      <c r="W653" s="200"/>
      <c r="X653" s="200"/>
      <c r="Y653" s="200"/>
      <c r="Z653" s="200"/>
      <c r="AA653" s="200"/>
      <c r="AB653" s="200"/>
    </row>
    <row r="654" spans="1:28" ht="15.75" customHeight="1" x14ac:dyDescent="0.25">
      <c r="A654" s="200"/>
      <c r="B654" s="200"/>
      <c r="C654" s="200"/>
      <c r="D654" s="200"/>
      <c r="E654" s="200"/>
      <c r="F654" s="200"/>
      <c r="G654" s="200"/>
      <c r="H654" s="200"/>
      <c r="I654" s="200"/>
      <c r="J654" s="200"/>
      <c r="K654" s="200"/>
      <c r="L654" s="200"/>
      <c r="M654" s="200"/>
      <c r="N654" s="200"/>
      <c r="O654" s="200"/>
      <c r="P654" s="200"/>
      <c r="Q654" s="200"/>
      <c r="R654" s="200"/>
      <c r="S654" s="200"/>
      <c r="T654" s="200"/>
      <c r="U654" s="200"/>
      <c r="V654" s="200"/>
      <c r="W654" s="200"/>
      <c r="X654" s="200"/>
      <c r="Y654" s="200"/>
      <c r="Z654" s="200"/>
      <c r="AA654" s="200"/>
      <c r="AB654" s="200"/>
    </row>
    <row r="655" spans="1:28" ht="15.75" customHeight="1" x14ac:dyDescent="0.25">
      <c r="A655" s="200"/>
      <c r="B655" s="200"/>
      <c r="C655" s="200"/>
      <c r="D655" s="200"/>
      <c r="E655" s="200"/>
      <c r="F655" s="200"/>
      <c r="G655" s="200"/>
      <c r="H655" s="200"/>
      <c r="I655" s="200"/>
      <c r="J655" s="200"/>
      <c r="K655" s="200"/>
      <c r="L655" s="200"/>
      <c r="M655" s="200"/>
      <c r="N655" s="200"/>
      <c r="O655" s="200"/>
      <c r="P655" s="200"/>
      <c r="Q655" s="200"/>
      <c r="R655" s="200"/>
      <c r="S655" s="200"/>
      <c r="T655" s="200"/>
      <c r="U655" s="200"/>
      <c r="V655" s="200"/>
      <c r="W655" s="200"/>
      <c r="X655" s="200"/>
      <c r="Y655" s="200"/>
      <c r="Z655" s="200"/>
      <c r="AA655" s="200"/>
      <c r="AB655" s="200"/>
    </row>
    <row r="656" spans="1:28" ht="15.75" customHeight="1" x14ac:dyDescent="0.25">
      <c r="A656" s="200"/>
      <c r="B656" s="200"/>
      <c r="C656" s="200"/>
      <c r="D656" s="200"/>
      <c r="E656" s="200"/>
      <c r="F656" s="200"/>
      <c r="G656" s="200"/>
      <c r="H656" s="200"/>
      <c r="I656" s="200"/>
      <c r="J656" s="200"/>
      <c r="K656" s="200"/>
      <c r="L656" s="200"/>
      <c r="M656" s="200"/>
      <c r="N656" s="200"/>
      <c r="O656" s="200"/>
      <c r="P656" s="200"/>
      <c r="Q656" s="200"/>
      <c r="R656" s="200"/>
      <c r="S656" s="200"/>
      <c r="T656" s="200"/>
      <c r="U656" s="200"/>
      <c r="V656" s="200"/>
      <c r="W656" s="200"/>
      <c r="X656" s="200"/>
      <c r="Y656" s="200"/>
      <c r="Z656" s="200"/>
      <c r="AA656" s="200"/>
      <c r="AB656" s="200"/>
    </row>
    <row r="657" spans="1:28" ht="15.75" customHeight="1" x14ac:dyDescent="0.25">
      <c r="A657" s="200"/>
      <c r="B657" s="200"/>
      <c r="C657" s="200"/>
      <c r="D657" s="200"/>
      <c r="E657" s="200"/>
      <c r="F657" s="200"/>
      <c r="G657" s="200"/>
      <c r="H657" s="200"/>
      <c r="I657" s="200"/>
      <c r="J657" s="200"/>
      <c r="K657" s="200"/>
      <c r="L657" s="200"/>
      <c r="M657" s="200"/>
      <c r="N657" s="200"/>
      <c r="O657" s="200"/>
      <c r="P657" s="200"/>
      <c r="Q657" s="200"/>
      <c r="R657" s="200"/>
      <c r="S657" s="200"/>
      <c r="T657" s="200"/>
      <c r="U657" s="200"/>
      <c r="V657" s="200"/>
      <c r="W657" s="200"/>
      <c r="X657" s="200"/>
      <c r="Y657" s="200"/>
      <c r="Z657" s="200"/>
      <c r="AA657" s="200"/>
      <c r="AB657" s="200"/>
    </row>
    <row r="658" spans="1:28" ht="15.75" customHeight="1" x14ac:dyDescent="0.25">
      <c r="A658" s="200"/>
      <c r="B658" s="200"/>
      <c r="C658" s="200"/>
      <c r="D658" s="200"/>
      <c r="E658" s="200"/>
      <c r="F658" s="200"/>
      <c r="G658" s="200"/>
      <c r="H658" s="200"/>
      <c r="I658" s="200"/>
      <c r="J658" s="200"/>
      <c r="K658" s="200"/>
      <c r="L658" s="200"/>
      <c r="M658" s="200"/>
      <c r="N658" s="200"/>
      <c r="O658" s="200"/>
      <c r="P658" s="200"/>
      <c r="Q658" s="200"/>
      <c r="R658" s="200"/>
      <c r="S658" s="200"/>
      <c r="T658" s="200"/>
      <c r="U658" s="200"/>
      <c r="V658" s="200"/>
      <c r="W658" s="200"/>
      <c r="X658" s="200"/>
      <c r="Y658" s="200"/>
      <c r="Z658" s="200"/>
      <c r="AA658" s="200"/>
      <c r="AB658" s="200"/>
    </row>
    <row r="659" spans="1:28" ht="15.75" customHeight="1" x14ac:dyDescent="0.25">
      <c r="A659" s="200"/>
      <c r="B659" s="200"/>
      <c r="C659" s="200"/>
      <c r="D659" s="200"/>
      <c r="E659" s="200"/>
      <c r="F659" s="200"/>
      <c r="G659" s="200"/>
      <c r="H659" s="200"/>
      <c r="I659" s="200"/>
      <c r="J659" s="200"/>
      <c r="K659" s="200"/>
      <c r="L659" s="200"/>
      <c r="M659" s="200"/>
      <c r="N659" s="200"/>
      <c r="O659" s="200"/>
      <c r="P659" s="200"/>
      <c r="Q659" s="200"/>
      <c r="R659" s="200"/>
      <c r="S659" s="200"/>
      <c r="T659" s="200"/>
      <c r="U659" s="200"/>
      <c r="V659" s="200"/>
      <c r="W659" s="200"/>
      <c r="X659" s="200"/>
      <c r="Y659" s="200"/>
      <c r="Z659" s="200"/>
      <c r="AA659" s="200"/>
      <c r="AB659" s="200"/>
    </row>
    <row r="660" spans="1:28" ht="15.75" customHeight="1" x14ac:dyDescent="0.25">
      <c r="A660" s="200"/>
      <c r="B660" s="200"/>
      <c r="C660" s="200"/>
      <c r="D660" s="200"/>
      <c r="E660" s="200"/>
      <c r="F660" s="200"/>
      <c r="G660" s="200"/>
      <c r="H660" s="200"/>
      <c r="I660" s="200"/>
      <c r="J660" s="200"/>
      <c r="K660" s="200"/>
      <c r="L660" s="200"/>
      <c r="M660" s="200"/>
      <c r="N660" s="200"/>
      <c r="O660" s="200"/>
      <c r="P660" s="200"/>
      <c r="Q660" s="200"/>
      <c r="R660" s="200"/>
      <c r="S660" s="200"/>
      <c r="T660" s="200"/>
      <c r="U660" s="200"/>
      <c r="V660" s="200"/>
      <c r="W660" s="200"/>
      <c r="X660" s="200"/>
      <c r="Y660" s="200"/>
      <c r="Z660" s="200"/>
      <c r="AA660" s="200"/>
      <c r="AB660" s="200"/>
    </row>
    <row r="661" spans="1:28" ht="15.75" customHeight="1" x14ac:dyDescent="0.25">
      <c r="A661" s="200"/>
      <c r="B661" s="200"/>
      <c r="C661" s="200"/>
      <c r="D661" s="200"/>
      <c r="E661" s="200"/>
      <c r="F661" s="200"/>
      <c r="G661" s="200"/>
      <c r="H661" s="200"/>
      <c r="I661" s="200"/>
      <c r="J661" s="200"/>
      <c r="K661" s="200"/>
      <c r="L661" s="200"/>
      <c r="M661" s="200"/>
      <c r="N661" s="200"/>
      <c r="O661" s="200"/>
      <c r="P661" s="200"/>
      <c r="Q661" s="200"/>
      <c r="R661" s="200"/>
      <c r="S661" s="200"/>
      <c r="T661" s="200"/>
      <c r="U661" s="200"/>
      <c r="V661" s="200"/>
      <c r="W661" s="200"/>
      <c r="X661" s="200"/>
      <c r="Y661" s="200"/>
      <c r="Z661" s="200"/>
      <c r="AA661" s="200"/>
      <c r="AB661" s="200"/>
    </row>
    <row r="662" spans="1:28" ht="15.75" customHeight="1" x14ac:dyDescent="0.25">
      <c r="A662" s="200"/>
      <c r="B662" s="200"/>
      <c r="C662" s="200"/>
      <c r="D662" s="200"/>
      <c r="E662" s="200"/>
      <c r="F662" s="200"/>
      <c r="G662" s="200"/>
      <c r="H662" s="200"/>
      <c r="I662" s="200"/>
      <c r="J662" s="200"/>
      <c r="K662" s="200"/>
      <c r="L662" s="200"/>
      <c r="M662" s="200"/>
      <c r="N662" s="200"/>
      <c r="O662" s="200"/>
      <c r="P662" s="200"/>
      <c r="Q662" s="200"/>
      <c r="R662" s="200"/>
      <c r="S662" s="200"/>
      <c r="T662" s="200"/>
      <c r="U662" s="200"/>
      <c r="V662" s="200"/>
      <c r="W662" s="200"/>
      <c r="X662" s="200"/>
      <c r="Y662" s="200"/>
      <c r="Z662" s="200"/>
      <c r="AA662" s="200"/>
      <c r="AB662" s="200"/>
    </row>
    <row r="663" spans="1:28" ht="15.75" customHeight="1" x14ac:dyDescent="0.25">
      <c r="A663" s="200"/>
      <c r="B663" s="200"/>
      <c r="C663" s="200"/>
      <c r="D663" s="200"/>
      <c r="E663" s="200"/>
      <c r="F663" s="200"/>
      <c r="G663" s="200"/>
      <c r="H663" s="200"/>
      <c r="I663" s="200"/>
      <c r="J663" s="200"/>
      <c r="K663" s="200"/>
      <c r="L663" s="200"/>
      <c r="M663" s="200"/>
      <c r="N663" s="200"/>
      <c r="O663" s="200"/>
      <c r="P663" s="200"/>
      <c r="Q663" s="200"/>
      <c r="R663" s="200"/>
      <c r="S663" s="200"/>
      <c r="T663" s="200"/>
      <c r="U663" s="200"/>
      <c r="V663" s="200"/>
      <c r="W663" s="200"/>
      <c r="X663" s="200"/>
      <c r="Y663" s="200"/>
      <c r="Z663" s="200"/>
      <c r="AA663" s="200"/>
      <c r="AB663" s="200"/>
    </row>
    <row r="664" spans="1:28" ht="15.75" customHeight="1" x14ac:dyDescent="0.25">
      <c r="A664" s="200"/>
      <c r="B664" s="200"/>
      <c r="C664" s="200"/>
      <c r="D664" s="200"/>
      <c r="E664" s="200"/>
      <c r="F664" s="200"/>
      <c r="G664" s="200"/>
      <c r="H664" s="200"/>
      <c r="I664" s="200"/>
      <c r="J664" s="200"/>
      <c r="K664" s="200"/>
      <c r="L664" s="200"/>
      <c r="M664" s="200"/>
      <c r="N664" s="200"/>
      <c r="O664" s="200"/>
      <c r="P664" s="200"/>
      <c r="Q664" s="200"/>
      <c r="R664" s="200"/>
      <c r="S664" s="200"/>
      <c r="T664" s="200"/>
      <c r="U664" s="200"/>
      <c r="V664" s="200"/>
      <c r="W664" s="200"/>
      <c r="X664" s="200"/>
      <c r="Y664" s="200"/>
      <c r="Z664" s="200"/>
      <c r="AA664" s="200"/>
      <c r="AB664" s="200"/>
    </row>
    <row r="665" spans="1:28" ht="15.75" customHeight="1" x14ac:dyDescent="0.25">
      <c r="A665" s="200"/>
      <c r="B665" s="200"/>
      <c r="C665" s="200"/>
      <c r="D665" s="200"/>
      <c r="E665" s="200"/>
      <c r="F665" s="200"/>
      <c r="G665" s="200"/>
      <c r="H665" s="200"/>
      <c r="I665" s="200"/>
      <c r="J665" s="200"/>
      <c r="K665" s="200"/>
      <c r="L665" s="200"/>
      <c r="M665" s="200"/>
      <c r="N665" s="200"/>
      <c r="O665" s="200"/>
      <c r="P665" s="200"/>
      <c r="Q665" s="200"/>
      <c r="R665" s="200"/>
      <c r="S665" s="200"/>
      <c r="T665" s="200"/>
      <c r="U665" s="200"/>
      <c r="V665" s="200"/>
      <c r="W665" s="200"/>
      <c r="X665" s="200"/>
      <c r="Y665" s="200"/>
      <c r="Z665" s="200"/>
      <c r="AA665" s="200"/>
      <c r="AB665" s="200"/>
    </row>
    <row r="666" spans="1:28" ht="15.75" customHeight="1" x14ac:dyDescent="0.25">
      <c r="A666" s="200"/>
      <c r="B666" s="200"/>
      <c r="C666" s="200"/>
      <c r="D666" s="200"/>
      <c r="E666" s="200"/>
      <c r="F666" s="200"/>
      <c r="G666" s="200"/>
      <c r="H666" s="200"/>
      <c r="I666" s="200"/>
      <c r="J666" s="200"/>
      <c r="K666" s="200"/>
      <c r="L666" s="200"/>
      <c r="M666" s="200"/>
      <c r="N666" s="200"/>
      <c r="O666" s="200"/>
      <c r="P666" s="200"/>
      <c r="Q666" s="200"/>
      <c r="R666" s="200"/>
      <c r="S666" s="200"/>
      <c r="T666" s="200"/>
      <c r="U666" s="200"/>
      <c r="V666" s="200"/>
      <c r="W666" s="200"/>
      <c r="X666" s="200"/>
      <c r="Y666" s="200"/>
      <c r="Z666" s="200"/>
      <c r="AA666" s="200"/>
      <c r="AB666" s="200"/>
    </row>
    <row r="667" spans="1:28" ht="15.75" customHeight="1" x14ac:dyDescent="0.25">
      <c r="A667" s="200"/>
      <c r="B667" s="200"/>
      <c r="C667" s="200"/>
      <c r="D667" s="200"/>
      <c r="E667" s="200"/>
      <c r="F667" s="200"/>
      <c r="G667" s="200"/>
      <c r="H667" s="200"/>
      <c r="I667" s="200"/>
      <c r="J667" s="200"/>
      <c r="K667" s="200"/>
      <c r="L667" s="200"/>
      <c r="M667" s="200"/>
      <c r="N667" s="200"/>
      <c r="O667" s="200"/>
      <c r="P667" s="200"/>
      <c r="Q667" s="200"/>
      <c r="R667" s="200"/>
      <c r="S667" s="200"/>
      <c r="T667" s="200"/>
      <c r="U667" s="200"/>
      <c r="V667" s="200"/>
      <c r="W667" s="200"/>
      <c r="X667" s="200"/>
      <c r="Y667" s="200"/>
      <c r="Z667" s="200"/>
      <c r="AA667" s="200"/>
      <c r="AB667" s="200"/>
    </row>
    <row r="668" spans="1:28" ht="15.75" customHeight="1" x14ac:dyDescent="0.25">
      <c r="A668" s="200"/>
      <c r="B668" s="200"/>
      <c r="C668" s="200"/>
      <c r="D668" s="200"/>
      <c r="E668" s="200"/>
      <c r="F668" s="200"/>
      <c r="G668" s="200"/>
      <c r="H668" s="200"/>
      <c r="I668" s="200"/>
      <c r="J668" s="200"/>
      <c r="K668" s="200"/>
      <c r="L668" s="200"/>
      <c r="M668" s="200"/>
      <c r="N668" s="200"/>
      <c r="O668" s="200"/>
      <c r="P668" s="200"/>
      <c r="Q668" s="200"/>
      <c r="R668" s="200"/>
      <c r="S668" s="200"/>
      <c r="T668" s="200"/>
      <c r="U668" s="200"/>
      <c r="V668" s="200"/>
      <c r="W668" s="200"/>
      <c r="X668" s="200"/>
      <c r="Y668" s="200"/>
      <c r="Z668" s="200"/>
      <c r="AA668" s="200"/>
      <c r="AB668" s="200"/>
    </row>
    <row r="669" spans="1:28" ht="15.75" customHeight="1" x14ac:dyDescent="0.25">
      <c r="A669" s="200"/>
      <c r="B669" s="200"/>
      <c r="C669" s="200"/>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c r="AA669" s="200"/>
      <c r="AB669" s="200"/>
    </row>
    <row r="670" spans="1:28" ht="15.75" customHeight="1" x14ac:dyDescent="0.25">
      <c r="A670" s="200"/>
      <c r="B670" s="200"/>
      <c r="C670" s="200"/>
      <c r="D670" s="200"/>
      <c r="E670" s="200"/>
      <c r="F670" s="200"/>
      <c r="G670" s="200"/>
      <c r="H670" s="200"/>
      <c r="I670" s="200"/>
      <c r="J670" s="200"/>
      <c r="K670" s="200"/>
      <c r="L670" s="200"/>
      <c r="M670" s="200"/>
      <c r="N670" s="200"/>
      <c r="O670" s="200"/>
      <c r="P670" s="200"/>
      <c r="Q670" s="200"/>
      <c r="R670" s="200"/>
      <c r="S670" s="200"/>
      <c r="T670" s="200"/>
      <c r="U670" s="200"/>
      <c r="V670" s="200"/>
      <c r="W670" s="200"/>
      <c r="X670" s="200"/>
      <c r="Y670" s="200"/>
      <c r="Z670" s="200"/>
      <c r="AA670" s="200"/>
      <c r="AB670" s="200"/>
    </row>
    <row r="671" spans="1:28" ht="15.75" customHeight="1" x14ac:dyDescent="0.25">
      <c r="A671" s="200"/>
      <c r="B671" s="200"/>
      <c r="C671" s="200"/>
      <c r="D671" s="200"/>
      <c r="E671" s="200"/>
      <c r="F671" s="200"/>
      <c r="G671" s="200"/>
      <c r="H671" s="200"/>
      <c r="I671" s="200"/>
      <c r="J671" s="200"/>
      <c r="K671" s="200"/>
      <c r="L671" s="200"/>
      <c r="M671" s="200"/>
      <c r="N671" s="200"/>
      <c r="O671" s="200"/>
      <c r="P671" s="200"/>
      <c r="Q671" s="200"/>
      <c r="R671" s="200"/>
      <c r="S671" s="200"/>
      <c r="T671" s="200"/>
      <c r="U671" s="200"/>
      <c r="V671" s="200"/>
      <c r="W671" s="200"/>
      <c r="X671" s="200"/>
      <c r="Y671" s="200"/>
      <c r="Z671" s="200"/>
      <c r="AA671" s="200"/>
      <c r="AB671" s="200"/>
    </row>
    <row r="672" spans="1:28" ht="15.75" customHeight="1" x14ac:dyDescent="0.25">
      <c r="A672" s="200"/>
      <c r="B672" s="200"/>
      <c r="C672" s="200"/>
      <c r="D672" s="200"/>
      <c r="E672" s="200"/>
      <c r="F672" s="200"/>
      <c r="G672" s="200"/>
      <c r="H672" s="200"/>
      <c r="I672" s="200"/>
      <c r="J672" s="200"/>
      <c r="K672" s="200"/>
      <c r="L672" s="200"/>
      <c r="M672" s="200"/>
      <c r="N672" s="200"/>
      <c r="O672" s="200"/>
      <c r="P672" s="200"/>
      <c r="Q672" s="200"/>
      <c r="R672" s="200"/>
      <c r="S672" s="200"/>
      <c r="T672" s="200"/>
      <c r="U672" s="200"/>
      <c r="V672" s="200"/>
      <c r="W672" s="200"/>
      <c r="X672" s="200"/>
      <c r="Y672" s="200"/>
      <c r="Z672" s="200"/>
      <c r="AA672" s="200"/>
      <c r="AB672" s="200"/>
    </row>
    <row r="673" spans="1:28" ht="15.75" customHeight="1" x14ac:dyDescent="0.25">
      <c r="A673" s="200"/>
      <c r="B673" s="200"/>
      <c r="C673" s="200"/>
      <c r="D673" s="200"/>
      <c r="E673" s="200"/>
      <c r="F673" s="200"/>
      <c r="G673" s="200"/>
      <c r="H673" s="200"/>
      <c r="I673" s="200"/>
      <c r="J673" s="200"/>
      <c r="K673" s="200"/>
      <c r="L673" s="200"/>
      <c r="M673" s="200"/>
      <c r="N673" s="200"/>
      <c r="O673" s="200"/>
      <c r="P673" s="200"/>
      <c r="Q673" s="200"/>
      <c r="R673" s="200"/>
      <c r="S673" s="200"/>
      <c r="T673" s="200"/>
      <c r="U673" s="200"/>
      <c r="V673" s="200"/>
      <c r="W673" s="200"/>
      <c r="X673" s="200"/>
      <c r="Y673" s="200"/>
      <c r="Z673" s="200"/>
      <c r="AA673" s="200"/>
      <c r="AB673" s="200"/>
    </row>
    <row r="674" spans="1:28" ht="15.75" customHeight="1" x14ac:dyDescent="0.25">
      <c r="A674" s="200"/>
      <c r="B674" s="200"/>
      <c r="C674" s="200"/>
      <c r="D674" s="200"/>
      <c r="E674" s="200"/>
      <c r="F674" s="200"/>
      <c r="G674" s="200"/>
      <c r="H674" s="200"/>
      <c r="I674" s="200"/>
      <c r="J674" s="200"/>
      <c r="K674" s="200"/>
      <c r="L674" s="200"/>
      <c r="M674" s="200"/>
      <c r="N674" s="200"/>
      <c r="O674" s="200"/>
      <c r="P674" s="200"/>
      <c r="Q674" s="200"/>
      <c r="R674" s="200"/>
      <c r="S674" s="200"/>
      <c r="T674" s="200"/>
      <c r="U674" s="200"/>
      <c r="V674" s="200"/>
      <c r="W674" s="200"/>
      <c r="X674" s="200"/>
      <c r="Y674" s="200"/>
      <c r="Z674" s="200"/>
      <c r="AA674" s="200"/>
      <c r="AB674" s="200"/>
    </row>
    <row r="675" spans="1:28" ht="15.75" customHeight="1" x14ac:dyDescent="0.25">
      <c r="A675" s="200"/>
      <c r="B675" s="200"/>
      <c r="C675" s="200"/>
      <c r="D675" s="200"/>
      <c r="E675" s="200"/>
      <c r="F675" s="200"/>
      <c r="G675" s="200"/>
      <c r="H675" s="200"/>
      <c r="I675" s="200"/>
      <c r="J675" s="200"/>
      <c r="K675" s="200"/>
      <c r="L675" s="200"/>
      <c r="M675" s="200"/>
      <c r="N675" s="200"/>
      <c r="O675" s="200"/>
      <c r="P675" s="200"/>
      <c r="Q675" s="200"/>
      <c r="R675" s="200"/>
      <c r="S675" s="200"/>
      <c r="T675" s="200"/>
      <c r="U675" s="200"/>
      <c r="V675" s="200"/>
      <c r="W675" s="200"/>
      <c r="X675" s="200"/>
      <c r="Y675" s="200"/>
      <c r="Z675" s="200"/>
      <c r="AA675" s="200"/>
      <c r="AB675" s="200"/>
    </row>
    <row r="676" spans="1:28" ht="15.75" customHeight="1" x14ac:dyDescent="0.25">
      <c r="A676" s="200"/>
      <c r="B676" s="200"/>
      <c r="C676" s="200"/>
      <c r="D676" s="200"/>
      <c r="E676" s="200"/>
      <c r="F676" s="200"/>
      <c r="G676" s="200"/>
      <c r="H676" s="200"/>
      <c r="I676" s="200"/>
      <c r="J676" s="200"/>
      <c r="K676" s="200"/>
      <c r="L676" s="200"/>
      <c r="M676" s="200"/>
      <c r="N676" s="200"/>
      <c r="O676" s="200"/>
      <c r="P676" s="200"/>
      <c r="Q676" s="200"/>
      <c r="R676" s="200"/>
      <c r="S676" s="200"/>
      <c r="T676" s="200"/>
      <c r="U676" s="200"/>
      <c r="V676" s="200"/>
      <c r="W676" s="200"/>
      <c r="X676" s="200"/>
      <c r="Y676" s="200"/>
      <c r="Z676" s="200"/>
      <c r="AA676" s="200"/>
      <c r="AB676" s="200"/>
    </row>
    <row r="677" spans="1:28" ht="15.75" customHeight="1" x14ac:dyDescent="0.25">
      <c r="A677" s="200"/>
      <c r="B677" s="200"/>
      <c r="C677" s="200"/>
      <c r="D677" s="200"/>
      <c r="E677" s="200"/>
      <c r="F677" s="200"/>
      <c r="G677" s="200"/>
      <c r="H677" s="200"/>
      <c r="I677" s="200"/>
      <c r="J677" s="200"/>
      <c r="K677" s="200"/>
      <c r="L677" s="200"/>
      <c r="M677" s="200"/>
      <c r="N677" s="200"/>
      <c r="O677" s="200"/>
      <c r="P677" s="200"/>
      <c r="Q677" s="200"/>
      <c r="R677" s="200"/>
      <c r="S677" s="200"/>
      <c r="T677" s="200"/>
      <c r="U677" s="200"/>
      <c r="V677" s="200"/>
      <c r="W677" s="200"/>
      <c r="X677" s="200"/>
      <c r="Y677" s="200"/>
      <c r="Z677" s="200"/>
      <c r="AA677" s="200"/>
      <c r="AB677" s="200"/>
    </row>
    <row r="678" spans="1:28" ht="15.75" customHeight="1" x14ac:dyDescent="0.25">
      <c r="A678" s="200"/>
      <c r="B678" s="200"/>
      <c r="C678" s="200"/>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200"/>
      <c r="AA678" s="200"/>
      <c r="AB678" s="200"/>
    </row>
    <row r="679" spans="1:28" ht="15.75" customHeight="1" x14ac:dyDescent="0.25">
      <c r="A679" s="200"/>
      <c r="B679" s="200"/>
      <c r="C679" s="200"/>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200"/>
      <c r="AA679" s="200"/>
      <c r="AB679" s="200"/>
    </row>
    <row r="680" spans="1:28" ht="15.75" customHeight="1" x14ac:dyDescent="0.25">
      <c r="A680" s="200"/>
      <c r="B680" s="200"/>
      <c r="C680" s="200"/>
      <c r="D680" s="200"/>
      <c r="E680" s="200"/>
      <c r="F680" s="200"/>
      <c r="G680" s="200"/>
      <c r="H680" s="200"/>
      <c r="I680" s="200"/>
      <c r="J680" s="200"/>
      <c r="K680" s="200"/>
      <c r="L680" s="200"/>
      <c r="M680" s="200"/>
      <c r="N680" s="200"/>
      <c r="O680" s="200"/>
      <c r="P680" s="200"/>
      <c r="Q680" s="200"/>
      <c r="R680" s="200"/>
      <c r="S680" s="200"/>
      <c r="T680" s="200"/>
      <c r="U680" s="200"/>
      <c r="V680" s="200"/>
      <c r="W680" s="200"/>
      <c r="X680" s="200"/>
      <c r="Y680" s="200"/>
      <c r="Z680" s="200"/>
      <c r="AA680" s="200"/>
      <c r="AB680" s="200"/>
    </row>
    <row r="681" spans="1:28" ht="15.75" customHeight="1" x14ac:dyDescent="0.25">
      <c r="A681" s="200"/>
      <c r="B681" s="200"/>
      <c r="C681" s="200"/>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200"/>
      <c r="AA681" s="200"/>
      <c r="AB681" s="200"/>
    </row>
    <row r="682" spans="1:28" ht="15.75" customHeight="1" x14ac:dyDescent="0.25">
      <c r="A682" s="200"/>
      <c r="B682" s="200"/>
      <c r="C682" s="200"/>
      <c r="D682" s="200"/>
      <c r="E682" s="200"/>
      <c r="F682" s="200"/>
      <c r="G682" s="200"/>
      <c r="H682" s="200"/>
      <c r="I682" s="200"/>
      <c r="J682" s="200"/>
      <c r="K682" s="200"/>
      <c r="L682" s="200"/>
      <c r="M682" s="200"/>
      <c r="N682" s="200"/>
      <c r="O682" s="200"/>
      <c r="P682" s="200"/>
      <c r="Q682" s="200"/>
      <c r="R682" s="200"/>
      <c r="S682" s="200"/>
      <c r="T682" s="200"/>
      <c r="U682" s="200"/>
      <c r="V682" s="200"/>
      <c r="W682" s="200"/>
      <c r="X682" s="200"/>
      <c r="Y682" s="200"/>
      <c r="Z682" s="200"/>
      <c r="AA682" s="200"/>
      <c r="AB682" s="200"/>
    </row>
    <row r="683" spans="1:28" ht="15.75" customHeight="1" x14ac:dyDescent="0.25">
      <c r="A683" s="200"/>
      <c r="B683" s="200"/>
      <c r="C683" s="200"/>
      <c r="D683" s="200"/>
      <c r="E683" s="200"/>
      <c r="F683" s="200"/>
      <c r="G683" s="200"/>
      <c r="H683" s="200"/>
      <c r="I683" s="200"/>
      <c r="J683" s="200"/>
      <c r="K683" s="200"/>
      <c r="L683" s="200"/>
      <c r="M683" s="200"/>
      <c r="N683" s="200"/>
      <c r="O683" s="200"/>
      <c r="P683" s="200"/>
      <c r="Q683" s="200"/>
      <c r="R683" s="200"/>
      <c r="S683" s="200"/>
      <c r="T683" s="200"/>
      <c r="U683" s="200"/>
      <c r="V683" s="200"/>
      <c r="W683" s="200"/>
      <c r="X683" s="200"/>
      <c r="Y683" s="200"/>
      <c r="Z683" s="200"/>
      <c r="AA683" s="200"/>
      <c r="AB683" s="200"/>
    </row>
    <row r="684" spans="1:28" ht="15.75" customHeight="1" x14ac:dyDescent="0.25">
      <c r="A684" s="200"/>
      <c r="B684" s="200"/>
      <c r="C684" s="200"/>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200"/>
      <c r="AA684" s="200"/>
      <c r="AB684" s="200"/>
    </row>
    <row r="685" spans="1:28" ht="15.75" customHeight="1" x14ac:dyDescent="0.25">
      <c r="A685" s="200"/>
      <c r="B685" s="200"/>
      <c r="C685" s="200"/>
      <c r="D685" s="200"/>
      <c r="E685" s="200"/>
      <c r="F685" s="200"/>
      <c r="G685" s="200"/>
      <c r="H685" s="200"/>
      <c r="I685" s="200"/>
      <c r="J685" s="200"/>
      <c r="K685" s="200"/>
      <c r="L685" s="200"/>
      <c r="M685" s="200"/>
      <c r="N685" s="200"/>
      <c r="O685" s="200"/>
      <c r="P685" s="200"/>
      <c r="Q685" s="200"/>
      <c r="R685" s="200"/>
      <c r="S685" s="200"/>
      <c r="T685" s="200"/>
      <c r="U685" s="200"/>
      <c r="V685" s="200"/>
      <c r="W685" s="200"/>
      <c r="X685" s="200"/>
      <c r="Y685" s="200"/>
      <c r="Z685" s="200"/>
      <c r="AA685" s="200"/>
      <c r="AB685" s="200"/>
    </row>
    <row r="686" spans="1:28" ht="15.75" customHeight="1" x14ac:dyDescent="0.25">
      <c r="A686" s="200"/>
      <c r="B686" s="200"/>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200"/>
      <c r="AA686" s="200"/>
      <c r="AB686" s="200"/>
    </row>
    <row r="687" spans="1:28" ht="15.75" customHeight="1" x14ac:dyDescent="0.25">
      <c r="A687" s="200"/>
      <c r="B687" s="200"/>
      <c r="C687" s="200"/>
      <c r="D687" s="200"/>
      <c r="E687" s="200"/>
      <c r="F687" s="200"/>
      <c r="G687" s="200"/>
      <c r="H687" s="200"/>
      <c r="I687" s="200"/>
      <c r="J687" s="200"/>
      <c r="K687" s="200"/>
      <c r="L687" s="200"/>
      <c r="M687" s="200"/>
      <c r="N687" s="200"/>
      <c r="O687" s="200"/>
      <c r="P687" s="200"/>
      <c r="Q687" s="200"/>
      <c r="R687" s="200"/>
      <c r="S687" s="200"/>
      <c r="T687" s="200"/>
      <c r="U687" s="200"/>
      <c r="V687" s="200"/>
      <c r="W687" s="200"/>
      <c r="X687" s="200"/>
      <c r="Y687" s="200"/>
      <c r="Z687" s="200"/>
      <c r="AA687" s="200"/>
      <c r="AB687" s="200"/>
    </row>
    <row r="688" spans="1:28" ht="15.75" customHeight="1" x14ac:dyDescent="0.25">
      <c r="A688" s="200"/>
      <c r="B688" s="200"/>
      <c r="C688" s="200"/>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c r="AA688" s="200"/>
      <c r="AB688" s="200"/>
    </row>
    <row r="689" spans="1:28" ht="15.75" customHeight="1" x14ac:dyDescent="0.25">
      <c r="A689" s="200"/>
      <c r="B689" s="200"/>
      <c r="C689" s="200"/>
      <c r="D689" s="200"/>
      <c r="E689" s="200"/>
      <c r="F689" s="200"/>
      <c r="G689" s="200"/>
      <c r="H689" s="200"/>
      <c r="I689" s="200"/>
      <c r="J689" s="200"/>
      <c r="K689" s="200"/>
      <c r="L689" s="200"/>
      <c r="M689" s="200"/>
      <c r="N689" s="200"/>
      <c r="O689" s="200"/>
      <c r="P689" s="200"/>
      <c r="Q689" s="200"/>
      <c r="R689" s="200"/>
      <c r="S689" s="200"/>
      <c r="T689" s="200"/>
      <c r="U689" s="200"/>
      <c r="V689" s="200"/>
      <c r="W689" s="200"/>
      <c r="X689" s="200"/>
      <c r="Y689" s="200"/>
      <c r="Z689" s="200"/>
      <c r="AA689" s="200"/>
      <c r="AB689" s="200"/>
    </row>
    <row r="690" spans="1:28" ht="15.75" customHeight="1" x14ac:dyDescent="0.25">
      <c r="A690" s="200"/>
      <c r="B690" s="200"/>
      <c r="C690" s="200"/>
      <c r="D690" s="200"/>
      <c r="E690" s="200"/>
      <c r="F690" s="200"/>
      <c r="G690" s="200"/>
      <c r="H690" s="200"/>
      <c r="I690" s="200"/>
      <c r="J690" s="200"/>
      <c r="K690" s="200"/>
      <c r="L690" s="200"/>
      <c r="M690" s="200"/>
      <c r="N690" s="200"/>
      <c r="O690" s="200"/>
      <c r="P690" s="200"/>
      <c r="Q690" s="200"/>
      <c r="R690" s="200"/>
      <c r="S690" s="200"/>
      <c r="T690" s="200"/>
      <c r="U690" s="200"/>
      <c r="V690" s="200"/>
      <c r="W690" s="200"/>
      <c r="X690" s="200"/>
      <c r="Y690" s="200"/>
      <c r="Z690" s="200"/>
      <c r="AA690" s="200"/>
      <c r="AB690" s="200"/>
    </row>
    <row r="691" spans="1:28" ht="15.75" customHeight="1" x14ac:dyDescent="0.25">
      <c r="A691" s="200"/>
      <c r="B691" s="200"/>
      <c r="C691" s="200"/>
      <c r="D691" s="200"/>
      <c r="E691" s="200"/>
      <c r="F691" s="200"/>
      <c r="G691" s="200"/>
      <c r="H691" s="200"/>
      <c r="I691" s="200"/>
      <c r="J691" s="200"/>
      <c r="K691" s="200"/>
      <c r="L691" s="200"/>
      <c r="M691" s="200"/>
      <c r="N691" s="200"/>
      <c r="O691" s="200"/>
      <c r="P691" s="200"/>
      <c r="Q691" s="200"/>
      <c r="R691" s="200"/>
      <c r="S691" s="200"/>
      <c r="T691" s="200"/>
      <c r="U691" s="200"/>
      <c r="V691" s="200"/>
      <c r="W691" s="200"/>
      <c r="X691" s="200"/>
      <c r="Y691" s="200"/>
      <c r="Z691" s="200"/>
      <c r="AA691" s="200"/>
      <c r="AB691" s="200"/>
    </row>
    <row r="692" spans="1:28" ht="15.75" customHeight="1" x14ac:dyDescent="0.25">
      <c r="A692" s="200"/>
      <c r="B692" s="200"/>
      <c r="C692" s="200"/>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200"/>
      <c r="AA692" s="200"/>
      <c r="AB692" s="200"/>
    </row>
    <row r="693" spans="1:28" ht="15.75" customHeight="1" x14ac:dyDescent="0.25">
      <c r="A693" s="200"/>
      <c r="B693" s="200"/>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c r="AA693" s="200"/>
      <c r="AB693" s="200"/>
    </row>
    <row r="694" spans="1:28" ht="15.75" customHeight="1" x14ac:dyDescent="0.25">
      <c r="A694" s="200"/>
      <c r="B694" s="200"/>
      <c r="C694" s="200"/>
      <c r="D694" s="200"/>
      <c r="E694" s="200"/>
      <c r="F694" s="200"/>
      <c r="G694" s="200"/>
      <c r="H694" s="200"/>
      <c r="I694" s="200"/>
      <c r="J694" s="200"/>
      <c r="K694" s="200"/>
      <c r="L694" s="200"/>
      <c r="M694" s="200"/>
      <c r="N694" s="200"/>
      <c r="O694" s="200"/>
      <c r="P694" s="200"/>
      <c r="Q694" s="200"/>
      <c r="R694" s="200"/>
      <c r="S694" s="200"/>
      <c r="T694" s="200"/>
      <c r="U694" s="200"/>
      <c r="V694" s="200"/>
      <c r="W694" s="200"/>
      <c r="X694" s="200"/>
      <c r="Y694" s="200"/>
      <c r="Z694" s="200"/>
      <c r="AA694" s="200"/>
      <c r="AB694" s="200"/>
    </row>
    <row r="695" spans="1:28" ht="15.75" customHeight="1" x14ac:dyDescent="0.25">
      <c r="A695" s="200"/>
      <c r="B695" s="200"/>
      <c r="C695" s="200"/>
      <c r="D695" s="200"/>
      <c r="E695" s="200"/>
      <c r="F695" s="200"/>
      <c r="G695" s="200"/>
      <c r="H695" s="200"/>
      <c r="I695" s="200"/>
      <c r="J695" s="200"/>
      <c r="K695" s="200"/>
      <c r="L695" s="200"/>
      <c r="M695" s="200"/>
      <c r="N695" s="200"/>
      <c r="O695" s="200"/>
      <c r="P695" s="200"/>
      <c r="Q695" s="200"/>
      <c r="R695" s="200"/>
      <c r="S695" s="200"/>
      <c r="T695" s="200"/>
      <c r="U695" s="200"/>
      <c r="V695" s="200"/>
      <c r="W695" s="200"/>
      <c r="X695" s="200"/>
      <c r="Y695" s="200"/>
      <c r="Z695" s="200"/>
      <c r="AA695" s="200"/>
      <c r="AB695" s="200"/>
    </row>
    <row r="696" spans="1:28" ht="15.75" customHeight="1" x14ac:dyDescent="0.25">
      <c r="A696" s="200"/>
      <c r="B696" s="200"/>
      <c r="C696" s="200"/>
      <c r="D696" s="200"/>
      <c r="E696" s="200"/>
      <c r="F696" s="200"/>
      <c r="G696" s="200"/>
      <c r="H696" s="200"/>
      <c r="I696" s="200"/>
      <c r="J696" s="200"/>
      <c r="K696" s="200"/>
      <c r="L696" s="200"/>
      <c r="M696" s="200"/>
      <c r="N696" s="200"/>
      <c r="O696" s="200"/>
      <c r="P696" s="200"/>
      <c r="Q696" s="200"/>
      <c r="R696" s="200"/>
      <c r="S696" s="200"/>
      <c r="T696" s="200"/>
      <c r="U696" s="200"/>
      <c r="V696" s="200"/>
      <c r="W696" s="200"/>
      <c r="X696" s="200"/>
      <c r="Y696" s="200"/>
      <c r="Z696" s="200"/>
      <c r="AA696" s="200"/>
      <c r="AB696" s="200"/>
    </row>
    <row r="697" spans="1:28" ht="15.75" customHeight="1" x14ac:dyDescent="0.25">
      <c r="A697" s="200"/>
      <c r="B697" s="200"/>
      <c r="C697" s="200"/>
      <c r="D697" s="200"/>
      <c r="E697" s="200"/>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row>
    <row r="698" spans="1:28" ht="15.75" customHeight="1" x14ac:dyDescent="0.25">
      <c r="A698" s="200"/>
      <c r="B698" s="200"/>
      <c r="C698" s="200"/>
      <c r="D698" s="200"/>
      <c r="E698" s="200"/>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row>
    <row r="699" spans="1:28" ht="15.75" customHeight="1" x14ac:dyDescent="0.25">
      <c r="A699" s="200"/>
      <c r="B699" s="200"/>
      <c r="C699" s="200"/>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row>
    <row r="700" spans="1:28" ht="15.75" customHeight="1" x14ac:dyDescent="0.25">
      <c r="A700" s="200"/>
      <c r="B700" s="200"/>
      <c r="C700" s="200"/>
      <c r="D700" s="200"/>
      <c r="E700" s="200"/>
      <c r="F700" s="200"/>
      <c r="G700" s="200"/>
      <c r="H700" s="200"/>
      <c r="I700" s="200"/>
      <c r="J700" s="200"/>
      <c r="K700" s="200"/>
      <c r="L700" s="200"/>
      <c r="M700" s="200"/>
      <c r="N700" s="200"/>
      <c r="O700" s="200"/>
      <c r="P700" s="200"/>
      <c r="Q700" s="200"/>
      <c r="R700" s="200"/>
      <c r="S700" s="200"/>
      <c r="T700" s="200"/>
      <c r="U700" s="200"/>
      <c r="V700" s="200"/>
      <c r="W700" s="200"/>
      <c r="X700" s="200"/>
      <c r="Y700" s="200"/>
      <c r="Z700" s="200"/>
      <c r="AA700" s="200"/>
      <c r="AB700" s="200"/>
    </row>
    <row r="701" spans="1:28" ht="15.75" customHeight="1" x14ac:dyDescent="0.25">
      <c r="A701" s="200"/>
      <c r="B701" s="200"/>
      <c r="C701" s="200"/>
      <c r="D701" s="200"/>
      <c r="E701" s="200"/>
      <c r="F701" s="200"/>
      <c r="G701" s="200"/>
      <c r="H701" s="200"/>
      <c r="I701" s="200"/>
      <c r="J701" s="200"/>
      <c r="K701" s="200"/>
      <c r="L701" s="200"/>
      <c r="M701" s="200"/>
      <c r="N701" s="200"/>
      <c r="O701" s="200"/>
      <c r="P701" s="200"/>
      <c r="Q701" s="200"/>
      <c r="R701" s="200"/>
      <c r="S701" s="200"/>
      <c r="T701" s="200"/>
      <c r="U701" s="200"/>
      <c r="V701" s="200"/>
      <c r="W701" s="200"/>
      <c r="X701" s="200"/>
      <c r="Y701" s="200"/>
      <c r="Z701" s="200"/>
      <c r="AA701" s="200"/>
      <c r="AB701" s="200"/>
    </row>
    <row r="702" spans="1:28" ht="15.75" customHeight="1" x14ac:dyDescent="0.25">
      <c r="A702" s="200"/>
      <c r="B702" s="200"/>
      <c r="C702" s="200"/>
      <c r="D702" s="200"/>
      <c r="E702" s="200"/>
      <c r="F702" s="200"/>
      <c r="G702" s="200"/>
      <c r="H702" s="200"/>
      <c r="I702" s="200"/>
      <c r="J702" s="200"/>
      <c r="K702" s="200"/>
      <c r="L702" s="200"/>
      <c r="M702" s="200"/>
      <c r="N702" s="200"/>
      <c r="O702" s="200"/>
      <c r="P702" s="200"/>
      <c r="Q702" s="200"/>
      <c r="R702" s="200"/>
      <c r="S702" s="200"/>
      <c r="T702" s="200"/>
      <c r="U702" s="200"/>
      <c r="V702" s="200"/>
      <c r="W702" s="200"/>
      <c r="X702" s="200"/>
      <c r="Y702" s="200"/>
      <c r="Z702" s="200"/>
      <c r="AA702" s="200"/>
      <c r="AB702" s="200"/>
    </row>
    <row r="703" spans="1:28" ht="15.75" customHeight="1" x14ac:dyDescent="0.25">
      <c r="A703" s="200"/>
      <c r="B703" s="200"/>
      <c r="C703" s="200"/>
      <c r="D703" s="200"/>
      <c r="E703" s="200"/>
      <c r="F703" s="200"/>
      <c r="G703" s="200"/>
      <c r="H703" s="200"/>
      <c r="I703" s="200"/>
      <c r="J703" s="200"/>
      <c r="K703" s="200"/>
      <c r="L703" s="200"/>
      <c r="M703" s="200"/>
      <c r="N703" s="200"/>
      <c r="O703" s="200"/>
      <c r="P703" s="200"/>
      <c r="Q703" s="200"/>
      <c r="R703" s="200"/>
      <c r="S703" s="200"/>
      <c r="T703" s="200"/>
      <c r="U703" s="200"/>
      <c r="V703" s="200"/>
      <c r="W703" s="200"/>
      <c r="X703" s="200"/>
      <c r="Y703" s="200"/>
      <c r="Z703" s="200"/>
      <c r="AA703" s="200"/>
      <c r="AB703" s="200"/>
    </row>
    <row r="704" spans="1:28" ht="15.75" customHeight="1" x14ac:dyDescent="0.25">
      <c r="A704" s="200"/>
      <c r="B704" s="200"/>
      <c r="C704" s="200"/>
      <c r="D704" s="200"/>
      <c r="E704" s="200"/>
      <c r="F704" s="200"/>
      <c r="G704" s="200"/>
      <c r="H704" s="200"/>
      <c r="I704" s="200"/>
      <c r="J704" s="200"/>
      <c r="K704" s="200"/>
      <c r="L704" s="200"/>
      <c r="M704" s="200"/>
      <c r="N704" s="200"/>
      <c r="O704" s="200"/>
      <c r="P704" s="200"/>
      <c r="Q704" s="200"/>
      <c r="R704" s="200"/>
      <c r="S704" s="200"/>
      <c r="T704" s="200"/>
      <c r="U704" s="200"/>
      <c r="V704" s="200"/>
      <c r="W704" s="200"/>
      <c r="X704" s="200"/>
      <c r="Y704" s="200"/>
      <c r="Z704" s="200"/>
      <c r="AA704" s="200"/>
      <c r="AB704" s="200"/>
    </row>
    <row r="705" spans="1:28" ht="15.75" customHeight="1" x14ac:dyDescent="0.25">
      <c r="A705" s="200"/>
      <c r="B705" s="200"/>
      <c r="C705" s="200"/>
      <c r="D705" s="200"/>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c r="AA705" s="200"/>
      <c r="AB705" s="200"/>
    </row>
    <row r="706" spans="1:28" ht="15.75" customHeight="1" x14ac:dyDescent="0.25">
      <c r="A706" s="200"/>
      <c r="B706" s="200"/>
      <c r="C706" s="200"/>
      <c r="D706" s="200"/>
      <c r="E706" s="200"/>
      <c r="F706" s="200"/>
      <c r="G706" s="200"/>
      <c r="H706" s="200"/>
      <c r="I706" s="200"/>
      <c r="J706" s="200"/>
      <c r="K706" s="200"/>
      <c r="L706" s="200"/>
      <c r="M706" s="200"/>
      <c r="N706" s="200"/>
      <c r="O706" s="200"/>
      <c r="P706" s="200"/>
      <c r="Q706" s="200"/>
      <c r="R706" s="200"/>
      <c r="S706" s="200"/>
      <c r="T706" s="200"/>
      <c r="U706" s="200"/>
      <c r="V706" s="200"/>
      <c r="W706" s="200"/>
      <c r="X706" s="200"/>
      <c r="Y706" s="200"/>
      <c r="Z706" s="200"/>
      <c r="AA706" s="200"/>
      <c r="AB706" s="200"/>
    </row>
    <row r="707" spans="1:28" ht="15.75" customHeight="1" x14ac:dyDescent="0.25">
      <c r="A707" s="200"/>
      <c r="B707" s="200"/>
      <c r="C707" s="200"/>
      <c r="D707" s="200"/>
      <c r="E707" s="200"/>
      <c r="F707" s="200"/>
      <c r="G707" s="200"/>
      <c r="H707" s="200"/>
      <c r="I707" s="200"/>
      <c r="J707" s="200"/>
      <c r="K707" s="200"/>
      <c r="L707" s="200"/>
      <c r="M707" s="200"/>
      <c r="N707" s="200"/>
      <c r="O707" s="200"/>
      <c r="P707" s="200"/>
      <c r="Q707" s="200"/>
      <c r="R707" s="200"/>
      <c r="S707" s="200"/>
      <c r="T707" s="200"/>
      <c r="U707" s="200"/>
      <c r="V707" s="200"/>
      <c r="W707" s="200"/>
      <c r="X707" s="200"/>
      <c r="Y707" s="200"/>
      <c r="Z707" s="200"/>
      <c r="AA707" s="200"/>
      <c r="AB707" s="200"/>
    </row>
    <row r="708" spans="1:28" ht="15.75" customHeight="1" x14ac:dyDescent="0.25">
      <c r="A708" s="200"/>
      <c r="B708" s="200"/>
      <c r="C708" s="200"/>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200"/>
      <c r="AA708" s="200"/>
      <c r="AB708" s="200"/>
    </row>
    <row r="709" spans="1:28" ht="15.75" customHeight="1" x14ac:dyDescent="0.25">
      <c r="A709" s="200"/>
      <c r="B709" s="200"/>
      <c r="C709" s="200"/>
      <c r="D709" s="200"/>
      <c r="E709" s="200"/>
      <c r="F709" s="200"/>
      <c r="G709" s="200"/>
      <c r="H709" s="200"/>
      <c r="I709" s="200"/>
      <c r="J709" s="200"/>
      <c r="K709" s="200"/>
      <c r="L709" s="200"/>
      <c r="M709" s="200"/>
      <c r="N709" s="200"/>
      <c r="O709" s="200"/>
      <c r="P709" s="200"/>
      <c r="Q709" s="200"/>
      <c r="R709" s="200"/>
      <c r="S709" s="200"/>
      <c r="T709" s="200"/>
      <c r="U709" s="200"/>
      <c r="V709" s="200"/>
      <c r="W709" s="200"/>
      <c r="X709" s="200"/>
      <c r="Y709" s="200"/>
      <c r="Z709" s="200"/>
      <c r="AA709" s="200"/>
      <c r="AB709" s="200"/>
    </row>
    <row r="710" spans="1:28" ht="15.75" customHeight="1" x14ac:dyDescent="0.25">
      <c r="A710" s="200"/>
      <c r="B710" s="200"/>
      <c r="C710" s="200"/>
      <c r="D710" s="200"/>
      <c r="E710" s="200"/>
      <c r="F710" s="200"/>
      <c r="G710" s="200"/>
      <c r="H710" s="200"/>
      <c r="I710" s="200"/>
      <c r="J710" s="200"/>
      <c r="K710" s="200"/>
      <c r="L710" s="200"/>
      <c r="M710" s="200"/>
      <c r="N710" s="200"/>
      <c r="O710" s="200"/>
      <c r="P710" s="200"/>
      <c r="Q710" s="200"/>
      <c r="R710" s="200"/>
      <c r="S710" s="200"/>
      <c r="T710" s="200"/>
      <c r="U710" s="200"/>
      <c r="V710" s="200"/>
      <c r="W710" s="200"/>
      <c r="X710" s="200"/>
      <c r="Y710" s="200"/>
      <c r="Z710" s="200"/>
      <c r="AA710" s="200"/>
      <c r="AB710" s="200"/>
    </row>
    <row r="711" spans="1:28" ht="15.75" customHeight="1" x14ac:dyDescent="0.25">
      <c r="A711" s="200"/>
      <c r="B711" s="200"/>
      <c r="C711" s="200"/>
      <c r="D711" s="200"/>
      <c r="E711" s="200"/>
      <c r="F711" s="200"/>
      <c r="G711" s="200"/>
      <c r="H711" s="200"/>
      <c r="I711" s="200"/>
      <c r="J711" s="200"/>
      <c r="K711" s="200"/>
      <c r="L711" s="200"/>
      <c r="M711" s="200"/>
      <c r="N711" s="200"/>
      <c r="O711" s="200"/>
      <c r="P711" s="200"/>
      <c r="Q711" s="200"/>
      <c r="R711" s="200"/>
      <c r="S711" s="200"/>
      <c r="T711" s="200"/>
      <c r="U711" s="200"/>
      <c r="V711" s="200"/>
      <c r="W711" s="200"/>
      <c r="X711" s="200"/>
      <c r="Y711" s="200"/>
      <c r="Z711" s="200"/>
      <c r="AA711" s="200"/>
      <c r="AB711" s="200"/>
    </row>
    <row r="712" spans="1:28" ht="15.75" customHeight="1" x14ac:dyDescent="0.25">
      <c r="A712" s="200"/>
      <c r="B712" s="200"/>
      <c r="C712" s="200"/>
      <c r="D712" s="200"/>
      <c r="E712" s="200"/>
      <c r="F712" s="200"/>
      <c r="G712" s="200"/>
      <c r="H712" s="200"/>
      <c r="I712" s="200"/>
      <c r="J712" s="200"/>
      <c r="K712" s="200"/>
      <c r="L712" s="200"/>
      <c r="M712" s="200"/>
      <c r="N712" s="200"/>
      <c r="O712" s="200"/>
      <c r="P712" s="200"/>
      <c r="Q712" s="200"/>
      <c r="R712" s="200"/>
      <c r="S712" s="200"/>
      <c r="T712" s="200"/>
      <c r="U712" s="200"/>
      <c r="V712" s="200"/>
      <c r="W712" s="200"/>
      <c r="X712" s="200"/>
      <c r="Y712" s="200"/>
      <c r="Z712" s="200"/>
      <c r="AA712" s="200"/>
      <c r="AB712" s="200"/>
    </row>
    <row r="713" spans="1:28" ht="15.75" customHeight="1" x14ac:dyDescent="0.25">
      <c r="A713" s="200"/>
      <c r="B713" s="200"/>
      <c r="C713" s="200"/>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row>
    <row r="714" spans="1:28" ht="15.75" customHeight="1" x14ac:dyDescent="0.25">
      <c r="A714" s="200"/>
      <c r="B714" s="200"/>
      <c r="C714" s="200"/>
      <c r="D714" s="200"/>
      <c r="E714" s="200"/>
      <c r="F714" s="200"/>
      <c r="G714" s="200"/>
      <c r="H714" s="200"/>
      <c r="I714" s="200"/>
      <c r="J714" s="200"/>
      <c r="K714" s="200"/>
      <c r="L714" s="200"/>
      <c r="M714" s="200"/>
      <c r="N714" s="200"/>
      <c r="O714" s="200"/>
      <c r="P714" s="200"/>
      <c r="Q714" s="200"/>
      <c r="R714" s="200"/>
      <c r="S714" s="200"/>
      <c r="T714" s="200"/>
      <c r="U714" s="200"/>
      <c r="V714" s="200"/>
      <c r="W714" s="200"/>
      <c r="X714" s="200"/>
      <c r="Y714" s="200"/>
      <c r="Z714" s="200"/>
      <c r="AA714" s="200"/>
      <c r="AB714" s="200"/>
    </row>
    <row r="715" spans="1:28" ht="15.75" customHeight="1" x14ac:dyDescent="0.25">
      <c r="A715" s="200"/>
      <c r="B715" s="200"/>
      <c r="C715" s="200"/>
      <c r="D715" s="200"/>
      <c r="E715" s="200"/>
      <c r="F715" s="200"/>
      <c r="G715" s="200"/>
      <c r="H715" s="200"/>
      <c r="I715" s="200"/>
      <c r="J715" s="200"/>
      <c r="K715" s="200"/>
      <c r="L715" s="200"/>
      <c r="M715" s="200"/>
      <c r="N715" s="200"/>
      <c r="O715" s="200"/>
      <c r="P715" s="200"/>
      <c r="Q715" s="200"/>
      <c r="R715" s="200"/>
      <c r="S715" s="200"/>
      <c r="T715" s="200"/>
      <c r="U715" s="200"/>
      <c r="V715" s="200"/>
      <c r="W715" s="200"/>
      <c r="X715" s="200"/>
      <c r="Y715" s="200"/>
      <c r="Z715" s="200"/>
      <c r="AA715" s="200"/>
      <c r="AB715" s="200"/>
    </row>
    <row r="716" spans="1:28" ht="15.75" customHeight="1" x14ac:dyDescent="0.25">
      <c r="A716" s="200"/>
      <c r="B716" s="200"/>
      <c r="C716" s="200"/>
      <c r="D716" s="200"/>
      <c r="E716" s="200"/>
      <c r="F716" s="200"/>
      <c r="G716" s="200"/>
      <c r="H716" s="200"/>
      <c r="I716" s="200"/>
      <c r="J716" s="200"/>
      <c r="K716" s="200"/>
      <c r="L716" s="200"/>
      <c r="M716" s="200"/>
      <c r="N716" s="200"/>
      <c r="O716" s="200"/>
      <c r="P716" s="200"/>
      <c r="Q716" s="200"/>
      <c r="R716" s="200"/>
      <c r="S716" s="200"/>
      <c r="T716" s="200"/>
      <c r="U716" s="200"/>
      <c r="V716" s="200"/>
      <c r="W716" s="200"/>
      <c r="X716" s="200"/>
      <c r="Y716" s="200"/>
      <c r="Z716" s="200"/>
      <c r="AA716" s="200"/>
      <c r="AB716" s="200"/>
    </row>
    <row r="717" spans="1:28" ht="15.75" customHeight="1" x14ac:dyDescent="0.25">
      <c r="A717" s="200"/>
      <c r="B717" s="200"/>
      <c r="C717" s="200"/>
      <c r="D717" s="200"/>
      <c r="E717" s="200"/>
      <c r="F717" s="200"/>
      <c r="G717" s="200"/>
      <c r="H717" s="200"/>
      <c r="I717" s="200"/>
      <c r="J717" s="200"/>
      <c r="K717" s="200"/>
      <c r="L717" s="200"/>
      <c r="M717" s="200"/>
      <c r="N717" s="200"/>
      <c r="O717" s="200"/>
      <c r="P717" s="200"/>
      <c r="Q717" s="200"/>
      <c r="R717" s="200"/>
      <c r="S717" s="200"/>
      <c r="T717" s="200"/>
      <c r="U717" s="200"/>
      <c r="V717" s="200"/>
      <c r="W717" s="200"/>
      <c r="X717" s="200"/>
      <c r="Y717" s="200"/>
      <c r="Z717" s="200"/>
      <c r="AA717" s="200"/>
      <c r="AB717" s="200"/>
    </row>
    <row r="718" spans="1:28" ht="15.75" customHeight="1" x14ac:dyDescent="0.25">
      <c r="A718" s="200"/>
      <c r="B718" s="200"/>
      <c r="C718" s="200"/>
      <c r="D718" s="200"/>
      <c r="E718" s="200"/>
      <c r="F718" s="200"/>
      <c r="G718" s="200"/>
      <c r="H718" s="200"/>
      <c r="I718" s="200"/>
      <c r="J718" s="200"/>
      <c r="K718" s="200"/>
      <c r="L718" s="200"/>
      <c r="M718" s="200"/>
      <c r="N718" s="200"/>
      <c r="O718" s="200"/>
      <c r="P718" s="200"/>
      <c r="Q718" s="200"/>
      <c r="R718" s="200"/>
      <c r="S718" s="200"/>
      <c r="T718" s="200"/>
      <c r="U718" s="200"/>
      <c r="V718" s="200"/>
      <c r="W718" s="200"/>
      <c r="X718" s="200"/>
      <c r="Y718" s="200"/>
      <c r="Z718" s="200"/>
      <c r="AA718" s="200"/>
      <c r="AB718" s="200"/>
    </row>
    <row r="719" spans="1:28" ht="15.75" customHeight="1" x14ac:dyDescent="0.25">
      <c r="A719" s="200"/>
      <c r="B719" s="200"/>
      <c r="C719" s="200"/>
      <c r="D719" s="200"/>
      <c r="E719" s="200"/>
      <c r="F719" s="200"/>
      <c r="G719" s="200"/>
      <c r="H719" s="200"/>
      <c r="I719" s="200"/>
      <c r="J719" s="200"/>
      <c r="K719" s="200"/>
      <c r="L719" s="200"/>
      <c r="M719" s="200"/>
      <c r="N719" s="200"/>
      <c r="O719" s="200"/>
      <c r="P719" s="200"/>
      <c r="Q719" s="200"/>
      <c r="R719" s="200"/>
      <c r="S719" s="200"/>
      <c r="T719" s="200"/>
      <c r="U719" s="200"/>
      <c r="V719" s="200"/>
      <c r="W719" s="200"/>
      <c r="X719" s="200"/>
      <c r="Y719" s="200"/>
      <c r="Z719" s="200"/>
      <c r="AA719" s="200"/>
      <c r="AB719" s="200"/>
    </row>
    <row r="720" spans="1:28" ht="15.75" customHeight="1" x14ac:dyDescent="0.25">
      <c r="A720" s="200"/>
      <c r="B720" s="200"/>
      <c r="C720" s="200"/>
      <c r="D720" s="200"/>
      <c r="E720" s="200"/>
      <c r="F720" s="200"/>
      <c r="G720" s="200"/>
      <c r="H720" s="200"/>
      <c r="I720" s="200"/>
      <c r="J720" s="200"/>
      <c r="K720" s="200"/>
      <c r="L720" s="200"/>
      <c r="M720" s="200"/>
      <c r="N720" s="200"/>
      <c r="O720" s="200"/>
      <c r="P720" s="200"/>
      <c r="Q720" s="200"/>
      <c r="R720" s="200"/>
      <c r="S720" s="200"/>
      <c r="T720" s="200"/>
      <c r="U720" s="200"/>
      <c r="V720" s="200"/>
      <c r="W720" s="200"/>
      <c r="X720" s="200"/>
      <c r="Y720" s="200"/>
      <c r="Z720" s="200"/>
      <c r="AA720" s="200"/>
      <c r="AB720" s="200"/>
    </row>
    <row r="721" spans="1:28" ht="15.75" customHeight="1" x14ac:dyDescent="0.25">
      <c r="A721" s="200"/>
      <c r="B721" s="200"/>
      <c r="C721" s="200"/>
      <c r="D721" s="200"/>
      <c r="E721" s="200"/>
      <c r="F721" s="200"/>
      <c r="G721" s="200"/>
      <c r="H721" s="200"/>
      <c r="I721" s="200"/>
      <c r="J721" s="200"/>
      <c r="K721" s="200"/>
      <c r="L721" s="200"/>
      <c r="M721" s="200"/>
      <c r="N721" s="200"/>
      <c r="O721" s="200"/>
      <c r="P721" s="200"/>
      <c r="Q721" s="200"/>
      <c r="R721" s="200"/>
      <c r="S721" s="200"/>
      <c r="T721" s="200"/>
      <c r="U721" s="200"/>
      <c r="V721" s="200"/>
      <c r="W721" s="200"/>
      <c r="X721" s="200"/>
      <c r="Y721" s="200"/>
      <c r="Z721" s="200"/>
      <c r="AA721" s="200"/>
      <c r="AB721" s="200"/>
    </row>
    <row r="722" spans="1:28" ht="15.75" customHeight="1" x14ac:dyDescent="0.25">
      <c r="A722" s="200"/>
      <c r="B722" s="200"/>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c r="AA722" s="200"/>
      <c r="AB722" s="200"/>
    </row>
    <row r="723" spans="1:28" ht="15.75" customHeight="1" x14ac:dyDescent="0.25">
      <c r="A723" s="200"/>
      <c r="B723" s="200"/>
      <c r="C723" s="200"/>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200"/>
      <c r="AA723" s="200"/>
      <c r="AB723" s="200"/>
    </row>
    <row r="724" spans="1:28" ht="15.75" customHeight="1" x14ac:dyDescent="0.25">
      <c r="A724" s="200"/>
      <c r="B724" s="200"/>
      <c r="C724" s="200"/>
      <c r="D724" s="200"/>
      <c r="E724" s="200"/>
      <c r="F724" s="200"/>
      <c r="G724" s="200"/>
      <c r="H724" s="200"/>
      <c r="I724" s="200"/>
      <c r="J724" s="200"/>
      <c r="K724" s="200"/>
      <c r="L724" s="200"/>
      <c r="M724" s="200"/>
      <c r="N724" s="200"/>
      <c r="O724" s="200"/>
      <c r="P724" s="200"/>
      <c r="Q724" s="200"/>
      <c r="R724" s="200"/>
      <c r="S724" s="200"/>
      <c r="T724" s="200"/>
      <c r="U724" s="200"/>
      <c r="V724" s="200"/>
      <c r="W724" s="200"/>
      <c r="X724" s="200"/>
      <c r="Y724" s="200"/>
      <c r="Z724" s="200"/>
      <c r="AA724" s="200"/>
      <c r="AB724" s="200"/>
    </row>
    <row r="725" spans="1:28" ht="15.75" customHeight="1" x14ac:dyDescent="0.25">
      <c r="A725" s="200"/>
      <c r="B725" s="200"/>
      <c r="C725" s="200"/>
      <c r="D725" s="200"/>
      <c r="E725" s="200"/>
      <c r="F725" s="200"/>
      <c r="G725" s="200"/>
      <c r="H725" s="200"/>
      <c r="I725" s="200"/>
      <c r="J725" s="200"/>
      <c r="K725" s="200"/>
      <c r="L725" s="200"/>
      <c r="M725" s="200"/>
      <c r="N725" s="200"/>
      <c r="O725" s="200"/>
      <c r="P725" s="200"/>
      <c r="Q725" s="200"/>
      <c r="R725" s="200"/>
      <c r="S725" s="200"/>
      <c r="T725" s="200"/>
      <c r="U725" s="200"/>
      <c r="V725" s="200"/>
      <c r="W725" s="200"/>
      <c r="X725" s="200"/>
      <c r="Y725" s="200"/>
      <c r="Z725" s="200"/>
      <c r="AA725" s="200"/>
      <c r="AB725" s="200"/>
    </row>
    <row r="726" spans="1:28" ht="15.75" customHeight="1" x14ac:dyDescent="0.25">
      <c r="A726" s="200"/>
      <c r="B726" s="200"/>
      <c r="C726" s="200"/>
      <c r="D726" s="200"/>
      <c r="E726" s="200"/>
      <c r="F726" s="200"/>
      <c r="G726" s="200"/>
      <c r="H726" s="200"/>
      <c r="I726" s="200"/>
      <c r="J726" s="200"/>
      <c r="K726" s="200"/>
      <c r="L726" s="200"/>
      <c r="M726" s="200"/>
      <c r="N726" s="200"/>
      <c r="O726" s="200"/>
      <c r="P726" s="200"/>
      <c r="Q726" s="200"/>
      <c r="R726" s="200"/>
      <c r="S726" s="200"/>
      <c r="T726" s="200"/>
      <c r="U726" s="200"/>
      <c r="V726" s="200"/>
      <c r="W726" s="200"/>
      <c r="X726" s="200"/>
      <c r="Y726" s="200"/>
      <c r="Z726" s="200"/>
      <c r="AA726" s="200"/>
      <c r="AB726" s="200"/>
    </row>
    <row r="727" spans="1:28" ht="15.75" customHeight="1" x14ac:dyDescent="0.25">
      <c r="A727" s="200"/>
      <c r="B727" s="200"/>
      <c r="C727" s="200"/>
      <c r="D727" s="200"/>
      <c r="E727" s="200"/>
      <c r="F727" s="200"/>
      <c r="G727" s="200"/>
      <c r="H727" s="200"/>
      <c r="I727" s="200"/>
      <c r="J727" s="200"/>
      <c r="K727" s="200"/>
      <c r="L727" s="200"/>
      <c r="M727" s="200"/>
      <c r="N727" s="200"/>
      <c r="O727" s="200"/>
      <c r="P727" s="200"/>
      <c r="Q727" s="200"/>
      <c r="R727" s="200"/>
      <c r="S727" s="200"/>
      <c r="T727" s="200"/>
      <c r="U727" s="200"/>
      <c r="V727" s="200"/>
      <c r="W727" s="200"/>
      <c r="X727" s="200"/>
      <c r="Y727" s="200"/>
      <c r="Z727" s="200"/>
      <c r="AA727" s="200"/>
      <c r="AB727" s="200"/>
    </row>
    <row r="728" spans="1:28" ht="15.75" customHeight="1" x14ac:dyDescent="0.25">
      <c r="A728" s="200"/>
      <c r="B728" s="200"/>
      <c r="C728" s="200"/>
      <c r="D728" s="200"/>
      <c r="E728" s="200"/>
      <c r="F728" s="200"/>
      <c r="G728" s="200"/>
      <c r="H728" s="200"/>
      <c r="I728" s="200"/>
      <c r="J728" s="200"/>
      <c r="K728" s="200"/>
      <c r="L728" s="200"/>
      <c r="M728" s="200"/>
      <c r="N728" s="200"/>
      <c r="O728" s="200"/>
      <c r="P728" s="200"/>
      <c r="Q728" s="200"/>
      <c r="R728" s="200"/>
      <c r="S728" s="200"/>
      <c r="T728" s="200"/>
      <c r="U728" s="200"/>
      <c r="V728" s="200"/>
      <c r="W728" s="200"/>
      <c r="X728" s="200"/>
      <c r="Y728" s="200"/>
      <c r="Z728" s="200"/>
      <c r="AA728" s="200"/>
      <c r="AB728" s="200"/>
    </row>
    <row r="729" spans="1:28" ht="15.75" customHeight="1" x14ac:dyDescent="0.25">
      <c r="A729" s="200"/>
      <c r="B729" s="200"/>
      <c r="C729" s="200"/>
      <c r="D729" s="200"/>
      <c r="E729" s="200"/>
      <c r="F729" s="200"/>
      <c r="G729" s="200"/>
      <c r="H729" s="200"/>
      <c r="I729" s="200"/>
      <c r="J729" s="200"/>
      <c r="K729" s="200"/>
      <c r="L729" s="200"/>
      <c r="M729" s="200"/>
      <c r="N729" s="200"/>
      <c r="O729" s="200"/>
      <c r="P729" s="200"/>
      <c r="Q729" s="200"/>
      <c r="R729" s="200"/>
      <c r="S729" s="200"/>
      <c r="T729" s="200"/>
      <c r="U729" s="200"/>
      <c r="V729" s="200"/>
      <c r="W729" s="200"/>
      <c r="X729" s="200"/>
      <c r="Y729" s="200"/>
      <c r="Z729" s="200"/>
      <c r="AA729" s="200"/>
      <c r="AB729" s="200"/>
    </row>
    <row r="730" spans="1:28" ht="15.75" customHeight="1" x14ac:dyDescent="0.25">
      <c r="A730" s="200"/>
      <c r="B730" s="200"/>
      <c r="C730" s="200"/>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200"/>
      <c r="AA730" s="200"/>
      <c r="AB730" s="200"/>
    </row>
    <row r="731" spans="1:28" ht="15.75" customHeight="1" x14ac:dyDescent="0.25">
      <c r="A731" s="200"/>
      <c r="B731" s="200"/>
      <c r="C731" s="200"/>
      <c r="D731" s="200"/>
      <c r="E731" s="200"/>
      <c r="F731" s="200"/>
      <c r="G731" s="200"/>
      <c r="H731" s="200"/>
      <c r="I731" s="200"/>
      <c r="J731" s="200"/>
      <c r="K731" s="200"/>
      <c r="L731" s="200"/>
      <c r="M731" s="200"/>
      <c r="N731" s="200"/>
      <c r="O731" s="200"/>
      <c r="P731" s="200"/>
      <c r="Q731" s="200"/>
      <c r="R731" s="200"/>
      <c r="S731" s="200"/>
      <c r="T731" s="200"/>
      <c r="U731" s="200"/>
      <c r="V731" s="200"/>
      <c r="W731" s="200"/>
      <c r="X731" s="200"/>
      <c r="Y731" s="200"/>
      <c r="Z731" s="200"/>
      <c r="AA731" s="200"/>
      <c r="AB731" s="200"/>
    </row>
    <row r="732" spans="1:28" ht="15.75" customHeight="1" x14ac:dyDescent="0.25">
      <c r="A732" s="200"/>
      <c r="B732" s="200"/>
      <c r="C732" s="200"/>
      <c r="D732" s="200"/>
      <c r="E732" s="200"/>
      <c r="F732" s="200"/>
      <c r="G732" s="200"/>
      <c r="H732" s="200"/>
      <c r="I732" s="200"/>
      <c r="J732" s="200"/>
      <c r="K732" s="200"/>
      <c r="L732" s="200"/>
      <c r="M732" s="200"/>
      <c r="N732" s="200"/>
      <c r="O732" s="200"/>
      <c r="P732" s="200"/>
      <c r="Q732" s="200"/>
      <c r="R732" s="200"/>
      <c r="S732" s="200"/>
      <c r="T732" s="200"/>
      <c r="U732" s="200"/>
      <c r="V732" s="200"/>
      <c r="W732" s="200"/>
      <c r="X732" s="200"/>
      <c r="Y732" s="200"/>
      <c r="Z732" s="200"/>
      <c r="AA732" s="200"/>
      <c r="AB732" s="200"/>
    </row>
    <row r="733" spans="1:28" ht="15.75" customHeight="1" x14ac:dyDescent="0.25">
      <c r="A733" s="200"/>
      <c r="B733" s="200"/>
      <c r="C733" s="200"/>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200"/>
      <c r="AA733" s="200"/>
      <c r="AB733" s="200"/>
    </row>
    <row r="734" spans="1:28" ht="15.75" customHeight="1" x14ac:dyDescent="0.25">
      <c r="A734" s="200"/>
      <c r="B734" s="200"/>
      <c r="C734" s="200"/>
      <c r="D734" s="200"/>
      <c r="E734" s="200"/>
      <c r="F734" s="200"/>
      <c r="G734" s="200"/>
      <c r="H734" s="200"/>
      <c r="I734" s="200"/>
      <c r="J734" s="200"/>
      <c r="K734" s="200"/>
      <c r="L734" s="200"/>
      <c r="M734" s="200"/>
      <c r="N734" s="200"/>
      <c r="O734" s="200"/>
      <c r="P734" s="200"/>
      <c r="Q734" s="200"/>
      <c r="R734" s="200"/>
      <c r="S734" s="200"/>
      <c r="T734" s="200"/>
      <c r="U734" s="200"/>
      <c r="V734" s="200"/>
      <c r="W734" s="200"/>
      <c r="X734" s="200"/>
      <c r="Y734" s="200"/>
      <c r="Z734" s="200"/>
      <c r="AA734" s="200"/>
      <c r="AB734" s="200"/>
    </row>
    <row r="735" spans="1:28" ht="15.75" customHeight="1" x14ac:dyDescent="0.25">
      <c r="A735" s="200"/>
      <c r="B735" s="200"/>
      <c r="C735" s="200"/>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200"/>
      <c r="AA735" s="200"/>
      <c r="AB735" s="200"/>
    </row>
    <row r="736" spans="1:28" ht="15.75" customHeight="1" x14ac:dyDescent="0.25">
      <c r="A736" s="200"/>
      <c r="B736" s="200"/>
      <c r="C736" s="200"/>
      <c r="D736" s="200"/>
      <c r="E736" s="200"/>
      <c r="F736" s="200"/>
      <c r="G736" s="200"/>
      <c r="H736" s="200"/>
      <c r="I736" s="200"/>
      <c r="J736" s="200"/>
      <c r="K736" s="200"/>
      <c r="L736" s="200"/>
      <c r="M736" s="200"/>
      <c r="N736" s="200"/>
      <c r="O736" s="200"/>
      <c r="P736" s="200"/>
      <c r="Q736" s="200"/>
      <c r="R736" s="200"/>
      <c r="S736" s="200"/>
      <c r="T736" s="200"/>
      <c r="U736" s="200"/>
      <c r="V736" s="200"/>
      <c r="W736" s="200"/>
      <c r="X736" s="200"/>
      <c r="Y736" s="200"/>
      <c r="Z736" s="200"/>
      <c r="AA736" s="200"/>
      <c r="AB736" s="200"/>
    </row>
    <row r="737" spans="1:28" ht="15.75" customHeight="1" x14ac:dyDescent="0.25">
      <c r="A737" s="200"/>
      <c r="B737" s="200"/>
      <c r="C737" s="200"/>
      <c r="D737" s="200"/>
      <c r="E737" s="200"/>
      <c r="F737" s="200"/>
      <c r="G737" s="200"/>
      <c r="H737" s="200"/>
      <c r="I737" s="200"/>
      <c r="J737" s="200"/>
      <c r="K737" s="200"/>
      <c r="L737" s="200"/>
      <c r="M737" s="200"/>
      <c r="N737" s="200"/>
      <c r="O737" s="200"/>
      <c r="P737" s="200"/>
      <c r="Q737" s="200"/>
      <c r="R737" s="200"/>
      <c r="S737" s="200"/>
      <c r="T737" s="200"/>
      <c r="U737" s="200"/>
      <c r="V737" s="200"/>
      <c r="W737" s="200"/>
      <c r="X737" s="200"/>
      <c r="Y737" s="200"/>
      <c r="Z737" s="200"/>
      <c r="AA737" s="200"/>
      <c r="AB737" s="200"/>
    </row>
    <row r="738" spans="1:28" ht="15.75" customHeight="1" x14ac:dyDescent="0.25">
      <c r="A738" s="200"/>
      <c r="B738" s="200"/>
      <c r="C738" s="200"/>
      <c r="D738" s="200"/>
      <c r="E738" s="200"/>
      <c r="F738" s="200"/>
      <c r="G738" s="200"/>
      <c r="H738" s="200"/>
      <c r="I738" s="200"/>
      <c r="J738" s="200"/>
      <c r="K738" s="200"/>
      <c r="L738" s="200"/>
      <c r="M738" s="200"/>
      <c r="N738" s="200"/>
      <c r="O738" s="200"/>
      <c r="P738" s="200"/>
      <c r="Q738" s="200"/>
      <c r="R738" s="200"/>
      <c r="S738" s="200"/>
      <c r="T738" s="200"/>
      <c r="U738" s="200"/>
      <c r="V738" s="200"/>
      <c r="W738" s="200"/>
      <c r="X738" s="200"/>
      <c r="Y738" s="200"/>
      <c r="Z738" s="200"/>
      <c r="AA738" s="200"/>
      <c r="AB738" s="200"/>
    </row>
    <row r="739" spans="1:28" ht="15.75" customHeight="1" x14ac:dyDescent="0.25">
      <c r="A739" s="200"/>
      <c r="B739" s="200"/>
      <c r="C739" s="200"/>
      <c r="D739" s="200"/>
      <c r="E739" s="200"/>
      <c r="F739" s="200"/>
      <c r="G739" s="200"/>
      <c r="H739" s="200"/>
      <c r="I739" s="200"/>
      <c r="J739" s="200"/>
      <c r="K739" s="200"/>
      <c r="L739" s="200"/>
      <c r="M739" s="200"/>
      <c r="N739" s="200"/>
      <c r="O739" s="200"/>
      <c r="P739" s="200"/>
      <c r="Q739" s="200"/>
      <c r="R739" s="200"/>
      <c r="S739" s="200"/>
      <c r="T739" s="200"/>
      <c r="U739" s="200"/>
      <c r="V739" s="200"/>
      <c r="W739" s="200"/>
      <c r="X739" s="200"/>
      <c r="Y739" s="200"/>
      <c r="Z739" s="200"/>
      <c r="AA739" s="200"/>
      <c r="AB739" s="200"/>
    </row>
    <row r="740" spans="1:28" ht="15.75" customHeight="1" x14ac:dyDescent="0.25">
      <c r="A740" s="200"/>
      <c r="B740" s="200"/>
      <c r="C740" s="200"/>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200"/>
      <c r="AA740" s="200"/>
      <c r="AB740" s="200"/>
    </row>
    <row r="741" spans="1:28" ht="15.75" customHeight="1" x14ac:dyDescent="0.25">
      <c r="A741" s="200"/>
      <c r="B741" s="200"/>
      <c r="C741" s="200"/>
      <c r="D741" s="200"/>
      <c r="E741" s="200"/>
      <c r="F741" s="200"/>
      <c r="G741" s="200"/>
      <c r="H741" s="200"/>
      <c r="I741" s="200"/>
      <c r="J741" s="200"/>
      <c r="K741" s="200"/>
      <c r="L741" s="200"/>
      <c r="M741" s="200"/>
      <c r="N741" s="200"/>
      <c r="O741" s="200"/>
      <c r="P741" s="200"/>
      <c r="Q741" s="200"/>
      <c r="R741" s="200"/>
      <c r="S741" s="200"/>
      <c r="T741" s="200"/>
      <c r="U741" s="200"/>
      <c r="V741" s="200"/>
      <c r="W741" s="200"/>
      <c r="X741" s="200"/>
      <c r="Y741" s="200"/>
      <c r="Z741" s="200"/>
      <c r="AA741" s="200"/>
      <c r="AB741" s="200"/>
    </row>
    <row r="742" spans="1:28" ht="15.75" customHeight="1" x14ac:dyDescent="0.25">
      <c r="A742" s="200"/>
      <c r="B742" s="200"/>
      <c r="C742" s="200"/>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200"/>
      <c r="AA742" s="200"/>
      <c r="AB742" s="200"/>
    </row>
    <row r="743" spans="1:28" ht="15.75" customHeight="1" x14ac:dyDescent="0.25">
      <c r="A743" s="200"/>
      <c r="B743" s="200"/>
      <c r="C743" s="200"/>
      <c r="D743" s="200"/>
      <c r="E743" s="200"/>
      <c r="F743" s="200"/>
      <c r="G743" s="200"/>
      <c r="H743" s="200"/>
      <c r="I743" s="200"/>
      <c r="J743" s="200"/>
      <c r="K743" s="200"/>
      <c r="L743" s="200"/>
      <c r="M743" s="200"/>
      <c r="N743" s="200"/>
      <c r="O743" s="200"/>
      <c r="P743" s="200"/>
      <c r="Q743" s="200"/>
      <c r="R743" s="200"/>
      <c r="S743" s="200"/>
      <c r="T743" s="200"/>
      <c r="U743" s="200"/>
      <c r="V743" s="200"/>
      <c r="W743" s="200"/>
      <c r="X743" s="200"/>
      <c r="Y743" s="200"/>
      <c r="Z743" s="200"/>
      <c r="AA743" s="200"/>
      <c r="AB743" s="200"/>
    </row>
    <row r="744" spans="1:28" ht="15.75" customHeight="1" x14ac:dyDescent="0.25">
      <c r="A744" s="200"/>
      <c r="B744" s="200"/>
      <c r="C744" s="200"/>
      <c r="D744" s="200"/>
      <c r="E744" s="200"/>
      <c r="F744" s="200"/>
      <c r="G744" s="200"/>
      <c r="H744" s="200"/>
      <c r="I744" s="200"/>
      <c r="J744" s="200"/>
      <c r="K744" s="200"/>
      <c r="L744" s="200"/>
      <c r="M744" s="200"/>
      <c r="N744" s="200"/>
      <c r="O744" s="200"/>
      <c r="P744" s="200"/>
      <c r="Q744" s="200"/>
      <c r="R744" s="200"/>
      <c r="S744" s="200"/>
      <c r="T744" s="200"/>
      <c r="U744" s="200"/>
      <c r="V744" s="200"/>
      <c r="W744" s="200"/>
      <c r="X744" s="200"/>
      <c r="Y744" s="200"/>
      <c r="Z744" s="200"/>
      <c r="AA744" s="200"/>
      <c r="AB744" s="200"/>
    </row>
    <row r="745" spans="1:28" ht="15.75" customHeight="1" x14ac:dyDescent="0.25">
      <c r="A745" s="200"/>
      <c r="B745" s="200"/>
      <c r="C745" s="200"/>
      <c r="D745" s="200"/>
      <c r="E745" s="200"/>
      <c r="F745" s="200"/>
      <c r="G745" s="200"/>
      <c r="H745" s="200"/>
      <c r="I745" s="200"/>
      <c r="J745" s="200"/>
      <c r="K745" s="200"/>
      <c r="L745" s="200"/>
      <c r="M745" s="200"/>
      <c r="N745" s="200"/>
      <c r="O745" s="200"/>
      <c r="P745" s="200"/>
      <c r="Q745" s="200"/>
      <c r="R745" s="200"/>
      <c r="S745" s="200"/>
      <c r="T745" s="200"/>
      <c r="U745" s="200"/>
      <c r="V745" s="200"/>
      <c r="W745" s="200"/>
      <c r="X745" s="200"/>
      <c r="Y745" s="200"/>
      <c r="Z745" s="200"/>
      <c r="AA745" s="200"/>
      <c r="AB745" s="200"/>
    </row>
    <row r="746" spans="1:28" ht="15.75" customHeight="1" x14ac:dyDescent="0.25">
      <c r="A746" s="200"/>
      <c r="B746" s="200"/>
      <c r="C746" s="200"/>
      <c r="D746" s="200"/>
      <c r="E746" s="200"/>
      <c r="F746" s="200"/>
      <c r="G746" s="200"/>
      <c r="H746" s="200"/>
      <c r="I746" s="200"/>
      <c r="J746" s="200"/>
      <c r="K746" s="200"/>
      <c r="L746" s="200"/>
      <c r="M746" s="200"/>
      <c r="N746" s="200"/>
      <c r="O746" s="200"/>
      <c r="P746" s="200"/>
      <c r="Q746" s="200"/>
      <c r="R746" s="200"/>
      <c r="S746" s="200"/>
      <c r="T746" s="200"/>
      <c r="U746" s="200"/>
      <c r="V746" s="200"/>
      <c r="W746" s="200"/>
      <c r="X746" s="200"/>
      <c r="Y746" s="200"/>
      <c r="Z746" s="200"/>
      <c r="AA746" s="200"/>
      <c r="AB746" s="200"/>
    </row>
    <row r="747" spans="1:28" ht="15.75" customHeight="1" x14ac:dyDescent="0.25">
      <c r="A747" s="200"/>
      <c r="B747" s="200"/>
      <c r="C747" s="200"/>
      <c r="D747" s="200"/>
      <c r="E747" s="200"/>
      <c r="F747" s="200"/>
      <c r="G747" s="200"/>
      <c r="H747" s="200"/>
      <c r="I747" s="200"/>
      <c r="J747" s="200"/>
      <c r="K747" s="200"/>
      <c r="L747" s="200"/>
      <c r="M747" s="200"/>
      <c r="N747" s="200"/>
      <c r="O747" s="200"/>
      <c r="P747" s="200"/>
      <c r="Q747" s="200"/>
      <c r="R747" s="200"/>
      <c r="S747" s="200"/>
      <c r="T747" s="200"/>
      <c r="U747" s="200"/>
      <c r="V747" s="200"/>
      <c r="W747" s="200"/>
      <c r="X747" s="200"/>
      <c r="Y747" s="200"/>
      <c r="Z747" s="200"/>
      <c r="AA747" s="200"/>
      <c r="AB747" s="200"/>
    </row>
    <row r="748" spans="1:28" ht="15.75" customHeight="1" x14ac:dyDescent="0.25">
      <c r="A748" s="200"/>
      <c r="B748" s="200"/>
      <c r="C748" s="200"/>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200"/>
      <c r="AA748" s="200"/>
      <c r="AB748" s="200"/>
    </row>
    <row r="749" spans="1:28" ht="15.75" customHeight="1" x14ac:dyDescent="0.25">
      <c r="A749" s="200"/>
      <c r="B749" s="200"/>
      <c r="C749" s="200"/>
      <c r="D749" s="200"/>
      <c r="E749" s="200"/>
      <c r="F749" s="200"/>
      <c r="G749" s="200"/>
      <c r="H749" s="200"/>
      <c r="I749" s="200"/>
      <c r="J749" s="200"/>
      <c r="K749" s="200"/>
      <c r="L749" s="200"/>
      <c r="M749" s="200"/>
      <c r="N749" s="200"/>
      <c r="O749" s="200"/>
      <c r="P749" s="200"/>
      <c r="Q749" s="200"/>
      <c r="R749" s="200"/>
      <c r="S749" s="200"/>
      <c r="T749" s="200"/>
      <c r="U749" s="200"/>
      <c r="V749" s="200"/>
      <c r="W749" s="200"/>
      <c r="X749" s="200"/>
      <c r="Y749" s="200"/>
      <c r="Z749" s="200"/>
      <c r="AA749" s="200"/>
      <c r="AB749" s="200"/>
    </row>
    <row r="750" spans="1:28" ht="15.75" customHeight="1" x14ac:dyDescent="0.25">
      <c r="A750" s="200"/>
      <c r="B750" s="200"/>
      <c r="C750" s="200"/>
      <c r="D750" s="200"/>
      <c r="E750" s="200"/>
      <c r="F750" s="200"/>
      <c r="G750" s="200"/>
      <c r="H750" s="200"/>
      <c r="I750" s="200"/>
      <c r="J750" s="200"/>
      <c r="K750" s="200"/>
      <c r="L750" s="200"/>
      <c r="M750" s="200"/>
      <c r="N750" s="200"/>
      <c r="O750" s="200"/>
      <c r="P750" s="200"/>
      <c r="Q750" s="200"/>
      <c r="R750" s="200"/>
      <c r="S750" s="200"/>
      <c r="T750" s="200"/>
      <c r="U750" s="200"/>
      <c r="V750" s="200"/>
      <c r="W750" s="200"/>
      <c r="X750" s="200"/>
      <c r="Y750" s="200"/>
      <c r="Z750" s="200"/>
      <c r="AA750" s="200"/>
      <c r="AB750" s="200"/>
    </row>
    <row r="751" spans="1:28" ht="15.75" customHeight="1" x14ac:dyDescent="0.25">
      <c r="A751" s="200"/>
      <c r="B751" s="200"/>
      <c r="C751" s="200"/>
      <c r="D751" s="200"/>
      <c r="E751" s="200"/>
      <c r="F751" s="200"/>
      <c r="G751" s="200"/>
      <c r="H751" s="200"/>
      <c r="I751" s="200"/>
      <c r="J751" s="200"/>
      <c r="K751" s="200"/>
      <c r="L751" s="200"/>
      <c r="M751" s="200"/>
      <c r="N751" s="200"/>
      <c r="O751" s="200"/>
      <c r="P751" s="200"/>
      <c r="Q751" s="200"/>
      <c r="R751" s="200"/>
      <c r="S751" s="200"/>
      <c r="T751" s="200"/>
      <c r="U751" s="200"/>
      <c r="V751" s="200"/>
      <c r="W751" s="200"/>
      <c r="X751" s="200"/>
      <c r="Y751" s="200"/>
      <c r="Z751" s="200"/>
      <c r="AA751" s="200"/>
      <c r="AB751" s="200"/>
    </row>
    <row r="752" spans="1:28" ht="15.75" customHeight="1" x14ac:dyDescent="0.25">
      <c r="A752" s="200"/>
      <c r="B752" s="200"/>
      <c r="C752" s="200"/>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200"/>
      <c r="AA752" s="200"/>
      <c r="AB752" s="200"/>
    </row>
    <row r="753" spans="1:28" ht="15.75" customHeight="1" x14ac:dyDescent="0.25">
      <c r="A753" s="200"/>
      <c r="B753" s="200"/>
      <c r="C753" s="200"/>
      <c r="D753" s="200"/>
      <c r="E753" s="200"/>
      <c r="F753" s="200"/>
      <c r="G753" s="200"/>
      <c r="H753" s="200"/>
      <c r="I753" s="200"/>
      <c r="J753" s="200"/>
      <c r="K753" s="200"/>
      <c r="L753" s="200"/>
      <c r="M753" s="200"/>
      <c r="N753" s="200"/>
      <c r="O753" s="200"/>
      <c r="P753" s="200"/>
      <c r="Q753" s="200"/>
      <c r="R753" s="200"/>
      <c r="S753" s="200"/>
      <c r="T753" s="200"/>
      <c r="U753" s="200"/>
      <c r="V753" s="200"/>
      <c r="W753" s="200"/>
      <c r="X753" s="200"/>
      <c r="Y753" s="200"/>
      <c r="Z753" s="200"/>
      <c r="AA753" s="200"/>
      <c r="AB753" s="200"/>
    </row>
    <row r="754" spans="1:28" ht="15.75" customHeight="1" x14ac:dyDescent="0.25">
      <c r="A754" s="200"/>
      <c r="B754" s="200"/>
      <c r="C754" s="200"/>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200"/>
      <c r="AA754" s="200"/>
      <c r="AB754" s="200"/>
    </row>
    <row r="755" spans="1:28" ht="15.75" customHeight="1" x14ac:dyDescent="0.25">
      <c r="A755" s="200"/>
      <c r="B755" s="200"/>
      <c r="C755" s="200"/>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200"/>
      <c r="AA755" s="200"/>
      <c r="AB755" s="200"/>
    </row>
    <row r="756" spans="1:28" ht="15.75" customHeight="1" x14ac:dyDescent="0.25">
      <c r="A756" s="200"/>
      <c r="B756" s="200"/>
      <c r="C756" s="200"/>
      <c r="D756" s="200"/>
      <c r="E756" s="200"/>
      <c r="F756" s="200"/>
      <c r="G756" s="200"/>
      <c r="H756" s="200"/>
      <c r="I756" s="200"/>
      <c r="J756" s="200"/>
      <c r="K756" s="200"/>
      <c r="L756" s="200"/>
      <c r="M756" s="200"/>
      <c r="N756" s="200"/>
      <c r="O756" s="200"/>
      <c r="P756" s="200"/>
      <c r="Q756" s="200"/>
      <c r="R756" s="200"/>
      <c r="S756" s="200"/>
      <c r="T756" s="200"/>
      <c r="U756" s="200"/>
      <c r="V756" s="200"/>
      <c r="W756" s="200"/>
      <c r="X756" s="200"/>
      <c r="Y756" s="200"/>
      <c r="Z756" s="200"/>
      <c r="AA756" s="200"/>
      <c r="AB756" s="200"/>
    </row>
    <row r="757" spans="1:28" ht="15.75" customHeight="1" x14ac:dyDescent="0.25">
      <c r="A757" s="200"/>
      <c r="B757" s="200"/>
      <c r="C757" s="200"/>
      <c r="D757" s="200"/>
      <c r="E757" s="200"/>
      <c r="F757" s="200"/>
      <c r="G757" s="200"/>
      <c r="H757" s="200"/>
      <c r="I757" s="200"/>
      <c r="J757" s="200"/>
      <c r="K757" s="200"/>
      <c r="L757" s="200"/>
      <c r="M757" s="200"/>
      <c r="N757" s="200"/>
      <c r="O757" s="200"/>
      <c r="P757" s="200"/>
      <c r="Q757" s="200"/>
      <c r="R757" s="200"/>
      <c r="S757" s="200"/>
      <c r="T757" s="200"/>
      <c r="U757" s="200"/>
      <c r="V757" s="200"/>
      <c r="W757" s="200"/>
      <c r="X757" s="200"/>
      <c r="Y757" s="200"/>
      <c r="Z757" s="200"/>
      <c r="AA757" s="200"/>
      <c r="AB757" s="200"/>
    </row>
    <row r="758" spans="1:28" ht="15.75" customHeight="1" x14ac:dyDescent="0.25">
      <c r="A758" s="200"/>
      <c r="B758" s="200"/>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row>
    <row r="759" spans="1:28" ht="15.75" customHeight="1" x14ac:dyDescent="0.25">
      <c r="A759" s="200"/>
      <c r="B759" s="200"/>
      <c r="C759" s="200"/>
      <c r="D759" s="200"/>
      <c r="E759" s="200"/>
      <c r="F759" s="200"/>
      <c r="G759" s="200"/>
      <c r="H759" s="200"/>
      <c r="I759" s="200"/>
      <c r="J759" s="200"/>
      <c r="K759" s="200"/>
      <c r="L759" s="200"/>
      <c r="M759" s="200"/>
      <c r="N759" s="200"/>
      <c r="O759" s="200"/>
      <c r="P759" s="200"/>
      <c r="Q759" s="200"/>
      <c r="R759" s="200"/>
      <c r="S759" s="200"/>
      <c r="T759" s="200"/>
      <c r="U759" s="200"/>
      <c r="V759" s="200"/>
      <c r="W759" s="200"/>
      <c r="X759" s="200"/>
      <c r="Y759" s="200"/>
      <c r="Z759" s="200"/>
      <c r="AA759" s="200"/>
      <c r="AB759" s="200"/>
    </row>
    <row r="760" spans="1:28" ht="15.75" customHeight="1" x14ac:dyDescent="0.25">
      <c r="A760" s="200"/>
      <c r="B760" s="200"/>
      <c r="C760" s="200"/>
      <c r="D760" s="200"/>
      <c r="E760" s="200"/>
      <c r="F760" s="200"/>
      <c r="G760" s="200"/>
      <c r="H760" s="200"/>
      <c r="I760" s="200"/>
      <c r="J760" s="200"/>
      <c r="K760" s="200"/>
      <c r="L760" s="200"/>
      <c r="M760" s="200"/>
      <c r="N760" s="200"/>
      <c r="O760" s="200"/>
      <c r="P760" s="200"/>
      <c r="Q760" s="200"/>
      <c r="R760" s="200"/>
      <c r="S760" s="200"/>
      <c r="T760" s="200"/>
      <c r="U760" s="200"/>
      <c r="V760" s="200"/>
      <c r="W760" s="200"/>
      <c r="X760" s="200"/>
      <c r="Y760" s="200"/>
      <c r="Z760" s="200"/>
      <c r="AA760" s="200"/>
      <c r="AB760" s="200"/>
    </row>
    <row r="761" spans="1:28" ht="15.75" customHeight="1" x14ac:dyDescent="0.25">
      <c r="A761" s="200"/>
      <c r="B761" s="200"/>
      <c r="C761" s="200"/>
      <c r="D761" s="200"/>
      <c r="E761" s="200"/>
      <c r="F761" s="200"/>
      <c r="G761" s="200"/>
      <c r="H761" s="200"/>
      <c r="I761" s="200"/>
      <c r="J761" s="200"/>
      <c r="K761" s="200"/>
      <c r="L761" s="200"/>
      <c r="M761" s="200"/>
      <c r="N761" s="200"/>
      <c r="O761" s="200"/>
      <c r="P761" s="200"/>
      <c r="Q761" s="200"/>
      <c r="R761" s="200"/>
      <c r="S761" s="200"/>
      <c r="T761" s="200"/>
      <c r="U761" s="200"/>
      <c r="V761" s="200"/>
      <c r="W761" s="200"/>
      <c r="X761" s="200"/>
      <c r="Y761" s="200"/>
      <c r="Z761" s="200"/>
      <c r="AA761" s="200"/>
      <c r="AB761" s="200"/>
    </row>
    <row r="762" spans="1:28" ht="15.75" customHeight="1" x14ac:dyDescent="0.25">
      <c r="A762" s="200"/>
      <c r="B762" s="200"/>
      <c r="C762" s="200"/>
      <c r="D762" s="200"/>
      <c r="E762" s="200"/>
      <c r="F762" s="200"/>
      <c r="G762" s="200"/>
      <c r="H762" s="200"/>
      <c r="I762" s="200"/>
      <c r="J762" s="200"/>
      <c r="K762" s="200"/>
      <c r="L762" s="200"/>
      <c r="M762" s="200"/>
      <c r="N762" s="200"/>
      <c r="O762" s="200"/>
      <c r="P762" s="200"/>
      <c r="Q762" s="200"/>
      <c r="R762" s="200"/>
      <c r="S762" s="200"/>
      <c r="T762" s="200"/>
      <c r="U762" s="200"/>
      <c r="V762" s="200"/>
      <c r="W762" s="200"/>
      <c r="X762" s="200"/>
      <c r="Y762" s="200"/>
      <c r="Z762" s="200"/>
      <c r="AA762" s="200"/>
      <c r="AB762" s="200"/>
    </row>
    <row r="763" spans="1:28" ht="15.75" customHeight="1" x14ac:dyDescent="0.25">
      <c r="A763" s="200"/>
      <c r="B763" s="200"/>
      <c r="C763" s="200"/>
      <c r="D763" s="200"/>
      <c r="E763" s="200"/>
      <c r="F763" s="200"/>
      <c r="G763" s="200"/>
      <c r="H763" s="200"/>
      <c r="I763" s="200"/>
      <c r="J763" s="200"/>
      <c r="K763" s="200"/>
      <c r="L763" s="200"/>
      <c r="M763" s="200"/>
      <c r="N763" s="200"/>
      <c r="O763" s="200"/>
      <c r="P763" s="200"/>
      <c r="Q763" s="200"/>
      <c r="R763" s="200"/>
      <c r="S763" s="200"/>
      <c r="T763" s="200"/>
      <c r="U763" s="200"/>
      <c r="V763" s="200"/>
      <c r="W763" s="200"/>
      <c r="X763" s="200"/>
      <c r="Y763" s="200"/>
      <c r="Z763" s="200"/>
      <c r="AA763" s="200"/>
      <c r="AB763" s="200"/>
    </row>
    <row r="764" spans="1:28" ht="15.75" customHeight="1" x14ac:dyDescent="0.25">
      <c r="A764" s="200"/>
      <c r="B764" s="200"/>
      <c r="C764" s="200"/>
      <c r="D764" s="200"/>
      <c r="E764" s="200"/>
      <c r="F764" s="200"/>
      <c r="G764" s="200"/>
      <c r="H764" s="200"/>
      <c r="I764" s="200"/>
      <c r="J764" s="200"/>
      <c r="K764" s="200"/>
      <c r="L764" s="200"/>
      <c r="M764" s="200"/>
      <c r="N764" s="200"/>
      <c r="O764" s="200"/>
      <c r="P764" s="200"/>
      <c r="Q764" s="200"/>
      <c r="R764" s="200"/>
      <c r="S764" s="200"/>
      <c r="T764" s="200"/>
      <c r="U764" s="200"/>
      <c r="V764" s="200"/>
      <c r="W764" s="200"/>
      <c r="X764" s="200"/>
      <c r="Y764" s="200"/>
      <c r="Z764" s="200"/>
      <c r="AA764" s="200"/>
      <c r="AB764" s="200"/>
    </row>
    <row r="765" spans="1:28" ht="15.75" customHeight="1" x14ac:dyDescent="0.25">
      <c r="A765" s="200"/>
      <c r="B765" s="200"/>
      <c r="C765" s="200"/>
      <c r="D765" s="200"/>
      <c r="E765" s="200"/>
      <c r="F765" s="200"/>
      <c r="G765" s="200"/>
      <c r="H765" s="200"/>
      <c r="I765" s="200"/>
      <c r="J765" s="200"/>
      <c r="K765" s="200"/>
      <c r="L765" s="200"/>
      <c r="M765" s="200"/>
      <c r="N765" s="200"/>
      <c r="O765" s="200"/>
      <c r="P765" s="200"/>
      <c r="Q765" s="200"/>
      <c r="R765" s="200"/>
      <c r="S765" s="200"/>
      <c r="T765" s="200"/>
      <c r="U765" s="200"/>
      <c r="V765" s="200"/>
      <c r="W765" s="200"/>
      <c r="X765" s="200"/>
      <c r="Y765" s="200"/>
      <c r="Z765" s="200"/>
      <c r="AA765" s="200"/>
      <c r="AB765" s="200"/>
    </row>
    <row r="766" spans="1:28" ht="15.75" customHeight="1" x14ac:dyDescent="0.25">
      <c r="A766" s="200"/>
      <c r="B766" s="200"/>
      <c r="C766" s="200"/>
      <c r="D766" s="200"/>
      <c r="E766" s="200"/>
      <c r="F766" s="200"/>
      <c r="G766" s="200"/>
      <c r="H766" s="200"/>
      <c r="I766" s="200"/>
      <c r="J766" s="200"/>
      <c r="K766" s="200"/>
      <c r="L766" s="200"/>
      <c r="M766" s="200"/>
      <c r="N766" s="200"/>
      <c r="O766" s="200"/>
      <c r="P766" s="200"/>
      <c r="Q766" s="200"/>
      <c r="R766" s="200"/>
      <c r="S766" s="200"/>
      <c r="T766" s="200"/>
      <c r="U766" s="200"/>
      <c r="V766" s="200"/>
      <c r="W766" s="200"/>
      <c r="X766" s="200"/>
      <c r="Y766" s="200"/>
      <c r="Z766" s="200"/>
      <c r="AA766" s="200"/>
      <c r="AB766" s="200"/>
    </row>
    <row r="767" spans="1:28" ht="15.75" customHeight="1" x14ac:dyDescent="0.25">
      <c r="A767" s="200"/>
      <c r="B767" s="200"/>
      <c r="C767" s="200"/>
      <c r="D767" s="200"/>
      <c r="E767" s="200"/>
      <c r="F767" s="200"/>
      <c r="G767" s="200"/>
      <c r="H767" s="200"/>
      <c r="I767" s="200"/>
      <c r="J767" s="200"/>
      <c r="K767" s="200"/>
      <c r="L767" s="200"/>
      <c r="M767" s="200"/>
      <c r="N767" s="200"/>
      <c r="O767" s="200"/>
      <c r="P767" s="200"/>
      <c r="Q767" s="200"/>
      <c r="R767" s="200"/>
      <c r="S767" s="200"/>
      <c r="T767" s="200"/>
      <c r="U767" s="200"/>
      <c r="V767" s="200"/>
      <c r="W767" s="200"/>
      <c r="X767" s="200"/>
      <c r="Y767" s="200"/>
      <c r="Z767" s="200"/>
      <c r="AA767" s="200"/>
      <c r="AB767" s="200"/>
    </row>
    <row r="768" spans="1:28" ht="15.75" customHeight="1" x14ac:dyDescent="0.25">
      <c r="A768" s="200"/>
      <c r="B768" s="200"/>
      <c r="C768" s="200"/>
      <c r="D768" s="200"/>
      <c r="E768" s="200"/>
      <c r="F768" s="200"/>
      <c r="G768" s="200"/>
      <c r="H768" s="200"/>
      <c r="I768" s="200"/>
      <c r="J768" s="200"/>
      <c r="K768" s="200"/>
      <c r="L768" s="200"/>
      <c r="M768" s="200"/>
      <c r="N768" s="200"/>
      <c r="O768" s="200"/>
      <c r="P768" s="200"/>
      <c r="Q768" s="200"/>
      <c r="R768" s="200"/>
      <c r="S768" s="200"/>
      <c r="T768" s="200"/>
      <c r="U768" s="200"/>
      <c r="V768" s="200"/>
      <c r="W768" s="200"/>
      <c r="X768" s="200"/>
      <c r="Y768" s="200"/>
      <c r="Z768" s="200"/>
      <c r="AA768" s="200"/>
      <c r="AB768" s="200"/>
    </row>
    <row r="769" spans="1:28" ht="15.75" customHeight="1" x14ac:dyDescent="0.25">
      <c r="A769" s="200"/>
      <c r="B769" s="200"/>
      <c r="C769" s="200"/>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200"/>
      <c r="AA769" s="200"/>
      <c r="AB769" s="200"/>
    </row>
    <row r="770" spans="1:28" ht="15.75" customHeight="1" x14ac:dyDescent="0.25">
      <c r="A770" s="200"/>
      <c r="B770" s="200"/>
      <c r="C770" s="200"/>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200"/>
      <c r="AA770" s="200"/>
      <c r="AB770" s="200"/>
    </row>
    <row r="771" spans="1:28" ht="15.75" customHeight="1" x14ac:dyDescent="0.25">
      <c r="A771" s="200"/>
      <c r="B771" s="200"/>
      <c r="C771" s="200"/>
      <c r="D771" s="200"/>
      <c r="E771" s="200"/>
      <c r="F771" s="200"/>
      <c r="G771" s="200"/>
      <c r="H771" s="200"/>
      <c r="I771" s="200"/>
      <c r="J771" s="200"/>
      <c r="K771" s="200"/>
      <c r="L771" s="200"/>
      <c r="M771" s="200"/>
      <c r="N771" s="200"/>
      <c r="O771" s="200"/>
      <c r="P771" s="200"/>
      <c r="Q771" s="200"/>
      <c r="R771" s="200"/>
      <c r="S771" s="200"/>
      <c r="T771" s="200"/>
      <c r="U771" s="200"/>
      <c r="V771" s="200"/>
      <c r="W771" s="200"/>
      <c r="X771" s="200"/>
      <c r="Y771" s="200"/>
      <c r="Z771" s="200"/>
      <c r="AA771" s="200"/>
      <c r="AB771" s="200"/>
    </row>
    <row r="772" spans="1:28" ht="15.75" customHeight="1" x14ac:dyDescent="0.25">
      <c r="A772" s="200"/>
      <c r="B772" s="200"/>
      <c r="C772" s="200"/>
      <c r="D772" s="200"/>
      <c r="E772" s="200"/>
      <c r="F772" s="200"/>
      <c r="G772" s="200"/>
      <c r="H772" s="200"/>
      <c r="I772" s="200"/>
      <c r="J772" s="200"/>
      <c r="K772" s="200"/>
      <c r="L772" s="200"/>
      <c r="M772" s="200"/>
      <c r="N772" s="200"/>
      <c r="O772" s="200"/>
      <c r="P772" s="200"/>
      <c r="Q772" s="200"/>
      <c r="R772" s="200"/>
      <c r="S772" s="200"/>
      <c r="T772" s="200"/>
      <c r="U772" s="200"/>
      <c r="V772" s="200"/>
      <c r="W772" s="200"/>
      <c r="X772" s="200"/>
      <c r="Y772" s="200"/>
      <c r="Z772" s="200"/>
      <c r="AA772" s="200"/>
      <c r="AB772" s="200"/>
    </row>
    <row r="773" spans="1:28" ht="15.75" customHeight="1" x14ac:dyDescent="0.25">
      <c r="A773" s="200"/>
      <c r="B773" s="200"/>
      <c r="C773" s="200"/>
      <c r="D773" s="200"/>
      <c r="E773" s="200"/>
      <c r="F773" s="200"/>
      <c r="G773" s="200"/>
      <c r="H773" s="200"/>
      <c r="I773" s="200"/>
      <c r="J773" s="200"/>
      <c r="K773" s="200"/>
      <c r="L773" s="200"/>
      <c r="M773" s="200"/>
      <c r="N773" s="200"/>
      <c r="O773" s="200"/>
      <c r="P773" s="200"/>
      <c r="Q773" s="200"/>
      <c r="R773" s="200"/>
      <c r="S773" s="200"/>
      <c r="T773" s="200"/>
      <c r="U773" s="200"/>
      <c r="V773" s="200"/>
      <c r="W773" s="200"/>
      <c r="X773" s="200"/>
      <c r="Y773" s="200"/>
      <c r="Z773" s="200"/>
      <c r="AA773" s="200"/>
      <c r="AB773" s="200"/>
    </row>
    <row r="774" spans="1:28" ht="15.75" customHeight="1" x14ac:dyDescent="0.25">
      <c r="A774" s="200"/>
      <c r="B774" s="200"/>
      <c r="C774" s="200"/>
      <c r="D774" s="200"/>
      <c r="E774" s="200"/>
      <c r="F774" s="200"/>
      <c r="G774" s="200"/>
      <c r="H774" s="200"/>
      <c r="I774" s="200"/>
      <c r="J774" s="200"/>
      <c r="K774" s="200"/>
      <c r="L774" s="200"/>
      <c r="M774" s="200"/>
      <c r="N774" s="200"/>
      <c r="O774" s="200"/>
      <c r="P774" s="200"/>
      <c r="Q774" s="200"/>
      <c r="R774" s="200"/>
      <c r="S774" s="200"/>
      <c r="T774" s="200"/>
      <c r="U774" s="200"/>
      <c r="V774" s="200"/>
      <c r="W774" s="200"/>
      <c r="X774" s="200"/>
      <c r="Y774" s="200"/>
      <c r="Z774" s="200"/>
      <c r="AA774" s="200"/>
      <c r="AB774" s="200"/>
    </row>
    <row r="775" spans="1:28" ht="15.75" customHeight="1" x14ac:dyDescent="0.25">
      <c r="A775" s="200"/>
      <c r="B775" s="200"/>
      <c r="C775" s="200"/>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row>
    <row r="776" spans="1:28" ht="15.75" customHeight="1" x14ac:dyDescent="0.25">
      <c r="A776" s="200"/>
      <c r="B776" s="200"/>
      <c r="C776" s="200"/>
      <c r="D776" s="200"/>
      <c r="E776" s="200"/>
      <c r="F776" s="200"/>
      <c r="G776" s="200"/>
      <c r="H776" s="200"/>
      <c r="I776" s="200"/>
      <c r="J776" s="200"/>
      <c r="K776" s="200"/>
      <c r="L776" s="200"/>
      <c r="M776" s="200"/>
      <c r="N776" s="200"/>
      <c r="O776" s="200"/>
      <c r="P776" s="200"/>
      <c r="Q776" s="200"/>
      <c r="R776" s="200"/>
      <c r="S776" s="200"/>
      <c r="T776" s="200"/>
      <c r="U776" s="200"/>
      <c r="V776" s="200"/>
      <c r="W776" s="200"/>
      <c r="X776" s="200"/>
      <c r="Y776" s="200"/>
      <c r="Z776" s="200"/>
      <c r="AA776" s="200"/>
      <c r="AB776" s="200"/>
    </row>
    <row r="777" spans="1:28" ht="15.75" customHeight="1" x14ac:dyDescent="0.25">
      <c r="A777" s="200"/>
      <c r="B777" s="200"/>
      <c r="C777" s="200"/>
      <c r="D777" s="200"/>
      <c r="E777" s="200"/>
      <c r="F777" s="200"/>
      <c r="G777" s="200"/>
      <c r="H777" s="200"/>
      <c r="I777" s="200"/>
      <c r="J777" s="200"/>
      <c r="K777" s="200"/>
      <c r="L777" s="200"/>
      <c r="M777" s="200"/>
      <c r="N777" s="200"/>
      <c r="O777" s="200"/>
      <c r="P777" s="200"/>
      <c r="Q777" s="200"/>
      <c r="R777" s="200"/>
      <c r="S777" s="200"/>
      <c r="T777" s="200"/>
      <c r="U777" s="200"/>
      <c r="V777" s="200"/>
      <c r="W777" s="200"/>
      <c r="X777" s="200"/>
      <c r="Y777" s="200"/>
      <c r="Z777" s="200"/>
      <c r="AA777" s="200"/>
      <c r="AB777" s="200"/>
    </row>
    <row r="778" spans="1:28" ht="15.75" customHeight="1" x14ac:dyDescent="0.25">
      <c r="A778" s="200"/>
      <c r="B778" s="200"/>
      <c r="C778" s="200"/>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200"/>
      <c r="AA778" s="200"/>
      <c r="AB778" s="200"/>
    </row>
    <row r="779" spans="1:28" ht="15.75" customHeight="1" x14ac:dyDescent="0.25">
      <c r="A779" s="200"/>
      <c r="B779" s="200"/>
      <c r="C779" s="200"/>
      <c r="D779" s="200"/>
      <c r="E779" s="200"/>
      <c r="F779" s="200"/>
      <c r="G779" s="200"/>
      <c r="H779" s="200"/>
      <c r="I779" s="200"/>
      <c r="J779" s="200"/>
      <c r="K779" s="200"/>
      <c r="L779" s="200"/>
      <c r="M779" s="200"/>
      <c r="N779" s="200"/>
      <c r="O779" s="200"/>
      <c r="P779" s="200"/>
      <c r="Q779" s="200"/>
      <c r="R779" s="200"/>
      <c r="S779" s="200"/>
      <c r="T779" s="200"/>
      <c r="U779" s="200"/>
      <c r="V779" s="200"/>
      <c r="W779" s="200"/>
      <c r="X779" s="200"/>
      <c r="Y779" s="200"/>
      <c r="Z779" s="200"/>
      <c r="AA779" s="200"/>
      <c r="AB779" s="200"/>
    </row>
    <row r="780" spans="1:28" ht="15.75" customHeight="1" x14ac:dyDescent="0.25">
      <c r="A780" s="200"/>
      <c r="B780" s="200"/>
      <c r="C780" s="200"/>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200"/>
      <c r="AA780" s="200"/>
      <c r="AB780" s="200"/>
    </row>
    <row r="781" spans="1:28" ht="15.75" customHeight="1" x14ac:dyDescent="0.25">
      <c r="A781" s="200"/>
      <c r="B781" s="200"/>
      <c r="C781" s="200"/>
      <c r="D781" s="200"/>
      <c r="E781" s="200"/>
      <c r="F781" s="200"/>
      <c r="G781" s="200"/>
      <c r="H781" s="200"/>
      <c r="I781" s="200"/>
      <c r="J781" s="200"/>
      <c r="K781" s="200"/>
      <c r="L781" s="200"/>
      <c r="M781" s="200"/>
      <c r="N781" s="200"/>
      <c r="O781" s="200"/>
      <c r="P781" s="200"/>
      <c r="Q781" s="200"/>
      <c r="R781" s="200"/>
      <c r="S781" s="200"/>
      <c r="T781" s="200"/>
      <c r="U781" s="200"/>
      <c r="V781" s="200"/>
      <c r="W781" s="200"/>
      <c r="X781" s="200"/>
      <c r="Y781" s="200"/>
      <c r="Z781" s="200"/>
      <c r="AA781" s="200"/>
      <c r="AB781" s="200"/>
    </row>
    <row r="782" spans="1:28" ht="15.75" customHeight="1" x14ac:dyDescent="0.25">
      <c r="A782" s="200"/>
      <c r="B782" s="200"/>
      <c r="C782" s="200"/>
      <c r="D782" s="200"/>
      <c r="E782" s="200"/>
      <c r="F782" s="200"/>
      <c r="G782" s="200"/>
      <c r="H782" s="200"/>
      <c r="I782" s="200"/>
      <c r="J782" s="200"/>
      <c r="K782" s="200"/>
      <c r="L782" s="200"/>
      <c r="M782" s="200"/>
      <c r="N782" s="200"/>
      <c r="O782" s="200"/>
      <c r="P782" s="200"/>
      <c r="Q782" s="200"/>
      <c r="R782" s="200"/>
      <c r="S782" s="200"/>
      <c r="T782" s="200"/>
      <c r="U782" s="200"/>
      <c r="V782" s="200"/>
      <c r="W782" s="200"/>
      <c r="X782" s="200"/>
      <c r="Y782" s="200"/>
      <c r="Z782" s="200"/>
      <c r="AA782" s="200"/>
      <c r="AB782" s="200"/>
    </row>
    <row r="783" spans="1:28" ht="15.75" customHeight="1" x14ac:dyDescent="0.25">
      <c r="A783" s="200"/>
      <c r="B783" s="200"/>
      <c r="C783" s="200"/>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200"/>
      <c r="AA783" s="200"/>
      <c r="AB783" s="200"/>
    </row>
    <row r="784" spans="1:28" ht="15.75" customHeight="1" x14ac:dyDescent="0.25">
      <c r="A784" s="200"/>
      <c r="B784" s="200"/>
      <c r="C784" s="200"/>
      <c r="D784" s="200"/>
      <c r="E784" s="200"/>
      <c r="F784" s="200"/>
      <c r="G784" s="200"/>
      <c r="H784" s="200"/>
      <c r="I784" s="200"/>
      <c r="J784" s="200"/>
      <c r="K784" s="200"/>
      <c r="L784" s="200"/>
      <c r="M784" s="200"/>
      <c r="N784" s="200"/>
      <c r="O784" s="200"/>
      <c r="P784" s="200"/>
      <c r="Q784" s="200"/>
      <c r="R784" s="200"/>
      <c r="S784" s="200"/>
      <c r="T784" s="200"/>
      <c r="U784" s="200"/>
      <c r="V784" s="200"/>
      <c r="W784" s="200"/>
      <c r="X784" s="200"/>
      <c r="Y784" s="200"/>
      <c r="Z784" s="200"/>
      <c r="AA784" s="200"/>
      <c r="AB784" s="200"/>
    </row>
    <row r="785" spans="1:28" ht="15.75" customHeight="1" x14ac:dyDescent="0.25">
      <c r="A785" s="200"/>
      <c r="B785" s="200"/>
      <c r="C785" s="200"/>
      <c r="D785" s="200"/>
      <c r="E785" s="200"/>
      <c r="F785" s="200"/>
      <c r="G785" s="200"/>
      <c r="H785" s="200"/>
      <c r="I785" s="200"/>
      <c r="J785" s="200"/>
      <c r="K785" s="200"/>
      <c r="L785" s="200"/>
      <c r="M785" s="200"/>
      <c r="N785" s="200"/>
      <c r="O785" s="200"/>
      <c r="P785" s="200"/>
      <c r="Q785" s="200"/>
      <c r="R785" s="200"/>
      <c r="S785" s="200"/>
      <c r="T785" s="200"/>
      <c r="U785" s="200"/>
      <c r="V785" s="200"/>
      <c r="W785" s="200"/>
      <c r="X785" s="200"/>
      <c r="Y785" s="200"/>
      <c r="Z785" s="200"/>
      <c r="AA785" s="200"/>
      <c r="AB785" s="200"/>
    </row>
    <row r="786" spans="1:28" ht="15.75" customHeight="1" x14ac:dyDescent="0.25">
      <c r="A786" s="200"/>
      <c r="B786" s="200"/>
      <c r="C786" s="200"/>
      <c r="D786" s="200"/>
      <c r="E786" s="200"/>
      <c r="F786" s="200"/>
      <c r="G786" s="200"/>
      <c r="H786" s="200"/>
      <c r="I786" s="200"/>
      <c r="J786" s="200"/>
      <c r="K786" s="200"/>
      <c r="L786" s="200"/>
      <c r="M786" s="200"/>
      <c r="N786" s="200"/>
      <c r="O786" s="200"/>
      <c r="P786" s="200"/>
      <c r="Q786" s="200"/>
      <c r="R786" s="200"/>
      <c r="S786" s="200"/>
      <c r="T786" s="200"/>
      <c r="U786" s="200"/>
      <c r="V786" s="200"/>
      <c r="W786" s="200"/>
      <c r="X786" s="200"/>
      <c r="Y786" s="200"/>
      <c r="Z786" s="200"/>
      <c r="AA786" s="200"/>
      <c r="AB786" s="200"/>
    </row>
    <row r="787" spans="1:28" ht="15.75" customHeight="1" x14ac:dyDescent="0.25">
      <c r="A787" s="200"/>
      <c r="B787" s="200"/>
      <c r="C787" s="200"/>
      <c r="D787" s="200"/>
      <c r="E787" s="200"/>
      <c r="F787" s="200"/>
      <c r="G787" s="200"/>
      <c r="H787" s="200"/>
      <c r="I787" s="200"/>
      <c r="J787" s="200"/>
      <c r="K787" s="200"/>
      <c r="L787" s="200"/>
      <c r="M787" s="200"/>
      <c r="N787" s="200"/>
      <c r="O787" s="200"/>
      <c r="P787" s="200"/>
      <c r="Q787" s="200"/>
      <c r="R787" s="200"/>
      <c r="S787" s="200"/>
      <c r="T787" s="200"/>
      <c r="U787" s="200"/>
      <c r="V787" s="200"/>
      <c r="W787" s="200"/>
      <c r="X787" s="200"/>
      <c r="Y787" s="200"/>
      <c r="Z787" s="200"/>
      <c r="AA787" s="200"/>
      <c r="AB787" s="200"/>
    </row>
    <row r="788" spans="1:28" ht="15.75" customHeight="1" x14ac:dyDescent="0.25">
      <c r="A788" s="200"/>
      <c r="B788" s="200"/>
      <c r="C788" s="200"/>
      <c r="D788" s="200"/>
      <c r="E788" s="200"/>
      <c r="F788" s="200"/>
      <c r="G788" s="200"/>
      <c r="H788" s="200"/>
      <c r="I788" s="200"/>
      <c r="J788" s="200"/>
      <c r="K788" s="200"/>
      <c r="L788" s="200"/>
      <c r="M788" s="200"/>
      <c r="N788" s="200"/>
      <c r="O788" s="200"/>
      <c r="P788" s="200"/>
      <c r="Q788" s="200"/>
      <c r="R788" s="200"/>
      <c r="S788" s="200"/>
      <c r="T788" s="200"/>
      <c r="U788" s="200"/>
      <c r="V788" s="200"/>
      <c r="W788" s="200"/>
      <c r="X788" s="200"/>
      <c r="Y788" s="200"/>
      <c r="Z788" s="200"/>
      <c r="AA788" s="200"/>
      <c r="AB788" s="200"/>
    </row>
    <row r="789" spans="1:28" ht="15.75" customHeight="1" x14ac:dyDescent="0.25">
      <c r="A789" s="200"/>
      <c r="B789" s="200"/>
      <c r="C789" s="200"/>
      <c r="D789" s="200"/>
      <c r="E789" s="200"/>
      <c r="F789" s="200"/>
      <c r="G789" s="200"/>
      <c r="H789" s="200"/>
      <c r="I789" s="200"/>
      <c r="J789" s="200"/>
      <c r="K789" s="200"/>
      <c r="L789" s="200"/>
      <c r="M789" s="200"/>
      <c r="N789" s="200"/>
      <c r="O789" s="200"/>
      <c r="P789" s="200"/>
      <c r="Q789" s="200"/>
      <c r="R789" s="200"/>
      <c r="S789" s="200"/>
      <c r="T789" s="200"/>
      <c r="U789" s="200"/>
      <c r="V789" s="200"/>
      <c r="W789" s="200"/>
      <c r="X789" s="200"/>
      <c r="Y789" s="200"/>
      <c r="Z789" s="200"/>
      <c r="AA789" s="200"/>
      <c r="AB789" s="200"/>
    </row>
    <row r="790" spans="1:28" ht="15.75" customHeight="1" x14ac:dyDescent="0.25">
      <c r="A790" s="200"/>
      <c r="B790" s="200"/>
      <c r="C790" s="200"/>
      <c r="D790" s="200"/>
      <c r="E790" s="200"/>
      <c r="F790" s="200"/>
      <c r="G790" s="200"/>
      <c r="H790" s="200"/>
      <c r="I790" s="200"/>
      <c r="J790" s="200"/>
      <c r="K790" s="200"/>
      <c r="L790" s="200"/>
      <c r="M790" s="200"/>
      <c r="N790" s="200"/>
      <c r="O790" s="200"/>
      <c r="P790" s="200"/>
      <c r="Q790" s="200"/>
      <c r="R790" s="200"/>
      <c r="S790" s="200"/>
      <c r="T790" s="200"/>
      <c r="U790" s="200"/>
      <c r="V790" s="200"/>
      <c r="W790" s="200"/>
      <c r="X790" s="200"/>
      <c r="Y790" s="200"/>
      <c r="Z790" s="200"/>
      <c r="AA790" s="200"/>
      <c r="AB790" s="200"/>
    </row>
    <row r="791" spans="1:28" ht="15.75" customHeight="1" x14ac:dyDescent="0.25">
      <c r="A791" s="200"/>
      <c r="B791" s="200"/>
      <c r="C791" s="200"/>
      <c r="D791" s="200"/>
      <c r="E791" s="200"/>
      <c r="F791" s="200"/>
      <c r="G791" s="200"/>
      <c r="H791" s="200"/>
      <c r="I791" s="200"/>
      <c r="J791" s="200"/>
      <c r="K791" s="200"/>
      <c r="L791" s="200"/>
      <c r="M791" s="200"/>
      <c r="N791" s="200"/>
      <c r="O791" s="200"/>
      <c r="P791" s="200"/>
      <c r="Q791" s="200"/>
      <c r="R791" s="200"/>
      <c r="S791" s="200"/>
      <c r="T791" s="200"/>
      <c r="U791" s="200"/>
      <c r="V791" s="200"/>
      <c r="W791" s="200"/>
      <c r="X791" s="200"/>
      <c r="Y791" s="200"/>
      <c r="Z791" s="200"/>
      <c r="AA791" s="200"/>
      <c r="AB791" s="200"/>
    </row>
    <row r="792" spans="1:28" ht="15.75" customHeight="1" x14ac:dyDescent="0.25">
      <c r="A792" s="200"/>
      <c r="B792" s="200"/>
      <c r="C792" s="200"/>
      <c r="D792" s="200"/>
      <c r="E792" s="200"/>
      <c r="F792" s="200"/>
      <c r="G792" s="200"/>
      <c r="H792" s="200"/>
      <c r="I792" s="200"/>
      <c r="J792" s="200"/>
      <c r="K792" s="200"/>
      <c r="L792" s="200"/>
      <c r="M792" s="200"/>
      <c r="N792" s="200"/>
      <c r="O792" s="200"/>
      <c r="P792" s="200"/>
      <c r="Q792" s="200"/>
      <c r="R792" s="200"/>
      <c r="S792" s="200"/>
      <c r="T792" s="200"/>
      <c r="U792" s="200"/>
      <c r="V792" s="200"/>
      <c r="W792" s="200"/>
      <c r="X792" s="200"/>
      <c r="Y792" s="200"/>
      <c r="Z792" s="200"/>
      <c r="AA792" s="200"/>
      <c r="AB792" s="200"/>
    </row>
    <row r="793" spans="1:28" ht="15.75" customHeight="1" x14ac:dyDescent="0.25">
      <c r="A793" s="200"/>
      <c r="B793" s="200"/>
      <c r="C793" s="200"/>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200"/>
      <c r="AA793" s="200"/>
      <c r="AB793" s="200"/>
    </row>
    <row r="794" spans="1:28" ht="15.75" customHeight="1" x14ac:dyDescent="0.25">
      <c r="A794" s="200"/>
      <c r="B794" s="200"/>
      <c r="C794" s="200"/>
      <c r="D794" s="200"/>
      <c r="E794" s="200"/>
      <c r="F794" s="200"/>
      <c r="G794" s="200"/>
      <c r="H794" s="200"/>
      <c r="I794" s="200"/>
      <c r="J794" s="200"/>
      <c r="K794" s="200"/>
      <c r="L794" s="200"/>
      <c r="M794" s="200"/>
      <c r="N794" s="200"/>
      <c r="O794" s="200"/>
      <c r="P794" s="200"/>
      <c r="Q794" s="200"/>
      <c r="R794" s="200"/>
      <c r="S794" s="200"/>
      <c r="T794" s="200"/>
      <c r="U794" s="200"/>
      <c r="V794" s="200"/>
      <c r="W794" s="200"/>
      <c r="X794" s="200"/>
      <c r="Y794" s="200"/>
      <c r="Z794" s="200"/>
      <c r="AA794" s="200"/>
      <c r="AB794" s="200"/>
    </row>
    <row r="795" spans="1:28" ht="15.75" customHeight="1" x14ac:dyDescent="0.25">
      <c r="A795" s="200"/>
      <c r="B795" s="200"/>
      <c r="C795" s="200"/>
      <c r="D795" s="200"/>
      <c r="E795" s="200"/>
      <c r="F795" s="200"/>
      <c r="G795" s="200"/>
      <c r="H795" s="200"/>
      <c r="I795" s="200"/>
      <c r="J795" s="200"/>
      <c r="K795" s="200"/>
      <c r="L795" s="200"/>
      <c r="M795" s="200"/>
      <c r="N795" s="200"/>
      <c r="O795" s="200"/>
      <c r="P795" s="200"/>
      <c r="Q795" s="200"/>
      <c r="R795" s="200"/>
      <c r="S795" s="200"/>
      <c r="T795" s="200"/>
      <c r="U795" s="200"/>
      <c r="V795" s="200"/>
      <c r="W795" s="200"/>
      <c r="X795" s="200"/>
      <c r="Y795" s="200"/>
      <c r="Z795" s="200"/>
      <c r="AA795" s="200"/>
      <c r="AB795" s="200"/>
    </row>
    <row r="796" spans="1:28" ht="15.75" customHeight="1" x14ac:dyDescent="0.25">
      <c r="A796" s="200"/>
      <c r="B796" s="200"/>
      <c r="C796" s="200"/>
      <c r="D796" s="200"/>
      <c r="E796" s="200"/>
      <c r="F796" s="200"/>
      <c r="G796" s="200"/>
      <c r="H796" s="200"/>
      <c r="I796" s="200"/>
      <c r="J796" s="200"/>
      <c r="K796" s="200"/>
      <c r="L796" s="200"/>
      <c r="M796" s="200"/>
      <c r="N796" s="200"/>
      <c r="O796" s="200"/>
      <c r="P796" s="200"/>
      <c r="Q796" s="200"/>
      <c r="R796" s="200"/>
      <c r="S796" s="200"/>
      <c r="T796" s="200"/>
      <c r="U796" s="200"/>
      <c r="V796" s="200"/>
      <c r="W796" s="200"/>
      <c r="X796" s="200"/>
      <c r="Y796" s="200"/>
      <c r="Z796" s="200"/>
      <c r="AA796" s="200"/>
      <c r="AB796" s="200"/>
    </row>
    <row r="797" spans="1:28" ht="15.75" customHeight="1" x14ac:dyDescent="0.25">
      <c r="A797" s="200"/>
      <c r="B797" s="200"/>
      <c r="C797" s="200"/>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c r="AA797" s="200"/>
      <c r="AB797" s="200"/>
    </row>
    <row r="798" spans="1:28" ht="15.75" customHeight="1" x14ac:dyDescent="0.25">
      <c r="A798" s="200"/>
      <c r="B798" s="200"/>
      <c r="C798" s="200"/>
      <c r="D798" s="200"/>
      <c r="E798" s="200"/>
      <c r="F798" s="200"/>
      <c r="G798" s="200"/>
      <c r="H798" s="200"/>
      <c r="I798" s="200"/>
      <c r="J798" s="200"/>
      <c r="K798" s="200"/>
      <c r="L798" s="200"/>
      <c r="M798" s="200"/>
      <c r="N798" s="200"/>
      <c r="O798" s="200"/>
      <c r="P798" s="200"/>
      <c r="Q798" s="200"/>
      <c r="R798" s="200"/>
      <c r="S798" s="200"/>
      <c r="T798" s="200"/>
      <c r="U798" s="200"/>
      <c r="V798" s="200"/>
      <c r="W798" s="200"/>
      <c r="X798" s="200"/>
      <c r="Y798" s="200"/>
      <c r="Z798" s="200"/>
      <c r="AA798" s="200"/>
      <c r="AB798" s="200"/>
    </row>
    <row r="799" spans="1:28" ht="15.75" customHeight="1" x14ac:dyDescent="0.25">
      <c r="A799" s="200"/>
      <c r="B799" s="200"/>
      <c r="C799" s="200"/>
      <c r="D799" s="200"/>
      <c r="E799" s="200"/>
      <c r="F799" s="200"/>
      <c r="G799" s="200"/>
      <c r="H799" s="200"/>
      <c r="I799" s="200"/>
      <c r="J799" s="200"/>
      <c r="K799" s="200"/>
      <c r="L799" s="200"/>
      <c r="M799" s="200"/>
      <c r="N799" s="200"/>
      <c r="O799" s="200"/>
      <c r="P799" s="200"/>
      <c r="Q799" s="200"/>
      <c r="R799" s="200"/>
      <c r="S799" s="200"/>
      <c r="T799" s="200"/>
      <c r="U799" s="200"/>
      <c r="V799" s="200"/>
      <c r="W799" s="200"/>
      <c r="X799" s="200"/>
      <c r="Y799" s="200"/>
      <c r="Z799" s="200"/>
      <c r="AA799" s="200"/>
      <c r="AB799" s="200"/>
    </row>
    <row r="800" spans="1:28" ht="15.75" customHeight="1" x14ac:dyDescent="0.25">
      <c r="A800" s="200"/>
      <c r="B800" s="200"/>
      <c r="C800" s="200"/>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c r="AA800" s="200"/>
      <c r="AB800" s="200"/>
    </row>
    <row r="801" spans="1:28" ht="15.75" customHeight="1" x14ac:dyDescent="0.25">
      <c r="A801" s="200"/>
      <c r="B801" s="200"/>
      <c r="C801" s="200"/>
      <c r="D801" s="200"/>
      <c r="E801" s="200"/>
      <c r="F801" s="200"/>
      <c r="G801" s="200"/>
      <c r="H801" s="200"/>
      <c r="I801" s="200"/>
      <c r="J801" s="200"/>
      <c r="K801" s="200"/>
      <c r="L801" s="200"/>
      <c r="M801" s="200"/>
      <c r="N801" s="200"/>
      <c r="O801" s="200"/>
      <c r="P801" s="200"/>
      <c r="Q801" s="200"/>
      <c r="R801" s="200"/>
      <c r="S801" s="200"/>
      <c r="T801" s="200"/>
      <c r="U801" s="200"/>
      <c r="V801" s="200"/>
      <c r="W801" s="200"/>
      <c r="X801" s="200"/>
      <c r="Y801" s="200"/>
      <c r="Z801" s="200"/>
      <c r="AA801" s="200"/>
      <c r="AB801" s="200"/>
    </row>
    <row r="802" spans="1:28" ht="15.75" customHeight="1" x14ac:dyDescent="0.25">
      <c r="A802" s="200"/>
      <c r="B802" s="200"/>
      <c r="C802" s="200"/>
      <c r="D802" s="200"/>
      <c r="E802" s="200"/>
      <c r="F802" s="200"/>
      <c r="G802" s="200"/>
      <c r="H802" s="200"/>
      <c r="I802" s="200"/>
      <c r="J802" s="200"/>
      <c r="K802" s="200"/>
      <c r="L802" s="200"/>
      <c r="M802" s="200"/>
      <c r="N802" s="200"/>
      <c r="O802" s="200"/>
      <c r="P802" s="200"/>
      <c r="Q802" s="200"/>
      <c r="R802" s="200"/>
      <c r="S802" s="200"/>
      <c r="T802" s="200"/>
      <c r="U802" s="200"/>
      <c r="V802" s="200"/>
      <c r="W802" s="200"/>
      <c r="X802" s="200"/>
      <c r="Y802" s="200"/>
      <c r="Z802" s="200"/>
      <c r="AA802" s="200"/>
      <c r="AB802" s="200"/>
    </row>
    <row r="803" spans="1:28" ht="15.75" customHeight="1" x14ac:dyDescent="0.25">
      <c r="A803" s="200"/>
      <c r="B803" s="200"/>
      <c r="C803" s="200"/>
      <c r="D803" s="200"/>
      <c r="E803" s="200"/>
      <c r="F803" s="200"/>
      <c r="G803" s="200"/>
      <c r="H803" s="200"/>
      <c r="I803" s="200"/>
      <c r="J803" s="200"/>
      <c r="K803" s="200"/>
      <c r="L803" s="200"/>
      <c r="M803" s="200"/>
      <c r="N803" s="200"/>
      <c r="O803" s="200"/>
      <c r="P803" s="200"/>
      <c r="Q803" s="200"/>
      <c r="R803" s="200"/>
      <c r="S803" s="200"/>
      <c r="T803" s="200"/>
      <c r="U803" s="200"/>
      <c r="V803" s="200"/>
      <c r="W803" s="200"/>
      <c r="X803" s="200"/>
      <c r="Y803" s="200"/>
      <c r="Z803" s="200"/>
      <c r="AA803" s="200"/>
      <c r="AB803" s="200"/>
    </row>
    <row r="804" spans="1:28" ht="15.75" customHeight="1" x14ac:dyDescent="0.25">
      <c r="A804" s="200"/>
      <c r="B804" s="200"/>
      <c r="C804" s="200"/>
      <c r="D804" s="200"/>
      <c r="E804" s="200"/>
      <c r="F804" s="200"/>
      <c r="G804" s="200"/>
      <c r="H804" s="200"/>
      <c r="I804" s="200"/>
      <c r="J804" s="200"/>
      <c r="K804" s="200"/>
      <c r="L804" s="200"/>
      <c r="M804" s="200"/>
      <c r="N804" s="200"/>
      <c r="O804" s="200"/>
      <c r="P804" s="200"/>
      <c r="Q804" s="200"/>
      <c r="R804" s="200"/>
      <c r="S804" s="200"/>
      <c r="T804" s="200"/>
      <c r="U804" s="200"/>
      <c r="V804" s="200"/>
      <c r="W804" s="200"/>
      <c r="X804" s="200"/>
      <c r="Y804" s="200"/>
      <c r="Z804" s="200"/>
      <c r="AA804" s="200"/>
      <c r="AB804" s="200"/>
    </row>
    <row r="805" spans="1:28" ht="15.75" customHeight="1" x14ac:dyDescent="0.25">
      <c r="A805" s="200"/>
      <c r="B805" s="200"/>
      <c r="C805" s="200"/>
      <c r="D805" s="200"/>
      <c r="E805" s="200"/>
      <c r="F805" s="200"/>
      <c r="G805" s="200"/>
      <c r="H805" s="200"/>
      <c r="I805" s="200"/>
      <c r="J805" s="200"/>
      <c r="K805" s="200"/>
      <c r="L805" s="200"/>
      <c r="M805" s="200"/>
      <c r="N805" s="200"/>
      <c r="O805" s="200"/>
      <c r="P805" s="200"/>
      <c r="Q805" s="200"/>
      <c r="R805" s="200"/>
      <c r="S805" s="200"/>
      <c r="T805" s="200"/>
      <c r="U805" s="200"/>
      <c r="V805" s="200"/>
      <c r="W805" s="200"/>
      <c r="X805" s="200"/>
      <c r="Y805" s="200"/>
      <c r="Z805" s="200"/>
      <c r="AA805" s="200"/>
      <c r="AB805" s="200"/>
    </row>
    <row r="806" spans="1:28" ht="15.75" customHeight="1" x14ac:dyDescent="0.25">
      <c r="A806" s="200"/>
      <c r="B806" s="200"/>
      <c r="C806" s="200"/>
      <c r="D806" s="200"/>
      <c r="E806" s="200"/>
      <c r="F806" s="200"/>
      <c r="G806" s="200"/>
      <c r="H806" s="200"/>
      <c r="I806" s="200"/>
      <c r="J806" s="200"/>
      <c r="K806" s="200"/>
      <c r="L806" s="200"/>
      <c r="M806" s="200"/>
      <c r="N806" s="200"/>
      <c r="O806" s="200"/>
      <c r="P806" s="200"/>
      <c r="Q806" s="200"/>
      <c r="R806" s="200"/>
      <c r="S806" s="200"/>
      <c r="T806" s="200"/>
      <c r="U806" s="200"/>
      <c r="V806" s="200"/>
      <c r="W806" s="200"/>
      <c r="X806" s="200"/>
      <c r="Y806" s="200"/>
      <c r="Z806" s="200"/>
      <c r="AA806" s="200"/>
      <c r="AB806" s="200"/>
    </row>
    <row r="807" spans="1:28" ht="15.75" customHeight="1" x14ac:dyDescent="0.25">
      <c r="A807" s="200"/>
      <c r="B807" s="200"/>
      <c r="C807" s="200"/>
      <c r="D807" s="200"/>
      <c r="E807" s="200"/>
      <c r="F807" s="200"/>
      <c r="G807" s="200"/>
      <c r="H807" s="200"/>
      <c r="I807" s="200"/>
      <c r="J807" s="200"/>
      <c r="K807" s="200"/>
      <c r="L807" s="200"/>
      <c r="M807" s="200"/>
      <c r="N807" s="200"/>
      <c r="O807" s="200"/>
      <c r="P807" s="200"/>
      <c r="Q807" s="200"/>
      <c r="R807" s="200"/>
      <c r="S807" s="200"/>
      <c r="T807" s="200"/>
      <c r="U807" s="200"/>
      <c r="V807" s="200"/>
      <c r="W807" s="200"/>
      <c r="X807" s="200"/>
      <c r="Y807" s="200"/>
      <c r="Z807" s="200"/>
      <c r="AA807" s="200"/>
      <c r="AB807" s="200"/>
    </row>
    <row r="808" spans="1:28" ht="15.75" customHeight="1" x14ac:dyDescent="0.25">
      <c r="A808" s="200"/>
      <c r="B808" s="200"/>
      <c r="C808" s="200"/>
      <c r="D808" s="200"/>
      <c r="E808" s="200"/>
      <c r="F808" s="200"/>
      <c r="G808" s="200"/>
      <c r="H808" s="200"/>
      <c r="I808" s="200"/>
      <c r="J808" s="200"/>
      <c r="K808" s="200"/>
      <c r="L808" s="200"/>
      <c r="M808" s="200"/>
      <c r="N808" s="200"/>
      <c r="O808" s="200"/>
      <c r="P808" s="200"/>
      <c r="Q808" s="200"/>
      <c r="R808" s="200"/>
      <c r="S808" s="200"/>
      <c r="T808" s="200"/>
      <c r="U808" s="200"/>
      <c r="V808" s="200"/>
      <c r="W808" s="200"/>
      <c r="X808" s="200"/>
      <c r="Y808" s="200"/>
      <c r="Z808" s="200"/>
      <c r="AA808" s="200"/>
      <c r="AB808" s="200"/>
    </row>
    <row r="809" spans="1:28" ht="15.75" customHeight="1" x14ac:dyDescent="0.25">
      <c r="A809" s="200"/>
      <c r="B809" s="200"/>
      <c r="C809" s="200"/>
      <c r="D809" s="200"/>
      <c r="E809" s="200"/>
      <c r="F809" s="200"/>
      <c r="G809" s="200"/>
      <c r="H809" s="200"/>
      <c r="I809" s="200"/>
      <c r="J809" s="200"/>
      <c r="K809" s="200"/>
      <c r="L809" s="200"/>
      <c r="M809" s="200"/>
      <c r="N809" s="200"/>
      <c r="O809" s="200"/>
      <c r="P809" s="200"/>
      <c r="Q809" s="200"/>
      <c r="R809" s="200"/>
      <c r="S809" s="200"/>
      <c r="T809" s="200"/>
      <c r="U809" s="200"/>
      <c r="V809" s="200"/>
      <c r="W809" s="200"/>
      <c r="X809" s="200"/>
      <c r="Y809" s="200"/>
      <c r="Z809" s="200"/>
      <c r="AA809" s="200"/>
      <c r="AB809" s="200"/>
    </row>
    <row r="810" spans="1:28" ht="15.75" customHeight="1" x14ac:dyDescent="0.25">
      <c r="A810" s="200"/>
      <c r="B810" s="200"/>
      <c r="C810" s="200"/>
      <c r="D810" s="200"/>
      <c r="E810" s="200"/>
      <c r="F810" s="200"/>
      <c r="G810" s="200"/>
      <c r="H810" s="200"/>
      <c r="I810" s="200"/>
      <c r="J810" s="200"/>
      <c r="K810" s="200"/>
      <c r="L810" s="200"/>
      <c r="M810" s="200"/>
      <c r="N810" s="200"/>
      <c r="O810" s="200"/>
      <c r="P810" s="200"/>
      <c r="Q810" s="200"/>
      <c r="R810" s="200"/>
      <c r="S810" s="200"/>
      <c r="T810" s="200"/>
      <c r="U810" s="200"/>
      <c r="V810" s="200"/>
      <c r="W810" s="200"/>
      <c r="X810" s="200"/>
      <c r="Y810" s="200"/>
      <c r="Z810" s="200"/>
      <c r="AA810" s="200"/>
      <c r="AB810" s="200"/>
    </row>
    <row r="811" spans="1:28" ht="15.75" customHeight="1" x14ac:dyDescent="0.25">
      <c r="A811" s="200"/>
      <c r="B811" s="200"/>
      <c r="C811" s="200"/>
      <c r="D811" s="200"/>
      <c r="E811" s="200"/>
      <c r="F811" s="200"/>
      <c r="G811" s="200"/>
      <c r="H811" s="200"/>
      <c r="I811" s="200"/>
      <c r="J811" s="200"/>
      <c r="K811" s="200"/>
      <c r="L811" s="200"/>
      <c r="M811" s="200"/>
      <c r="N811" s="200"/>
      <c r="O811" s="200"/>
      <c r="P811" s="200"/>
      <c r="Q811" s="200"/>
      <c r="R811" s="200"/>
      <c r="S811" s="200"/>
      <c r="T811" s="200"/>
      <c r="U811" s="200"/>
      <c r="V811" s="200"/>
      <c r="W811" s="200"/>
      <c r="X811" s="200"/>
      <c r="Y811" s="200"/>
      <c r="Z811" s="200"/>
      <c r="AA811" s="200"/>
      <c r="AB811" s="200"/>
    </row>
    <row r="812" spans="1:28" ht="15.75" customHeight="1" x14ac:dyDescent="0.25">
      <c r="A812" s="200"/>
      <c r="B812" s="200"/>
      <c r="C812" s="200"/>
      <c r="D812" s="200"/>
      <c r="E812" s="200"/>
      <c r="F812" s="200"/>
      <c r="G812" s="200"/>
      <c r="H812" s="200"/>
      <c r="I812" s="200"/>
      <c r="J812" s="200"/>
      <c r="K812" s="200"/>
      <c r="L812" s="200"/>
      <c r="M812" s="200"/>
      <c r="N812" s="200"/>
      <c r="O812" s="200"/>
      <c r="P812" s="200"/>
      <c r="Q812" s="200"/>
      <c r="R812" s="200"/>
      <c r="S812" s="200"/>
      <c r="T812" s="200"/>
      <c r="U812" s="200"/>
      <c r="V812" s="200"/>
      <c r="W812" s="200"/>
      <c r="X812" s="200"/>
      <c r="Y812" s="200"/>
      <c r="Z812" s="200"/>
      <c r="AA812" s="200"/>
      <c r="AB812" s="200"/>
    </row>
    <row r="813" spans="1:28" ht="15.75" customHeight="1" x14ac:dyDescent="0.25">
      <c r="A813" s="200"/>
      <c r="B813" s="200"/>
      <c r="C813" s="200"/>
      <c r="D813" s="200"/>
      <c r="E813" s="200"/>
      <c r="F813" s="200"/>
      <c r="G813" s="200"/>
      <c r="H813" s="200"/>
      <c r="I813" s="200"/>
      <c r="J813" s="200"/>
      <c r="K813" s="200"/>
      <c r="L813" s="200"/>
      <c r="M813" s="200"/>
      <c r="N813" s="200"/>
      <c r="O813" s="200"/>
      <c r="P813" s="200"/>
      <c r="Q813" s="200"/>
      <c r="R813" s="200"/>
      <c r="S813" s="200"/>
      <c r="T813" s="200"/>
      <c r="U813" s="200"/>
      <c r="V813" s="200"/>
      <c r="W813" s="200"/>
      <c r="X813" s="200"/>
      <c r="Y813" s="200"/>
      <c r="Z813" s="200"/>
      <c r="AA813" s="200"/>
      <c r="AB813" s="200"/>
    </row>
    <row r="814" spans="1:28" ht="15.75" customHeight="1" x14ac:dyDescent="0.25">
      <c r="A814" s="200"/>
      <c r="B814" s="200"/>
      <c r="C814" s="200"/>
      <c r="D814" s="200"/>
      <c r="E814" s="200"/>
      <c r="F814" s="200"/>
      <c r="G814" s="200"/>
      <c r="H814" s="200"/>
      <c r="I814" s="200"/>
      <c r="J814" s="200"/>
      <c r="K814" s="200"/>
      <c r="L814" s="200"/>
      <c r="M814" s="200"/>
      <c r="N814" s="200"/>
      <c r="O814" s="200"/>
      <c r="P814" s="200"/>
      <c r="Q814" s="200"/>
      <c r="R814" s="200"/>
      <c r="S814" s="200"/>
      <c r="T814" s="200"/>
      <c r="U814" s="200"/>
      <c r="V814" s="200"/>
      <c r="W814" s="200"/>
      <c r="X814" s="200"/>
      <c r="Y814" s="200"/>
      <c r="Z814" s="200"/>
      <c r="AA814" s="200"/>
      <c r="AB814" s="200"/>
    </row>
    <row r="815" spans="1:28" ht="15.75" customHeight="1" x14ac:dyDescent="0.25">
      <c r="A815" s="200"/>
      <c r="B815" s="200"/>
      <c r="C815" s="200"/>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c r="AA815" s="200"/>
      <c r="AB815" s="200"/>
    </row>
    <row r="816" spans="1:28" ht="15.75" customHeight="1" x14ac:dyDescent="0.25">
      <c r="A816" s="200"/>
      <c r="B816" s="200"/>
      <c r="C816" s="200"/>
      <c r="D816" s="200"/>
      <c r="E816" s="200"/>
      <c r="F816" s="200"/>
      <c r="G816" s="200"/>
      <c r="H816" s="200"/>
      <c r="I816" s="200"/>
      <c r="J816" s="200"/>
      <c r="K816" s="200"/>
      <c r="L816" s="200"/>
      <c r="M816" s="200"/>
      <c r="N816" s="200"/>
      <c r="O816" s="200"/>
      <c r="P816" s="200"/>
      <c r="Q816" s="200"/>
      <c r="R816" s="200"/>
      <c r="S816" s="200"/>
      <c r="T816" s="200"/>
      <c r="U816" s="200"/>
      <c r="V816" s="200"/>
      <c r="W816" s="200"/>
      <c r="X816" s="200"/>
      <c r="Y816" s="200"/>
      <c r="Z816" s="200"/>
      <c r="AA816" s="200"/>
      <c r="AB816" s="200"/>
    </row>
    <row r="817" spans="1:28" ht="15.75" customHeight="1" x14ac:dyDescent="0.25">
      <c r="A817" s="200"/>
      <c r="B817" s="200"/>
      <c r="C817" s="200"/>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200"/>
      <c r="AA817" s="200"/>
      <c r="AB817" s="200"/>
    </row>
    <row r="818" spans="1:28" ht="15.75" customHeight="1" x14ac:dyDescent="0.25">
      <c r="A818" s="200"/>
      <c r="B818" s="200"/>
      <c r="C818" s="200"/>
      <c r="D818" s="200"/>
      <c r="E818" s="200"/>
      <c r="F818" s="200"/>
      <c r="G818" s="200"/>
      <c r="H818" s="200"/>
      <c r="I818" s="200"/>
      <c r="J818" s="200"/>
      <c r="K818" s="200"/>
      <c r="L818" s="200"/>
      <c r="M818" s="200"/>
      <c r="N818" s="200"/>
      <c r="O818" s="200"/>
      <c r="P818" s="200"/>
      <c r="Q818" s="200"/>
      <c r="R818" s="200"/>
      <c r="S818" s="200"/>
      <c r="T818" s="200"/>
      <c r="U818" s="200"/>
      <c r="V818" s="200"/>
      <c r="W818" s="200"/>
      <c r="X818" s="200"/>
      <c r="Y818" s="200"/>
      <c r="Z818" s="200"/>
      <c r="AA818" s="200"/>
      <c r="AB818" s="200"/>
    </row>
    <row r="819" spans="1:28" ht="15.75" customHeight="1" x14ac:dyDescent="0.25">
      <c r="A819" s="200"/>
      <c r="B819" s="200"/>
      <c r="C819" s="200"/>
      <c r="D819" s="200"/>
      <c r="E819" s="200"/>
      <c r="F819" s="200"/>
      <c r="G819" s="200"/>
      <c r="H819" s="200"/>
      <c r="I819" s="200"/>
      <c r="J819" s="200"/>
      <c r="K819" s="200"/>
      <c r="L819" s="200"/>
      <c r="M819" s="200"/>
      <c r="N819" s="200"/>
      <c r="O819" s="200"/>
      <c r="P819" s="200"/>
      <c r="Q819" s="200"/>
      <c r="R819" s="200"/>
      <c r="S819" s="200"/>
      <c r="T819" s="200"/>
      <c r="U819" s="200"/>
      <c r="V819" s="200"/>
      <c r="W819" s="200"/>
      <c r="X819" s="200"/>
      <c r="Y819" s="200"/>
      <c r="Z819" s="200"/>
      <c r="AA819" s="200"/>
      <c r="AB819" s="200"/>
    </row>
    <row r="820" spans="1:28" ht="15.75" customHeight="1" x14ac:dyDescent="0.25">
      <c r="A820" s="200"/>
      <c r="B820" s="200"/>
      <c r="C820" s="200"/>
      <c r="D820" s="200"/>
      <c r="E820" s="200"/>
      <c r="F820" s="200"/>
      <c r="G820" s="200"/>
      <c r="H820" s="200"/>
      <c r="I820" s="200"/>
      <c r="J820" s="200"/>
      <c r="K820" s="200"/>
      <c r="L820" s="200"/>
      <c r="M820" s="200"/>
      <c r="N820" s="200"/>
      <c r="O820" s="200"/>
      <c r="P820" s="200"/>
      <c r="Q820" s="200"/>
      <c r="R820" s="200"/>
      <c r="S820" s="200"/>
      <c r="T820" s="200"/>
      <c r="U820" s="200"/>
      <c r="V820" s="200"/>
      <c r="W820" s="200"/>
      <c r="X820" s="200"/>
      <c r="Y820" s="200"/>
      <c r="Z820" s="200"/>
      <c r="AA820" s="200"/>
      <c r="AB820" s="200"/>
    </row>
    <row r="821" spans="1:28" ht="15.75" customHeight="1" x14ac:dyDescent="0.25">
      <c r="A821" s="200"/>
      <c r="B821" s="200"/>
      <c r="C821" s="200"/>
      <c r="D821" s="200"/>
      <c r="E821" s="200"/>
      <c r="F821" s="200"/>
      <c r="G821" s="200"/>
      <c r="H821" s="200"/>
      <c r="I821" s="200"/>
      <c r="J821" s="200"/>
      <c r="K821" s="200"/>
      <c r="L821" s="200"/>
      <c r="M821" s="200"/>
      <c r="N821" s="200"/>
      <c r="O821" s="200"/>
      <c r="P821" s="200"/>
      <c r="Q821" s="200"/>
      <c r="R821" s="200"/>
      <c r="S821" s="200"/>
      <c r="T821" s="200"/>
      <c r="U821" s="200"/>
      <c r="V821" s="200"/>
      <c r="W821" s="200"/>
      <c r="X821" s="200"/>
      <c r="Y821" s="200"/>
      <c r="Z821" s="200"/>
      <c r="AA821" s="200"/>
      <c r="AB821" s="200"/>
    </row>
    <row r="822" spans="1:28" ht="15.75" customHeight="1" x14ac:dyDescent="0.25">
      <c r="A822" s="200"/>
      <c r="B822" s="200"/>
      <c r="C822" s="200"/>
      <c r="D822" s="200"/>
      <c r="E822" s="200"/>
      <c r="F822" s="200"/>
      <c r="G822" s="200"/>
      <c r="H822" s="200"/>
      <c r="I822" s="200"/>
      <c r="J822" s="200"/>
      <c r="K822" s="200"/>
      <c r="L822" s="200"/>
      <c r="M822" s="200"/>
      <c r="N822" s="200"/>
      <c r="O822" s="200"/>
      <c r="P822" s="200"/>
      <c r="Q822" s="200"/>
      <c r="R822" s="200"/>
      <c r="S822" s="200"/>
      <c r="T822" s="200"/>
      <c r="U822" s="200"/>
      <c r="V822" s="200"/>
      <c r="W822" s="200"/>
      <c r="X822" s="200"/>
      <c r="Y822" s="200"/>
      <c r="Z822" s="200"/>
      <c r="AA822" s="200"/>
      <c r="AB822" s="200"/>
    </row>
    <row r="823" spans="1:28" ht="15.75" customHeight="1" x14ac:dyDescent="0.25">
      <c r="A823" s="200"/>
      <c r="B823" s="200"/>
      <c r="C823" s="200"/>
      <c r="D823" s="200"/>
      <c r="E823" s="200"/>
      <c r="F823" s="200"/>
      <c r="G823" s="200"/>
      <c r="H823" s="200"/>
      <c r="I823" s="200"/>
      <c r="J823" s="200"/>
      <c r="K823" s="200"/>
      <c r="L823" s="200"/>
      <c r="M823" s="200"/>
      <c r="N823" s="200"/>
      <c r="O823" s="200"/>
      <c r="P823" s="200"/>
      <c r="Q823" s="200"/>
      <c r="R823" s="200"/>
      <c r="S823" s="200"/>
      <c r="T823" s="200"/>
      <c r="U823" s="200"/>
      <c r="V823" s="200"/>
      <c r="W823" s="200"/>
      <c r="X823" s="200"/>
      <c r="Y823" s="200"/>
      <c r="Z823" s="200"/>
      <c r="AA823" s="200"/>
      <c r="AB823" s="200"/>
    </row>
    <row r="824" spans="1:28" ht="15.75" customHeight="1" x14ac:dyDescent="0.25">
      <c r="A824" s="200"/>
      <c r="B824" s="200"/>
      <c r="C824" s="200"/>
      <c r="D824" s="200"/>
      <c r="E824" s="200"/>
      <c r="F824" s="200"/>
      <c r="G824" s="200"/>
      <c r="H824" s="200"/>
      <c r="I824" s="200"/>
      <c r="J824" s="200"/>
      <c r="K824" s="200"/>
      <c r="L824" s="200"/>
      <c r="M824" s="200"/>
      <c r="N824" s="200"/>
      <c r="O824" s="200"/>
      <c r="P824" s="200"/>
      <c r="Q824" s="200"/>
      <c r="R824" s="200"/>
      <c r="S824" s="200"/>
      <c r="T824" s="200"/>
      <c r="U824" s="200"/>
      <c r="V824" s="200"/>
      <c r="W824" s="200"/>
      <c r="X824" s="200"/>
      <c r="Y824" s="200"/>
      <c r="Z824" s="200"/>
      <c r="AA824" s="200"/>
      <c r="AB824" s="200"/>
    </row>
    <row r="825" spans="1:28" ht="15.75" customHeight="1" x14ac:dyDescent="0.25">
      <c r="A825" s="200"/>
      <c r="B825" s="200"/>
      <c r="C825" s="200"/>
      <c r="D825" s="200"/>
      <c r="E825" s="200"/>
      <c r="F825" s="200"/>
      <c r="G825" s="200"/>
      <c r="H825" s="200"/>
      <c r="I825" s="200"/>
      <c r="J825" s="200"/>
      <c r="K825" s="200"/>
      <c r="L825" s="200"/>
      <c r="M825" s="200"/>
      <c r="N825" s="200"/>
      <c r="O825" s="200"/>
      <c r="P825" s="200"/>
      <c r="Q825" s="200"/>
      <c r="R825" s="200"/>
      <c r="S825" s="200"/>
      <c r="T825" s="200"/>
      <c r="U825" s="200"/>
      <c r="V825" s="200"/>
      <c r="W825" s="200"/>
      <c r="X825" s="200"/>
      <c r="Y825" s="200"/>
      <c r="Z825" s="200"/>
      <c r="AA825" s="200"/>
      <c r="AB825" s="200"/>
    </row>
    <row r="826" spans="1:28" ht="15.75" customHeight="1" x14ac:dyDescent="0.25">
      <c r="A826" s="200"/>
      <c r="B826" s="200"/>
      <c r="C826" s="200"/>
      <c r="D826" s="200"/>
      <c r="E826" s="200"/>
      <c r="F826" s="200"/>
      <c r="G826" s="200"/>
      <c r="H826" s="200"/>
      <c r="I826" s="200"/>
      <c r="J826" s="200"/>
      <c r="K826" s="200"/>
      <c r="L826" s="200"/>
      <c r="M826" s="200"/>
      <c r="N826" s="200"/>
      <c r="O826" s="200"/>
      <c r="P826" s="200"/>
      <c r="Q826" s="200"/>
      <c r="R826" s="200"/>
      <c r="S826" s="200"/>
      <c r="T826" s="200"/>
      <c r="U826" s="200"/>
      <c r="V826" s="200"/>
      <c r="W826" s="200"/>
      <c r="X826" s="200"/>
      <c r="Y826" s="200"/>
      <c r="Z826" s="200"/>
      <c r="AA826" s="200"/>
      <c r="AB826" s="200"/>
    </row>
    <row r="827" spans="1:28" ht="15.75" customHeight="1" x14ac:dyDescent="0.25">
      <c r="A827" s="200"/>
      <c r="B827" s="200"/>
      <c r="C827" s="200"/>
      <c r="D827" s="200"/>
      <c r="E827" s="200"/>
      <c r="F827" s="200"/>
      <c r="G827" s="200"/>
      <c r="H827" s="200"/>
      <c r="I827" s="200"/>
      <c r="J827" s="200"/>
      <c r="K827" s="200"/>
      <c r="L827" s="200"/>
      <c r="M827" s="200"/>
      <c r="N827" s="200"/>
      <c r="O827" s="200"/>
      <c r="P827" s="200"/>
      <c r="Q827" s="200"/>
      <c r="R827" s="200"/>
      <c r="S827" s="200"/>
      <c r="T827" s="200"/>
      <c r="U827" s="200"/>
      <c r="V827" s="200"/>
      <c r="W827" s="200"/>
      <c r="X827" s="200"/>
      <c r="Y827" s="200"/>
      <c r="Z827" s="200"/>
      <c r="AA827" s="200"/>
      <c r="AB827" s="200"/>
    </row>
    <row r="828" spans="1:28" ht="15.75" customHeight="1" x14ac:dyDescent="0.25">
      <c r="A828" s="200"/>
      <c r="B828" s="200"/>
      <c r="C828" s="200"/>
      <c r="D828" s="200"/>
      <c r="E828" s="200"/>
      <c r="F828" s="200"/>
      <c r="G828" s="200"/>
      <c r="H828" s="200"/>
      <c r="I828" s="200"/>
      <c r="J828" s="200"/>
      <c r="K828" s="200"/>
      <c r="L828" s="200"/>
      <c r="M828" s="200"/>
      <c r="N828" s="200"/>
      <c r="O828" s="200"/>
      <c r="P828" s="200"/>
      <c r="Q828" s="200"/>
      <c r="R828" s="200"/>
      <c r="S828" s="200"/>
      <c r="T828" s="200"/>
      <c r="U828" s="200"/>
      <c r="V828" s="200"/>
      <c r="W828" s="200"/>
      <c r="X828" s="200"/>
      <c r="Y828" s="200"/>
      <c r="Z828" s="200"/>
      <c r="AA828" s="200"/>
      <c r="AB828" s="200"/>
    </row>
    <row r="829" spans="1:28" ht="15.75" customHeight="1" x14ac:dyDescent="0.25">
      <c r="A829" s="200"/>
      <c r="B829" s="200"/>
      <c r="C829" s="200"/>
      <c r="D829" s="200"/>
      <c r="E829" s="200"/>
      <c r="F829" s="200"/>
      <c r="G829" s="200"/>
      <c r="H829" s="200"/>
      <c r="I829" s="200"/>
      <c r="J829" s="200"/>
      <c r="K829" s="200"/>
      <c r="L829" s="200"/>
      <c r="M829" s="200"/>
      <c r="N829" s="200"/>
      <c r="O829" s="200"/>
      <c r="P829" s="200"/>
      <c r="Q829" s="200"/>
      <c r="R829" s="200"/>
      <c r="S829" s="200"/>
      <c r="T829" s="200"/>
      <c r="U829" s="200"/>
      <c r="V829" s="200"/>
      <c r="W829" s="200"/>
      <c r="X829" s="200"/>
      <c r="Y829" s="200"/>
      <c r="Z829" s="200"/>
      <c r="AA829" s="200"/>
      <c r="AB829" s="200"/>
    </row>
    <row r="830" spans="1:28" ht="15.75" customHeight="1" x14ac:dyDescent="0.25">
      <c r="A830" s="200"/>
      <c r="B830" s="200"/>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row>
    <row r="831" spans="1:28" ht="15.75" customHeight="1" x14ac:dyDescent="0.25">
      <c r="A831" s="200"/>
      <c r="B831" s="200"/>
      <c r="C831" s="200"/>
      <c r="D831" s="200"/>
      <c r="E831" s="200"/>
      <c r="F831" s="200"/>
      <c r="G831" s="200"/>
      <c r="H831" s="200"/>
      <c r="I831" s="200"/>
      <c r="J831" s="200"/>
      <c r="K831" s="200"/>
      <c r="L831" s="200"/>
      <c r="M831" s="200"/>
      <c r="N831" s="200"/>
      <c r="O831" s="200"/>
      <c r="P831" s="200"/>
      <c r="Q831" s="200"/>
      <c r="R831" s="200"/>
      <c r="S831" s="200"/>
      <c r="T831" s="200"/>
      <c r="U831" s="200"/>
      <c r="V831" s="200"/>
      <c r="W831" s="200"/>
      <c r="X831" s="200"/>
      <c r="Y831" s="200"/>
      <c r="Z831" s="200"/>
      <c r="AA831" s="200"/>
      <c r="AB831" s="200"/>
    </row>
    <row r="832" spans="1:28" ht="15.75" customHeight="1" x14ac:dyDescent="0.25">
      <c r="A832" s="200"/>
      <c r="B832" s="200"/>
      <c r="C832" s="200"/>
      <c r="D832" s="200"/>
      <c r="E832" s="200"/>
      <c r="F832" s="200"/>
      <c r="G832" s="200"/>
      <c r="H832" s="200"/>
      <c r="I832" s="200"/>
      <c r="J832" s="200"/>
      <c r="K832" s="200"/>
      <c r="L832" s="200"/>
      <c r="M832" s="200"/>
      <c r="N832" s="200"/>
      <c r="O832" s="200"/>
      <c r="P832" s="200"/>
      <c r="Q832" s="200"/>
      <c r="R832" s="200"/>
      <c r="S832" s="200"/>
      <c r="T832" s="200"/>
      <c r="U832" s="200"/>
      <c r="V832" s="200"/>
      <c r="W832" s="200"/>
      <c r="X832" s="200"/>
      <c r="Y832" s="200"/>
      <c r="Z832" s="200"/>
      <c r="AA832" s="200"/>
      <c r="AB832" s="200"/>
    </row>
    <row r="833" spans="1:28" ht="15.75" customHeight="1" x14ac:dyDescent="0.25">
      <c r="A833" s="200"/>
      <c r="B833" s="200"/>
      <c r="C833" s="200"/>
      <c r="D833" s="200"/>
      <c r="E833" s="200"/>
      <c r="F833" s="200"/>
      <c r="G833" s="200"/>
      <c r="H833" s="200"/>
      <c r="I833" s="200"/>
      <c r="J833" s="200"/>
      <c r="K833" s="200"/>
      <c r="L833" s="200"/>
      <c r="M833" s="200"/>
      <c r="N833" s="200"/>
      <c r="O833" s="200"/>
      <c r="P833" s="200"/>
      <c r="Q833" s="200"/>
      <c r="R833" s="200"/>
      <c r="S833" s="200"/>
      <c r="T833" s="200"/>
      <c r="U833" s="200"/>
      <c r="V833" s="200"/>
      <c r="W833" s="200"/>
      <c r="X833" s="200"/>
      <c r="Y833" s="200"/>
      <c r="Z833" s="200"/>
      <c r="AA833" s="200"/>
      <c r="AB833" s="200"/>
    </row>
    <row r="834" spans="1:28" ht="15.75" customHeight="1" x14ac:dyDescent="0.25">
      <c r="A834" s="200"/>
      <c r="B834" s="200"/>
      <c r="C834" s="200"/>
      <c r="D834" s="200"/>
      <c r="E834" s="200"/>
      <c r="F834" s="200"/>
      <c r="G834" s="200"/>
      <c r="H834" s="200"/>
      <c r="I834" s="200"/>
      <c r="J834" s="200"/>
      <c r="K834" s="200"/>
      <c r="L834" s="200"/>
      <c r="M834" s="200"/>
      <c r="N834" s="200"/>
      <c r="O834" s="200"/>
      <c r="P834" s="200"/>
      <c r="Q834" s="200"/>
      <c r="R834" s="200"/>
      <c r="S834" s="200"/>
      <c r="T834" s="200"/>
      <c r="U834" s="200"/>
      <c r="V834" s="200"/>
      <c r="W834" s="200"/>
      <c r="X834" s="200"/>
      <c r="Y834" s="200"/>
      <c r="Z834" s="200"/>
      <c r="AA834" s="200"/>
      <c r="AB834" s="200"/>
    </row>
    <row r="835" spans="1:28" ht="15.75" customHeight="1" x14ac:dyDescent="0.25">
      <c r="A835" s="200"/>
      <c r="B835" s="200"/>
      <c r="C835" s="200"/>
      <c r="D835" s="200"/>
      <c r="E835" s="200"/>
      <c r="F835" s="200"/>
      <c r="G835" s="200"/>
      <c r="H835" s="200"/>
      <c r="I835" s="200"/>
      <c r="J835" s="200"/>
      <c r="K835" s="200"/>
      <c r="L835" s="200"/>
      <c r="M835" s="200"/>
      <c r="N835" s="200"/>
      <c r="O835" s="200"/>
      <c r="P835" s="200"/>
      <c r="Q835" s="200"/>
      <c r="R835" s="200"/>
      <c r="S835" s="200"/>
      <c r="T835" s="200"/>
      <c r="U835" s="200"/>
      <c r="V835" s="200"/>
      <c r="W835" s="200"/>
      <c r="X835" s="200"/>
      <c r="Y835" s="200"/>
      <c r="Z835" s="200"/>
      <c r="AA835" s="200"/>
      <c r="AB835" s="200"/>
    </row>
    <row r="836" spans="1:28" ht="15.75" customHeight="1" x14ac:dyDescent="0.25">
      <c r="A836" s="200"/>
      <c r="B836" s="200"/>
      <c r="C836" s="200"/>
      <c r="D836" s="200"/>
      <c r="E836" s="200"/>
      <c r="F836" s="200"/>
      <c r="G836" s="200"/>
      <c r="H836" s="200"/>
      <c r="I836" s="200"/>
      <c r="J836" s="200"/>
      <c r="K836" s="200"/>
      <c r="L836" s="200"/>
      <c r="M836" s="200"/>
      <c r="N836" s="200"/>
      <c r="O836" s="200"/>
      <c r="P836" s="200"/>
      <c r="Q836" s="200"/>
      <c r="R836" s="200"/>
      <c r="S836" s="200"/>
      <c r="T836" s="200"/>
      <c r="U836" s="200"/>
      <c r="V836" s="200"/>
      <c r="W836" s="200"/>
      <c r="X836" s="200"/>
      <c r="Y836" s="200"/>
      <c r="Z836" s="200"/>
      <c r="AA836" s="200"/>
      <c r="AB836" s="200"/>
    </row>
    <row r="837" spans="1:28" ht="15.75" customHeight="1" x14ac:dyDescent="0.25">
      <c r="A837" s="200"/>
      <c r="B837" s="200"/>
      <c r="C837" s="200"/>
      <c r="D837" s="200"/>
      <c r="E837" s="200"/>
      <c r="F837" s="200"/>
      <c r="G837" s="200"/>
      <c r="H837" s="200"/>
      <c r="I837" s="200"/>
      <c r="J837" s="200"/>
      <c r="K837" s="200"/>
      <c r="L837" s="200"/>
      <c r="M837" s="200"/>
      <c r="N837" s="200"/>
      <c r="O837" s="200"/>
      <c r="P837" s="200"/>
      <c r="Q837" s="200"/>
      <c r="R837" s="200"/>
      <c r="S837" s="200"/>
      <c r="T837" s="200"/>
      <c r="U837" s="200"/>
      <c r="V837" s="200"/>
      <c r="W837" s="200"/>
      <c r="X837" s="200"/>
      <c r="Y837" s="200"/>
      <c r="Z837" s="200"/>
      <c r="AA837" s="200"/>
      <c r="AB837" s="200"/>
    </row>
    <row r="838" spans="1:28" ht="15.75" customHeight="1" x14ac:dyDescent="0.25">
      <c r="A838" s="200"/>
      <c r="B838" s="200"/>
      <c r="C838" s="200"/>
      <c r="D838" s="200"/>
      <c r="E838" s="200"/>
      <c r="F838" s="200"/>
      <c r="G838" s="200"/>
      <c r="H838" s="200"/>
      <c r="I838" s="200"/>
      <c r="J838" s="200"/>
      <c r="K838" s="200"/>
      <c r="L838" s="200"/>
      <c r="M838" s="200"/>
      <c r="N838" s="200"/>
      <c r="O838" s="200"/>
      <c r="P838" s="200"/>
      <c r="Q838" s="200"/>
      <c r="R838" s="200"/>
      <c r="S838" s="200"/>
      <c r="T838" s="200"/>
      <c r="U838" s="200"/>
      <c r="V838" s="200"/>
      <c r="W838" s="200"/>
      <c r="X838" s="200"/>
      <c r="Y838" s="200"/>
      <c r="Z838" s="200"/>
      <c r="AA838" s="200"/>
      <c r="AB838" s="200"/>
    </row>
    <row r="839" spans="1:28" ht="15.75" customHeight="1" x14ac:dyDescent="0.25">
      <c r="A839" s="200"/>
      <c r="B839" s="200"/>
      <c r="C839" s="200"/>
      <c r="D839" s="200"/>
      <c r="E839" s="200"/>
      <c r="F839" s="200"/>
      <c r="G839" s="200"/>
      <c r="H839" s="200"/>
      <c r="I839" s="200"/>
      <c r="J839" s="200"/>
      <c r="K839" s="200"/>
      <c r="L839" s="200"/>
      <c r="M839" s="200"/>
      <c r="N839" s="200"/>
      <c r="O839" s="200"/>
      <c r="P839" s="200"/>
      <c r="Q839" s="200"/>
      <c r="R839" s="200"/>
      <c r="S839" s="200"/>
      <c r="T839" s="200"/>
      <c r="U839" s="200"/>
      <c r="V839" s="200"/>
      <c r="W839" s="200"/>
      <c r="X839" s="200"/>
      <c r="Y839" s="200"/>
      <c r="Z839" s="200"/>
      <c r="AA839" s="200"/>
      <c r="AB839" s="200"/>
    </row>
    <row r="840" spans="1:28" ht="15.75" customHeight="1" x14ac:dyDescent="0.25">
      <c r="A840" s="200"/>
      <c r="B840" s="200"/>
      <c r="C840" s="200"/>
      <c r="D840" s="200"/>
      <c r="E840" s="200"/>
      <c r="F840" s="200"/>
      <c r="G840" s="200"/>
      <c r="H840" s="200"/>
      <c r="I840" s="200"/>
      <c r="J840" s="200"/>
      <c r="K840" s="200"/>
      <c r="L840" s="200"/>
      <c r="M840" s="200"/>
      <c r="N840" s="200"/>
      <c r="O840" s="200"/>
      <c r="P840" s="200"/>
      <c r="Q840" s="200"/>
      <c r="R840" s="200"/>
      <c r="S840" s="200"/>
      <c r="T840" s="200"/>
      <c r="U840" s="200"/>
      <c r="V840" s="200"/>
      <c r="W840" s="200"/>
      <c r="X840" s="200"/>
      <c r="Y840" s="200"/>
      <c r="Z840" s="200"/>
      <c r="AA840" s="200"/>
      <c r="AB840" s="200"/>
    </row>
    <row r="841" spans="1:28" ht="15.75" customHeight="1" x14ac:dyDescent="0.25">
      <c r="A841" s="200"/>
      <c r="B841" s="200"/>
      <c r="C841" s="200"/>
      <c r="D841" s="200"/>
      <c r="E841" s="200"/>
      <c r="F841" s="200"/>
      <c r="G841" s="200"/>
      <c r="H841" s="200"/>
      <c r="I841" s="200"/>
      <c r="J841" s="200"/>
      <c r="K841" s="200"/>
      <c r="L841" s="200"/>
      <c r="M841" s="200"/>
      <c r="N841" s="200"/>
      <c r="O841" s="200"/>
      <c r="P841" s="200"/>
      <c r="Q841" s="200"/>
      <c r="R841" s="200"/>
      <c r="S841" s="200"/>
      <c r="T841" s="200"/>
      <c r="U841" s="200"/>
      <c r="V841" s="200"/>
      <c r="W841" s="200"/>
      <c r="X841" s="200"/>
      <c r="Y841" s="200"/>
      <c r="Z841" s="200"/>
      <c r="AA841" s="200"/>
      <c r="AB841" s="200"/>
    </row>
    <row r="842" spans="1:28" ht="15.75" customHeight="1" x14ac:dyDescent="0.25">
      <c r="A842" s="200"/>
      <c r="B842" s="200"/>
      <c r="C842" s="200"/>
      <c r="D842" s="200"/>
      <c r="E842" s="200"/>
      <c r="F842" s="200"/>
      <c r="G842" s="200"/>
      <c r="H842" s="200"/>
      <c r="I842" s="200"/>
      <c r="J842" s="200"/>
      <c r="K842" s="200"/>
      <c r="L842" s="200"/>
      <c r="M842" s="200"/>
      <c r="N842" s="200"/>
      <c r="O842" s="200"/>
      <c r="P842" s="200"/>
      <c r="Q842" s="200"/>
      <c r="R842" s="200"/>
      <c r="S842" s="200"/>
      <c r="T842" s="200"/>
      <c r="U842" s="200"/>
      <c r="V842" s="200"/>
      <c r="W842" s="200"/>
      <c r="X842" s="200"/>
      <c r="Y842" s="200"/>
      <c r="Z842" s="200"/>
      <c r="AA842" s="200"/>
      <c r="AB842" s="200"/>
    </row>
    <row r="843" spans="1:28" ht="15.75" customHeight="1" x14ac:dyDescent="0.25">
      <c r="A843" s="200"/>
      <c r="B843" s="200"/>
      <c r="C843" s="200"/>
      <c r="D843" s="200"/>
      <c r="E843" s="200"/>
      <c r="F843" s="200"/>
      <c r="G843" s="200"/>
      <c r="H843" s="200"/>
      <c r="I843" s="200"/>
      <c r="J843" s="200"/>
      <c r="K843" s="200"/>
      <c r="L843" s="200"/>
      <c r="M843" s="200"/>
      <c r="N843" s="200"/>
      <c r="O843" s="200"/>
      <c r="P843" s="200"/>
      <c r="Q843" s="200"/>
      <c r="R843" s="200"/>
      <c r="S843" s="200"/>
      <c r="T843" s="200"/>
      <c r="U843" s="200"/>
      <c r="V843" s="200"/>
      <c r="W843" s="200"/>
      <c r="X843" s="200"/>
      <c r="Y843" s="200"/>
      <c r="Z843" s="200"/>
      <c r="AA843" s="200"/>
      <c r="AB843" s="200"/>
    </row>
    <row r="844" spans="1:28" ht="15.75" customHeight="1" x14ac:dyDescent="0.25">
      <c r="A844" s="200"/>
      <c r="B844" s="200"/>
      <c r="C844" s="200"/>
      <c r="D844" s="200"/>
      <c r="E844" s="200"/>
      <c r="F844" s="200"/>
      <c r="G844" s="200"/>
      <c r="H844" s="200"/>
      <c r="I844" s="200"/>
      <c r="J844" s="200"/>
      <c r="K844" s="200"/>
      <c r="L844" s="200"/>
      <c r="M844" s="200"/>
      <c r="N844" s="200"/>
      <c r="O844" s="200"/>
      <c r="P844" s="200"/>
      <c r="Q844" s="200"/>
      <c r="R844" s="200"/>
      <c r="S844" s="200"/>
      <c r="T844" s="200"/>
      <c r="U844" s="200"/>
      <c r="V844" s="200"/>
      <c r="W844" s="200"/>
      <c r="X844" s="200"/>
      <c r="Y844" s="200"/>
      <c r="Z844" s="200"/>
      <c r="AA844" s="200"/>
      <c r="AB844" s="200"/>
    </row>
    <row r="845" spans="1:28" ht="15.75" customHeight="1" x14ac:dyDescent="0.25">
      <c r="A845" s="200"/>
      <c r="B845" s="200"/>
      <c r="C845" s="200"/>
      <c r="D845" s="200"/>
      <c r="E845" s="200"/>
      <c r="F845" s="200"/>
      <c r="G845" s="200"/>
      <c r="H845" s="200"/>
      <c r="I845" s="200"/>
      <c r="J845" s="200"/>
      <c r="K845" s="200"/>
      <c r="L845" s="200"/>
      <c r="M845" s="200"/>
      <c r="N845" s="200"/>
      <c r="O845" s="200"/>
      <c r="P845" s="200"/>
      <c r="Q845" s="200"/>
      <c r="R845" s="200"/>
      <c r="S845" s="200"/>
      <c r="T845" s="200"/>
      <c r="U845" s="200"/>
      <c r="V845" s="200"/>
      <c r="W845" s="200"/>
      <c r="X845" s="200"/>
      <c r="Y845" s="200"/>
      <c r="Z845" s="200"/>
      <c r="AA845" s="200"/>
      <c r="AB845" s="200"/>
    </row>
    <row r="846" spans="1:28" ht="15.75" customHeight="1" x14ac:dyDescent="0.25">
      <c r="A846" s="200"/>
      <c r="B846" s="200"/>
      <c r="C846" s="200"/>
      <c r="D846" s="200"/>
      <c r="E846" s="200"/>
      <c r="F846" s="200"/>
      <c r="G846" s="200"/>
      <c r="H846" s="200"/>
      <c r="I846" s="200"/>
      <c r="J846" s="200"/>
      <c r="K846" s="200"/>
      <c r="L846" s="200"/>
      <c r="M846" s="200"/>
      <c r="N846" s="200"/>
      <c r="O846" s="200"/>
      <c r="P846" s="200"/>
      <c r="Q846" s="200"/>
      <c r="R846" s="200"/>
      <c r="S846" s="200"/>
      <c r="T846" s="200"/>
      <c r="U846" s="200"/>
      <c r="V846" s="200"/>
      <c r="W846" s="200"/>
      <c r="X846" s="200"/>
      <c r="Y846" s="200"/>
      <c r="Z846" s="200"/>
      <c r="AA846" s="200"/>
      <c r="AB846" s="200"/>
    </row>
    <row r="847" spans="1:28" ht="15.75" customHeight="1" x14ac:dyDescent="0.25">
      <c r="A847" s="200"/>
      <c r="B847" s="200"/>
      <c r="C847" s="200"/>
      <c r="D847" s="200"/>
      <c r="E847" s="200"/>
      <c r="F847" s="200"/>
      <c r="G847" s="200"/>
      <c r="H847" s="200"/>
      <c r="I847" s="200"/>
      <c r="J847" s="200"/>
      <c r="K847" s="200"/>
      <c r="L847" s="200"/>
      <c r="M847" s="200"/>
      <c r="N847" s="200"/>
      <c r="O847" s="200"/>
      <c r="P847" s="200"/>
      <c r="Q847" s="200"/>
      <c r="R847" s="200"/>
      <c r="S847" s="200"/>
      <c r="T847" s="200"/>
      <c r="U847" s="200"/>
      <c r="V847" s="200"/>
      <c r="W847" s="200"/>
      <c r="X847" s="200"/>
      <c r="Y847" s="200"/>
      <c r="Z847" s="200"/>
      <c r="AA847" s="200"/>
      <c r="AB847" s="200"/>
    </row>
    <row r="848" spans="1:28" ht="15.75" customHeight="1" x14ac:dyDescent="0.25">
      <c r="A848" s="200"/>
      <c r="B848" s="200"/>
      <c r="C848" s="200"/>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200"/>
      <c r="AA848" s="200"/>
      <c r="AB848" s="200"/>
    </row>
    <row r="849" spans="1:28" ht="15.75" customHeight="1" x14ac:dyDescent="0.25">
      <c r="A849" s="200"/>
      <c r="B849" s="200"/>
      <c r="C849" s="200"/>
      <c r="D849" s="200"/>
      <c r="E849" s="200"/>
      <c r="F849" s="200"/>
      <c r="G849" s="200"/>
      <c r="H849" s="200"/>
      <c r="I849" s="200"/>
      <c r="J849" s="200"/>
      <c r="K849" s="200"/>
      <c r="L849" s="200"/>
      <c r="M849" s="200"/>
      <c r="N849" s="200"/>
      <c r="O849" s="200"/>
      <c r="P849" s="200"/>
      <c r="Q849" s="200"/>
      <c r="R849" s="200"/>
      <c r="S849" s="200"/>
      <c r="T849" s="200"/>
      <c r="U849" s="200"/>
      <c r="V849" s="200"/>
      <c r="W849" s="200"/>
      <c r="X849" s="200"/>
      <c r="Y849" s="200"/>
      <c r="Z849" s="200"/>
      <c r="AA849" s="200"/>
      <c r="AB849" s="200"/>
    </row>
    <row r="850" spans="1:28" ht="15.75" customHeight="1" x14ac:dyDescent="0.25">
      <c r="A850" s="200"/>
      <c r="B850" s="200"/>
      <c r="C850" s="200"/>
      <c r="D850" s="200"/>
      <c r="E850" s="200"/>
      <c r="F850" s="200"/>
      <c r="G850" s="200"/>
      <c r="H850" s="200"/>
      <c r="I850" s="200"/>
      <c r="J850" s="200"/>
      <c r="K850" s="200"/>
      <c r="L850" s="200"/>
      <c r="M850" s="200"/>
      <c r="N850" s="200"/>
      <c r="O850" s="200"/>
      <c r="P850" s="200"/>
      <c r="Q850" s="200"/>
      <c r="R850" s="200"/>
      <c r="S850" s="200"/>
      <c r="T850" s="200"/>
      <c r="U850" s="200"/>
      <c r="V850" s="200"/>
      <c r="W850" s="200"/>
      <c r="X850" s="200"/>
      <c r="Y850" s="200"/>
      <c r="Z850" s="200"/>
      <c r="AA850" s="200"/>
      <c r="AB850" s="200"/>
    </row>
    <row r="851" spans="1:28" ht="15.75" customHeight="1" x14ac:dyDescent="0.25">
      <c r="A851" s="200"/>
      <c r="B851" s="200"/>
      <c r="C851" s="200"/>
      <c r="D851" s="200"/>
      <c r="E851" s="200"/>
      <c r="F851" s="200"/>
      <c r="G851" s="200"/>
      <c r="H851" s="200"/>
      <c r="I851" s="200"/>
      <c r="J851" s="200"/>
      <c r="K851" s="200"/>
      <c r="L851" s="200"/>
      <c r="M851" s="200"/>
      <c r="N851" s="200"/>
      <c r="O851" s="200"/>
      <c r="P851" s="200"/>
      <c r="Q851" s="200"/>
      <c r="R851" s="200"/>
      <c r="S851" s="200"/>
      <c r="T851" s="200"/>
      <c r="U851" s="200"/>
      <c r="V851" s="200"/>
      <c r="W851" s="200"/>
      <c r="X851" s="200"/>
      <c r="Y851" s="200"/>
      <c r="Z851" s="200"/>
      <c r="AA851" s="200"/>
      <c r="AB851" s="200"/>
    </row>
    <row r="852" spans="1:28" ht="15.75" customHeight="1" x14ac:dyDescent="0.25">
      <c r="A852" s="200"/>
      <c r="B852" s="200"/>
      <c r="C852" s="200"/>
      <c r="D852" s="200"/>
      <c r="E852" s="200"/>
      <c r="F852" s="200"/>
      <c r="G852" s="200"/>
      <c r="H852" s="200"/>
      <c r="I852" s="200"/>
      <c r="J852" s="200"/>
      <c r="K852" s="200"/>
      <c r="L852" s="200"/>
      <c r="M852" s="200"/>
      <c r="N852" s="200"/>
      <c r="O852" s="200"/>
      <c r="P852" s="200"/>
      <c r="Q852" s="200"/>
      <c r="R852" s="200"/>
      <c r="S852" s="200"/>
      <c r="T852" s="200"/>
      <c r="U852" s="200"/>
      <c r="V852" s="200"/>
      <c r="W852" s="200"/>
      <c r="X852" s="200"/>
      <c r="Y852" s="200"/>
      <c r="Z852" s="200"/>
      <c r="AA852" s="200"/>
      <c r="AB852" s="200"/>
    </row>
    <row r="853" spans="1:28" ht="15.75" customHeight="1" x14ac:dyDescent="0.25">
      <c r="A853" s="200"/>
      <c r="B853" s="200"/>
      <c r="C853" s="200"/>
      <c r="D853" s="200"/>
      <c r="E853" s="200"/>
      <c r="F853" s="200"/>
      <c r="G853" s="200"/>
      <c r="H853" s="200"/>
      <c r="I853" s="200"/>
      <c r="J853" s="200"/>
      <c r="K853" s="200"/>
      <c r="L853" s="200"/>
      <c r="M853" s="200"/>
      <c r="N853" s="200"/>
      <c r="O853" s="200"/>
      <c r="P853" s="200"/>
      <c r="Q853" s="200"/>
      <c r="R853" s="200"/>
      <c r="S853" s="200"/>
      <c r="T853" s="200"/>
      <c r="U853" s="200"/>
      <c r="V853" s="200"/>
      <c r="W853" s="200"/>
      <c r="X853" s="200"/>
      <c r="Y853" s="200"/>
      <c r="Z853" s="200"/>
      <c r="AA853" s="200"/>
      <c r="AB853" s="200"/>
    </row>
    <row r="854" spans="1:28" ht="15.75" customHeight="1" x14ac:dyDescent="0.25">
      <c r="A854" s="200"/>
      <c r="B854" s="200"/>
      <c r="C854" s="200"/>
      <c r="D854" s="200"/>
      <c r="E854" s="200"/>
      <c r="F854" s="200"/>
      <c r="G854" s="200"/>
      <c r="H854" s="200"/>
      <c r="I854" s="200"/>
      <c r="J854" s="200"/>
      <c r="K854" s="200"/>
      <c r="L854" s="200"/>
      <c r="M854" s="200"/>
      <c r="N854" s="200"/>
      <c r="O854" s="200"/>
      <c r="P854" s="200"/>
      <c r="Q854" s="200"/>
      <c r="R854" s="200"/>
      <c r="S854" s="200"/>
      <c r="T854" s="200"/>
      <c r="U854" s="200"/>
      <c r="V854" s="200"/>
      <c r="W854" s="200"/>
      <c r="X854" s="200"/>
      <c r="Y854" s="200"/>
      <c r="Z854" s="200"/>
      <c r="AA854" s="200"/>
      <c r="AB854" s="200"/>
    </row>
    <row r="855" spans="1:28" ht="15.75" customHeight="1" x14ac:dyDescent="0.25">
      <c r="A855" s="200"/>
      <c r="B855" s="200"/>
      <c r="C855" s="200"/>
      <c r="D855" s="200"/>
      <c r="E855" s="200"/>
      <c r="F855" s="200"/>
      <c r="G855" s="200"/>
      <c r="H855" s="200"/>
      <c r="I855" s="200"/>
      <c r="J855" s="200"/>
      <c r="K855" s="200"/>
      <c r="L855" s="200"/>
      <c r="M855" s="200"/>
      <c r="N855" s="200"/>
      <c r="O855" s="200"/>
      <c r="P855" s="200"/>
      <c r="Q855" s="200"/>
      <c r="R855" s="200"/>
      <c r="S855" s="200"/>
      <c r="T855" s="200"/>
      <c r="U855" s="200"/>
      <c r="V855" s="200"/>
      <c r="W855" s="200"/>
      <c r="X855" s="200"/>
      <c r="Y855" s="200"/>
      <c r="Z855" s="200"/>
      <c r="AA855" s="200"/>
      <c r="AB855" s="200"/>
    </row>
    <row r="856" spans="1:28" ht="15.75" customHeight="1" x14ac:dyDescent="0.25">
      <c r="A856" s="200"/>
      <c r="B856" s="200"/>
      <c r="C856" s="200"/>
      <c r="D856" s="200"/>
      <c r="E856" s="200"/>
      <c r="F856" s="200"/>
      <c r="G856" s="200"/>
      <c r="H856" s="200"/>
      <c r="I856" s="200"/>
      <c r="J856" s="200"/>
      <c r="K856" s="200"/>
      <c r="L856" s="200"/>
      <c r="M856" s="200"/>
      <c r="N856" s="200"/>
      <c r="O856" s="200"/>
      <c r="P856" s="200"/>
      <c r="Q856" s="200"/>
      <c r="R856" s="200"/>
      <c r="S856" s="200"/>
      <c r="T856" s="200"/>
      <c r="U856" s="200"/>
      <c r="V856" s="200"/>
      <c r="W856" s="200"/>
      <c r="X856" s="200"/>
      <c r="Y856" s="200"/>
      <c r="Z856" s="200"/>
      <c r="AA856" s="200"/>
      <c r="AB856" s="200"/>
    </row>
    <row r="857" spans="1:28" ht="15.75" customHeight="1" x14ac:dyDescent="0.25">
      <c r="A857" s="200"/>
      <c r="B857" s="200"/>
      <c r="C857" s="200"/>
      <c r="D857" s="200"/>
      <c r="E857" s="200"/>
      <c r="F857" s="200"/>
      <c r="G857" s="200"/>
      <c r="H857" s="200"/>
      <c r="I857" s="200"/>
      <c r="J857" s="200"/>
      <c r="K857" s="200"/>
      <c r="L857" s="200"/>
      <c r="M857" s="200"/>
      <c r="N857" s="200"/>
      <c r="O857" s="200"/>
      <c r="P857" s="200"/>
      <c r="Q857" s="200"/>
      <c r="R857" s="200"/>
      <c r="S857" s="200"/>
      <c r="T857" s="200"/>
      <c r="U857" s="200"/>
      <c r="V857" s="200"/>
      <c r="W857" s="200"/>
      <c r="X857" s="200"/>
      <c r="Y857" s="200"/>
      <c r="Z857" s="200"/>
      <c r="AA857" s="200"/>
      <c r="AB857" s="200"/>
    </row>
    <row r="858" spans="1:28" ht="15.75" customHeight="1" x14ac:dyDescent="0.25">
      <c r="A858" s="200"/>
      <c r="B858" s="200"/>
      <c r="C858" s="200"/>
      <c r="D858" s="200"/>
      <c r="E858" s="200"/>
      <c r="F858" s="200"/>
      <c r="G858" s="200"/>
      <c r="H858" s="200"/>
      <c r="I858" s="200"/>
      <c r="J858" s="200"/>
      <c r="K858" s="200"/>
      <c r="L858" s="200"/>
      <c r="M858" s="200"/>
      <c r="N858" s="200"/>
      <c r="O858" s="200"/>
      <c r="P858" s="200"/>
      <c r="Q858" s="200"/>
      <c r="R858" s="200"/>
      <c r="S858" s="200"/>
      <c r="T858" s="200"/>
      <c r="U858" s="200"/>
      <c r="V858" s="200"/>
      <c r="W858" s="200"/>
      <c r="X858" s="200"/>
      <c r="Y858" s="200"/>
      <c r="Z858" s="200"/>
      <c r="AA858" s="200"/>
      <c r="AB858" s="200"/>
    </row>
    <row r="859" spans="1:28" ht="15.75" customHeight="1" x14ac:dyDescent="0.25">
      <c r="A859" s="200"/>
      <c r="B859" s="200"/>
      <c r="C859" s="200"/>
      <c r="D859" s="200"/>
      <c r="E859" s="200"/>
      <c r="F859" s="200"/>
      <c r="G859" s="200"/>
      <c r="H859" s="200"/>
      <c r="I859" s="200"/>
      <c r="J859" s="200"/>
      <c r="K859" s="200"/>
      <c r="L859" s="200"/>
      <c r="M859" s="200"/>
      <c r="N859" s="200"/>
      <c r="O859" s="200"/>
      <c r="P859" s="200"/>
      <c r="Q859" s="200"/>
      <c r="R859" s="200"/>
      <c r="S859" s="200"/>
      <c r="T859" s="200"/>
      <c r="U859" s="200"/>
      <c r="V859" s="200"/>
      <c r="W859" s="200"/>
      <c r="X859" s="200"/>
      <c r="Y859" s="200"/>
      <c r="Z859" s="200"/>
      <c r="AA859" s="200"/>
      <c r="AB859" s="200"/>
    </row>
    <row r="860" spans="1:28" ht="15.75" customHeight="1" x14ac:dyDescent="0.25">
      <c r="A860" s="200"/>
      <c r="B860" s="200"/>
      <c r="C860" s="200"/>
      <c r="D860" s="200"/>
      <c r="E860" s="200"/>
      <c r="F860" s="200"/>
      <c r="G860" s="200"/>
      <c r="H860" s="200"/>
      <c r="I860" s="200"/>
      <c r="J860" s="200"/>
      <c r="K860" s="200"/>
      <c r="L860" s="200"/>
      <c r="M860" s="200"/>
      <c r="N860" s="200"/>
      <c r="O860" s="200"/>
      <c r="P860" s="200"/>
      <c r="Q860" s="200"/>
      <c r="R860" s="200"/>
      <c r="S860" s="200"/>
      <c r="T860" s="200"/>
      <c r="U860" s="200"/>
      <c r="V860" s="200"/>
      <c r="W860" s="200"/>
      <c r="X860" s="200"/>
      <c r="Y860" s="200"/>
      <c r="Z860" s="200"/>
      <c r="AA860" s="200"/>
      <c r="AB860" s="200"/>
    </row>
    <row r="861" spans="1:28" ht="15.75" customHeight="1" x14ac:dyDescent="0.25">
      <c r="A861" s="200"/>
      <c r="B861" s="200"/>
      <c r="C861" s="200"/>
      <c r="D861" s="200"/>
      <c r="E861" s="200"/>
      <c r="F861" s="200"/>
      <c r="G861" s="200"/>
      <c r="H861" s="200"/>
      <c r="I861" s="200"/>
      <c r="J861" s="200"/>
      <c r="K861" s="200"/>
      <c r="L861" s="200"/>
      <c r="M861" s="200"/>
      <c r="N861" s="200"/>
      <c r="O861" s="200"/>
      <c r="P861" s="200"/>
      <c r="Q861" s="200"/>
      <c r="R861" s="200"/>
      <c r="S861" s="200"/>
      <c r="T861" s="200"/>
      <c r="U861" s="200"/>
      <c r="V861" s="200"/>
      <c r="W861" s="200"/>
      <c r="X861" s="200"/>
      <c r="Y861" s="200"/>
      <c r="Z861" s="200"/>
      <c r="AA861" s="200"/>
      <c r="AB861" s="200"/>
    </row>
    <row r="862" spans="1:28" ht="15.75" customHeight="1" x14ac:dyDescent="0.25">
      <c r="A862" s="200"/>
      <c r="B862" s="200"/>
      <c r="C862" s="200"/>
      <c r="D862" s="200"/>
      <c r="E862" s="200"/>
      <c r="F862" s="200"/>
      <c r="G862" s="200"/>
      <c r="H862" s="200"/>
      <c r="I862" s="200"/>
      <c r="J862" s="200"/>
      <c r="K862" s="200"/>
      <c r="L862" s="200"/>
      <c r="M862" s="200"/>
      <c r="N862" s="200"/>
      <c r="O862" s="200"/>
      <c r="P862" s="200"/>
      <c r="Q862" s="200"/>
      <c r="R862" s="200"/>
      <c r="S862" s="200"/>
      <c r="T862" s="200"/>
      <c r="U862" s="200"/>
      <c r="V862" s="200"/>
      <c r="W862" s="200"/>
      <c r="X862" s="200"/>
      <c r="Y862" s="200"/>
      <c r="Z862" s="200"/>
      <c r="AA862" s="200"/>
      <c r="AB862" s="200"/>
    </row>
    <row r="863" spans="1:28" ht="15.75" customHeight="1" x14ac:dyDescent="0.25">
      <c r="A863" s="200"/>
      <c r="B863" s="200"/>
      <c r="C863" s="200"/>
      <c r="D863" s="200"/>
      <c r="E863" s="200"/>
      <c r="F863" s="200"/>
      <c r="G863" s="200"/>
      <c r="H863" s="200"/>
      <c r="I863" s="200"/>
      <c r="J863" s="200"/>
      <c r="K863" s="200"/>
      <c r="L863" s="200"/>
      <c r="M863" s="200"/>
      <c r="N863" s="200"/>
      <c r="O863" s="200"/>
      <c r="P863" s="200"/>
      <c r="Q863" s="200"/>
      <c r="R863" s="200"/>
      <c r="S863" s="200"/>
      <c r="T863" s="200"/>
      <c r="U863" s="200"/>
      <c r="V863" s="200"/>
      <c r="W863" s="200"/>
      <c r="X863" s="200"/>
      <c r="Y863" s="200"/>
      <c r="Z863" s="200"/>
      <c r="AA863" s="200"/>
      <c r="AB863" s="200"/>
    </row>
    <row r="864" spans="1:28" ht="15.75" customHeight="1" x14ac:dyDescent="0.25">
      <c r="A864" s="200"/>
      <c r="B864" s="200"/>
      <c r="C864" s="200"/>
      <c r="D864" s="200"/>
      <c r="E864" s="200"/>
      <c r="F864" s="200"/>
      <c r="G864" s="200"/>
      <c r="H864" s="200"/>
      <c r="I864" s="200"/>
      <c r="J864" s="200"/>
      <c r="K864" s="200"/>
      <c r="L864" s="200"/>
      <c r="M864" s="200"/>
      <c r="N864" s="200"/>
      <c r="O864" s="200"/>
      <c r="P864" s="200"/>
      <c r="Q864" s="200"/>
      <c r="R864" s="200"/>
      <c r="S864" s="200"/>
      <c r="T864" s="200"/>
      <c r="U864" s="200"/>
      <c r="V864" s="200"/>
      <c r="W864" s="200"/>
      <c r="X864" s="200"/>
      <c r="Y864" s="200"/>
      <c r="Z864" s="200"/>
      <c r="AA864" s="200"/>
      <c r="AB864" s="200"/>
    </row>
    <row r="865" spans="1:28" ht="15.75" customHeight="1" x14ac:dyDescent="0.25">
      <c r="A865" s="200"/>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c r="AA865" s="200"/>
      <c r="AB865" s="200"/>
    </row>
    <row r="866" spans="1:28" ht="15.75" customHeight="1" x14ac:dyDescent="0.25">
      <c r="A866" s="200"/>
      <c r="B866" s="200"/>
      <c r="C866" s="200"/>
      <c r="D866" s="200"/>
      <c r="E866" s="200"/>
      <c r="F866" s="200"/>
      <c r="G866" s="200"/>
      <c r="H866" s="200"/>
      <c r="I866" s="200"/>
      <c r="J866" s="200"/>
      <c r="K866" s="200"/>
      <c r="L866" s="200"/>
      <c r="M866" s="200"/>
      <c r="N866" s="200"/>
      <c r="O866" s="200"/>
      <c r="P866" s="200"/>
      <c r="Q866" s="200"/>
      <c r="R866" s="200"/>
      <c r="S866" s="200"/>
      <c r="T866" s="200"/>
      <c r="U866" s="200"/>
      <c r="V866" s="200"/>
      <c r="W866" s="200"/>
      <c r="X866" s="200"/>
      <c r="Y866" s="200"/>
      <c r="Z866" s="200"/>
      <c r="AA866" s="200"/>
      <c r="AB866" s="200"/>
    </row>
    <row r="867" spans="1:28" ht="15.75" customHeight="1" x14ac:dyDescent="0.25">
      <c r="A867" s="200"/>
      <c r="B867" s="200"/>
      <c r="C867" s="200"/>
      <c r="D867" s="200"/>
      <c r="E867" s="200"/>
      <c r="F867" s="200"/>
      <c r="G867" s="200"/>
      <c r="H867" s="200"/>
      <c r="I867" s="200"/>
      <c r="J867" s="200"/>
      <c r="K867" s="200"/>
      <c r="L867" s="200"/>
      <c r="M867" s="200"/>
      <c r="N867" s="200"/>
      <c r="O867" s="200"/>
      <c r="P867" s="200"/>
      <c r="Q867" s="200"/>
      <c r="R867" s="200"/>
      <c r="S867" s="200"/>
      <c r="T867" s="200"/>
      <c r="U867" s="200"/>
      <c r="V867" s="200"/>
      <c r="W867" s="200"/>
      <c r="X867" s="200"/>
      <c r="Y867" s="200"/>
      <c r="Z867" s="200"/>
      <c r="AA867" s="200"/>
      <c r="AB867" s="200"/>
    </row>
    <row r="868" spans="1:28" ht="15.75" customHeight="1" x14ac:dyDescent="0.25">
      <c r="A868" s="200"/>
      <c r="B868" s="200"/>
      <c r="C868" s="200"/>
      <c r="D868" s="200"/>
      <c r="E868" s="200"/>
      <c r="F868" s="200"/>
      <c r="G868" s="200"/>
      <c r="H868" s="200"/>
      <c r="I868" s="200"/>
      <c r="J868" s="200"/>
      <c r="K868" s="200"/>
      <c r="L868" s="200"/>
      <c r="M868" s="200"/>
      <c r="N868" s="200"/>
      <c r="O868" s="200"/>
      <c r="P868" s="200"/>
      <c r="Q868" s="200"/>
      <c r="R868" s="200"/>
      <c r="S868" s="200"/>
      <c r="T868" s="200"/>
      <c r="U868" s="200"/>
      <c r="V868" s="200"/>
      <c r="W868" s="200"/>
      <c r="X868" s="200"/>
      <c r="Y868" s="200"/>
      <c r="Z868" s="200"/>
      <c r="AA868" s="200"/>
      <c r="AB868" s="200"/>
    </row>
    <row r="869" spans="1:28" ht="15.75" customHeight="1" x14ac:dyDescent="0.25">
      <c r="A869" s="200"/>
      <c r="B869" s="200"/>
      <c r="C869" s="200"/>
      <c r="D869" s="200"/>
      <c r="E869" s="200"/>
      <c r="F869" s="200"/>
      <c r="G869" s="200"/>
      <c r="H869" s="200"/>
      <c r="I869" s="200"/>
      <c r="J869" s="200"/>
      <c r="K869" s="200"/>
      <c r="L869" s="200"/>
      <c r="M869" s="200"/>
      <c r="N869" s="200"/>
      <c r="O869" s="200"/>
      <c r="P869" s="200"/>
      <c r="Q869" s="200"/>
      <c r="R869" s="200"/>
      <c r="S869" s="200"/>
      <c r="T869" s="200"/>
      <c r="U869" s="200"/>
      <c r="V869" s="200"/>
      <c r="W869" s="200"/>
      <c r="X869" s="200"/>
      <c r="Y869" s="200"/>
      <c r="Z869" s="200"/>
      <c r="AA869" s="200"/>
      <c r="AB869" s="200"/>
    </row>
    <row r="870" spans="1:28" ht="15.75" customHeight="1" x14ac:dyDescent="0.25">
      <c r="A870" s="200"/>
      <c r="B870" s="200"/>
      <c r="C870" s="200"/>
      <c r="D870" s="200"/>
      <c r="E870" s="200"/>
      <c r="F870" s="200"/>
      <c r="G870" s="200"/>
      <c r="H870" s="200"/>
      <c r="I870" s="200"/>
      <c r="J870" s="200"/>
      <c r="K870" s="200"/>
      <c r="L870" s="200"/>
      <c r="M870" s="200"/>
      <c r="N870" s="200"/>
      <c r="O870" s="200"/>
      <c r="P870" s="200"/>
      <c r="Q870" s="200"/>
      <c r="R870" s="200"/>
      <c r="S870" s="200"/>
      <c r="T870" s="200"/>
      <c r="U870" s="200"/>
      <c r="V870" s="200"/>
      <c r="W870" s="200"/>
      <c r="X870" s="200"/>
      <c r="Y870" s="200"/>
      <c r="Z870" s="200"/>
      <c r="AA870" s="200"/>
      <c r="AB870" s="200"/>
    </row>
    <row r="871" spans="1:28" ht="15.75" customHeight="1" x14ac:dyDescent="0.25">
      <c r="A871" s="200"/>
      <c r="B871" s="200"/>
      <c r="C871" s="200"/>
      <c r="D871" s="200"/>
      <c r="E871" s="200"/>
      <c r="F871" s="200"/>
      <c r="G871" s="200"/>
      <c r="H871" s="200"/>
      <c r="I871" s="200"/>
      <c r="J871" s="200"/>
      <c r="K871" s="200"/>
      <c r="L871" s="200"/>
      <c r="M871" s="200"/>
      <c r="N871" s="200"/>
      <c r="O871" s="200"/>
      <c r="P871" s="200"/>
      <c r="Q871" s="200"/>
      <c r="R871" s="200"/>
      <c r="S871" s="200"/>
      <c r="T871" s="200"/>
      <c r="U871" s="200"/>
      <c r="V871" s="200"/>
      <c r="W871" s="200"/>
      <c r="X871" s="200"/>
      <c r="Y871" s="200"/>
      <c r="Z871" s="200"/>
      <c r="AA871" s="200"/>
      <c r="AB871" s="200"/>
    </row>
    <row r="872" spans="1:28" ht="15.75" customHeight="1" x14ac:dyDescent="0.25">
      <c r="A872" s="200"/>
      <c r="B872" s="200"/>
      <c r="C872" s="200"/>
      <c r="D872" s="200"/>
      <c r="E872" s="200"/>
      <c r="F872" s="200"/>
      <c r="G872" s="200"/>
      <c r="H872" s="200"/>
      <c r="I872" s="200"/>
      <c r="J872" s="200"/>
      <c r="K872" s="200"/>
      <c r="L872" s="200"/>
      <c r="M872" s="200"/>
      <c r="N872" s="200"/>
      <c r="O872" s="200"/>
      <c r="P872" s="200"/>
      <c r="Q872" s="200"/>
      <c r="R872" s="200"/>
      <c r="S872" s="200"/>
      <c r="T872" s="200"/>
      <c r="U872" s="200"/>
      <c r="V872" s="200"/>
      <c r="W872" s="200"/>
      <c r="X872" s="200"/>
      <c r="Y872" s="200"/>
      <c r="Z872" s="200"/>
      <c r="AA872" s="200"/>
      <c r="AB872" s="200"/>
    </row>
    <row r="873" spans="1:28" ht="15.75" customHeight="1" x14ac:dyDescent="0.25">
      <c r="A873" s="200"/>
      <c r="B873" s="200"/>
      <c r="C873" s="200"/>
      <c r="D873" s="200"/>
      <c r="E873" s="200"/>
      <c r="F873" s="200"/>
      <c r="G873" s="200"/>
      <c r="H873" s="200"/>
      <c r="I873" s="200"/>
      <c r="J873" s="200"/>
      <c r="K873" s="200"/>
      <c r="L873" s="200"/>
      <c r="M873" s="200"/>
      <c r="N873" s="200"/>
      <c r="O873" s="200"/>
      <c r="P873" s="200"/>
      <c r="Q873" s="200"/>
      <c r="R873" s="200"/>
      <c r="S873" s="200"/>
      <c r="T873" s="200"/>
      <c r="U873" s="200"/>
      <c r="V873" s="200"/>
      <c r="W873" s="200"/>
      <c r="X873" s="200"/>
      <c r="Y873" s="200"/>
      <c r="Z873" s="200"/>
      <c r="AA873" s="200"/>
      <c r="AB873" s="200"/>
    </row>
    <row r="874" spans="1:28" ht="15.75" customHeight="1" x14ac:dyDescent="0.25">
      <c r="A874" s="200"/>
      <c r="B874" s="200"/>
      <c r="C874" s="200"/>
      <c r="D874" s="200"/>
      <c r="E874" s="200"/>
      <c r="F874" s="200"/>
      <c r="G874" s="200"/>
      <c r="H874" s="200"/>
      <c r="I874" s="200"/>
      <c r="J874" s="200"/>
      <c r="K874" s="200"/>
      <c r="L874" s="200"/>
      <c r="M874" s="200"/>
      <c r="N874" s="200"/>
      <c r="O874" s="200"/>
      <c r="P874" s="200"/>
      <c r="Q874" s="200"/>
      <c r="R874" s="200"/>
      <c r="S874" s="200"/>
      <c r="T874" s="200"/>
      <c r="U874" s="200"/>
      <c r="V874" s="200"/>
      <c r="W874" s="200"/>
      <c r="X874" s="200"/>
      <c r="Y874" s="200"/>
      <c r="Z874" s="200"/>
      <c r="AA874" s="200"/>
      <c r="AB874" s="200"/>
    </row>
    <row r="875" spans="1:28" ht="15.75" customHeight="1" x14ac:dyDescent="0.25">
      <c r="A875" s="200"/>
      <c r="B875" s="200"/>
      <c r="C875" s="200"/>
      <c r="D875" s="200"/>
      <c r="E875" s="200"/>
      <c r="F875" s="200"/>
      <c r="G875" s="200"/>
      <c r="H875" s="200"/>
      <c r="I875" s="200"/>
      <c r="J875" s="200"/>
      <c r="K875" s="200"/>
      <c r="L875" s="200"/>
      <c r="M875" s="200"/>
      <c r="N875" s="200"/>
      <c r="O875" s="200"/>
      <c r="P875" s="200"/>
      <c r="Q875" s="200"/>
      <c r="R875" s="200"/>
      <c r="S875" s="200"/>
      <c r="T875" s="200"/>
      <c r="U875" s="200"/>
      <c r="V875" s="200"/>
      <c r="W875" s="200"/>
      <c r="X875" s="200"/>
      <c r="Y875" s="200"/>
      <c r="Z875" s="200"/>
      <c r="AA875" s="200"/>
      <c r="AB875" s="200"/>
    </row>
    <row r="876" spans="1:28" ht="15.75" customHeight="1" x14ac:dyDescent="0.25">
      <c r="A876" s="200"/>
      <c r="B876" s="200"/>
      <c r="C876" s="200"/>
      <c r="D876" s="200"/>
      <c r="E876" s="200"/>
      <c r="F876" s="200"/>
      <c r="G876" s="200"/>
      <c r="H876" s="200"/>
      <c r="I876" s="200"/>
      <c r="J876" s="200"/>
      <c r="K876" s="200"/>
      <c r="L876" s="200"/>
      <c r="M876" s="200"/>
      <c r="N876" s="200"/>
      <c r="O876" s="200"/>
      <c r="P876" s="200"/>
      <c r="Q876" s="200"/>
      <c r="R876" s="200"/>
      <c r="S876" s="200"/>
      <c r="T876" s="200"/>
      <c r="U876" s="200"/>
      <c r="V876" s="200"/>
      <c r="W876" s="200"/>
      <c r="X876" s="200"/>
      <c r="Y876" s="200"/>
      <c r="Z876" s="200"/>
      <c r="AA876" s="200"/>
      <c r="AB876" s="200"/>
    </row>
    <row r="877" spans="1:28" ht="15.75" customHeight="1" x14ac:dyDescent="0.25">
      <c r="A877" s="200"/>
      <c r="B877" s="200"/>
      <c r="C877" s="200"/>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200"/>
      <c r="AA877" s="200"/>
      <c r="AB877" s="200"/>
    </row>
    <row r="878" spans="1:28" ht="15.75" customHeight="1" x14ac:dyDescent="0.25">
      <c r="A878" s="200"/>
      <c r="B878" s="200"/>
      <c r="C878" s="200"/>
      <c r="D878" s="200"/>
      <c r="E878" s="200"/>
      <c r="F878" s="200"/>
      <c r="G878" s="200"/>
      <c r="H878" s="200"/>
      <c r="I878" s="200"/>
      <c r="J878" s="200"/>
      <c r="K878" s="200"/>
      <c r="L878" s="200"/>
      <c r="M878" s="200"/>
      <c r="N878" s="200"/>
      <c r="O878" s="200"/>
      <c r="P878" s="200"/>
      <c r="Q878" s="200"/>
      <c r="R878" s="200"/>
      <c r="S878" s="200"/>
      <c r="T878" s="200"/>
      <c r="U878" s="200"/>
      <c r="V878" s="200"/>
      <c r="W878" s="200"/>
      <c r="X878" s="200"/>
      <c r="Y878" s="200"/>
      <c r="Z878" s="200"/>
      <c r="AA878" s="200"/>
      <c r="AB878" s="200"/>
    </row>
    <row r="879" spans="1:28" ht="15.75" customHeight="1" x14ac:dyDescent="0.25">
      <c r="A879" s="200"/>
      <c r="B879" s="200"/>
      <c r="C879" s="200"/>
      <c r="D879" s="200"/>
      <c r="E879" s="200"/>
      <c r="F879" s="200"/>
      <c r="G879" s="200"/>
      <c r="H879" s="200"/>
      <c r="I879" s="200"/>
      <c r="J879" s="200"/>
      <c r="K879" s="200"/>
      <c r="L879" s="200"/>
      <c r="M879" s="200"/>
      <c r="N879" s="200"/>
      <c r="O879" s="200"/>
      <c r="P879" s="200"/>
      <c r="Q879" s="200"/>
      <c r="R879" s="200"/>
      <c r="S879" s="200"/>
      <c r="T879" s="200"/>
      <c r="U879" s="200"/>
      <c r="V879" s="200"/>
      <c r="W879" s="200"/>
      <c r="X879" s="200"/>
      <c r="Y879" s="200"/>
      <c r="Z879" s="200"/>
      <c r="AA879" s="200"/>
      <c r="AB879" s="200"/>
    </row>
    <row r="880" spans="1:28" ht="15.75" customHeight="1" x14ac:dyDescent="0.25">
      <c r="A880" s="200"/>
      <c r="B880" s="200"/>
      <c r="C880" s="200"/>
      <c r="D880" s="200"/>
      <c r="E880" s="200"/>
      <c r="F880" s="200"/>
      <c r="G880" s="200"/>
      <c r="H880" s="200"/>
      <c r="I880" s="200"/>
      <c r="J880" s="200"/>
      <c r="K880" s="200"/>
      <c r="L880" s="200"/>
      <c r="M880" s="200"/>
      <c r="N880" s="200"/>
      <c r="O880" s="200"/>
      <c r="P880" s="200"/>
      <c r="Q880" s="200"/>
      <c r="R880" s="200"/>
      <c r="S880" s="200"/>
      <c r="T880" s="200"/>
      <c r="U880" s="200"/>
      <c r="V880" s="200"/>
      <c r="W880" s="200"/>
      <c r="X880" s="200"/>
      <c r="Y880" s="200"/>
      <c r="Z880" s="200"/>
      <c r="AA880" s="200"/>
      <c r="AB880" s="200"/>
    </row>
    <row r="881" spans="1:28" ht="15.75" customHeight="1" x14ac:dyDescent="0.25">
      <c r="A881" s="200"/>
      <c r="B881" s="200"/>
      <c r="C881" s="200"/>
      <c r="D881" s="200"/>
      <c r="E881" s="200"/>
      <c r="F881" s="200"/>
      <c r="G881" s="200"/>
      <c r="H881" s="200"/>
      <c r="I881" s="200"/>
      <c r="J881" s="200"/>
      <c r="K881" s="200"/>
      <c r="L881" s="200"/>
      <c r="M881" s="200"/>
      <c r="N881" s="200"/>
      <c r="O881" s="200"/>
      <c r="P881" s="200"/>
      <c r="Q881" s="200"/>
      <c r="R881" s="200"/>
      <c r="S881" s="200"/>
      <c r="T881" s="200"/>
      <c r="U881" s="200"/>
      <c r="V881" s="200"/>
      <c r="W881" s="200"/>
      <c r="X881" s="200"/>
      <c r="Y881" s="200"/>
      <c r="Z881" s="200"/>
      <c r="AA881" s="200"/>
      <c r="AB881" s="200"/>
    </row>
    <row r="882" spans="1:28" ht="15.75" customHeight="1" x14ac:dyDescent="0.25">
      <c r="A882" s="200"/>
      <c r="B882" s="200"/>
      <c r="C882" s="200"/>
      <c r="D882" s="200"/>
      <c r="E882" s="200"/>
      <c r="F882" s="200"/>
      <c r="G882" s="200"/>
      <c r="H882" s="200"/>
      <c r="I882" s="200"/>
      <c r="J882" s="200"/>
      <c r="K882" s="200"/>
      <c r="L882" s="200"/>
      <c r="M882" s="200"/>
      <c r="N882" s="200"/>
      <c r="O882" s="200"/>
      <c r="P882" s="200"/>
      <c r="Q882" s="200"/>
      <c r="R882" s="200"/>
      <c r="S882" s="200"/>
      <c r="T882" s="200"/>
      <c r="U882" s="200"/>
      <c r="V882" s="200"/>
      <c r="W882" s="200"/>
      <c r="X882" s="200"/>
      <c r="Y882" s="200"/>
      <c r="Z882" s="200"/>
      <c r="AA882" s="200"/>
      <c r="AB882" s="200"/>
    </row>
    <row r="883" spans="1:28" ht="15.75" customHeight="1" x14ac:dyDescent="0.25">
      <c r="A883" s="200"/>
      <c r="B883" s="200"/>
      <c r="C883" s="200"/>
      <c r="D883" s="200"/>
      <c r="E883" s="200"/>
      <c r="F883" s="200"/>
      <c r="G883" s="200"/>
      <c r="H883" s="200"/>
      <c r="I883" s="200"/>
      <c r="J883" s="200"/>
      <c r="K883" s="200"/>
      <c r="L883" s="200"/>
      <c r="M883" s="200"/>
      <c r="N883" s="200"/>
      <c r="O883" s="200"/>
      <c r="P883" s="200"/>
      <c r="Q883" s="200"/>
      <c r="R883" s="200"/>
      <c r="S883" s="200"/>
      <c r="T883" s="200"/>
      <c r="U883" s="200"/>
      <c r="V883" s="200"/>
      <c r="W883" s="200"/>
      <c r="X883" s="200"/>
      <c r="Y883" s="200"/>
      <c r="Z883" s="200"/>
      <c r="AA883" s="200"/>
      <c r="AB883" s="200"/>
    </row>
    <row r="884" spans="1:28" ht="15.75" customHeight="1" x14ac:dyDescent="0.25">
      <c r="A884" s="200"/>
      <c r="B884" s="200"/>
      <c r="C884" s="200"/>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200"/>
      <c r="AA884" s="200"/>
      <c r="AB884" s="200"/>
    </row>
    <row r="885" spans="1:28" ht="15.75" customHeight="1" x14ac:dyDescent="0.25">
      <c r="A885" s="200"/>
      <c r="B885" s="200"/>
      <c r="C885" s="200"/>
      <c r="D885" s="200"/>
      <c r="E885" s="200"/>
      <c r="F885" s="200"/>
      <c r="G885" s="200"/>
      <c r="H885" s="200"/>
      <c r="I885" s="200"/>
      <c r="J885" s="200"/>
      <c r="K885" s="200"/>
      <c r="L885" s="200"/>
      <c r="M885" s="200"/>
      <c r="N885" s="200"/>
      <c r="O885" s="200"/>
      <c r="P885" s="200"/>
      <c r="Q885" s="200"/>
      <c r="R885" s="200"/>
      <c r="S885" s="200"/>
      <c r="T885" s="200"/>
      <c r="U885" s="200"/>
      <c r="V885" s="200"/>
      <c r="W885" s="200"/>
      <c r="X885" s="200"/>
      <c r="Y885" s="200"/>
      <c r="Z885" s="200"/>
      <c r="AA885" s="200"/>
      <c r="AB885" s="200"/>
    </row>
    <row r="886" spans="1:28" ht="15.75" customHeight="1" x14ac:dyDescent="0.25">
      <c r="A886" s="200"/>
      <c r="B886" s="200"/>
      <c r="C886" s="200"/>
      <c r="D886" s="200"/>
      <c r="E886" s="200"/>
      <c r="F886" s="200"/>
      <c r="G886" s="200"/>
      <c r="H886" s="200"/>
      <c r="I886" s="200"/>
      <c r="J886" s="200"/>
      <c r="K886" s="200"/>
      <c r="L886" s="200"/>
      <c r="M886" s="200"/>
      <c r="N886" s="200"/>
      <c r="O886" s="200"/>
      <c r="P886" s="200"/>
      <c r="Q886" s="200"/>
      <c r="R886" s="200"/>
      <c r="S886" s="200"/>
      <c r="T886" s="200"/>
      <c r="U886" s="200"/>
      <c r="V886" s="200"/>
      <c r="W886" s="200"/>
      <c r="X886" s="200"/>
      <c r="Y886" s="200"/>
      <c r="Z886" s="200"/>
      <c r="AA886" s="200"/>
      <c r="AB886" s="200"/>
    </row>
    <row r="887" spans="1:28" ht="15.75" customHeight="1" x14ac:dyDescent="0.25">
      <c r="A887" s="200"/>
      <c r="B887" s="200"/>
      <c r="C887" s="200"/>
      <c r="D887" s="200"/>
      <c r="E887" s="200"/>
      <c r="F887" s="200"/>
      <c r="G887" s="200"/>
      <c r="H887" s="200"/>
      <c r="I887" s="200"/>
      <c r="J887" s="200"/>
      <c r="K887" s="200"/>
      <c r="L887" s="200"/>
      <c r="M887" s="200"/>
      <c r="N887" s="200"/>
      <c r="O887" s="200"/>
      <c r="P887" s="200"/>
      <c r="Q887" s="200"/>
      <c r="R887" s="200"/>
      <c r="S887" s="200"/>
      <c r="T887" s="200"/>
      <c r="U887" s="200"/>
      <c r="V887" s="200"/>
      <c r="W887" s="200"/>
      <c r="X887" s="200"/>
      <c r="Y887" s="200"/>
      <c r="Z887" s="200"/>
      <c r="AA887" s="200"/>
      <c r="AB887" s="200"/>
    </row>
    <row r="888" spans="1:28" ht="15.75" customHeight="1" x14ac:dyDescent="0.25">
      <c r="A888" s="200"/>
      <c r="B888" s="200"/>
      <c r="C888" s="200"/>
      <c r="D888" s="200"/>
      <c r="E888" s="200"/>
      <c r="F888" s="200"/>
      <c r="G888" s="200"/>
      <c r="H888" s="200"/>
      <c r="I888" s="200"/>
      <c r="J888" s="200"/>
      <c r="K888" s="200"/>
      <c r="L888" s="200"/>
      <c r="M888" s="200"/>
      <c r="N888" s="200"/>
      <c r="O888" s="200"/>
      <c r="P888" s="200"/>
      <c r="Q888" s="200"/>
      <c r="R888" s="200"/>
      <c r="S888" s="200"/>
      <c r="T888" s="200"/>
      <c r="U888" s="200"/>
      <c r="V888" s="200"/>
      <c r="W888" s="200"/>
      <c r="X888" s="200"/>
      <c r="Y888" s="200"/>
      <c r="Z888" s="200"/>
      <c r="AA888" s="200"/>
      <c r="AB888" s="200"/>
    </row>
    <row r="889" spans="1:28" ht="15.75" customHeight="1" x14ac:dyDescent="0.25">
      <c r="A889" s="200"/>
      <c r="B889" s="200"/>
      <c r="C889" s="200"/>
      <c r="D889" s="200"/>
      <c r="E889" s="200"/>
      <c r="F889" s="200"/>
      <c r="G889" s="200"/>
      <c r="H889" s="200"/>
      <c r="I889" s="200"/>
      <c r="J889" s="200"/>
      <c r="K889" s="200"/>
      <c r="L889" s="200"/>
      <c r="M889" s="200"/>
      <c r="N889" s="200"/>
      <c r="O889" s="200"/>
      <c r="P889" s="200"/>
      <c r="Q889" s="200"/>
      <c r="R889" s="200"/>
      <c r="S889" s="200"/>
      <c r="T889" s="200"/>
      <c r="U889" s="200"/>
      <c r="V889" s="200"/>
      <c r="W889" s="200"/>
      <c r="X889" s="200"/>
      <c r="Y889" s="200"/>
      <c r="Z889" s="200"/>
      <c r="AA889" s="200"/>
      <c r="AB889" s="200"/>
    </row>
    <row r="890" spans="1:28" ht="15.75" customHeight="1" x14ac:dyDescent="0.25">
      <c r="A890" s="200"/>
      <c r="B890" s="200"/>
      <c r="C890" s="200"/>
      <c r="D890" s="200"/>
      <c r="E890" s="200"/>
      <c r="F890" s="200"/>
      <c r="G890" s="200"/>
      <c r="H890" s="200"/>
      <c r="I890" s="200"/>
      <c r="J890" s="200"/>
      <c r="K890" s="200"/>
      <c r="L890" s="200"/>
      <c r="M890" s="200"/>
      <c r="N890" s="200"/>
      <c r="O890" s="200"/>
      <c r="P890" s="200"/>
      <c r="Q890" s="200"/>
      <c r="R890" s="200"/>
      <c r="S890" s="200"/>
      <c r="T890" s="200"/>
      <c r="U890" s="200"/>
      <c r="V890" s="200"/>
      <c r="W890" s="200"/>
      <c r="X890" s="200"/>
      <c r="Y890" s="200"/>
      <c r="Z890" s="200"/>
      <c r="AA890" s="200"/>
      <c r="AB890" s="200"/>
    </row>
    <row r="891" spans="1:28" ht="15.75" customHeight="1" x14ac:dyDescent="0.25">
      <c r="A891" s="200"/>
      <c r="B891" s="200"/>
      <c r="C891" s="200"/>
      <c r="D891" s="200"/>
      <c r="E891" s="200"/>
      <c r="F891" s="200"/>
      <c r="G891" s="200"/>
      <c r="H891" s="200"/>
      <c r="I891" s="200"/>
      <c r="J891" s="200"/>
      <c r="K891" s="200"/>
      <c r="L891" s="200"/>
      <c r="M891" s="200"/>
      <c r="N891" s="200"/>
      <c r="O891" s="200"/>
      <c r="P891" s="200"/>
      <c r="Q891" s="200"/>
      <c r="R891" s="200"/>
      <c r="S891" s="200"/>
      <c r="T891" s="200"/>
      <c r="U891" s="200"/>
      <c r="V891" s="200"/>
      <c r="W891" s="200"/>
      <c r="X891" s="200"/>
      <c r="Y891" s="200"/>
      <c r="Z891" s="200"/>
      <c r="AA891" s="200"/>
      <c r="AB891" s="200"/>
    </row>
    <row r="892" spans="1:28" ht="15.75" customHeight="1" x14ac:dyDescent="0.25">
      <c r="A892" s="200"/>
      <c r="B892" s="200"/>
      <c r="C892" s="200"/>
      <c r="D892" s="200"/>
      <c r="E892" s="200"/>
      <c r="F892" s="200"/>
      <c r="G892" s="200"/>
      <c r="H892" s="200"/>
      <c r="I892" s="200"/>
      <c r="J892" s="200"/>
      <c r="K892" s="200"/>
      <c r="L892" s="200"/>
      <c r="M892" s="200"/>
      <c r="N892" s="200"/>
      <c r="O892" s="200"/>
      <c r="P892" s="200"/>
      <c r="Q892" s="200"/>
      <c r="R892" s="200"/>
      <c r="S892" s="200"/>
      <c r="T892" s="200"/>
      <c r="U892" s="200"/>
      <c r="V892" s="200"/>
      <c r="W892" s="200"/>
      <c r="X892" s="200"/>
      <c r="Y892" s="200"/>
      <c r="Z892" s="200"/>
      <c r="AA892" s="200"/>
      <c r="AB892" s="200"/>
    </row>
    <row r="893" spans="1:28" ht="15.75" customHeight="1" x14ac:dyDescent="0.25">
      <c r="A893" s="200"/>
      <c r="B893" s="200"/>
      <c r="C893" s="200"/>
      <c r="D893" s="200"/>
      <c r="E893" s="200"/>
      <c r="F893" s="200"/>
      <c r="G893" s="200"/>
      <c r="H893" s="200"/>
      <c r="I893" s="200"/>
      <c r="J893" s="200"/>
      <c r="K893" s="200"/>
      <c r="L893" s="200"/>
      <c r="M893" s="200"/>
      <c r="N893" s="200"/>
      <c r="O893" s="200"/>
      <c r="P893" s="200"/>
      <c r="Q893" s="200"/>
      <c r="R893" s="200"/>
      <c r="S893" s="200"/>
      <c r="T893" s="200"/>
      <c r="U893" s="200"/>
      <c r="V893" s="200"/>
      <c r="W893" s="200"/>
      <c r="X893" s="200"/>
      <c r="Y893" s="200"/>
      <c r="Z893" s="200"/>
      <c r="AA893" s="200"/>
      <c r="AB893" s="200"/>
    </row>
    <row r="894" spans="1:28" ht="15.75" customHeight="1" x14ac:dyDescent="0.25">
      <c r="A894" s="200"/>
      <c r="B894" s="200"/>
      <c r="C894" s="200"/>
      <c r="D894" s="200"/>
      <c r="E894" s="200"/>
      <c r="F894" s="200"/>
      <c r="G894" s="200"/>
      <c r="H894" s="200"/>
      <c r="I894" s="200"/>
      <c r="J894" s="200"/>
      <c r="K894" s="200"/>
      <c r="L894" s="200"/>
      <c r="M894" s="200"/>
      <c r="N894" s="200"/>
      <c r="O894" s="200"/>
      <c r="P894" s="200"/>
      <c r="Q894" s="200"/>
      <c r="R894" s="200"/>
      <c r="S894" s="200"/>
      <c r="T894" s="200"/>
      <c r="U894" s="200"/>
      <c r="V894" s="200"/>
      <c r="W894" s="200"/>
      <c r="X894" s="200"/>
      <c r="Y894" s="200"/>
      <c r="Z894" s="200"/>
      <c r="AA894" s="200"/>
      <c r="AB894" s="200"/>
    </row>
    <row r="895" spans="1:28" ht="15.75" customHeight="1" x14ac:dyDescent="0.25">
      <c r="A895" s="200"/>
      <c r="B895" s="200"/>
      <c r="C895" s="200"/>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200"/>
      <c r="AA895" s="200"/>
      <c r="AB895" s="200"/>
    </row>
    <row r="896" spans="1:28" ht="15.75" customHeight="1" x14ac:dyDescent="0.25">
      <c r="A896" s="200"/>
      <c r="B896" s="200"/>
      <c r="C896" s="200"/>
      <c r="D896" s="200"/>
      <c r="E896" s="200"/>
      <c r="F896" s="200"/>
      <c r="G896" s="200"/>
      <c r="H896" s="200"/>
      <c r="I896" s="200"/>
      <c r="J896" s="200"/>
      <c r="K896" s="200"/>
      <c r="L896" s="200"/>
      <c r="M896" s="200"/>
      <c r="N896" s="200"/>
      <c r="O896" s="200"/>
      <c r="P896" s="200"/>
      <c r="Q896" s="200"/>
      <c r="R896" s="200"/>
      <c r="S896" s="200"/>
      <c r="T896" s="200"/>
      <c r="U896" s="200"/>
      <c r="V896" s="200"/>
      <c r="W896" s="200"/>
      <c r="X896" s="200"/>
      <c r="Y896" s="200"/>
      <c r="Z896" s="200"/>
      <c r="AA896" s="200"/>
      <c r="AB896" s="200"/>
    </row>
    <row r="897" spans="1:28" ht="15.75" customHeight="1" x14ac:dyDescent="0.25">
      <c r="A897" s="200"/>
      <c r="B897" s="200"/>
      <c r="C897" s="200"/>
      <c r="D897" s="200"/>
      <c r="E897" s="200"/>
      <c r="F897" s="200"/>
      <c r="G897" s="200"/>
      <c r="H897" s="200"/>
      <c r="I897" s="200"/>
      <c r="J897" s="200"/>
      <c r="K897" s="200"/>
      <c r="L897" s="200"/>
      <c r="M897" s="200"/>
      <c r="N897" s="200"/>
      <c r="O897" s="200"/>
      <c r="P897" s="200"/>
      <c r="Q897" s="200"/>
      <c r="R897" s="200"/>
      <c r="S897" s="200"/>
      <c r="T897" s="200"/>
      <c r="U897" s="200"/>
      <c r="V897" s="200"/>
      <c r="W897" s="200"/>
      <c r="X897" s="200"/>
      <c r="Y897" s="200"/>
      <c r="Z897" s="200"/>
      <c r="AA897" s="200"/>
      <c r="AB897" s="200"/>
    </row>
    <row r="898" spans="1:28" ht="15.75" customHeight="1" x14ac:dyDescent="0.25">
      <c r="A898" s="200"/>
      <c r="B898" s="200"/>
      <c r="C898" s="200"/>
      <c r="D898" s="200"/>
      <c r="E898" s="200"/>
      <c r="F898" s="200"/>
      <c r="G898" s="200"/>
      <c r="H898" s="200"/>
      <c r="I898" s="200"/>
      <c r="J898" s="200"/>
      <c r="K898" s="200"/>
      <c r="L898" s="200"/>
      <c r="M898" s="200"/>
      <c r="N898" s="200"/>
      <c r="O898" s="200"/>
      <c r="P898" s="200"/>
      <c r="Q898" s="200"/>
      <c r="R898" s="200"/>
      <c r="S898" s="200"/>
      <c r="T898" s="200"/>
      <c r="U898" s="200"/>
      <c r="V898" s="200"/>
      <c r="W898" s="200"/>
      <c r="X898" s="200"/>
      <c r="Y898" s="200"/>
      <c r="Z898" s="200"/>
      <c r="AA898" s="200"/>
      <c r="AB898" s="200"/>
    </row>
    <row r="899" spans="1:28" ht="15.75" customHeight="1" x14ac:dyDescent="0.25">
      <c r="A899" s="200"/>
      <c r="B899" s="200"/>
      <c r="C899" s="200"/>
      <c r="D899" s="200"/>
      <c r="E899" s="200"/>
      <c r="F899" s="200"/>
      <c r="G899" s="200"/>
      <c r="H899" s="200"/>
      <c r="I899" s="200"/>
      <c r="J899" s="200"/>
      <c r="K899" s="200"/>
      <c r="L899" s="200"/>
      <c r="M899" s="200"/>
      <c r="N899" s="200"/>
      <c r="O899" s="200"/>
      <c r="P899" s="200"/>
      <c r="Q899" s="200"/>
      <c r="R899" s="200"/>
      <c r="S899" s="200"/>
      <c r="T899" s="200"/>
      <c r="U899" s="200"/>
      <c r="V899" s="200"/>
      <c r="W899" s="200"/>
      <c r="X899" s="200"/>
      <c r="Y899" s="200"/>
      <c r="Z899" s="200"/>
      <c r="AA899" s="200"/>
      <c r="AB899" s="200"/>
    </row>
    <row r="900" spans="1:28" ht="15.75" customHeight="1" x14ac:dyDescent="0.25">
      <c r="A900" s="200"/>
      <c r="B900" s="200"/>
      <c r="C900" s="200"/>
      <c r="D900" s="200"/>
      <c r="E900" s="200"/>
      <c r="F900" s="200"/>
      <c r="G900" s="200"/>
      <c r="H900" s="200"/>
      <c r="I900" s="200"/>
      <c r="J900" s="200"/>
      <c r="K900" s="200"/>
      <c r="L900" s="200"/>
      <c r="M900" s="200"/>
      <c r="N900" s="200"/>
      <c r="O900" s="200"/>
      <c r="P900" s="200"/>
      <c r="Q900" s="200"/>
      <c r="R900" s="200"/>
      <c r="S900" s="200"/>
      <c r="T900" s="200"/>
      <c r="U900" s="200"/>
      <c r="V900" s="200"/>
      <c r="W900" s="200"/>
      <c r="X900" s="200"/>
      <c r="Y900" s="200"/>
      <c r="Z900" s="200"/>
      <c r="AA900" s="200"/>
      <c r="AB900" s="200"/>
    </row>
    <row r="901" spans="1:28" ht="15.75" customHeight="1" x14ac:dyDescent="0.25">
      <c r="A901" s="200"/>
      <c r="B901" s="200"/>
      <c r="C901" s="200"/>
      <c r="D901" s="200"/>
      <c r="E901" s="200"/>
      <c r="F901" s="200"/>
      <c r="G901" s="200"/>
      <c r="H901" s="200"/>
      <c r="I901" s="200"/>
      <c r="J901" s="200"/>
      <c r="K901" s="200"/>
      <c r="L901" s="200"/>
      <c r="M901" s="200"/>
      <c r="N901" s="200"/>
      <c r="O901" s="200"/>
      <c r="P901" s="200"/>
      <c r="Q901" s="200"/>
      <c r="R901" s="200"/>
      <c r="S901" s="200"/>
      <c r="T901" s="200"/>
      <c r="U901" s="200"/>
      <c r="V901" s="200"/>
      <c r="W901" s="200"/>
      <c r="X901" s="200"/>
      <c r="Y901" s="200"/>
      <c r="Z901" s="200"/>
      <c r="AA901" s="200"/>
      <c r="AB901" s="200"/>
    </row>
    <row r="902" spans="1:28" ht="15.75" customHeight="1" x14ac:dyDescent="0.25">
      <c r="A902" s="200"/>
      <c r="B902" s="200"/>
      <c r="C902" s="200"/>
      <c r="D902" s="200"/>
      <c r="E902" s="200"/>
      <c r="F902" s="200"/>
      <c r="G902" s="200"/>
      <c r="H902" s="200"/>
      <c r="I902" s="200"/>
      <c r="J902" s="200"/>
      <c r="K902" s="200"/>
      <c r="L902" s="200"/>
      <c r="M902" s="200"/>
      <c r="N902" s="200"/>
      <c r="O902" s="200"/>
      <c r="P902" s="200"/>
      <c r="Q902" s="200"/>
      <c r="R902" s="200"/>
      <c r="S902" s="200"/>
      <c r="T902" s="200"/>
      <c r="U902" s="200"/>
      <c r="V902" s="200"/>
      <c r="W902" s="200"/>
      <c r="X902" s="200"/>
      <c r="Y902" s="200"/>
      <c r="Z902" s="200"/>
      <c r="AA902" s="200"/>
      <c r="AB902" s="200"/>
    </row>
    <row r="903" spans="1:28" ht="15.75" customHeight="1" x14ac:dyDescent="0.25">
      <c r="A903" s="200"/>
      <c r="B903" s="200"/>
      <c r="C903" s="200"/>
      <c r="D903" s="200"/>
      <c r="E903" s="200"/>
      <c r="F903" s="200"/>
      <c r="G903" s="200"/>
      <c r="H903" s="200"/>
      <c r="I903" s="200"/>
      <c r="J903" s="200"/>
      <c r="K903" s="200"/>
      <c r="L903" s="200"/>
      <c r="M903" s="200"/>
      <c r="N903" s="200"/>
      <c r="O903" s="200"/>
      <c r="P903" s="200"/>
      <c r="Q903" s="200"/>
      <c r="R903" s="200"/>
      <c r="S903" s="200"/>
      <c r="T903" s="200"/>
      <c r="U903" s="200"/>
      <c r="V903" s="200"/>
      <c r="W903" s="200"/>
      <c r="X903" s="200"/>
      <c r="Y903" s="200"/>
      <c r="Z903" s="200"/>
      <c r="AA903" s="200"/>
      <c r="AB903" s="200"/>
    </row>
    <row r="904" spans="1:28" ht="15.75" customHeight="1" x14ac:dyDescent="0.25">
      <c r="A904" s="200"/>
      <c r="B904" s="200"/>
      <c r="C904" s="200"/>
      <c r="D904" s="200"/>
      <c r="E904" s="200"/>
      <c r="F904" s="200"/>
      <c r="G904" s="200"/>
      <c r="H904" s="200"/>
      <c r="I904" s="200"/>
      <c r="J904" s="200"/>
      <c r="K904" s="200"/>
      <c r="L904" s="200"/>
      <c r="M904" s="200"/>
      <c r="N904" s="200"/>
      <c r="O904" s="200"/>
      <c r="P904" s="200"/>
      <c r="Q904" s="200"/>
      <c r="R904" s="200"/>
      <c r="S904" s="200"/>
      <c r="T904" s="200"/>
      <c r="U904" s="200"/>
      <c r="V904" s="200"/>
      <c r="W904" s="200"/>
      <c r="X904" s="200"/>
      <c r="Y904" s="200"/>
      <c r="Z904" s="200"/>
      <c r="AA904" s="200"/>
      <c r="AB904" s="200"/>
    </row>
    <row r="905" spans="1:28" ht="15.75" customHeight="1" x14ac:dyDescent="0.25">
      <c r="A905" s="200"/>
      <c r="B905" s="200"/>
      <c r="C905" s="200"/>
      <c r="D905" s="200"/>
      <c r="E905" s="200"/>
      <c r="F905" s="200"/>
      <c r="G905" s="200"/>
      <c r="H905" s="200"/>
      <c r="I905" s="200"/>
      <c r="J905" s="200"/>
      <c r="K905" s="200"/>
      <c r="L905" s="200"/>
      <c r="M905" s="200"/>
      <c r="N905" s="200"/>
      <c r="O905" s="200"/>
      <c r="P905" s="200"/>
      <c r="Q905" s="200"/>
      <c r="R905" s="200"/>
      <c r="S905" s="200"/>
      <c r="T905" s="200"/>
      <c r="U905" s="200"/>
      <c r="V905" s="200"/>
      <c r="W905" s="200"/>
      <c r="X905" s="200"/>
      <c r="Y905" s="200"/>
      <c r="Z905" s="200"/>
      <c r="AA905" s="200"/>
      <c r="AB905" s="200"/>
    </row>
    <row r="906" spans="1:28" ht="15.75" customHeight="1" x14ac:dyDescent="0.25">
      <c r="A906" s="200"/>
      <c r="B906" s="200"/>
      <c r="C906" s="200"/>
      <c r="D906" s="200"/>
      <c r="E906" s="200"/>
      <c r="F906" s="200"/>
      <c r="G906" s="200"/>
      <c r="H906" s="200"/>
      <c r="I906" s="200"/>
      <c r="J906" s="200"/>
      <c r="K906" s="200"/>
      <c r="L906" s="200"/>
      <c r="M906" s="200"/>
      <c r="N906" s="200"/>
      <c r="O906" s="200"/>
      <c r="P906" s="200"/>
      <c r="Q906" s="200"/>
      <c r="R906" s="200"/>
      <c r="S906" s="200"/>
      <c r="T906" s="200"/>
      <c r="U906" s="200"/>
      <c r="V906" s="200"/>
      <c r="W906" s="200"/>
      <c r="X906" s="200"/>
      <c r="Y906" s="200"/>
      <c r="Z906" s="200"/>
      <c r="AA906" s="200"/>
      <c r="AB906" s="200"/>
    </row>
    <row r="907" spans="1:28" ht="15.75" customHeight="1" x14ac:dyDescent="0.25">
      <c r="A907" s="200"/>
      <c r="B907" s="200"/>
      <c r="C907" s="200"/>
      <c r="D907" s="200"/>
      <c r="E907" s="200"/>
      <c r="F907" s="200"/>
      <c r="G907" s="200"/>
      <c r="H907" s="200"/>
      <c r="I907" s="200"/>
      <c r="J907" s="200"/>
      <c r="K907" s="200"/>
      <c r="L907" s="200"/>
      <c r="M907" s="200"/>
      <c r="N907" s="200"/>
      <c r="O907" s="200"/>
      <c r="P907" s="200"/>
      <c r="Q907" s="200"/>
      <c r="R907" s="200"/>
      <c r="S907" s="200"/>
      <c r="T907" s="200"/>
      <c r="U907" s="200"/>
      <c r="V907" s="200"/>
      <c r="W907" s="200"/>
      <c r="X907" s="200"/>
      <c r="Y907" s="200"/>
      <c r="Z907" s="200"/>
      <c r="AA907" s="200"/>
      <c r="AB907" s="200"/>
    </row>
    <row r="908" spans="1:28" ht="15.75" customHeight="1" x14ac:dyDescent="0.25">
      <c r="A908" s="200"/>
      <c r="B908" s="200"/>
      <c r="C908" s="200"/>
      <c r="D908" s="200"/>
      <c r="E908" s="200"/>
      <c r="F908" s="200"/>
      <c r="G908" s="200"/>
      <c r="H908" s="200"/>
      <c r="I908" s="200"/>
      <c r="J908" s="200"/>
      <c r="K908" s="200"/>
      <c r="L908" s="200"/>
      <c r="M908" s="200"/>
      <c r="N908" s="200"/>
      <c r="O908" s="200"/>
      <c r="P908" s="200"/>
      <c r="Q908" s="200"/>
      <c r="R908" s="200"/>
      <c r="S908" s="200"/>
      <c r="T908" s="200"/>
      <c r="U908" s="200"/>
      <c r="V908" s="200"/>
      <c r="W908" s="200"/>
      <c r="X908" s="200"/>
      <c r="Y908" s="200"/>
      <c r="Z908" s="200"/>
      <c r="AA908" s="200"/>
      <c r="AB908" s="200"/>
    </row>
    <row r="909" spans="1:28" ht="15.75" customHeight="1" x14ac:dyDescent="0.25">
      <c r="A909" s="200"/>
      <c r="B909" s="200"/>
      <c r="C909" s="200"/>
      <c r="D909" s="200"/>
      <c r="E909" s="200"/>
      <c r="F909" s="200"/>
      <c r="G909" s="200"/>
      <c r="H909" s="200"/>
      <c r="I909" s="200"/>
      <c r="J909" s="200"/>
      <c r="K909" s="200"/>
      <c r="L909" s="200"/>
      <c r="M909" s="200"/>
      <c r="N909" s="200"/>
      <c r="O909" s="200"/>
      <c r="P909" s="200"/>
      <c r="Q909" s="200"/>
      <c r="R909" s="200"/>
      <c r="S909" s="200"/>
      <c r="T909" s="200"/>
      <c r="U909" s="200"/>
      <c r="V909" s="200"/>
      <c r="W909" s="200"/>
      <c r="X909" s="200"/>
      <c r="Y909" s="200"/>
      <c r="Z909" s="200"/>
      <c r="AA909" s="200"/>
      <c r="AB909" s="200"/>
    </row>
    <row r="910" spans="1:28" ht="15.75" customHeight="1" x14ac:dyDescent="0.25">
      <c r="A910" s="200"/>
      <c r="B910" s="200"/>
      <c r="C910" s="200"/>
      <c r="D910" s="200"/>
      <c r="E910" s="200"/>
      <c r="F910" s="200"/>
      <c r="G910" s="200"/>
      <c r="H910" s="200"/>
      <c r="I910" s="200"/>
      <c r="J910" s="200"/>
      <c r="K910" s="200"/>
      <c r="L910" s="200"/>
      <c r="M910" s="200"/>
      <c r="N910" s="200"/>
      <c r="O910" s="200"/>
      <c r="P910" s="200"/>
      <c r="Q910" s="200"/>
      <c r="R910" s="200"/>
      <c r="S910" s="200"/>
      <c r="T910" s="200"/>
      <c r="U910" s="200"/>
      <c r="V910" s="200"/>
      <c r="W910" s="200"/>
      <c r="X910" s="200"/>
      <c r="Y910" s="200"/>
      <c r="Z910" s="200"/>
      <c r="AA910" s="200"/>
      <c r="AB910" s="200"/>
    </row>
    <row r="911" spans="1:28" ht="15.75" customHeight="1" x14ac:dyDescent="0.25">
      <c r="A911" s="200"/>
      <c r="B911" s="200"/>
      <c r="C911" s="200"/>
      <c r="D911" s="200"/>
      <c r="E911" s="200"/>
      <c r="F911" s="200"/>
      <c r="G911" s="200"/>
      <c r="H911" s="200"/>
      <c r="I911" s="200"/>
      <c r="J911" s="200"/>
      <c r="K911" s="200"/>
      <c r="L911" s="200"/>
      <c r="M911" s="200"/>
      <c r="N911" s="200"/>
      <c r="O911" s="200"/>
      <c r="P911" s="200"/>
      <c r="Q911" s="200"/>
      <c r="R911" s="200"/>
      <c r="S911" s="200"/>
      <c r="T911" s="200"/>
      <c r="U911" s="200"/>
      <c r="V911" s="200"/>
      <c r="W911" s="200"/>
      <c r="X911" s="200"/>
      <c r="Y911" s="200"/>
      <c r="Z911" s="200"/>
      <c r="AA911" s="200"/>
      <c r="AB911" s="200"/>
    </row>
    <row r="912" spans="1:28" ht="15.75" customHeight="1" x14ac:dyDescent="0.25">
      <c r="A912" s="200"/>
      <c r="B912" s="200"/>
      <c r="C912" s="200"/>
      <c r="D912" s="200"/>
      <c r="E912" s="200"/>
      <c r="F912" s="200"/>
      <c r="G912" s="200"/>
      <c r="H912" s="200"/>
      <c r="I912" s="200"/>
      <c r="J912" s="200"/>
      <c r="K912" s="200"/>
      <c r="L912" s="200"/>
      <c r="M912" s="200"/>
      <c r="N912" s="200"/>
      <c r="O912" s="200"/>
      <c r="P912" s="200"/>
      <c r="Q912" s="200"/>
      <c r="R912" s="200"/>
      <c r="S912" s="200"/>
      <c r="T912" s="200"/>
      <c r="U912" s="200"/>
      <c r="V912" s="200"/>
      <c r="W912" s="200"/>
      <c r="X912" s="200"/>
      <c r="Y912" s="200"/>
      <c r="Z912" s="200"/>
      <c r="AA912" s="200"/>
      <c r="AB912" s="200"/>
    </row>
    <row r="913" spans="1:28" ht="15.75" customHeight="1" x14ac:dyDescent="0.25">
      <c r="A913" s="200"/>
      <c r="B913" s="200"/>
      <c r="C913" s="200"/>
      <c r="D913" s="200"/>
      <c r="E913" s="200"/>
      <c r="F913" s="200"/>
      <c r="G913" s="200"/>
      <c r="H913" s="200"/>
      <c r="I913" s="200"/>
      <c r="J913" s="200"/>
      <c r="K913" s="200"/>
      <c r="L913" s="200"/>
      <c r="M913" s="200"/>
      <c r="N913" s="200"/>
      <c r="O913" s="200"/>
      <c r="P913" s="200"/>
      <c r="Q913" s="200"/>
      <c r="R913" s="200"/>
      <c r="S913" s="200"/>
      <c r="T913" s="200"/>
      <c r="U913" s="200"/>
      <c r="V913" s="200"/>
      <c r="W913" s="200"/>
      <c r="X913" s="200"/>
      <c r="Y913" s="200"/>
      <c r="Z913" s="200"/>
      <c r="AA913" s="200"/>
      <c r="AB913" s="200"/>
    </row>
    <row r="914" spans="1:28" ht="15.75" customHeight="1" x14ac:dyDescent="0.25">
      <c r="A914" s="200"/>
      <c r="B914" s="200"/>
      <c r="C914" s="200"/>
      <c r="D914" s="200"/>
      <c r="E914" s="200"/>
      <c r="F914" s="200"/>
      <c r="G914" s="200"/>
      <c r="H914" s="200"/>
      <c r="I914" s="200"/>
      <c r="J914" s="200"/>
      <c r="K914" s="200"/>
      <c r="L914" s="200"/>
      <c r="M914" s="200"/>
      <c r="N914" s="200"/>
      <c r="O914" s="200"/>
      <c r="P914" s="200"/>
      <c r="Q914" s="200"/>
      <c r="R914" s="200"/>
      <c r="S914" s="200"/>
      <c r="T914" s="200"/>
      <c r="U914" s="200"/>
      <c r="V914" s="200"/>
      <c r="W914" s="200"/>
      <c r="X914" s="200"/>
      <c r="Y914" s="200"/>
      <c r="Z914" s="200"/>
      <c r="AA914" s="200"/>
      <c r="AB914" s="200"/>
    </row>
    <row r="915" spans="1:28" ht="15.75" customHeight="1" x14ac:dyDescent="0.25">
      <c r="A915" s="200"/>
      <c r="B915" s="200"/>
      <c r="C915" s="200"/>
      <c r="D915" s="200"/>
      <c r="E915" s="200"/>
      <c r="F915" s="200"/>
      <c r="G915" s="200"/>
      <c r="H915" s="200"/>
      <c r="I915" s="200"/>
      <c r="J915" s="200"/>
      <c r="K915" s="200"/>
      <c r="L915" s="200"/>
      <c r="M915" s="200"/>
      <c r="N915" s="200"/>
      <c r="O915" s="200"/>
      <c r="P915" s="200"/>
      <c r="Q915" s="200"/>
      <c r="R915" s="200"/>
      <c r="S915" s="200"/>
      <c r="T915" s="200"/>
      <c r="U915" s="200"/>
      <c r="V915" s="200"/>
      <c r="W915" s="200"/>
      <c r="X915" s="200"/>
      <c r="Y915" s="200"/>
      <c r="Z915" s="200"/>
      <c r="AA915" s="200"/>
      <c r="AB915" s="200"/>
    </row>
    <row r="916" spans="1:28" ht="15.75" customHeight="1" x14ac:dyDescent="0.25">
      <c r="A916" s="200"/>
      <c r="B916" s="200"/>
      <c r="C916" s="200"/>
      <c r="D916" s="200"/>
      <c r="E916" s="200"/>
      <c r="F916" s="200"/>
      <c r="G916" s="200"/>
      <c r="H916" s="200"/>
      <c r="I916" s="200"/>
      <c r="J916" s="200"/>
      <c r="K916" s="200"/>
      <c r="L916" s="200"/>
      <c r="M916" s="200"/>
      <c r="N916" s="200"/>
      <c r="O916" s="200"/>
      <c r="P916" s="200"/>
      <c r="Q916" s="200"/>
      <c r="R916" s="200"/>
      <c r="S916" s="200"/>
      <c r="T916" s="200"/>
      <c r="U916" s="200"/>
      <c r="V916" s="200"/>
      <c r="W916" s="200"/>
      <c r="X916" s="200"/>
      <c r="Y916" s="200"/>
      <c r="Z916" s="200"/>
      <c r="AA916" s="200"/>
      <c r="AB916" s="200"/>
    </row>
    <row r="917" spans="1:28" ht="15.75" customHeight="1" x14ac:dyDescent="0.25">
      <c r="A917" s="200"/>
      <c r="B917" s="200"/>
      <c r="C917" s="200"/>
      <c r="D917" s="200"/>
      <c r="E917" s="200"/>
      <c r="F917" s="200"/>
      <c r="G917" s="200"/>
      <c r="H917" s="200"/>
      <c r="I917" s="200"/>
      <c r="J917" s="200"/>
      <c r="K917" s="200"/>
      <c r="L917" s="200"/>
      <c r="M917" s="200"/>
      <c r="N917" s="200"/>
      <c r="O917" s="200"/>
      <c r="P917" s="200"/>
      <c r="Q917" s="200"/>
      <c r="R917" s="200"/>
      <c r="S917" s="200"/>
      <c r="T917" s="200"/>
      <c r="U917" s="200"/>
      <c r="V917" s="200"/>
      <c r="W917" s="200"/>
      <c r="X917" s="200"/>
      <c r="Y917" s="200"/>
      <c r="Z917" s="200"/>
      <c r="AA917" s="200"/>
      <c r="AB917" s="200"/>
    </row>
    <row r="918" spans="1:28" ht="15.75" customHeight="1" x14ac:dyDescent="0.25">
      <c r="A918" s="200"/>
      <c r="B918" s="200"/>
      <c r="C918" s="200"/>
      <c r="D918" s="200"/>
      <c r="E918" s="200"/>
      <c r="F918" s="200"/>
      <c r="G918" s="200"/>
      <c r="H918" s="200"/>
      <c r="I918" s="200"/>
      <c r="J918" s="200"/>
      <c r="K918" s="200"/>
      <c r="L918" s="200"/>
      <c r="M918" s="200"/>
      <c r="N918" s="200"/>
      <c r="O918" s="200"/>
      <c r="P918" s="200"/>
      <c r="Q918" s="200"/>
      <c r="R918" s="200"/>
      <c r="S918" s="200"/>
      <c r="T918" s="200"/>
      <c r="U918" s="200"/>
      <c r="V918" s="200"/>
      <c r="W918" s="200"/>
      <c r="X918" s="200"/>
      <c r="Y918" s="200"/>
      <c r="Z918" s="200"/>
      <c r="AA918" s="200"/>
      <c r="AB918" s="200"/>
    </row>
    <row r="919" spans="1:28" ht="15.75" customHeight="1" x14ac:dyDescent="0.25">
      <c r="A919" s="200"/>
      <c r="B919" s="200"/>
      <c r="C919" s="200"/>
      <c r="D919" s="200"/>
      <c r="E919" s="200"/>
      <c r="F919" s="200"/>
      <c r="G919" s="200"/>
      <c r="H919" s="200"/>
      <c r="I919" s="200"/>
      <c r="J919" s="200"/>
      <c r="K919" s="200"/>
      <c r="L919" s="200"/>
      <c r="M919" s="200"/>
      <c r="N919" s="200"/>
      <c r="O919" s="200"/>
      <c r="P919" s="200"/>
      <c r="Q919" s="200"/>
      <c r="R919" s="200"/>
      <c r="S919" s="200"/>
      <c r="T919" s="200"/>
      <c r="U919" s="200"/>
      <c r="V919" s="200"/>
      <c r="W919" s="200"/>
      <c r="X919" s="200"/>
      <c r="Y919" s="200"/>
      <c r="Z919" s="200"/>
      <c r="AA919" s="200"/>
      <c r="AB919" s="200"/>
    </row>
    <row r="920" spans="1:28" ht="15.75" customHeight="1" x14ac:dyDescent="0.25">
      <c r="A920" s="200"/>
      <c r="B920" s="200"/>
      <c r="C920" s="200"/>
      <c r="D920" s="200"/>
      <c r="E920" s="200"/>
      <c r="F920" s="200"/>
      <c r="G920" s="200"/>
      <c r="H920" s="200"/>
      <c r="I920" s="200"/>
      <c r="J920" s="200"/>
      <c r="K920" s="200"/>
      <c r="L920" s="200"/>
      <c r="M920" s="200"/>
      <c r="N920" s="200"/>
      <c r="O920" s="200"/>
      <c r="P920" s="200"/>
      <c r="Q920" s="200"/>
      <c r="R920" s="200"/>
      <c r="S920" s="200"/>
      <c r="T920" s="200"/>
      <c r="U920" s="200"/>
      <c r="V920" s="200"/>
      <c r="W920" s="200"/>
      <c r="X920" s="200"/>
      <c r="Y920" s="200"/>
      <c r="Z920" s="200"/>
      <c r="AA920" s="200"/>
      <c r="AB920" s="200"/>
    </row>
    <row r="921" spans="1:28" ht="15.75" customHeight="1" x14ac:dyDescent="0.25">
      <c r="A921" s="200"/>
      <c r="B921" s="200"/>
      <c r="C921" s="200"/>
      <c r="D921" s="200"/>
      <c r="E921" s="200"/>
      <c r="F921" s="200"/>
      <c r="G921" s="200"/>
      <c r="H921" s="200"/>
      <c r="I921" s="200"/>
      <c r="J921" s="200"/>
      <c r="K921" s="200"/>
      <c r="L921" s="200"/>
      <c r="M921" s="200"/>
      <c r="N921" s="200"/>
      <c r="O921" s="200"/>
      <c r="P921" s="200"/>
      <c r="Q921" s="200"/>
      <c r="R921" s="200"/>
      <c r="S921" s="200"/>
      <c r="T921" s="200"/>
      <c r="U921" s="200"/>
      <c r="V921" s="200"/>
      <c r="W921" s="200"/>
      <c r="X921" s="200"/>
      <c r="Y921" s="200"/>
      <c r="Z921" s="200"/>
      <c r="AA921" s="200"/>
      <c r="AB921" s="200"/>
    </row>
    <row r="922" spans="1:28" ht="15.75" customHeight="1" x14ac:dyDescent="0.25">
      <c r="A922" s="200"/>
      <c r="B922" s="200"/>
      <c r="C922" s="200"/>
      <c r="D922" s="200"/>
      <c r="E922" s="200"/>
      <c r="F922" s="200"/>
      <c r="G922" s="200"/>
      <c r="H922" s="200"/>
      <c r="I922" s="200"/>
      <c r="J922" s="200"/>
      <c r="K922" s="200"/>
      <c r="L922" s="200"/>
      <c r="M922" s="200"/>
      <c r="N922" s="200"/>
      <c r="O922" s="200"/>
      <c r="P922" s="200"/>
      <c r="Q922" s="200"/>
      <c r="R922" s="200"/>
      <c r="S922" s="200"/>
      <c r="T922" s="200"/>
      <c r="U922" s="200"/>
      <c r="V922" s="200"/>
      <c r="W922" s="200"/>
      <c r="X922" s="200"/>
      <c r="Y922" s="200"/>
      <c r="Z922" s="200"/>
      <c r="AA922" s="200"/>
      <c r="AB922" s="200"/>
    </row>
    <row r="923" spans="1:28" ht="15.75" customHeight="1" x14ac:dyDescent="0.25">
      <c r="A923" s="200"/>
      <c r="B923" s="200"/>
      <c r="C923" s="200"/>
      <c r="D923" s="200"/>
      <c r="E923" s="200"/>
      <c r="F923" s="200"/>
      <c r="G923" s="200"/>
      <c r="H923" s="200"/>
      <c r="I923" s="200"/>
      <c r="J923" s="200"/>
      <c r="K923" s="200"/>
      <c r="L923" s="200"/>
      <c r="M923" s="200"/>
      <c r="N923" s="200"/>
      <c r="O923" s="200"/>
      <c r="P923" s="200"/>
      <c r="Q923" s="200"/>
      <c r="R923" s="200"/>
      <c r="S923" s="200"/>
      <c r="T923" s="200"/>
      <c r="U923" s="200"/>
      <c r="V923" s="200"/>
      <c r="W923" s="200"/>
      <c r="X923" s="200"/>
      <c r="Y923" s="200"/>
      <c r="Z923" s="200"/>
      <c r="AA923" s="200"/>
      <c r="AB923" s="200"/>
    </row>
    <row r="924" spans="1:28" ht="15.75" customHeight="1" x14ac:dyDescent="0.25">
      <c r="A924" s="200"/>
      <c r="B924" s="200"/>
      <c r="C924" s="200"/>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200"/>
      <c r="AA924" s="200"/>
      <c r="AB924" s="200"/>
    </row>
    <row r="925" spans="1:28" ht="15.75" customHeight="1" x14ac:dyDescent="0.25">
      <c r="A925" s="200"/>
      <c r="B925" s="200"/>
      <c r="C925" s="200"/>
      <c r="D925" s="200"/>
      <c r="E925" s="200"/>
      <c r="F925" s="200"/>
      <c r="G925" s="200"/>
      <c r="H925" s="200"/>
      <c r="I925" s="200"/>
      <c r="J925" s="200"/>
      <c r="K925" s="200"/>
      <c r="L925" s="200"/>
      <c r="M925" s="200"/>
      <c r="N925" s="200"/>
      <c r="O925" s="200"/>
      <c r="P925" s="200"/>
      <c r="Q925" s="200"/>
      <c r="R925" s="200"/>
      <c r="S925" s="200"/>
      <c r="T925" s="200"/>
      <c r="U925" s="200"/>
      <c r="V925" s="200"/>
      <c r="W925" s="200"/>
      <c r="X925" s="200"/>
      <c r="Y925" s="200"/>
      <c r="Z925" s="200"/>
      <c r="AA925" s="200"/>
      <c r="AB925" s="200"/>
    </row>
    <row r="926" spans="1:28" ht="15.75" customHeight="1" x14ac:dyDescent="0.25">
      <c r="A926" s="200"/>
      <c r="B926" s="200"/>
      <c r="C926" s="200"/>
      <c r="D926" s="200"/>
      <c r="E926" s="200"/>
      <c r="F926" s="200"/>
      <c r="G926" s="200"/>
      <c r="H926" s="200"/>
      <c r="I926" s="200"/>
      <c r="J926" s="200"/>
      <c r="K926" s="200"/>
      <c r="L926" s="200"/>
      <c r="M926" s="200"/>
      <c r="N926" s="200"/>
      <c r="O926" s="200"/>
      <c r="P926" s="200"/>
      <c r="Q926" s="200"/>
      <c r="R926" s="200"/>
      <c r="S926" s="200"/>
      <c r="T926" s="200"/>
      <c r="U926" s="200"/>
      <c r="V926" s="200"/>
      <c r="W926" s="200"/>
      <c r="X926" s="200"/>
      <c r="Y926" s="200"/>
      <c r="Z926" s="200"/>
      <c r="AA926" s="200"/>
      <c r="AB926" s="200"/>
    </row>
    <row r="927" spans="1:28" ht="15.75" customHeight="1" x14ac:dyDescent="0.25">
      <c r="A927" s="200"/>
      <c r="B927" s="200"/>
      <c r="C927" s="200"/>
      <c r="D927" s="200"/>
      <c r="E927" s="200"/>
      <c r="F927" s="200"/>
      <c r="G927" s="200"/>
      <c r="H927" s="200"/>
      <c r="I927" s="200"/>
      <c r="J927" s="200"/>
      <c r="K927" s="200"/>
      <c r="L927" s="200"/>
      <c r="M927" s="200"/>
      <c r="N927" s="200"/>
      <c r="O927" s="200"/>
      <c r="P927" s="200"/>
      <c r="Q927" s="200"/>
      <c r="R927" s="200"/>
      <c r="S927" s="200"/>
      <c r="T927" s="200"/>
      <c r="U927" s="200"/>
      <c r="V927" s="200"/>
      <c r="W927" s="200"/>
      <c r="X927" s="200"/>
      <c r="Y927" s="200"/>
      <c r="Z927" s="200"/>
      <c r="AA927" s="200"/>
      <c r="AB927" s="200"/>
    </row>
    <row r="928" spans="1:28" ht="15.75" customHeight="1" x14ac:dyDescent="0.25">
      <c r="A928" s="200"/>
      <c r="B928" s="200"/>
      <c r="C928" s="200"/>
      <c r="D928" s="200"/>
      <c r="E928" s="200"/>
      <c r="F928" s="200"/>
      <c r="G928" s="200"/>
      <c r="H928" s="200"/>
      <c r="I928" s="200"/>
      <c r="J928" s="200"/>
      <c r="K928" s="200"/>
      <c r="L928" s="200"/>
      <c r="M928" s="200"/>
      <c r="N928" s="200"/>
      <c r="O928" s="200"/>
      <c r="P928" s="200"/>
      <c r="Q928" s="200"/>
      <c r="R928" s="200"/>
      <c r="S928" s="200"/>
      <c r="T928" s="200"/>
      <c r="U928" s="200"/>
      <c r="V928" s="200"/>
      <c r="W928" s="200"/>
      <c r="X928" s="200"/>
      <c r="Y928" s="200"/>
      <c r="Z928" s="200"/>
      <c r="AA928" s="200"/>
      <c r="AB928" s="200"/>
    </row>
    <row r="929" spans="1:28" ht="15.75" customHeight="1" x14ac:dyDescent="0.25">
      <c r="A929" s="200"/>
      <c r="B929" s="200"/>
      <c r="C929" s="200"/>
      <c r="D929" s="200"/>
      <c r="E929" s="200"/>
      <c r="F929" s="200"/>
      <c r="G929" s="200"/>
      <c r="H929" s="200"/>
      <c r="I929" s="200"/>
      <c r="J929" s="200"/>
      <c r="K929" s="200"/>
      <c r="L929" s="200"/>
      <c r="M929" s="200"/>
      <c r="N929" s="200"/>
      <c r="O929" s="200"/>
      <c r="P929" s="200"/>
      <c r="Q929" s="200"/>
      <c r="R929" s="200"/>
      <c r="S929" s="200"/>
      <c r="T929" s="200"/>
      <c r="U929" s="200"/>
      <c r="V929" s="200"/>
      <c r="W929" s="200"/>
      <c r="X929" s="200"/>
      <c r="Y929" s="200"/>
      <c r="Z929" s="200"/>
      <c r="AA929" s="200"/>
      <c r="AB929" s="200"/>
    </row>
    <row r="930" spans="1:28" ht="15.75" customHeight="1" x14ac:dyDescent="0.25">
      <c r="A930" s="200"/>
      <c r="B930" s="200"/>
      <c r="C930" s="200"/>
      <c r="D930" s="200"/>
      <c r="E930" s="200"/>
      <c r="F930" s="200"/>
      <c r="G930" s="200"/>
      <c r="H930" s="200"/>
      <c r="I930" s="200"/>
      <c r="J930" s="200"/>
      <c r="K930" s="200"/>
      <c r="L930" s="200"/>
      <c r="M930" s="200"/>
      <c r="N930" s="200"/>
      <c r="O930" s="200"/>
      <c r="P930" s="200"/>
      <c r="Q930" s="200"/>
      <c r="R930" s="200"/>
      <c r="S930" s="200"/>
      <c r="T930" s="200"/>
      <c r="U930" s="200"/>
      <c r="V930" s="200"/>
      <c r="W930" s="200"/>
      <c r="X930" s="200"/>
      <c r="Y930" s="200"/>
      <c r="Z930" s="200"/>
      <c r="AA930" s="200"/>
      <c r="AB930" s="200"/>
    </row>
    <row r="931" spans="1:28" ht="15.75" customHeight="1" x14ac:dyDescent="0.25">
      <c r="A931" s="200"/>
      <c r="B931" s="200"/>
      <c r="C931" s="200"/>
      <c r="D931" s="200"/>
      <c r="E931" s="200"/>
      <c r="F931" s="200"/>
      <c r="G931" s="200"/>
      <c r="H931" s="200"/>
      <c r="I931" s="200"/>
      <c r="J931" s="200"/>
      <c r="K931" s="200"/>
      <c r="L931" s="200"/>
      <c r="M931" s="200"/>
      <c r="N931" s="200"/>
      <c r="O931" s="200"/>
      <c r="P931" s="200"/>
      <c r="Q931" s="200"/>
      <c r="R931" s="200"/>
      <c r="S931" s="200"/>
      <c r="T931" s="200"/>
      <c r="U931" s="200"/>
      <c r="V931" s="200"/>
      <c r="W931" s="200"/>
      <c r="X931" s="200"/>
      <c r="Y931" s="200"/>
      <c r="Z931" s="200"/>
      <c r="AA931" s="200"/>
      <c r="AB931" s="200"/>
    </row>
    <row r="932" spans="1:28" ht="15.75" customHeight="1" x14ac:dyDescent="0.25">
      <c r="A932" s="200"/>
      <c r="B932" s="200"/>
      <c r="C932" s="200"/>
      <c r="D932" s="200"/>
      <c r="E932" s="200"/>
      <c r="F932" s="200"/>
      <c r="G932" s="200"/>
      <c r="H932" s="200"/>
      <c r="I932" s="200"/>
      <c r="J932" s="200"/>
      <c r="K932" s="200"/>
      <c r="L932" s="200"/>
      <c r="M932" s="200"/>
      <c r="N932" s="200"/>
      <c r="O932" s="200"/>
      <c r="P932" s="200"/>
      <c r="Q932" s="200"/>
      <c r="R932" s="200"/>
      <c r="S932" s="200"/>
      <c r="T932" s="200"/>
      <c r="U932" s="200"/>
      <c r="V932" s="200"/>
      <c r="W932" s="200"/>
      <c r="X932" s="200"/>
      <c r="Y932" s="200"/>
      <c r="Z932" s="200"/>
      <c r="AA932" s="200"/>
      <c r="AB932" s="200"/>
    </row>
    <row r="933" spans="1:28" ht="15.75" customHeight="1" x14ac:dyDescent="0.25">
      <c r="A933" s="200"/>
      <c r="B933" s="200"/>
      <c r="C933" s="200"/>
      <c r="D933" s="200"/>
      <c r="E933" s="200"/>
      <c r="F933" s="200"/>
      <c r="G933" s="200"/>
      <c r="H933" s="200"/>
      <c r="I933" s="200"/>
      <c r="J933" s="200"/>
      <c r="K933" s="200"/>
      <c r="L933" s="200"/>
      <c r="M933" s="200"/>
      <c r="N933" s="200"/>
      <c r="O933" s="200"/>
      <c r="P933" s="200"/>
      <c r="Q933" s="200"/>
      <c r="R933" s="200"/>
      <c r="S933" s="200"/>
      <c r="T933" s="200"/>
      <c r="U933" s="200"/>
      <c r="V933" s="200"/>
      <c r="W933" s="200"/>
      <c r="X933" s="200"/>
      <c r="Y933" s="200"/>
      <c r="Z933" s="200"/>
      <c r="AA933" s="200"/>
      <c r="AB933" s="200"/>
    </row>
    <row r="934" spans="1:28" ht="15.75" customHeight="1" x14ac:dyDescent="0.25">
      <c r="A934" s="200"/>
      <c r="B934" s="200"/>
      <c r="C934" s="200"/>
      <c r="D934" s="200"/>
      <c r="E934" s="200"/>
      <c r="F934" s="200"/>
      <c r="G934" s="200"/>
      <c r="H934" s="200"/>
      <c r="I934" s="200"/>
      <c r="J934" s="200"/>
      <c r="K934" s="200"/>
      <c r="L934" s="200"/>
      <c r="M934" s="200"/>
      <c r="N934" s="200"/>
      <c r="O934" s="200"/>
      <c r="P934" s="200"/>
      <c r="Q934" s="200"/>
      <c r="R934" s="200"/>
      <c r="S934" s="200"/>
      <c r="T934" s="200"/>
      <c r="U934" s="200"/>
      <c r="V934" s="200"/>
      <c r="W934" s="200"/>
      <c r="X934" s="200"/>
      <c r="Y934" s="200"/>
      <c r="Z934" s="200"/>
      <c r="AA934" s="200"/>
      <c r="AB934" s="200"/>
    </row>
    <row r="935" spans="1:28" ht="15.75" customHeight="1" x14ac:dyDescent="0.25">
      <c r="A935" s="200"/>
      <c r="B935" s="200"/>
      <c r="C935" s="200"/>
      <c r="D935" s="200"/>
      <c r="E935" s="200"/>
      <c r="F935" s="200"/>
      <c r="G935" s="200"/>
      <c r="H935" s="200"/>
      <c r="I935" s="200"/>
      <c r="J935" s="200"/>
      <c r="K935" s="200"/>
      <c r="L935" s="200"/>
      <c r="M935" s="200"/>
      <c r="N935" s="200"/>
      <c r="O935" s="200"/>
      <c r="P935" s="200"/>
      <c r="Q935" s="200"/>
      <c r="R935" s="200"/>
      <c r="S935" s="200"/>
      <c r="T935" s="200"/>
      <c r="U935" s="200"/>
      <c r="V935" s="200"/>
      <c r="W935" s="200"/>
      <c r="X935" s="200"/>
      <c r="Y935" s="200"/>
      <c r="Z935" s="200"/>
      <c r="AA935" s="200"/>
      <c r="AB935" s="200"/>
    </row>
    <row r="936" spans="1:28" ht="15.75" customHeight="1" x14ac:dyDescent="0.25">
      <c r="A936" s="200"/>
      <c r="B936" s="200"/>
      <c r="C936" s="200"/>
      <c r="D936" s="200"/>
      <c r="E936" s="200"/>
      <c r="F936" s="200"/>
      <c r="G936" s="200"/>
      <c r="H936" s="200"/>
      <c r="I936" s="200"/>
      <c r="J936" s="200"/>
      <c r="K936" s="200"/>
      <c r="L936" s="200"/>
      <c r="M936" s="200"/>
      <c r="N936" s="200"/>
      <c r="O936" s="200"/>
      <c r="P936" s="200"/>
      <c r="Q936" s="200"/>
      <c r="R936" s="200"/>
      <c r="S936" s="200"/>
      <c r="T936" s="200"/>
      <c r="U936" s="200"/>
      <c r="V936" s="200"/>
      <c r="W936" s="200"/>
      <c r="X936" s="200"/>
      <c r="Y936" s="200"/>
      <c r="Z936" s="200"/>
      <c r="AA936" s="200"/>
      <c r="AB936" s="200"/>
    </row>
    <row r="937" spans="1:28" ht="15.75" customHeight="1" x14ac:dyDescent="0.25">
      <c r="A937" s="200"/>
      <c r="B937" s="200"/>
      <c r="C937" s="200"/>
      <c r="D937" s="200"/>
      <c r="E937" s="200"/>
      <c r="F937" s="200"/>
      <c r="G937" s="200"/>
      <c r="H937" s="200"/>
      <c r="I937" s="200"/>
      <c r="J937" s="200"/>
      <c r="K937" s="200"/>
      <c r="L937" s="200"/>
      <c r="M937" s="200"/>
      <c r="N937" s="200"/>
      <c r="O937" s="200"/>
      <c r="P937" s="200"/>
      <c r="Q937" s="200"/>
      <c r="R937" s="200"/>
      <c r="S937" s="200"/>
      <c r="T937" s="200"/>
      <c r="U937" s="200"/>
      <c r="V937" s="200"/>
      <c r="W937" s="200"/>
      <c r="X937" s="200"/>
      <c r="Y937" s="200"/>
      <c r="Z937" s="200"/>
      <c r="AA937" s="200"/>
      <c r="AB937" s="200"/>
    </row>
    <row r="938" spans="1:28" ht="15.75" customHeight="1" x14ac:dyDescent="0.25">
      <c r="A938" s="200"/>
      <c r="B938" s="200"/>
      <c r="C938" s="200"/>
      <c r="D938" s="200"/>
      <c r="E938" s="200"/>
      <c r="F938" s="200"/>
      <c r="G938" s="200"/>
      <c r="H938" s="200"/>
      <c r="I938" s="200"/>
      <c r="J938" s="200"/>
      <c r="K938" s="200"/>
      <c r="L938" s="200"/>
      <c r="M938" s="200"/>
      <c r="N938" s="200"/>
      <c r="O938" s="200"/>
      <c r="P938" s="200"/>
      <c r="Q938" s="200"/>
      <c r="R938" s="200"/>
      <c r="S938" s="200"/>
      <c r="T938" s="200"/>
      <c r="U938" s="200"/>
      <c r="V938" s="200"/>
      <c r="W938" s="200"/>
      <c r="X938" s="200"/>
      <c r="Y938" s="200"/>
      <c r="Z938" s="200"/>
      <c r="AA938" s="200"/>
      <c r="AB938" s="200"/>
    </row>
    <row r="939" spans="1:28" ht="15.75" customHeight="1" x14ac:dyDescent="0.25">
      <c r="A939" s="200"/>
      <c r="B939" s="200"/>
      <c r="C939" s="200"/>
      <c r="D939" s="200"/>
      <c r="E939" s="200"/>
      <c r="F939" s="200"/>
      <c r="G939" s="200"/>
      <c r="H939" s="200"/>
      <c r="I939" s="200"/>
      <c r="J939" s="200"/>
      <c r="K939" s="200"/>
      <c r="L939" s="200"/>
      <c r="M939" s="200"/>
      <c r="N939" s="200"/>
      <c r="O939" s="200"/>
      <c r="P939" s="200"/>
      <c r="Q939" s="200"/>
      <c r="R939" s="200"/>
      <c r="S939" s="200"/>
      <c r="T939" s="200"/>
      <c r="U939" s="200"/>
      <c r="V939" s="200"/>
      <c r="W939" s="200"/>
      <c r="X939" s="200"/>
      <c r="Y939" s="200"/>
      <c r="Z939" s="200"/>
      <c r="AA939" s="200"/>
      <c r="AB939" s="200"/>
    </row>
    <row r="940" spans="1:28" ht="15.75" customHeight="1" x14ac:dyDescent="0.25">
      <c r="A940" s="200"/>
      <c r="B940" s="200"/>
      <c r="C940" s="200"/>
      <c r="D940" s="200"/>
      <c r="E940" s="200"/>
      <c r="F940" s="200"/>
      <c r="G940" s="200"/>
      <c r="H940" s="200"/>
      <c r="I940" s="200"/>
      <c r="J940" s="200"/>
      <c r="K940" s="200"/>
      <c r="L940" s="200"/>
      <c r="M940" s="200"/>
      <c r="N940" s="200"/>
      <c r="O940" s="200"/>
      <c r="P940" s="200"/>
      <c r="Q940" s="200"/>
      <c r="R940" s="200"/>
      <c r="S940" s="200"/>
      <c r="T940" s="200"/>
      <c r="U940" s="200"/>
      <c r="V940" s="200"/>
      <c r="W940" s="200"/>
      <c r="X940" s="200"/>
      <c r="Y940" s="200"/>
      <c r="Z940" s="200"/>
      <c r="AA940" s="200"/>
      <c r="AB940" s="200"/>
    </row>
    <row r="941" spans="1:28" ht="15.75" customHeight="1" x14ac:dyDescent="0.25">
      <c r="A941" s="200"/>
      <c r="B941" s="200"/>
      <c r="C941" s="200"/>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c r="AA941" s="200"/>
      <c r="AB941" s="200"/>
    </row>
    <row r="942" spans="1:28" ht="15.75" customHeight="1" x14ac:dyDescent="0.25">
      <c r="A942" s="200"/>
      <c r="B942" s="200"/>
      <c r="C942" s="200"/>
      <c r="D942" s="200"/>
      <c r="E942" s="200"/>
      <c r="F942" s="200"/>
      <c r="G942" s="200"/>
      <c r="H942" s="200"/>
      <c r="I942" s="200"/>
      <c r="J942" s="200"/>
      <c r="K942" s="200"/>
      <c r="L942" s="200"/>
      <c r="M942" s="200"/>
      <c r="N942" s="200"/>
      <c r="O942" s="200"/>
      <c r="P942" s="200"/>
      <c r="Q942" s="200"/>
      <c r="R942" s="200"/>
      <c r="S942" s="200"/>
      <c r="T942" s="200"/>
      <c r="U942" s="200"/>
      <c r="V942" s="200"/>
      <c r="W942" s="200"/>
      <c r="X942" s="200"/>
      <c r="Y942" s="200"/>
      <c r="Z942" s="200"/>
      <c r="AA942" s="200"/>
      <c r="AB942" s="200"/>
    </row>
    <row r="943" spans="1:28" ht="15.75" customHeight="1" x14ac:dyDescent="0.25">
      <c r="A943" s="200"/>
      <c r="B943" s="200"/>
      <c r="C943" s="200"/>
      <c r="D943" s="200"/>
      <c r="E943" s="200"/>
      <c r="F943" s="200"/>
      <c r="G943" s="200"/>
      <c r="H943" s="200"/>
      <c r="I943" s="200"/>
      <c r="J943" s="200"/>
      <c r="K943" s="200"/>
      <c r="L943" s="200"/>
      <c r="M943" s="200"/>
      <c r="N943" s="200"/>
      <c r="O943" s="200"/>
      <c r="P943" s="200"/>
      <c r="Q943" s="200"/>
      <c r="R943" s="200"/>
      <c r="S943" s="200"/>
      <c r="T943" s="200"/>
      <c r="U943" s="200"/>
      <c r="V943" s="200"/>
      <c r="W943" s="200"/>
      <c r="X943" s="200"/>
      <c r="Y943" s="200"/>
      <c r="Z943" s="200"/>
      <c r="AA943" s="200"/>
      <c r="AB943" s="200"/>
    </row>
    <row r="944" spans="1:28" ht="15.75" customHeight="1" x14ac:dyDescent="0.25">
      <c r="A944" s="200"/>
      <c r="B944" s="200"/>
      <c r="C944" s="200"/>
      <c r="D944" s="200"/>
      <c r="E944" s="200"/>
      <c r="F944" s="200"/>
      <c r="G944" s="200"/>
      <c r="H944" s="200"/>
      <c r="I944" s="200"/>
      <c r="J944" s="200"/>
      <c r="K944" s="200"/>
      <c r="L944" s="200"/>
      <c r="M944" s="200"/>
      <c r="N944" s="200"/>
      <c r="O944" s="200"/>
      <c r="P944" s="200"/>
      <c r="Q944" s="200"/>
      <c r="R944" s="200"/>
      <c r="S944" s="200"/>
      <c r="T944" s="200"/>
      <c r="U944" s="200"/>
      <c r="V944" s="200"/>
      <c r="W944" s="200"/>
      <c r="X944" s="200"/>
      <c r="Y944" s="200"/>
      <c r="Z944" s="200"/>
      <c r="AA944" s="200"/>
      <c r="AB944" s="200"/>
    </row>
    <row r="945" spans="1:28" ht="15.75" customHeight="1" x14ac:dyDescent="0.25">
      <c r="A945" s="200"/>
      <c r="B945" s="200"/>
      <c r="C945" s="200"/>
      <c r="D945" s="200"/>
      <c r="E945" s="200"/>
      <c r="F945" s="200"/>
      <c r="G945" s="200"/>
      <c r="H945" s="200"/>
      <c r="I945" s="200"/>
      <c r="J945" s="200"/>
      <c r="K945" s="200"/>
      <c r="L945" s="200"/>
      <c r="M945" s="200"/>
      <c r="N945" s="200"/>
      <c r="O945" s="200"/>
      <c r="P945" s="200"/>
      <c r="Q945" s="200"/>
      <c r="R945" s="200"/>
      <c r="S945" s="200"/>
      <c r="T945" s="200"/>
      <c r="U945" s="200"/>
      <c r="V945" s="200"/>
      <c r="W945" s="200"/>
      <c r="X945" s="200"/>
      <c r="Y945" s="200"/>
      <c r="Z945" s="200"/>
      <c r="AA945" s="200"/>
      <c r="AB945" s="200"/>
    </row>
    <row r="946" spans="1:28" ht="15.75" customHeight="1" x14ac:dyDescent="0.25">
      <c r="A946" s="200"/>
      <c r="B946" s="200"/>
      <c r="C946" s="200"/>
      <c r="D946" s="200"/>
      <c r="E946" s="200"/>
      <c r="F946" s="200"/>
      <c r="G946" s="200"/>
      <c r="H946" s="200"/>
      <c r="I946" s="200"/>
      <c r="J946" s="200"/>
      <c r="K946" s="200"/>
      <c r="L946" s="200"/>
      <c r="M946" s="200"/>
      <c r="N946" s="200"/>
      <c r="O946" s="200"/>
      <c r="P946" s="200"/>
      <c r="Q946" s="200"/>
      <c r="R946" s="200"/>
      <c r="S946" s="200"/>
      <c r="T946" s="200"/>
      <c r="U946" s="200"/>
      <c r="V946" s="200"/>
      <c r="W946" s="200"/>
      <c r="X946" s="200"/>
      <c r="Y946" s="200"/>
      <c r="Z946" s="200"/>
      <c r="AA946" s="200"/>
      <c r="AB946" s="200"/>
    </row>
    <row r="947" spans="1:28" ht="15.75" customHeight="1" x14ac:dyDescent="0.25">
      <c r="A947" s="200"/>
      <c r="B947" s="200"/>
      <c r="C947" s="200"/>
      <c r="D947" s="200"/>
      <c r="E947" s="200"/>
      <c r="F947" s="200"/>
      <c r="G947" s="200"/>
      <c r="H947" s="200"/>
      <c r="I947" s="200"/>
      <c r="J947" s="200"/>
      <c r="K947" s="200"/>
      <c r="L947" s="200"/>
      <c r="M947" s="200"/>
      <c r="N947" s="200"/>
      <c r="O947" s="200"/>
      <c r="P947" s="200"/>
      <c r="Q947" s="200"/>
      <c r="R947" s="200"/>
      <c r="S947" s="200"/>
      <c r="T947" s="200"/>
      <c r="U947" s="200"/>
      <c r="V947" s="200"/>
      <c r="W947" s="200"/>
      <c r="X947" s="200"/>
      <c r="Y947" s="200"/>
      <c r="Z947" s="200"/>
      <c r="AA947" s="200"/>
      <c r="AB947" s="200"/>
    </row>
    <row r="948" spans="1:28" ht="15.75" customHeight="1" x14ac:dyDescent="0.25">
      <c r="A948" s="200"/>
      <c r="B948" s="200"/>
      <c r="C948" s="200"/>
      <c r="D948" s="200"/>
      <c r="E948" s="200"/>
      <c r="F948" s="200"/>
      <c r="G948" s="200"/>
      <c r="H948" s="200"/>
      <c r="I948" s="200"/>
      <c r="J948" s="200"/>
      <c r="K948" s="200"/>
      <c r="L948" s="200"/>
      <c r="M948" s="200"/>
      <c r="N948" s="200"/>
      <c r="O948" s="200"/>
      <c r="P948" s="200"/>
      <c r="Q948" s="200"/>
      <c r="R948" s="200"/>
      <c r="S948" s="200"/>
      <c r="T948" s="200"/>
      <c r="U948" s="200"/>
      <c r="V948" s="200"/>
      <c r="W948" s="200"/>
      <c r="X948" s="200"/>
      <c r="Y948" s="200"/>
      <c r="Z948" s="200"/>
      <c r="AA948" s="200"/>
      <c r="AB948" s="200"/>
    </row>
    <row r="949" spans="1:28" ht="15.75" customHeight="1" x14ac:dyDescent="0.25">
      <c r="A949" s="200"/>
      <c r="B949" s="200"/>
      <c r="C949" s="200"/>
      <c r="D949" s="200"/>
      <c r="E949" s="200"/>
      <c r="F949" s="200"/>
      <c r="G949" s="200"/>
      <c r="H949" s="200"/>
      <c r="I949" s="200"/>
      <c r="J949" s="200"/>
      <c r="K949" s="200"/>
      <c r="L949" s="200"/>
      <c r="M949" s="200"/>
      <c r="N949" s="200"/>
      <c r="O949" s="200"/>
      <c r="P949" s="200"/>
      <c r="Q949" s="200"/>
      <c r="R949" s="200"/>
      <c r="S949" s="200"/>
      <c r="T949" s="200"/>
      <c r="U949" s="200"/>
      <c r="V949" s="200"/>
      <c r="W949" s="200"/>
      <c r="X949" s="200"/>
      <c r="Y949" s="200"/>
      <c r="Z949" s="200"/>
      <c r="AA949" s="200"/>
      <c r="AB949" s="200"/>
    </row>
    <row r="950" spans="1:28" ht="15.75" customHeight="1" x14ac:dyDescent="0.25">
      <c r="A950" s="200"/>
      <c r="B950" s="200"/>
      <c r="C950" s="200"/>
      <c r="D950" s="200"/>
      <c r="E950" s="200"/>
      <c r="F950" s="200"/>
      <c r="G950" s="200"/>
      <c r="H950" s="200"/>
      <c r="I950" s="200"/>
      <c r="J950" s="200"/>
      <c r="K950" s="200"/>
      <c r="L950" s="200"/>
      <c r="M950" s="200"/>
      <c r="N950" s="200"/>
      <c r="O950" s="200"/>
      <c r="P950" s="200"/>
      <c r="Q950" s="200"/>
      <c r="R950" s="200"/>
      <c r="S950" s="200"/>
      <c r="T950" s="200"/>
      <c r="U950" s="200"/>
      <c r="V950" s="200"/>
      <c r="W950" s="200"/>
      <c r="X950" s="200"/>
      <c r="Y950" s="200"/>
      <c r="Z950" s="200"/>
      <c r="AA950" s="200"/>
      <c r="AB950" s="200"/>
    </row>
    <row r="951" spans="1:28" ht="15.75" customHeight="1" x14ac:dyDescent="0.25">
      <c r="A951" s="200"/>
      <c r="B951" s="200"/>
      <c r="C951" s="200"/>
      <c r="D951" s="200"/>
      <c r="E951" s="200"/>
      <c r="F951" s="200"/>
      <c r="G951" s="200"/>
      <c r="H951" s="200"/>
      <c r="I951" s="200"/>
      <c r="J951" s="200"/>
      <c r="K951" s="200"/>
      <c r="L951" s="200"/>
      <c r="M951" s="200"/>
      <c r="N951" s="200"/>
      <c r="O951" s="200"/>
      <c r="P951" s="200"/>
      <c r="Q951" s="200"/>
      <c r="R951" s="200"/>
      <c r="S951" s="200"/>
      <c r="T951" s="200"/>
      <c r="U951" s="200"/>
      <c r="V951" s="200"/>
      <c r="W951" s="200"/>
      <c r="X951" s="200"/>
      <c r="Y951" s="200"/>
      <c r="Z951" s="200"/>
      <c r="AA951" s="200"/>
      <c r="AB951" s="200"/>
    </row>
    <row r="952" spans="1:28" ht="15.75" customHeight="1" x14ac:dyDescent="0.25">
      <c r="A952" s="200"/>
      <c r="B952" s="200"/>
      <c r="C952" s="200"/>
      <c r="D952" s="200"/>
      <c r="E952" s="200"/>
      <c r="F952" s="200"/>
      <c r="G952" s="200"/>
      <c r="H952" s="200"/>
      <c r="I952" s="200"/>
      <c r="J952" s="200"/>
      <c r="K952" s="200"/>
      <c r="L952" s="200"/>
      <c r="M952" s="200"/>
      <c r="N952" s="200"/>
      <c r="O952" s="200"/>
      <c r="P952" s="200"/>
      <c r="Q952" s="200"/>
      <c r="R952" s="200"/>
      <c r="S952" s="200"/>
      <c r="T952" s="200"/>
      <c r="U952" s="200"/>
      <c r="V952" s="200"/>
      <c r="W952" s="200"/>
      <c r="X952" s="200"/>
      <c r="Y952" s="200"/>
      <c r="Z952" s="200"/>
      <c r="AA952" s="200"/>
      <c r="AB952" s="200"/>
    </row>
    <row r="953" spans="1:28" ht="15.75" customHeight="1" x14ac:dyDescent="0.25">
      <c r="A953" s="200"/>
      <c r="B953" s="200"/>
      <c r="C953" s="200"/>
      <c r="D953" s="200"/>
      <c r="E953" s="200"/>
      <c r="F953" s="200"/>
      <c r="G953" s="200"/>
      <c r="H953" s="200"/>
      <c r="I953" s="200"/>
      <c r="J953" s="200"/>
      <c r="K953" s="200"/>
      <c r="L953" s="200"/>
      <c r="M953" s="200"/>
      <c r="N953" s="200"/>
      <c r="O953" s="200"/>
      <c r="P953" s="200"/>
      <c r="Q953" s="200"/>
      <c r="R953" s="200"/>
      <c r="S953" s="200"/>
      <c r="T953" s="200"/>
      <c r="U953" s="200"/>
      <c r="V953" s="200"/>
      <c r="W953" s="200"/>
      <c r="X953" s="200"/>
      <c r="Y953" s="200"/>
      <c r="Z953" s="200"/>
      <c r="AA953" s="200"/>
      <c r="AB953" s="200"/>
    </row>
    <row r="954" spans="1:28" ht="15.75" customHeight="1" x14ac:dyDescent="0.25">
      <c r="A954" s="200"/>
      <c r="B954" s="200"/>
      <c r="C954" s="200"/>
      <c r="D954" s="200"/>
      <c r="E954" s="200"/>
      <c r="F954" s="200"/>
      <c r="G954" s="200"/>
      <c r="H954" s="200"/>
      <c r="I954" s="200"/>
      <c r="J954" s="200"/>
      <c r="K954" s="200"/>
      <c r="L954" s="200"/>
      <c r="M954" s="200"/>
      <c r="N954" s="200"/>
      <c r="O954" s="200"/>
      <c r="P954" s="200"/>
      <c r="Q954" s="200"/>
      <c r="R954" s="200"/>
      <c r="S954" s="200"/>
      <c r="T954" s="200"/>
      <c r="U954" s="200"/>
      <c r="V954" s="200"/>
      <c r="W954" s="200"/>
      <c r="X954" s="200"/>
      <c r="Y954" s="200"/>
      <c r="Z954" s="200"/>
      <c r="AA954" s="200"/>
      <c r="AB954" s="200"/>
    </row>
    <row r="955" spans="1:28" ht="15.75" customHeight="1" x14ac:dyDescent="0.25">
      <c r="A955" s="200"/>
      <c r="B955" s="200"/>
      <c r="C955" s="200"/>
      <c r="D955" s="200"/>
      <c r="E955" s="200"/>
      <c r="F955" s="200"/>
      <c r="G955" s="200"/>
      <c r="H955" s="200"/>
      <c r="I955" s="200"/>
      <c r="J955" s="200"/>
      <c r="K955" s="200"/>
      <c r="L955" s="200"/>
      <c r="M955" s="200"/>
      <c r="N955" s="200"/>
      <c r="O955" s="200"/>
      <c r="P955" s="200"/>
      <c r="Q955" s="200"/>
      <c r="R955" s="200"/>
      <c r="S955" s="200"/>
      <c r="T955" s="200"/>
      <c r="U955" s="200"/>
      <c r="V955" s="200"/>
      <c r="W955" s="200"/>
      <c r="X955" s="200"/>
      <c r="Y955" s="200"/>
      <c r="Z955" s="200"/>
      <c r="AA955" s="200"/>
      <c r="AB955" s="200"/>
    </row>
    <row r="956" spans="1:28" ht="15.75" customHeight="1" x14ac:dyDescent="0.25">
      <c r="A956" s="200"/>
      <c r="B956" s="200"/>
      <c r="C956" s="200"/>
      <c r="D956" s="200"/>
      <c r="E956" s="200"/>
      <c r="F956" s="200"/>
      <c r="G956" s="200"/>
      <c r="H956" s="200"/>
      <c r="I956" s="200"/>
      <c r="J956" s="200"/>
      <c r="K956" s="200"/>
      <c r="L956" s="200"/>
      <c r="M956" s="200"/>
      <c r="N956" s="200"/>
      <c r="O956" s="200"/>
      <c r="P956" s="200"/>
      <c r="Q956" s="200"/>
      <c r="R956" s="200"/>
      <c r="S956" s="200"/>
      <c r="T956" s="200"/>
      <c r="U956" s="200"/>
      <c r="V956" s="200"/>
      <c r="W956" s="200"/>
      <c r="X956" s="200"/>
      <c r="Y956" s="200"/>
      <c r="Z956" s="200"/>
      <c r="AA956" s="200"/>
      <c r="AB956" s="200"/>
    </row>
    <row r="957" spans="1:28" ht="15.75" customHeight="1" x14ac:dyDescent="0.25">
      <c r="A957" s="200"/>
      <c r="B957" s="200"/>
      <c r="C957" s="200"/>
      <c r="D957" s="200"/>
      <c r="E957" s="200"/>
      <c r="F957" s="200"/>
      <c r="G957" s="200"/>
      <c r="H957" s="200"/>
      <c r="I957" s="200"/>
      <c r="J957" s="200"/>
      <c r="K957" s="200"/>
      <c r="L957" s="200"/>
      <c r="M957" s="200"/>
      <c r="N957" s="200"/>
      <c r="O957" s="200"/>
      <c r="P957" s="200"/>
      <c r="Q957" s="200"/>
      <c r="R957" s="200"/>
      <c r="S957" s="200"/>
      <c r="T957" s="200"/>
      <c r="U957" s="200"/>
      <c r="V957" s="200"/>
      <c r="W957" s="200"/>
      <c r="X957" s="200"/>
      <c r="Y957" s="200"/>
      <c r="Z957" s="200"/>
      <c r="AA957" s="200"/>
      <c r="AB957" s="200"/>
    </row>
    <row r="958" spans="1:28" ht="15.75" customHeight="1" x14ac:dyDescent="0.25">
      <c r="A958" s="200"/>
      <c r="B958" s="200"/>
      <c r="C958" s="200"/>
      <c r="D958" s="200"/>
      <c r="E958" s="200"/>
      <c r="F958" s="200"/>
      <c r="G958" s="200"/>
      <c r="H958" s="200"/>
      <c r="I958" s="200"/>
      <c r="J958" s="200"/>
      <c r="K958" s="200"/>
      <c r="L958" s="200"/>
      <c r="M958" s="200"/>
      <c r="N958" s="200"/>
      <c r="O958" s="200"/>
      <c r="P958" s="200"/>
      <c r="Q958" s="200"/>
      <c r="R958" s="200"/>
      <c r="S958" s="200"/>
      <c r="T958" s="200"/>
      <c r="U958" s="200"/>
      <c r="V958" s="200"/>
      <c r="W958" s="200"/>
      <c r="X958" s="200"/>
      <c r="Y958" s="200"/>
      <c r="Z958" s="200"/>
      <c r="AA958" s="200"/>
      <c r="AB958" s="200"/>
    </row>
    <row r="959" spans="1:28" ht="15.75" customHeight="1" x14ac:dyDescent="0.25">
      <c r="A959" s="200"/>
      <c r="B959" s="200"/>
      <c r="C959" s="200"/>
      <c r="D959" s="200"/>
      <c r="E959" s="200"/>
      <c r="F959" s="200"/>
      <c r="G959" s="200"/>
      <c r="H959" s="200"/>
      <c r="I959" s="200"/>
      <c r="J959" s="200"/>
      <c r="K959" s="200"/>
      <c r="L959" s="200"/>
      <c r="M959" s="200"/>
      <c r="N959" s="200"/>
      <c r="O959" s="200"/>
      <c r="P959" s="200"/>
      <c r="Q959" s="200"/>
      <c r="R959" s="200"/>
      <c r="S959" s="200"/>
      <c r="T959" s="200"/>
      <c r="U959" s="200"/>
      <c r="V959" s="200"/>
      <c r="W959" s="200"/>
      <c r="X959" s="200"/>
      <c r="Y959" s="200"/>
      <c r="Z959" s="200"/>
      <c r="AA959" s="200"/>
      <c r="AB959" s="200"/>
    </row>
    <row r="960" spans="1:28" ht="15.75" customHeight="1" x14ac:dyDescent="0.25">
      <c r="A960" s="200"/>
      <c r="B960" s="200"/>
      <c r="C960" s="200"/>
      <c r="D960" s="200"/>
      <c r="E960" s="200"/>
      <c r="F960" s="200"/>
      <c r="G960" s="200"/>
      <c r="H960" s="200"/>
      <c r="I960" s="200"/>
      <c r="J960" s="200"/>
      <c r="K960" s="200"/>
      <c r="L960" s="200"/>
      <c r="M960" s="200"/>
      <c r="N960" s="200"/>
      <c r="O960" s="200"/>
      <c r="P960" s="200"/>
      <c r="Q960" s="200"/>
      <c r="R960" s="200"/>
      <c r="S960" s="200"/>
      <c r="T960" s="200"/>
      <c r="U960" s="200"/>
      <c r="V960" s="200"/>
      <c r="W960" s="200"/>
      <c r="X960" s="200"/>
      <c r="Y960" s="200"/>
      <c r="Z960" s="200"/>
      <c r="AA960" s="200"/>
      <c r="AB960" s="200"/>
    </row>
    <row r="961" spans="1:28" ht="15.75" customHeight="1" x14ac:dyDescent="0.25">
      <c r="A961" s="200"/>
      <c r="B961" s="200"/>
      <c r="C961" s="200"/>
      <c r="D961" s="200"/>
      <c r="E961" s="200"/>
      <c r="F961" s="200"/>
      <c r="G961" s="200"/>
      <c r="H961" s="200"/>
      <c r="I961" s="200"/>
      <c r="J961" s="200"/>
      <c r="K961" s="200"/>
      <c r="L961" s="200"/>
      <c r="M961" s="200"/>
      <c r="N961" s="200"/>
      <c r="O961" s="200"/>
      <c r="P961" s="200"/>
      <c r="Q961" s="200"/>
      <c r="R961" s="200"/>
      <c r="S961" s="200"/>
      <c r="T961" s="200"/>
      <c r="U961" s="200"/>
      <c r="V961" s="200"/>
      <c r="W961" s="200"/>
      <c r="X961" s="200"/>
      <c r="Y961" s="200"/>
      <c r="Z961" s="200"/>
      <c r="AA961" s="200"/>
      <c r="AB961" s="200"/>
    </row>
    <row r="962" spans="1:28" ht="15.75" customHeight="1" x14ac:dyDescent="0.25">
      <c r="A962" s="200"/>
      <c r="B962" s="200"/>
      <c r="C962" s="200"/>
      <c r="D962" s="200"/>
      <c r="E962" s="200"/>
      <c r="F962" s="200"/>
      <c r="G962" s="200"/>
      <c r="H962" s="200"/>
      <c r="I962" s="200"/>
      <c r="J962" s="200"/>
      <c r="K962" s="200"/>
      <c r="L962" s="200"/>
      <c r="M962" s="200"/>
      <c r="N962" s="200"/>
      <c r="O962" s="200"/>
      <c r="P962" s="200"/>
      <c r="Q962" s="200"/>
      <c r="R962" s="200"/>
      <c r="S962" s="200"/>
      <c r="T962" s="200"/>
      <c r="U962" s="200"/>
      <c r="V962" s="200"/>
      <c r="W962" s="200"/>
      <c r="X962" s="200"/>
      <c r="Y962" s="200"/>
      <c r="Z962" s="200"/>
      <c r="AA962" s="200"/>
      <c r="AB962" s="200"/>
    </row>
    <row r="963" spans="1:28" ht="15.75" customHeight="1" x14ac:dyDescent="0.25">
      <c r="A963" s="200"/>
      <c r="B963" s="200"/>
      <c r="C963" s="200"/>
      <c r="D963" s="200"/>
      <c r="E963" s="200"/>
      <c r="F963" s="200"/>
      <c r="G963" s="200"/>
      <c r="H963" s="200"/>
      <c r="I963" s="200"/>
      <c r="J963" s="200"/>
      <c r="K963" s="200"/>
      <c r="L963" s="200"/>
      <c r="M963" s="200"/>
      <c r="N963" s="200"/>
      <c r="O963" s="200"/>
      <c r="P963" s="200"/>
      <c r="Q963" s="200"/>
      <c r="R963" s="200"/>
      <c r="S963" s="200"/>
      <c r="T963" s="200"/>
      <c r="U963" s="200"/>
      <c r="V963" s="200"/>
      <c r="W963" s="200"/>
      <c r="X963" s="200"/>
      <c r="Y963" s="200"/>
      <c r="Z963" s="200"/>
      <c r="AA963" s="200"/>
      <c r="AB963" s="200"/>
    </row>
    <row r="964" spans="1:28" ht="15.75" customHeight="1" x14ac:dyDescent="0.25">
      <c r="A964" s="200"/>
      <c r="B964" s="200"/>
      <c r="C964" s="200"/>
      <c r="D964" s="200"/>
      <c r="E964" s="200"/>
      <c r="F964" s="200"/>
      <c r="G964" s="200"/>
      <c r="H964" s="200"/>
      <c r="I964" s="200"/>
      <c r="J964" s="200"/>
      <c r="K964" s="200"/>
      <c r="L964" s="200"/>
      <c r="M964" s="200"/>
      <c r="N964" s="200"/>
      <c r="O964" s="200"/>
      <c r="P964" s="200"/>
      <c r="Q964" s="200"/>
      <c r="R964" s="200"/>
      <c r="S964" s="200"/>
      <c r="T964" s="200"/>
      <c r="U964" s="200"/>
      <c r="V964" s="200"/>
      <c r="W964" s="200"/>
      <c r="X964" s="200"/>
      <c r="Y964" s="200"/>
      <c r="Z964" s="200"/>
      <c r="AA964" s="200"/>
      <c r="AB964" s="200"/>
    </row>
    <row r="965" spans="1:28" ht="15.75" customHeight="1" x14ac:dyDescent="0.25">
      <c r="A965" s="200"/>
      <c r="B965" s="200"/>
      <c r="C965" s="200"/>
      <c r="D965" s="200"/>
      <c r="E965" s="200"/>
      <c r="F965" s="200"/>
      <c r="G965" s="200"/>
      <c r="H965" s="200"/>
      <c r="I965" s="200"/>
      <c r="J965" s="200"/>
      <c r="K965" s="200"/>
      <c r="L965" s="200"/>
      <c r="M965" s="200"/>
      <c r="N965" s="200"/>
      <c r="O965" s="200"/>
      <c r="P965" s="200"/>
      <c r="Q965" s="200"/>
      <c r="R965" s="200"/>
      <c r="S965" s="200"/>
      <c r="T965" s="200"/>
      <c r="U965" s="200"/>
      <c r="V965" s="200"/>
      <c r="W965" s="200"/>
      <c r="X965" s="200"/>
      <c r="Y965" s="200"/>
      <c r="Z965" s="200"/>
      <c r="AA965" s="200"/>
      <c r="AB965" s="200"/>
    </row>
    <row r="966" spans="1:28" ht="15.75" customHeight="1" x14ac:dyDescent="0.25">
      <c r="A966" s="200"/>
      <c r="B966" s="200"/>
      <c r="C966" s="200"/>
      <c r="D966" s="200"/>
      <c r="E966" s="200"/>
      <c r="F966" s="200"/>
      <c r="G966" s="200"/>
      <c r="H966" s="200"/>
      <c r="I966" s="200"/>
      <c r="J966" s="200"/>
      <c r="K966" s="200"/>
      <c r="L966" s="200"/>
      <c r="M966" s="200"/>
      <c r="N966" s="200"/>
      <c r="O966" s="200"/>
      <c r="P966" s="200"/>
      <c r="Q966" s="200"/>
      <c r="R966" s="200"/>
      <c r="S966" s="200"/>
      <c r="T966" s="200"/>
      <c r="U966" s="200"/>
      <c r="V966" s="200"/>
      <c r="W966" s="200"/>
      <c r="X966" s="200"/>
      <c r="Y966" s="200"/>
      <c r="Z966" s="200"/>
      <c r="AA966" s="200"/>
      <c r="AB966" s="200"/>
    </row>
    <row r="967" spans="1:28" ht="15.75" customHeight="1" x14ac:dyDescent="0.25">
      <c r="A967" s="200"/>
      <c r="B967" s="200"/>
      <c r="C967" s="200"/>
      <c r="D967" s="200"/>
      <c r="E967" s="200"/>
      <c r="F967" s="200"/>
      <c r="G967" s="200"/>
      <c r="H967" s="200"/>
      <c r="I967" s="200"/>
      <c r="J967" s="200"/>
      <c r="K967" s="200"/>
      <c r="L967" s="200"/>
      <c r="M967" s="200"/>
      <c r="N967" s="200"/>
      <c r="O967" s="200"/>
      <c r="P967" s="200"/>
      <c r="Q967" s="200"/>
      <c r="R967" s="200"/>
      <c r="S967" s="200"/>
      <c r="T967" s="200"/>
      <c r="U967" s="200"/>
      <c r="V967" s="200"/>
      <c r="W967" s="200"/>
      <c r="X967" s="200"/>
      <c r="Y967" s="200"/>
      <c r="Z967" s="200"/>
      <c r="AA967" s="200"/>
      <c r="AB967" s="200"/>
    </row>
    <row r="968" spans="1:28" ht="15.75" customHeight="1" x14ac:dyDescent="0.25">
      <c r="A968" s="200"/>
      <c r="B968" s="200"/>
      <c r="C968" s="200"/>
      <c r="D968" s="200"/>
      <c r="E968" s="200"/>
      <c r="F968" s="200"/>
      <c r="G968" s="200"/>
      <c r="H968" s="200"/>
      <c r="I968" s="200"/>
      <c r="J968" s="200"/>
      <c r="K968" s="200"/>
      <c r="L968" s="200"/>
      <c r="M968" s="200"/>
      <c r="N968" s="200"/>
      <c r="O968" s="200"/>
      <c r="P968" s="200"/>
      <c r="Q968" s="200"/>
      <c r="R968" s="200"/>
      <c r="S968" s="200"/>
      <c r="T968" s="200"/>
      <c r="U968" s="200"/>
      <c r="V968" s="200"/>
      <c r="W968" s="200"/>
      <c r="X968" s="200"/>
      <c r="Y968" s="200"/>
      <c r="Z968" s="200"/>
      <c r="AA968" s="200"/>
      <c r="AB968" s="200"/>
    </row>
    <row r="969" spans="1:28" ht="15.75" customHeight="1" x14ac:dyDescent="0.25">
      <c r="A969" s="200"/>
      <c r="B969" s="200"/>
      <c r="C969" s="200"/>
      <c r="D969" s="200"/>
      <c r="E969" s="200"/>
      <c r="F969" s="200"/>
      <c r="G969" s="200"/>
      <c r="H969" s="200"/>
      <c r="I969" s="200"/>
      <c r="J969" s="200"/>
      <c r="K969" s="200"/>
      <c r="L969" s="200"/>
      <c r="M969" s="200"/>
      <c r="N969" s="200"/>
      <c r="O969" s="200"/>
      <c r="P969" s="200"/>
      <c r="Q969" s="200"/>
      <c r="R969" s="200"/>
      <c r="S969" s="200"/>
      <c r="T969" s="200"/>
      <c r="U969" s="200"/>
      <c r="V969" s="200"/>
      <c r="W969" s="200"/>
      <c r="X969" s="200"/>
      <c r="Y969" s="200"/>
      <c r="Z969" s="200"/>
      <c r="AA969" s="200"/>
      <c r="AB969" s="200"/>
    </row>
    <row r="970" spans="1:28" ht="15.75" customHeight="1" x14ac:dyDescent="0.25">
      <c r="A970" s="200"/>
      <c r="B970" s="200"/>
      <c r="C970" s="200"/>
      <c r="D970" s="200"/>
      <c r="E970" s="200"/>
      <c r="F970" s="200"/>
      <c r="G970" s="200"/>
      <c r="H970" s="200"/>
      <c r="I970" s="200"/>
      <c r="J970" s="200"/>
      <c r="K970" s="200"/>
      <c r="L970" s="200"/>
      <c r="M970" s="200"/>
      <c r="N970" s="200"/>
      <c r="O970" s="200"/>
      <c r="P970" s="200"/>
      <c r="Q970" s="200"/>
      <c r="R970" s="200"/>
      <c r="S970" s="200"/>
      <c r="T970" s="200"/>
      <c r="U970" s="200"/>
      <c r="V970" s="200"/>
      <c r="W970" s="200"/>
      <c r="X970" s="200"/>
      <c r="Y970" s="200"/>
      <c r="Z970" s="200"/>
      <c r="AA970" s="200"/>
      <c r="AB970" s="200"/>
    </row>
    <row r="971" spans="1:28" ht="15.75" customHeight="1" x14ac:dyDescent="0.25">
      <c r="A971" s="200"/>
      <c r="B971" s="200"/>
      <c r="C971" s="200"/>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200"/>
      <c r="AA971" s="200"/>
      <c r="AB971" s="200"/>
    </row>
    <row r="972" spans="1:28" ht="15.75" customHeight="1" x14ac:dyDescent="0.25">
      <c r="A972" s="200"/>
      <c r="B972" s="200"/>
      <c r="C972" s="200"/>
      <c r="D972" s="200"/>
      <c r="E972" s="200"/>
      <c r="F972" s="200"/>
      <c r="G972" s="200"/>
      <c r="H972" s="200"/>
      <c r="I972" s="200"/>
      <c r="J972" s="200"/>
      <c r="K972" s="200"/>
      <c r="L972" s="200"/>
      <c r="M972" s="200"/>
      <c r="N972" s="200"/>
      <c r="O972" s="200"/>
      <c r="P972" s="200"/>
      <c r="Q972" s="200"/>
      <c r="R972" s="200"/>
      <c r="S972" s="200"/>
      <c r="T972" s="200"/>
      <c r="U972" s="200"/>
      <c r="V972" s="200"/>
      <c r="W972" s="200"/>
      <c r="X972" s="200"/>
      <c r="Y972" s="200"/>
      <c r="Z972" s="200"/>
      <c r="AA972" s="200"/>
      <c r="AB972" s="200"/>
    </row>
    <row r="973" spans="1:28" ht="15.75" customHeight="1" x14ac:dyDescent="0.25">
      <c r="A973" s="200"/>
      <c r="B973" s="200"/>
      <c r="C973" s="200"/>
      <c r="D973" s="200"/>
      <c r="E973" s="200"/>
      <c r="F973" s="200"/>
      <c r="G973" s="200"/>
      <c r="H973" s="200"/>
      <c r="I973" s="200"/>
      <c r="J973" s="200"/>
      <c r="K973" s="200"/>
      <c r="L973" s="200"/>
      <c r="M973" s="200"/>
      <c r="N973" s="200"/>
      <c r="O973" s="200"/>
      <c r="P973" s="200"/>
      <c r="Q973" s="200"/>
      <c r="R973" s="200"/>
      <c r="S973" s="200"/>
      <c r="T973" s="200"/>
      <c r="U973" s="200"/>
      <c r="V973" s="200"/>
      <c r="W973" s="200"/>
      <c r="X973" s="200"/>
      <c r="Y973" s="200"/>
      <c r="Z973" s="200"/>
      <c r="AA973" s="200"/>
      <c r="AB973" s="200"/>
    </row>
    <row r="974" spans="1:28" ht="15.75" customHeight="1" x14ac:dyDescent="0.25">
      <c r="A974" s="200"/>
      <c r="B974" s="200"/>
      <c r="C974" s="200"/>
      <c r="D974" s="200"/>
      <c r="E974" s="200"/>
      <c r="F974" s="200"/>
      <c r="G974" s="200"/>
      <c r="H974" s="200"/>
      <c r="I974" s="200"/>
      <c r="J974" s="200"/>
      <c r="K974" s="200"/>
      <c r="L974" s="200"/>
      <c r="M974" s="200"/>
      <c r="N974" s="200"/>
      <c r="O974" s="200"/>
      <c r="P974" s="200"/>
      <c r="Q974" s="200"/>
      <c r="R974" s="200"/>
      <c r="S974" s="200"/>
      <c r="T974" s="200"/>
      <c r="U974" s="200"/>
      <c r="V974" s="200"/>
      <c r="W974" s="200"/>
      <c r="X974" s="200"/>
      <c r="Y974" s="200"/>
      <c r="Z974" s="200"/>
      <c r="AA974" s="200"/>
      <c r="AB974" s="200"/>
    </row>
    <row r="975" spans="1:28" ht="15.75" customHeight="1" x14ac:dyDescent="0.25">
      <c r="A975" s="200"/>
      <c r="B975" s="200"/>
      <c r="C975" s="200"/>
      <c r="D975" s="200"/>
      <c r="E975" s="200"/>
      <c r="F975" s="200"/>
      <c r="G975" s="200"/>
      <c r="H975" s="200"/>
      <c r="I975" s="200"/>
      <c r="J975" s="200"/>
      <c r="K975" s="200"/>
      <c r="L975" s="200"/>
      <c r="M975" s="200"/>
      <c r="N975" s="200"/>
      <c r="O975" s="200"/>
      <c r="P975" s="200"/>
      <c r="Q975" s="200"/>
      <c r="R975" s="200"/>
      <c r="S975" s="200"/>
      <c r="T975" s="200"/>
      <c r="U975" s="200"/>
      <c r="V975" s="200"/>
      <c r="W975" s="200"/>
      <c r="X975" s="200"/>
      <c r="Y975" s="200"/>
      <c r="Z975" s="200"/>
      <c r="AA975" s="200"/>
      <c r="AB975" s="200"/>
    </row>
    <row r="976" spans="1:28" ht="15.75" customHeight="1" x14ac:dyDescent="0.25">
      <c r="A976" s="200"/>
      <c r="B976" s="200"/>
      <c r="C976" s="200"/>
      <c r="D976" s="200"/>
      <c r="E976" s="200"/>
      <c r="F976" s="200"/>
      <c r="G976" s="200"/>
      <c r="H976" s="200"/>
      <c r="I976" s="200"/>
      <c r="J976" s="200"/>
      <c r="K976" s="200"/>
      <c r="L976" s="200"/>
      <c r="M976" s="200"/>
      <c r="N976" s="200"/>
      <c r="O976" s="200"/>
      <c r="P976" s="200"/>
      <c r="Q976" s="200"/>
      <c r="R976" s="200"/>
      <c r="S976" s="200"/>
      <c r="T976" s="200"/>
      <c r="U976" s="200"/>
      <c r="V976" s="200"/>
      <c r="W976" s="200"/>
      <c r="X976" s="200"/>
      <c r="Y976" s="200"/>
      <c r="Z976" s="200"/>
      <c r="AA976" s="200"/>
      <c r="AB976" s="200"/>
    </row>
    <row r="977" spans="1:28" ht="15.75" customHeight="1" x14ac:dyDescent="0.25">
      <c r="A977" s="200"/>
      <c r="B977" s="200"/>
      <c r="C977" s="200"/>
      <c r="D977" s="200"/>
      <c r="E977" s="200"/>
      <c r="F977" s="200"/>
      <c r="G977" s="200"/>
      <c r="H977" s="200"/>
      <c r="I977" s="200"/>
      <c r="J977" s="200"/>
      <c r="K977" s="200"/>
      <c r="L977" s="200"/>
      <c r="M977" s="200"/>
      <c r="N977" s="200"/>
      <c r="O977" s="200"/>
      <c r="P977" s="200"/>
      <c r="Q977" s="200"/>
      <c r="R977" s="200"/>
      <c r="S977" s="200"/>
      <c r="T977" s="200"/>
      <c r="U977" s="200"/>
      <c r="V977" s="200"/>
      <c r="W977" s="200"/>
      <c r="X977" s="200"/>
      <c r="Y977" s="200"/>
      <c r="Z977" s="200"/>
      <c r="AA977" s="200"/>
      <c r="AB977" s="200"/>
    </row>
    <row r="978" spans="1:28" ht="15.75" customHeight="1" x14ac:dyDescent="0.25">
      <c r="A978" s="200"/>
      <c r="B978" s="200"/>
      <c r="C978" s="200"/>
      <c r="D978" s="200"/>
      <c r="E978" s="200"/>
      <c r="F978" s="200"/>
      <c r="G978" s="200"/>
      <c r="H978" s="200"/>
      <c r="I978" s="200"/>
      <c r="J978" s="200"/>
      <c r="K978" s="200"/>
      <c r="L978" s="200"/>
      <c r="M978" s="200"/>
      <c r="N978" s="200"/>
      <c r="O978" s="200"/>
      <c r="P978" s="200"/>
      <c r="Q978" s="200"/>
      <c r="R978" s="200"/>
      <c r="S978" s="200"/>
      <c r="T978" s="200"/>
      <c r="U978" s="200"/>
      <c r="V978" s="200"/>
      <c r="W978" s="200"/>
      <c r="X978" s="200"/>
      <c r="Y978" s="200"/>
      <c r="Z978" s="200"/>
      <c r="AA978" s="200"/>
      <c r="AB978" s="200"/>
    </row>
    <row r="979" spans="1:28" ht="15.75" customHeight="1" x14ac:dyDescent="0.25">
      <c r="A979" s="200"/>
      <c r="B979" s="200"/>
      <c r="C979" s="200"/>
      <c r="D979" s="200"/>
      <c r="E979" s="200"/>
      <c r="F979" s="200"/>
      <c r="G979" s="200"/>
      <c r="H979" s="200"/>
      <c r="I979" s="200"/>
      <c r="J979" s="200"/>
      <c r="K979" s="200"/>
      <c r="L979" s="200"/>
      <c r="M979" s="200"/>
      <c r="N979" s="200"/>
      <c r="O979" s="200"/>
      <c r="P979" s="200"/>
      <c r="Q979" s="200"/>
      <c r="R979" s="200"/>
      <c r="S979" s="200"/>
      <c r="T979" s="200"/>
      <c r="U979" s="200"/>
      <c r="V979" s="200"/>
      <c r="W979" s="200"/>
      <c r="X979" s="200"/>
      <c r="Y979" s="200"/>
      <c r="Z979" s="200"/>
      <c r="AA979" s="200"/>
      <c r="AB979" s="200"/>
    </row>
    <row r="980" spans="1:28" ht="15.75" customHeight="1" x14ac:dyDescent="0.25">
      <c r="A980" s="200"/>
      <c r="B980" s="200"/>
      <c r="C980" s="200"/>
      <c r="D980" s="200"/>
      <c r="E980" s="200"/>
      <c r="F980" s="200"/>
      <c r="G980" s="200"/>
      <c r="H980" s="200"/>
      <c r="I980" s="200"/>
      <c r="J980" s="200"/>
      <c r="K980" s="200"/>
      <c r="L980" s="200"/>
      <c r="M980" s="200"/>
      <c r="N980" s="200"/>
      <c r="O980" s="200"/>
      <c r="P980" s="200"/>
      <c r="Q980" s="200"/>
      <c r="R980" s="200"/>
      <c r="S980" s="200"/>
      <c r="T980" s="200"/>
      <c r="U980" s="200"/>
      <c r="V980" s="200"/>
      <c r="W980" s="200"/>
      <c r="X980" s="200"/>
      <c r="Y980" s="200"/>
      <c r="Z980" s="200"/>
      <c r="AA980" s="200"/>
      <c r="AB980" s="200"/>
    </row>
    <row r="981" spans="1:28" ht="15.75" customHeight="1" x14ac:dyDescent="0.25">
      <c r="A981" s="200"/>
      <c r="B981" s="200"/>
      <c r="C981" s="200"/>
      <c r="D981" s="200"/>
      <c r="E981" s="200"/>
      <c r="F981" s="200"/>
      <c r="G981" s="200"/>
      <c r="H981" s="200"/>
      <c r="I981" s="200"/>
      <c r="J981" s="200"/>
      <c r="K981" s="200"/>
      <c r="L981" s="200"/>
      <c r="M981" s="200"/>
      <c r="N981" s="200"/>
      <c r="O981" s="200"/>
      <c r="P981" s="200"/>
      <c r="Q981" s="200"/>
      <c r="R981" s="200"/>
      <c r="S981" s="200"/>
      <c r="T981" s="200"/>
      <c r="U981" s="200"/>
      <c r="V981" s="200"/>
      <c r="W981" s="200"/>
      <c r="X981" s="200"/>
      <c r="Y981" s="200"/>
      <c r="Z981" s="200"/>
      <c r="AA981" s="200"/>
      <c r="AB981" s="200"/>
    </row>
    <row r="982" spans="1:28" ht="15.75" customHeight="1" x14ac:dyDescent="0.25">
      <c r="A982" s="200"/>
      <c r="B982" s="200"/>
      <c r="C982" s="200"/>
      <c r="D982" s="200"/>
      <c r="E982" s="200"/>
      <c r="F982" s="200"/>
      <c r="G982" s="200"/>
      <c r="H982" s="200"/>
      <c r="I982" s="200"/>
      <c r="J982" s="200"/>
      <c r="K982" s="200"/>
      <c r="L982" s="200"/>
      <c r="M982" s="200"/>
      <c r="N982" s="200"/>
      <c r="O982" s="200"/>
      <c r="P982" s="200"/>
      <c r="Q982" s="200"/>
      <c r="R982" s="200"/>
      <c r="S982" s="200"/>
      <c r="T982" s="200"/>
      <c r="U982" s="200"/>
      <c r="V982" s="200"/>
      <c r="W982" s="200"/>
      <c r="X982" s="200"/>
      <c r="Y982" s="200"/>
      <c r="Z982" s="200"/>
      <c r="AA982" s="200"/>
      <c r="AB982" s="200"/>
    </row>
    <row r="983" spans="1:28" ht="15.75" customHeight="1" x14ac:dyDescent="0.25">
      <c r="A983" s="200"/>
      <c r="B983" s="200"/>
      <c r="C983" s="200"/>
      <c r="D983" s="200"/>
      <c r="E983" s="200"/>
      <c r="F983" s="200"/>
      <c r="G983" s="200"/>
      <c r="H983" s="200"/>
      <c r="I983" s="200"/>
      <c r="J983" s="200"/>
      <c r="K983" s="200"/>
      <c r="L983" s="200"/>
      <c r="M983" s="200"/>
      <c r="N983" s="200"/>
      <c r="O983" s="200"/>
      <c r="P983" s="200"/>
      <c r="Q983" s="200"/>
      <c r="R983" s="200"/>
      <c r="S983" s="200"/>
      <c r="T983" s="200"/>
      <c r="U983" s="200"/>
      <c r="V983" s="200"/>
      <c r="W983" s="200"/>
      <c r="X983" s="200"/>
      <c r="Y983" s="200"/>
      <c r="Z983" s="200"/>
      <c r="AA983" s="200"/>
      <c r="AB983" s="200"/>
    </row>
    <row r="984" spans="1:28" ht="15.75" customHeight="1" x14ac:dyDescent="0.25">
      <c r="A984" s="200"/>
      <c r="B984" s="200"/>
      <c r="C984" s="200"/>
      <c r="D984" s="200"/>
      <c r="E984" s="200"/>
      <c r="F984" s="200"/>
      <c r="G984" s="200"/>
      <c r="H984" s="200"/>
      <c r="I984" s="200"/>
      <c r="J984" s="200"/>
      <c r="K984" s="200"/>
      <c r="L984" s="200"/>
      <c r="M984" s="200"/>
      <c r="N984" s="200"/>
      <c r="O984" s="200"/>
      <c r="P984" s="200"/>
      <c r="Q984" s="200"/>
      <c r="R984" s="200"/>
      <c r="S984" s="200"/>
      <c r="T984" s="200"/>
      <c r="U984" s="200"/>
      <c r="V984" s="200"/>
      <c r="W984" s="200"/>
      <c r="X984" s="200"/>
      <c r="Y984" s="200"/>
      <c r="Z984" s="200"/>
      <c r="AA984" s="200"/>
      <c r="AB984" s="200"/>
    </row>
    <row r="985" spans="1:28" ht="15.75" customHeight="1" x14ac:dyDescent="0.25">
      <c r="A985" s="200"/>
      <c r="B985" s="200"/>
      <c r="C985" s="200"/>
      <c r="D985" s="200"/>
      <c r="E985" s="200"/>
      <c r="F985" s="200"/>
      <c r="G985" s="200"/>
      <c r="H985" s="200"/>
      <c r="I985" s="200"/>
      <c r="J985" s="200"/>
      <c r="K985" s="200"/>
      <c r="L985" s="200"/>
      <c r="M985" s="200"/>
      <c r="N985" s="200"/>
      <c r="O985" s="200"/>
      <c r="P985" s="200"/>
      <c r="Q985" s="200"/>
      <c r="R985" s="200"/>
      <c r="S985" s="200"/>
      <c r="T985" s="200"/>
      <c r="U985" s="200"/>
      <c r="V985" s="200"/>
      <c r="W985" s="200"/>
      <c r="X985" s="200"/>
      <c r="Y985" s="200"/>
      <c r="Z985" s="200"/>
      <c r="AA985" s="200"/>
      <c r="AB985" s="200"/>
    </row>
    <row r="986" spans="1:28" ht="15.75" customHeight="1" x14ac:dyDescent="0.25">
      <c r="A986" s="200"/>
      <c r="B986" s="200"/>
      <c r="C986" s="200"/>
      <c r="D986" s="200"/>
      <c r="E986" s="200"/>
      <c r="F986" s="200"/>
      <c r="G986" s="200"/>
      <c r="H986" s="200"/>
      <c r="I986" s="200"/>
      <c r="J986" s="200"/>
      <c r="K986" s="200"/>
      <c r="L986" s="200"/>
      <c r="M986" s="200"/>
      <c r="N986" s="200"/>
      <c r="O986" s="200"/>
      <c r="P986" s="200"/>
      <c r="Q986" s="200"/>
      <c r="R986" s="200"/>
      <c r="S986" s="200"/>
      <c r="T986" s="200"/>
      <c r="U986" s="200"/>
      <c r="V986" s="200"/>
      <c r="W986" s="200"/>
      <c r="X986" s="200"/>
      <c r="Y986" s="200"/>
      <c r="Z986" s="200"/>
      <c r="AA986" s="200"/>
      <c r="AB986" s="200"/>
    </row>
    <row r="987" spans="1:28" ht="15.75" customHeight="1" x14ac:dyDescent="0.25">
      <c r="A987" s="200"/>
      <c r="B987" s="200"/>
      <c r="C987" s="200"/>
      <c r="D987" s="200"/>
      <c r="E987" s="200"/>
      <c r="F987" s="200"/>
      <c r="G987" s="200"/>
      <c r="H987" s="200"/>
      <c r="I987" s="200"/>
      <c r="J987" s="200"/>
      <c r="K987" s="200"/>
      <c r="L987" s="200"/>
      <c r="M987" s="200"/>
      <c r="N987" s="200"/>
      <c r="O987" s="200"/>
      <c r="P987" s="200"/>
      <c r="Q987" s="200"/>
      <c r="R987" s="200"/>
      <c r="S987" s="200"/>
      <c r="T987" s="200"/>
      <c r="U987" s="200"/>
      <c r="V987" s="200"/>
      <c r="W987" s="200"/>
      <c r="X987" s="200"/>
      <c r="Y987" s="200"/>
      <c r="Z987" s="200"/>
      <c r="AA987" s="200"/>
      <c r="AB987" s="200"/>
    </row>
    <row r="988" spans="1:28" ht="15.75" customHeight="1" x14ac:dyDescent="0.25">
      <c r="A988" s="200"/>
      <c r="B988" s="200"/>
      <c r="C988" s="200"/>
      <c r="D988" s="200"/>
      <c r="E988" s="200"/>
      <c r="F988" s="200"/>
      <c r="G988" s="200"/>
      <c r="H988" s="200"/>
      <c r="I988" s="200"/>
      <c r="J988" s="200"/>
      <c r="K988" s="200"/>
      <c r="L988" s="200"/>
      <c r="M988" s="200"/>
      <c r="N988" s="200"/>
      <c r="O988" s="200"/>
      <c r="P988" s="200"/>
      <c r="Q988" s="200"/>
      <c r="R988" s="200"/>
      <c r="S988" s="200"/>
      <c r="T988" s="200"/>
      <c r="U988" s="200"/>
      <c r="V988" s="200"/>
      <c r="W988" s="200"/>
      <c r="X988" s="200"/>
      <c r="Y988" s="200"/>
      <c r="Z988" s="200"/>
      <c r="AA988" s="200"/>
      <c r="AB988" s="200"/>
    </row>
    <row r="989" spans="1:28" ht="15.75" customHeight="1" x14ac:dyDescent="0.25">
      <c r="A989" s="200"/>
      <c r="B989" s="200"/>
      <c r="C989" s="200"/>
      <c r="D989" s="200"/>
      <c r="E989" s="200"/>
      <c r="F989" s="200"/>
      <c r="G989" s="200"/>
      <c r="H989" s="200"/>
      <c r="I989" s="200"/>
      <c r="J989" s="200"/>
      <c r="K989" s="200"/>
      <c r="L989" s="200"/>
      <c r="M989" s="200"/>
      <c r="N989" s="200"/>
      <c r="O989" s="200"/>
      <c r="P989" s="200"/>
      <c r="Q989" s="200"/>
      <c r="R989" s="200"/>
      <c r="S989" s="200"/>
      <c r="T989" s="200"/>
      <c r="U989" s="200"/>
      <c r="V989" s="200"/>
      <c r="W989" s="200"/>
      <c r="X989" s="200"/>
      <c r="Y989" s="200"/>
      <c r="Z989" s="200"/>
      <c r="AA989" s="200"/>
      <c r="AB989" s="200"/>
    </row>
    <row r="990" spans="1:28" ht="15.75" customHeight="1" x14ac:dyDescent="0.25">
      <c r="A990" s="200"/>
      <c r="B990" s="200"/>
      <c r="C990" s="200"/>
      <c r="D990" s="200"/>
      <c r="E990" s="200"/>
      <c r="F990" s="200"/>
      <c r="G990" s="200"/>
      <c r="H990" s="200"/>
      <c r="I990" s="200"/>
      <c r="J990" s="200"/>
      <c r="K990" s="200"/>
      <c r="L990" s="200"/>
      <c r="M990" s="200"/>
      <c r="N990" s="200"/>
      <c r="O990" s="200"/>
      <c r="P990" s="200"/>
      <c r="Q990" s="200"/>
      <c r="R990" s="200"/>
      <c r="S990" s="200"/>
      <c r="T990" s="200"/>
      <c r="U990" s="200"/>
      <c r="V990" s="200"/>
      <c r="W990" s="200"/>
      <c r="X990" s="200"/>
      <c r="Y990" s="200"/>
      <c r="Z990" s="200"/>
      <c r="AA990" s="200"/>
      <c r="AB990" s="200"/>
    </row>
    <row r="991" spans="1:28" ht="15.75" customHeight="1" x14ac:dyDescent="0.25">
      <c r="A991" s="200"/>
      <c r="B991" s="200"/>
      <c r="C991" s="200"/>
      <c r="D991" s="200"/>
      <c r="E991" s="200"/>
      <c r="F991" s="200"/>
      <c r="G991" s="200"/>
      <c r="H991" s="200"/>
      <c r="I991" s="200"/>
      <c r="J991" s="200"/>
      <c r="K991" s="200"/>
      <c r="L991" s="200"/>
      <c r="M991" s="200"/>
      <c r="N991" s="200"/>
      <c r="O991" s="200"/>
      <c r="P991" s="200"/>
      <c r="Q991" s="200"/>
      <c r="R991" s="200"/>
      <c r="S991" s="200"/>
      <c r="T991" s="200"/>
      <c r="U991" s="200"/>
      <c r="V991" s="200"/>
      <c r="W991" s="200"/>
      <c r="X991" s="200"/>
      <c r="Y991" s="200"/>
      <c r="Z991" s="200"/>
      <c r="AA991" s="200"/>
      <c r="AB991" s="200"/>
    </row>
    <row r="992" spans="1:28" ht="15.75" customHeight="1" x14ac:dyDescent="0.25">
      <c r="A992" s="200"/>
      <c r="B992" s="200"/>
      <c r="C992" s="200"/>
      <c r="D992" s="200"/>
      <c r="E992" s="200"/>
      <c r="F992" s="200"/>
      <c r="G992" s="200"/>
      <c r="H992" s="200"/>
      <c r="I992" s="200"/>
      <c r="J992" s="200"/>
      <c r="K992" s="200"/>
      <c r="L992" s="200"/>
      <c r="M992" s="200"/>
      <c r="N992" s="200"/>
      <c r="O992" s="200"/>
      <c r="P992" s="200"/>
      <c r="Q992" s="200"/>
      <c r="R992" s="200"/>
      <c r="S992" s="200"/>
      <c r="T992" s="200"/>
      <c r="U992" s="200"/>
      <c r="V992" s="200"/>
      <c r="W992" s="200"/>
      <c r="X992" s="200"/>
      <c r="Y992" s="200"/>
      <c r="Z992" s="200"/>
      <c r="AA992" s="200"/>
      <c r="AB992" s="200"/>
    </row>
    <row r="993" spans="1:28" ht="15.75" customHeight="1" x14ac:dyDescent="0.25">
      <c r="A993" s="200"/>
      <c r="B993" s="200"/>
      <c r="C993" s="200"/>
      <c r="D993" s="200"/>
      <c r="E993" s="200"/>
      <c r="F993" s="200"/>
      <c r="G993" s="200"/>
      <c r="H993" s="200"/>
      <c r="I993" s="200"/>
      <c r="J993" s="200"/>
      <c r="K993" s="200"/>
      <c r="L993" s="200"/>
      <c r="M993" s="200"/>
      <c r="N993" s="200"/>
      <c r="O993" s="200"/>
      <c r="P993" s="200"/>
      <c r="Q993" s="200"/>
      <c r="R993" s="200"/>
      <c r="S993" s="200"/>
      <c r="T993" s="200"/>
      <c r="U993" s="200"/>
      <c r="V993" s="200"/>
      <c r="W993" s="200"/>
      <c r="X993" s="200"/>
      <c r="Y993" s="200"/>
      <c r="Z993" s="200"/>
      <c r="AA993" s="200"/>
      <c r="AB993" s="200"/>
    </row>
    <row r="994" spans="1:28" ht="15.75" customHeight="1" x14ac:dyDescent="0.25">
      <c r="A994" s="200"/>
      <c r="B994" s="200"/>
      <c r="C994" s="200"/>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200"/>
      <c r="AA994" s="200"/>
      <c r="AB994" s="200"/>
    </row>
    <row r="995" spans="1:28" ht="15.75" customHeight="1" x14ac:dyDescent="0.25">
      <c r="A995" s="200"/>
      <c r="B995" s="200"/>
      <c r="C995" s="200"/>
      <c r="D995" s="200"/>
      <c r="E995" s="200"/>
      <c r="F995" s="200"/>
      <c r="G995" s="200"/>
      <c r="H995" s="200"/>
      <c r="I995" s="200"/>
      <c r="J995" s="200"/>
      <c r="K995" s="200"/>
      <c r="L995" s="200"/>
      <c r="M995" s="200"/>
      <c r="N995" s="200"/>
      <c r="O995" s="200"/>
      <c r="P995" s="200"/>
      <c r="Q995" s="200"/>
      <c r="R995" s="200"/>
      <c r="S995" s="200"/>
      <c r="T995" s="200"/>
      <c r="U995" s="200"/>
      <c r="V995" s="200"/>
      <c r="W995" s="200"/>
      <c r="X995" s="200"/>
      <c r="Y995" s="200"/>
      <c r="Z995" s="200"/>
      <c r="AA995" s="200"/>
      <c r="AB995" s="200"/>
    </row>
    <row r="996" spans="1:28" ht="15.75" customHeight="1" x14ac:dyDescent="0.25">
      <c r="A996" s="200"/>
      <c r="B996" s="200"/>
      <c r="C996" s="200"/>
      <c r="D996" s="200"/>
      <c r="E996" s="200"/>
      <c r="F996" s="200"/>
      <c r="G996" s="200"/>
      <c r="H996" s="200"/>
      <c r="I996" s="200"/>
      <c r="J996" s="200"/>
      <c r="K996" s="200"/>
      <c r="L996" s="200"/>
      <c r="M996" s="200"/>
      <c r="N996" s="200"/>
      <c r="O996" s="200"/>
      <c r="P996" s="200"/>
      <c r="Q996" s="200"/>
      <c r="R996" s="200"/>
      <c r="S996" s="200"/>
      <c r="T996" s="200"/>
      <c r="U996" s="200"/>
      <c r="V996" s="200"/>
      <c r="W996" s="200"/>
      <c r="X996" s="200"/>
      <c r="Y996" s="200"/>
      <c r="Z996" s="200"/>
      <c r="AA996" s="200"/>
      <c r="AB996" s="200"/>
    </row>
    <row r="997" spans="1:28" ht="15.75" customHeight="1" x14ac:dyDescent="0.25">
      <c r="A997" s="200"/>
      <c r="B997" s="200"/>
      <c r="C997" s="200"/>
      <c r="D997" s="200"/>
      <c r="E997" s="200"/>
      <c r="F997" s="200"/>
      <c r="G997" s="200"/>
      <c r="H997" s="200"/>
      <c r="I997" s="200"/>
      <c r="J997" s="200"/>
      <c r="K997" s="200"/>
      <c r="L997" s="200"/>
      <c r="M997" s="200"/>
      <c r="N997" s="200"/>
      <c r="O997" s="200"/>
      <c r="P997" s="200"/>
      <c r="Q997" s="200"/>
      <c r="R997" s="200"/>
      <c r="S997" s="200"/>
      <c r="T997" s="200"/>
      <c r="U997" s="200"/>
      <c r="V997" s="200"/>
      <c r="W997" s="200"/>
      <c r="X997" s="200"/>
      <c r="Y997" s="200"/>
      <c r="Z997" s="200"/>
      <c r="AA997" s="200"/>
      <c r="AB997" s="200"/>
    </row>
    <row r="998" spans="1:28" ht="15.75" customHeight="1" x14ac:dyDescent="0.25">
      <c r="A998" s="200"/>
      <c r="B998" s="200"/>
      <c r="C998" s="200"/>
      <c r="D998" s="200"/>
      <c r="E998" s="200"/>
      <c r="F998" s="200"/>
      <c r="G998" s="200"/>
      <c r="H998" s="200"/>
      <c r="I998" s="200"/>
      <c r="J998" s="200"/>
      <c r="K998" s="200"/>
      <c r="L998" s="200"/>
      <c r="M998" s="200"/>
      <c r="N998" s="200"/>
      <c r="O998" s="200"/>
      <c r="P998" s="200"/>
      <c r="Q998" s="200"/>
      <c r="R998" s="200"/>
      <c r="S998" s="200"/>
      <c r="T998" s="200"/>
      <c r="U998" s="200"/>
      <c r="V998" s="200"/>
      <c r="W998" s="200"/>
      <c r="X998" s="200"/>
      <c r="Y998" s="200"/>
      <c r="Z998" s="200"/>
      <c r="AA998" s="200"/>
      <c r="AB998" s="200"/>
    </row>
    <row r="999" spans="1:28" ht="15.75" customHeight="1" x14ac:dyDescent="0.25">
      <c r="A999" s="200"/>
      <c r="B999" s="200"/>
      <c r="C999" s="200"/>
      <c r="D999" s="200"/>
      <c r="E999" s="200"/>
      <c r="F999" s="200"/>
      <c r="G999" s="200"/>
      <c r="H999" s="200"/>
      <c r="I999" s="200"/>
      <c r="J999" s="200"/>
      <c r="K999" s="200"/>
      <c r="L999" s="200"/>
      <c r="M999" s="200"/>
      <c r="N999" s="200"/>
      <c r="O999" s="200"/>
      <c r="P999" s="200"/>
      <c r="Q999" s="200"/>
      <c r="R999" s="200"/>
      <c r="S999" s="200"/>
      <c r="T999" s="200"/>
      <c r="U999" s="200"/>
      <c r="V999" s="200"/>
      <c r="W999" s="200"/>
      <c r="X999" s="200"/>
      <c r="Y999" s="200"/>
      <c r="Z999" s="200"/>
      <c r="AA999" s="200"/>
      <c r="AB999" s="200"/>
    </row>
    <row r="1000" spans="1:28" ht="15.75" customHeight="1" x14ac:dyDescent="0.25">
      <c r="A1000" s="200"/>
      <c r="B1000" s="200"/>
      <c r="C1000" s="200"/>
      <c r="D1000" s="200"/>
      <c r="E1000" s="200"/>
      <c r="F1000" s="200"/>
      <c r="G1000" s="200"/>
      <c r="H1000" s="200"/>
      <c r="I1000" s="200"/>
      <c r="J1000" s="200"/>
      <c r="K1000" s="200"/>
      <c r="L1000" s="200"/>
      <c r="M1000" s="200"/>
      <c r="N1000" s="200"/>
      <c r="O1000" s="200"/>
      <c r="P1000" s="200"/>
      <c r="Q1000" s="200"/>
      <c r="R1000" s="200"/>
      <c r="S1000" s="200"/>
      <c r="T1000" s="200"/>
      <c r="U1000" s="200"/>
      <c r="V1000" s="200"/>
      <c r="W1000" s="200"/>
      <c r="X1000" s="200"/>
      <c r="Y1000" s="200"/>
      <c r="Z1000" s="200"/>
      <c r="AA1000" s="200"/>
      <c r="AB1000" s="200"/>
    </row>
  </sheetData>
  <mergeCells count="248">
    <mergeCell ref="B107:C107"/>
    <mergeCell ref="B108:C108"/>
    <mergeCell ref="B95:C95"/>
    <mergeCell ref="B96:C96"/>
    <mergeCell ref="D96:D106"/>
    <mergeCell ref="E96:E106"/>
    <mergeCell ref="F96:F106"/>
    <mergeCell ref="G96:G106"/>
    <mergeCell ref="H96:H106"/>
    <mergeCell ref="G82:G94"/>
    <mergeCell ref="H82:H94"/>
    <mergeCell ref="I82:I94"/>
    <mergeCell ref="J82:J94"/>
    <mergeCell ref="R82:R94"/>
    <mergeCell ref="S82:S94"/>
    <mergeCell ref="T82:T94"/>
    <mergeCell ref="U82:U94"/>
    <mergeCell ref="V82:V94"/>
    <mergeCell ref="O82:O94"/>
    <mergeCell ref="P82:P94"/>
    <mergeCell ref="Q82:Q94"/>
    <mergeCell ref="M82:M94"/>
    <mergeCell ref="N82:N94"/>
    <mergeCell ref="Y82:Y94"/>
    <mergeCell ref="Z82:Z94"/>
    <mergeCell ref="AA82:AA94"/>
    <mergeCell ref="AB82:AB94"/>
    <mergeCell ref="AA96:AA106"/>
    <mergeCell ref="AB96:AB106"/>
    <mergeCell ref="W82:W94"/>
    <mergeCell ref="X82:X94"/>
    <mergeCell ref="Y96:Y106"/>
    <mergeCell ref="Z96:Z106"/>
    <mergeCell ref="R96:R106"/>
    <mergeCell ref="S96:S106"/>
    <mergeCell ref="T96:T106"/>
    <mergeCell ref="U96:U106"/>
    <mergeCell ref="V96:V106"/>
    <mergeCell ref="W96:W106"/>
    <mergeCell ref="X96:X106"/>
    <mergeCell ref="B118:C118"/>
    <mergeCell ref="D118:H118"/>
    <mergeCell ref="I118:M118"/>
    <mergeCell ref="N118:R118"/>
    <mergeCell ref="S118:W118"/>
    <mergeCell ref="X118:AB118"/>
    <mergeCell ref="D108:D117"/>
    <mergeCell ref="E108:E117"/>
    <mergeCell ref="F108:F117"/>
    <mergeCell ref="G108:G117"/>
    <mergeCell ref="H108:H117"/>
    <mergeCell ref="I108:I117"/>
    <mergeCell ref="J108:J117"/>
    <mergeCell ref="AA108:AA117"/>
    <mergeCell ref="AB108:AB117"/>
    <mergeCell ref="R108:R117"/>
    <mergeCell ref="S108:S117"/>
    <mergeCell ref="T108:T117"/>
    <mergeCell ref="U108:U117"/>
    <mergeCell ref="V108:V117"/>
    <mergeCell ref="W108:W117"/>
    <mergeCell ref="X108:X117"/>
    <mergeCell ref="K108:K117"/>
    <mergeCell ref="L108:L117"/>
    <mergeCell ref="M108:M117"/>
    <mergeCell ref="N108:N117"/>
    <mergeCell ref="O108:O117"/>
    <mergeCell ref="P108:P117"/>
    <mergeCell ref="Q108:Q117"/>
    <mergeCell ref="Y108:Y117"/>
    <mergeCell ref="Z108:Z117"/>
    <mergeCell ref="G71:G80"/>
    <mergeCell ref="H71:H80"/>
    <mergeCell ref="P96:P106"/>
    <mergeCell ref="Q96:Q106"/>
    <mergeCell ref="I96:I106"/>
    <mergeCell ref="J96:J106"/>
    <mergeCell ref="K96:K106"/>
    <mergeCell ref="L96:L106"/>
    <mergeCell ref="M96:M106"/>
    <mergeCell ref="N96:N106"/>
    <mergeCell ref="O96:O106"/>
    <mergeCell ref="P71:P80"/>
    <mergeCell ref="Q71:Q80"/>
    <mergeCell ref="I71:I80"/>
    <mergeCell ref="J71:J80"/>
    <mergeCell ref="K71:K80"/>
    <mergeCell ref="L71:L80"/>
    <mergeCell ref="M71:M80"/>
    <mergeCell ref="N71:N80"/>
    <mergeCell ref="O71:O80"/>
    <mergeCell ref="K82:K94"/>
    <mergeCell ref="L82:L94"/>
    <mergeCell ref="B82:C82"/>
    <mergeCell ref="B83:C83"/>
    <mergeCell ref="B70:C70"/>
    <mergeCell ref="B71:C71"/>
    <mergeCell ref="D71:D80"/>
    <mergeCell ref="E71:E80"/>
    <mergeCell ref="F71:F80"/>
    <mergeCell ref="D82:D94"/>
    <mergeCell ref="E82:E94"/>
    <mergeCell ref="F82:F94"/>
    <mergeCell ref="R53:R69"/>
    <mergeCell ref="S53:S69"/>
    <mergeCell ref="T53:T69"/>
    <mergeCell ref="U53:U69"/>
    <mergeCell ref="V53:V69"/>
    <mergeCell ref="W53:W69"/>
    <mergeCell ref="X53:X69"/>
    <mergeCell ref="B72:C72"/>
    <mergeCell ref="B81:C81"/>
    <mergeCell ref="B41:C41"/>
    <mergeCell ref="B42:C42"/>
    <mergeCell ref="D42:D51"/>
    <mergeCell ref="E42:E51"/>
    <mergeCell ref="F42:F51"/>
    <mergeCell ref="G42:G51"/>
    <mergeCell ref="H42:H51"/>
    <mergeCell ref="K53:K69"/>
    <mergeCell ref="L53:L69"/>
    <mergeCell ref="D53:D69"/>
    <mergeCell ref="E53:E69"/>
    <mergeCell ref="F53:F69"/>
    <mergeCell ref="G53:G69"/>
    <mergeCell ref="H53:H69"/>
    <mergeCell ref="I53:I69"/>
    <mergeCell ref="J53:J69"/>
    <mergeCell ref="I42:I51"/>
    <mergeCell ref="J42:J51"/>
    <mergeCell ref="K42:K51"/>
    <mergeCell ref="L42:L51"/>
    <mergeCell ref="AB42:AB51"/>
    <mergeCell ref="B52:C52"/>
    <mergeCell ref="B53:C53"/>
    <mergeCell ref="Y71:Y80"/>
    <mergeCell ref="Z71:Z80"/>
    <mergeCell ref="R71:R80"/>
    <mergeCell ref="S71:S80"/>
    <mergeCell ref="T71:T80"/>
    <mergeCell ref="U71:U80"/>
    <mergeCell ref="V71:V80"/>
    <mergeCell ref="W71:W80"/>
    <mergeCell ref="X71:X80"/>
    <mergeCell ref="M53:M69"/>
    <mergeCell ref="M42:M51"/>
    <mergeCell ref="N53:N69"/>
    <mergeCell ref="O53:O69"/>
    <mergeCell ref="P53:P69"/>
    <mergeCell ref="Q53:Q69"/>
    <mergeCell ref="Y53:Y69"/>
    <mergeCell ref="Z53:Z69"/>
    <mergeCell ref="AA53:AA69"/>
    <mergeCell ref="AB53:AB69"/>
    <mergeCell ref="AA71:AA80"/>
    <mergeCell ref="AB71:AB80"/>
    <mergeCell ref="N42:N51"/>
    <mergeCell ref="O42:O51"/>
    <mergeCell ref="Z42:Z51"/>
    <mergeCell ref="AA42:AA51"/>
    <mergeCell ref="K34:K40"/>
    <mergeCell ref="L34:L40"/>
    <mergeCell ref="M34:M40"/>
    <mergeCell ref="N34:N40"/>
    <mergeCell ref="O34:O40"/>
    <mergeCell ref="P34:P40"/>
    <mergeCell ref="Q34:Q40"/>
    <mergeCell ref="R34:R40"/>
    <mergeCell ref="S34:S40"/>
    <mergeCell ref="Y34:Y40"/>
    <mergeCell ref="Z34:Z40"/>
    <mergeCell ref="AA34:AA40"/>
    <mergeCell ref="Y42:Y51"/>
    <mergeCell ref="I34:I40"/>
    <mergeCell ref="J34:J40"/>
    <mergeCell ref="B33:C33"/>
    <mergeCell ref="A15:AB15"/>
    <mergeCell ref="J17:J32"/>
    <mergeCell ref="K17:K32"/>
    <mergeCell ref="L17:L32"/>
    <mergeCell ref="M17:M32"/>
    <mergeCell ref="N17:N32"/>
    <mergeCell ref="Y17:Y32"/>
    <mergeCell ref="Z17:Z32"/>
    <mergeCell ref="AA17:AA32"/>
    <mergeCell ref="AB17:AB32"/>
    <mergeCell ref="O17:O32"/>
    <mergeCell ref="AB34:AB40"/>
    <mergeCell ref="B34:C34"/>
    <mergeCell ref="D34:D40"/>
    <mergeCell ref="E34:E40"/>
    <mergeCell ref="F34:F40"/>
    <mergeCell ref="G34:G40"/>
    <mergeCell ref="H34:H40"/>
    <mergeCell ref="Q17:Q32"/>
    <mergeCell ref="R17:R32"/>
    <mergeCell ref="S17:S32"/>
    <mergeCell ref="T17:T32"/>
    <mergeCell ref="U17:U32"/>
    <mergeCell ref="W42:W51"/>
    <mergeCell ref="X42:X51"/>
    <mergeCell ref="P42:P51"/>
    <mergeCell ref="Q42:Q51"/>
    <mergeCell ref="R42:R51"/>
    <mergeCell ref="S42:S51"/>
    <mergeCell ref="T42:T51"/>
    <mergeCell ref="U42:U51"/>
    <mergeCell ref="V42:V51"/>
    <mergeCell ref="T34:T40"/>
    <mergeCell ref="U34:U40"/>
    <mergeCell ref="V34:V40"/>
    <mergeCell ref="W34:W40"/>
    <mergeCell ref="X34:X40"/>
    <mergeCell ref="V17:V32"/>
    <mergeCell ref="W17:W32"/>
    <mergeCell ref="X17:X32"/>
    <mergeCell ref="P17:P32"/>
    <mergeCell ref="A1:B2"/>
    <mergeCell ref="F1:H1"/>
    <mergeCell ref="A3:H3"/>
    <mergeCell ref="A4:H4"/>
    <mergeCell ref="A5:H5"/>
    <mergeCell ref="A10:A13"/>
    <mergeCell ref="B10:C13"/>
    <mergeCell ref="H17:H32"/>
    <mergeCell ref="I17:I32"/>
    <mergeCell ref="D10:H10"/>
    <mergeCell ref="I10:M10"/>
    <mergeCell ref="B14:C14"/>
    <mergeCell ref="B16:C16"/>
    <mergeCell ref="B17:C17"/>
    <mergeCell ref="D17:D32"/>
    <mergeCell ref="E17:E32"/>
    <mergeCell ref="F17:F32"/>
    <mergeCell ref="G17:G32"/>
    <mergeCell ref="N10:R10"/>
    <mergeCell ref="S10:W10"/>
    <mergeCell ref="X10:AB10"/>
    <mergeCell ref="T11:W11"/>
    <mergeCell ref="X11:X13"/>
    <mergeCell ref="Y11:AB11"/>
    <mergeCell ref="D11:D13"/>
    <mergeCell ref="E11:H11"/>
    <mergeCell ref="I11:I13"/>
    <mergeCell ref="J11:M11"/>
    <mergeCell ref="N11:N13"/>
    <mergeCell ref="O11:R11"/>
    <mergeCell ref="S11:S13"/>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1000"/>
  <sheetViews>
    <sheetView topLeftCell="A131" zoomScale="78" zoomScaleNormal="78" workbookViewId="0">
      <selection activeCell="E12" sqref="E12:I13"/>
    </sheetView>
  </sheetViews>
  <sheetFormatPr defaultColWidth="12.6640625" defaultRowHeight="15" customHeight="1" x14ac:dyDescent="0.25"/>
  <cols>
    <col min="1" max="1" width="4.6640625" customWidth="1"/>
    <col min="2" max="2" width="48.33203125" customWidth="1"/>
    <col min="3" max="3" width="31.33203125" customWidth="1"/>
    <col min="4" max="4" width="11" customWidth="1"/>
    <col min="5" max="10" width="9.109375" customWidth="1"/>
    <col min="11" max="11" width="23.88671875" customWidth="1"/>
    <col min="12" max="13" width="9.109375" customWidth="1"/>
  </cols>
  <sheetData>
    <row r="1" spans="1:26" ht="15" customHeight="1" x14ac:dyDescent="0.3">
      <c r="A1" s="1131" t="s">
        <v>1326</v>
      </c>
      <c r="B1" s="864"/>
      <c r="C1" s="864"/>
      <c r="D1" s="864"/>
      <c r="E1" s="864"/>
      <c r="F1" s="864"/>
      <c r="G1" s="864"/>
      <c r="H1" s="864"/>
      <c r="I1" s="864"/>
      <c r="J1" s="864"/>
      <c r="K1" s="864"/>
      <c r="L1" s="864"/>
      <c r="M1" s="864"/>
    </row>
    <row r="2" spans="1:26" ht="15" customHeight="1" x14ac:dyDescent="0.3">
      <c r="A2" s="1131" t="s">
        <v>1327</v>
      </c>
      <c r="B2" s="864"/>
      <c r="C2" s="864"/>
      <c r="D2" s="864"/>
      <c r="E2" s="864"/>
      <c r="F2" s="864"/>
      <c r="G2" s="864"/>
      <c r="H2" s="864"/>
      <c r="I2" s="864"/>
      <c r="J2" s="864"/>
      <c r="K2" s="864"/>
      <c r="L2" s="864"/>
      <c r="M2" s="864"/>
    </row>
    <row r="3" spans="1:26" ht="18.75" customHeight="1" x14ac:dyDescent="0.3">
      <c r="A3" s="438"/>
      <c r="B3" s="438"/>
      <c r="C3" s="438"/>
      <c r="D3" s="438"/>
      <c r="E3" s="438"/>
      <c r="F3" s="438"/>
      <c r="G3" s="438"/>
      <c r="H3" s="438"/>
      <c r="I3" s="438"/>
      <c r="J3" s="438"/>
      <c r="K3" s="438"/>
      <c r="L3" s="438"/>
      <c r="M3" s="438"/>
    </row>
    <row r="4" spans="1:26" ht="15" customHeight="1" x14ac:dyDescent="0.3">
      <c r="A4" s="438"/>
      <c r="B4" s="439" t="s">
        <v>2373</v>
      </c>
      <c r="C4" s="438"/>
      <c r="D4" s="1132" t="s">
        <v>1328</v>
      </c>
      <c r="E4" s="1132" t="str">
        <f>SASARAN!C8</f>
        <v>PURWODADI</v>
      </c>
      <c r="F4" s="1132" t="str">
        <f>SASARAN!C9</f>
        <v>POLOWIJEN</v>
      </c>
      <c r="G4" s="1132">
        <v>0</v>
      </c>
      <c r="H4" s="1132">
        <f>SASARAN!C11</f>
        <v>0</v>
      </c>
      <c r="I4" s="1132">
        <f>SASARAN!C12</f>
        <v>0</v>
      </c>
      <c r="J4" s="438"/>
      <c r="K4" s="438"/>
      <c r="L4" s="438"/>
      <c r="M4" s="438"/>
    </row>
    <row r="5" spans="1:26" ht="15" customHeight="1" x14ac:dyDescent="0.3">
      <c r="A5" s="438"/>
      <c r="B5" s="439" t="s">
        <v>2374</v>
      </c>
      <c r="C5" s="438"/>
      <c r="D5" s="866"/>
      <c r="E5" s="866"/>
      <c r="F5" s="866"/>
      <c r="G5" s="866"/>
      <c r="H5" s="866"/>
      <c r="I5" s="866"/>
      <c r="J5" s="438"/>
      <c r="K5" s="438"/>
      <c r="L5" s="438"/>
      <c r="M5" s="438"/>
    </row>
    <row r="6" spans="1:26" ht="15" customHeight="1" x14ac:dyDescent="0.3">
      <c r="A6" s="438"/>
      <c r="B6" s="438"/>
      <c r="C6" s="438"/>
      <c r="D6" s="866"/>
      <c r="E6" s="866"/>
      <c r="F6" s="866"/>
      <c r="G6" s="866"/>
      <c r="H6" s="866"/>
      <c r="I6" s="866"/>
      <c r="J6" s="438"/>
      <c r="K6" s="438"/>
      <c r="L6" s="438"/>
      <c r="M6" s="438"/>
    </row>
    <row r="7" spans="1:26" ht="15" customHeight="1" x14ac:dyDescent="0.3">
      <c r="A7" s="438"/>
      <c r="B7" s="438"/>
      <c r="C7" s="438"/>
      <c r="D7" s="866"/>
      <c r="E7" s="866"/>
      <c r="F7" s="866"/>
      <c r="G7" s="866"/>
      <c r="H7" s="866"/>
      <c r="I7" s="866"/>
      <c r="J7" s="438"/>
      <c r="K7" s="438"/>
      <c r="L7" s="438"/>
      <c r="M7" s="438"/>
    </row>
    <row r="8" spans="1:26" ht="31.5" customHeight="1" x14ac:dyDescent="0.3">
      <c r="A8" s="438"/>
      <c r="D8" s="867"/>
      <c r="E8" s="867"/>
      <c r="F8" s="867"/>
      <c r="G8" s="867"/>
      <c r="H8" s="867"/>
      <c r="I8" s="867"/>
    </row>
    <row r="9" spans="1:26" ht="12.75" customHeight="1" x14ac:dyDescent="0.25">
      <c r="B9" s="8" t="s">
        <v>1037</v>
      </c>
      <c r="C9" s="440"/>
      <c r="D9" s="440">
        <f t="shared" ref="D9:D11" si="0">SUM(E9:I9)</f>
        <v>30</v>
      </c>
      <c r="E9" s="8">
        <v>15</v>
      </c>
      <c r="F9" s="8">
        <v>15</v>
      </c>
      <c r="G9" s="8"/>
      <c r="H9" s="8"/>
      <c r="I9" s="8"/>
    </row>
    <row r="10" spans="1:26" ht="12.75" customHeight="1" x14ac:dyDescent="0.25">
      <c r="B10" s="8" t="s">
        <v>1039</v>
      </c>
      <c r="C10" s="440"/>
      <c r="D10" s="440">
        <f t="shared" si="0"/>
        <v>30</v>
      </c>
      <c r="E10" s="8">
        <v>15</v>
      </c>
      <c r="F10" s="8">
        <v>15</v>
      </c>
      <c r="G10" s="8"/>
      <c r="H10" s="8"/>
      <c r="I10" s="8"/>
    </row>
    <row r="11" spans="1:26" ht="12.75" customHeight="1" x14ac:dyDescent="0.25">
      <c r="B11" s="8" t="s">
        <v>1041</v>
      </c>
      <c r="C11" s="440"/>
      <c r="D11" s="440">
        <f t="shared" si="0"/>
        <v>30</v>
      </c>
      <c r="E11" s="8">
        <v>15</v>
      </c>
      <c r="F11" s="8">
        <v>15</v>
      </c>
      <c r="G11" s="8"/>
      <c r="H11" s="8"/>
      <c r="I11" s="8"/>
    </row>
    <row r="12" spans="1:26" ht="12.75" customHeight="1" x14ac:dyDescent="0.25">
      <c r="A12" s="1136" t="s">
        <v>1</v>
      </c>
      <c r="B12" s="1136" t="s">
        <v>1043</v>
      </c>
      <c r="C12" s="441" t="s">
        <v>1329</v>
      </c>
      <c r="D12" s="1136" t="s">
        <v>1330</v>
      </c>
      <c r="E12" s="1137" t="s">
        <v>1331</v>
      </c>
      <c r="F12" s="881"/>
      <c r="G12" s="881"/>
      <c r="H12" s="881"/>
      <c r="I12" s="876"/>
    </row>
    <row r="13" spans="1:26" ht="12.75" customHeight="1" x14ac:dyDescent="0.25">
      <c r="A13" s="867"/>
      <c r="B13" s="867"/>
      <c r="C13" s="442" t="s">
        <v>1332</v>
      </c>
      <c r="D13" s="867"/>
      <c r="E13" s="882"/>
      <c r="F13" s="883"/>
      <c r="G13" s="883"/>
      <c r="H13" s="883"/>
      <c r="I13" s="884"/>
    </row>
    <row r="14" spans="1:26" ht="12.75" customHeight="1" x14ac:dyDescent="0.25">
      <c r="A14" s="443">
        <v>1</v>
      </c>
      <c r="B14" s="443">
        <v>2</v>
      </c>
      <c r="C14" s="443">
        <v>3</v>
      </c>
      <c r="D14" s="443">
        <v>4</v>
      </c>
      <c r="E14" s="443">
        <v>5</v>
      </c>
      <c r="F14" s="443">
        <v>6</v>
      </c>
      <c r="G14" s="443">
        <v>7</v>
      </c>
      <c r="H14" s="443">
        <v>8</v>
      </c>
      <c r="I14" s="443">
        <v>9</v>
      </c>
    </row>
    <row r="15" spans="1:26" ht="21.75" customHeight="1" x14ac:dyDescent="0.25">
      <c r="A15" s="444" t="s">
        <v>1333</v>
      </c>
      <c r="B15" s="445"/>
      <c r="C15" s="445"/>
      <c r="D15" s="445"/>
      <c r="E15" s="445"/>
      <c r="F15" s="445"/>
      <c r="G15" s="445"/>
      <c r="H15" s="445"/>
      <c r="I15" s="446"/>
      <c r="J15" s="447"/>
      <c r="K15" s="447"/>
      <c r="L15" s="447"/>
      <c r="M15" s="447"/>
      <c r="N15" s="447"/>
      <c r="O15" s="447"/>
      <c r="P15" s="447"/>
      <c r="Q15" s="447"/>
      <c r="R15" s="447"/>
      <c r="S15" s="447"/>
      <c r="T15" s="447"/>
      <c r="U15" s="447"/>
      <c r="V15" s="447"/>
      <c r="W15" s="447"/>
      <c r="X15" s="447"/>
      <c r="Y15" s="447"/>
      <c r="Z15" s="447"/>
    </row>
    <row r="16" spans="1:26" ht="12.75" customHeight="1" x14ac:dyDescent="0.25">
      <c r="A16" s="1133" t="s">
        <v>1051</v>
      </c>
      <c r="B16" s="448" t="s">
        <v>1334</v>
      </c>
      <c r="C16" s="449"/>
      <c r="D16" s="449"/>
      <c r="E16" s="449"/>
      <c r="F16" s="449"/>
      <c r="G16" s="449"/>
      <c r="H16" s="449"/>
      <c r="I16" s="450"/>
    </row>
    <row r="17" spans="1:9" ht="15.75" customHeight="1" x14ac:dyDescent="0.25">
      <c r="A17" s="866"/>
      <c r="B17" s="1128" t="s">
        <v>1335</v>
      </c>
      <c r="C17" s="8" t="s">
        <v>1336</v>
      </c>
      <c r="D17" s="35">
        <v>3</v>
      </c>
      <c r="E17" s="1130">
        <v>3</v>
      </c>
      <c r="F17" s="1130">
        <v>3</v>
      </c>
      <c r="G17" s="1130"/>
      <c r="H17" s="1130"/>
      <c r="I17" s="1130"/>
    </row>
    <row r="18" spans="1:9" ht="12.75" customHeight="1" x14ac:dyDescent="0.25">
      <c r="A18" s="866"/>
      <c r="B18" s="867"/>
      <c r="C18" s="8" t="s">
        <v>1337</v>
      </c>
      <c r="D18" s="35">
        <v>0</v>
      </c>
      <c r="E18" s="867"/>
      <c r="F18" s="867"/>
      <c r="G18" s="867"/>
      <c r="H18" s="867"/>
      <c r="I18" s="867"/>
    </row>
    <row r="19" spans="1:9" ht="12.75" customHeight="1" x14ac:dyDescent="0.25">
      <c r="A19" s="866"/>
      <c r="B19" s="1128" t="s">
        <v>1338</v>
      </c>
      <c r="C19" s="8" t="s">
        <v>1339</v>
      </c>
      <c r="D19" s="35">
        <v>3</v>
      </c>
      <c r="E19" s="1130">
        <v>3</v>
      </c>
      <c r="F19" s="1130">
        <v>3</v>
      </c>
      <c r="G19" s="1130"/>
      <c r="H19" s="1130"/>
      <c r="I19" s="1130"/>
    </row>
    <row r="20" spans="1:9" ht="12.75" customHeight="1" x14ac:dyDescent="0.25">
      <c r="A20" s="867"/>
      <c r="B20" s="867"/>
      <c r="C20" s="8" t="s">
        <v>1337</v>
      </c>
      <c r="D20" s="35">
        <v>0</v>
      </c>
      <c r="E20" s="867"/>
      <c r="F20" s="867"/>
      <c r="G20" s="867"/>
      <c r="H20" s="867"/>
      <c r="I20" s="867"/>
    </row>
    <row r="21" spans="1:9" ht="12.75" customHeight="1" x14ac:dyDescent="0.25">
      <c r="A21" s="1133" t="s">
        <v>1053</v>
      </c>
      <c r="B21" s="448" t="s">
        <v>1340</v>
      </c>
      <c r="C21" s="449"/>
      <c r="D21" s="449"/>
      <c r="E21" s="449"/>
      <c r="F21" s="449"/>
      <c r="G21" s="449"/>
      <c r="H21" s="449"/>
      <c r="I21" s="450"/>
    </row>
    <row r="22" spans="1:9" ht="12.75" customHeight="1" x14ac:dyDescent="0.25">
      <c r="A22" s="866"/>
      <c r="B22" s="451" t="s">
        <v>1341</v>
      </c>
      <c r="C22" s="452"/>
      <c r="D22" s="452"/>
      <c r="E22" s="452"/>
      <c r="F22" s="452"/>
      <c r="G22" s="452"/>
      <c r="H22" s="452"/>
      <c r="I22" s="453"/>
    </row>
    <row r="23" spans="1:9" ht="12.75" customHeight="1" x14ac:dyDescent="0.25">
      <c r="A23" s="866"/>
      <c r="B23" s="1134" t="s">
        <v>1342</v>
      </c>
      <c r="C23" s="34" t="s">
        <v>1343</v>
      </c>
      <c r="D23" s="454">
        <v>3</v>
      </c>
      <c r="E23" s="1130">
        <v>3</v>
      </c>
      <c r="F23" s="1130">
        <v>3</v>
      </c>
      <c r="G23" s="1138"/>
      <c r="H23" s="1138"/>
      <c r="I23" s="1138"/>
    </row>
    <row r="24" spans="1:9" ht="12.75" customHeight="1" x14ac:dyDescent="0.25">
      <c r="A24" s="866"/>
      <c r="B24" s="866"/>
      <c r="C24" s="8" t="s">
        <v>1344</v>
      </c>
      <c r="D24" s="35">
        <v>2</v>
      </c>
      <c r="E24" s="866"/>
      <c r="F24" s="866"/>
      <c r="G24" s="866"/>
      <c r="H24" s="866"/>
      <c r="I24" s="866"/>
    </row>
    <row r="25" spans="1:9" ht="12.75" customHeight="1" x14ac:dyDescent="0.25">
      <c r="A25" s="866"/>
      <c r="B25" s="866"/>
      <c r="C25" s="8" t="s">
        <v>1345</v>
      </c>
      <c r="D25" s="35">
        <v>0</v>
      </c>
      <c r="E25" s="867"/>
      <c r="F25" s="867"/>
      <c r="G25" s="867"/>
      <c r="H25" s="867"/>
      <c r="I25" s="867"/>
    </row>
    <row r="26" spans="1:9" ht="12.75" customHeight="1" x14ac:dyDescent="0.25">
      <c r="A26" s="866"/>
      <c r="B26" s="56" t="s">
        <v>1346</v>
      </c>
      <c r="C26" s="453" t="s">
        <v>1339</v>
      </c>
      <c r="D26" s="35">
        <v>1</v>
      </c>
      <c r="E26" s="1130">
        <v>0</v>
      </c>
      <c r="F26" s="1130">
        <v>1</v>
      </c>
      <c r="G26" s="1130"/>
      <c r="H26" s="1130"/>
      <c r="I26" s="1130"/>
    </row>
    <row r="27" spans="1:9" ht="15.75" customHeight="1" x14ac:dyDescent="0.25">
      <c r="A27" s="866"/>
      <c r="B27" s="455" t="s">
        <v>1347</v>
      </c>
      <c r="C27" s="453" t="s">
        <v>1337</v>
      </c>
      <c r="D27" s="35">
        <v>0</v>
      </c>
      <c r="E27" s="867"/>
      <c r="F27" s="867"/>
      <c r="G27" s="867"/>
      <c r="H27" s="867"/>
      <c r="I27" s="867"/>
    </row>
    <row r="28" spans="1:9" ht="12.75" customHeight="1" x14ac:dyDescent="0.25">
      <c r="A28" s="866"/>
      <c r="B28" s="56" t="s">
        <v>1348</v>
      </c>
      <c r="C28" s="453" t="s">
        <v>1349</v>
      </c>
      <c r="D28" s="35">
        <v>2</v>
      </c>
      <c r="E28" s="1130">
        <v>1</v>
      </c>
      <c r="F28" s="1130">
        <v>2</v>
      </c>
      <c r="G28" s="1130"/>
      <c r="H28" s="1130"/>
      <c r="I28" s="1130"/>
    </row>
    <row r="29" spans="1:9" ht="12.75" customHeight="1" x14ac:dyDescent="0.25">
      <c r="A29" s="866"/>
      <c r="B29" s="455" t="s">
        <v>1350</v>
      </c>
      <c r="C29" s="453" t="s">
        <v>1351</v>
      </c>
      <c r="D29" s="35">
        <v>1</v>
      </c>
      <c r="E29" s="866"/>
      <c r="F29" s="866"/>
      <c r="G29" s="866"/>
      <c r="H29" s="866"/>
      <c r="I29" s="866"/>
    </row>
    <row r="30" spans="1:9" ht="12.75" customHeight="1" x14ac:dyDescent="0.25">
      <c r="A30" s="866"/>
      <c r="B30" s="455" t="s">
        <v>1352</v>
      </c>
      <c r="C30" s="453" t="s">
        <v>1345</v>
      </c>
      <c r="D30" s="35">
        <v>0</v>
      </c>
      <c r="E30" s="866"/>
      <c r="F30" s="866"/>
      <c r="G30" s="866"/>
      <c r="H30" s="866"/>
      <c r="I30" s="866"/>
    </row>
    <row r="31" spans="1:9" ht="12.75" customHeight="1" x14ac:dyDescent="0.25">
      <c r="A31" s="866"/>
      <c r="B31" s="455" t="s">
        <v>1353</v>
      </c>
      <c r="C31" s="453"/>
      <c r="D31" s="35"/>
      <c r="E31" s="866"/>
      <c r="F31" s="866"/>
      <c r="G31" s="866"/>
      <c r="H31" s="866"/>
      <c r="I31" s="866"/>
    </row>
    <row r="32" spans="1:9" ht="12.75" customHeight="1" x14ac:dyDescent="0.25">
      <c r="A32" s="866"/>
      <c r="B32" s="455" t="s">
        <v>1354</v>
      </c>
      <c r="C32" s="453"/>
      <c r="D32" s="35"/>
      <c r="E32" s="867"/>
      <c r="F32" s="867"/>
      <c r="G32" s="867"/>
      <c r="H32" s="867"/>
      <c r="I32" s="867"/>
    </row>
    <row r="33" spans="1:9" ht="12.75" customHeight="1" x14ac:dyDescent="0.25">
      <c r="A33" s="866"/>
      <c r="B33" s="56" t="s">
        <v>1355</v>
      </c>
      <c r="C33" s="453" t="s">
        <v>1339</v>
      </c>
      <c r="D33" s="35">
        <v>2</v>
      </c>
      <c r="E33" s="1130">
        <v>2</v>
      </c>
      <c r="F33" s="1130">
        <v>2</v>
      </c>
      <c r="G33" s="1130"/>
      <c r="H33" s="1130"/>
      <c r="I33" s="1130"/>
    </row>
    <row r="34" spans="1:9" ht="12.75" customHeight="1" x14ac:dyDescent="0.25">
      <c r="A34" s="866"/>
      <c r="B34" s="455" t="s">
        <v>1356</v>
      </c>
      <c r="C34" s="453" t="s">
        <v>1337</v>
      </c>
      <c r="D34" s="35">
        <v>0</v>
      </c>
      <c r="E34" s="867"/>
      <c r="F34" s="867"/>
      <c r="G34" s="867"/>
      <c r="H34" s="867"/>
      <c r="I34" s="867"/>
    </row>
    <row r="35" spans="1:9" ht="12.75" customHeight="1" x14ac:dyDescent="0.25">
      <c r="A35" s="866"/>
      <c r="B35" s="56" t="s">
        <v>1357</v>
      </c>
      <c r="C35" s="453" t="s">
        <v>1358</v>
      </c>
      <c r="D35" s="35">
        <v>4</v>
      </c>
      <c r="E35" s="1130">
        <v>4</v>
      </c>
      <c r="F35" s="1130">
        <v>4</v>
      </c>
      <c r="G35" s="1130"/>
      <c r="H35" s="1130"/>
      <c r="I35" s="1130"/>
    </row>
    <row r="36" spans="1:9" ht="12.75" customHeight="1" x14ac:dyDescent="0.25">
      <c r="A36" s="866"/>
      <c r="B36" s="455" t="s">
        <v>1359</v>
      </c>
      <c r="C36" s="453" t="s">
        <v>1360</v>
      </c>
      <c r="D36" s="35">
        <v>2</v>
      </c>
      <c r="E36" s="866"/>
      <c r="F36" s="866"/>
      <c r="G36" s="866"/>
      <c r="H36" s="866"/>
      <c r="I36" s="866"/>
    </row>
    <row r="37" spans="1:9" ht="12.75" customHeight="1" x14ac:dyDescent="0.25">
      <c r="A37" s="866"/>
      <c r="B37" s="455"/>
      <c r="C37" s="456" t="s">
        <v>1361</v>
      </c>
      <c r="D37" s="70">
        <v>0</v>
      </c>
      <c r="E37" s="867"/>
      <c r="F37" s="867"/>
      <c r="G37" s="866"/>
      <c r="H37" s="866"/>
      <c r="I37" s="866"/>
    </row>
    <row r="38" spans="1:9" ht="12.75" customHeight="1" x14ac:dyDescent="0.25">
      <c r="A38" s="866"/>
      <c r="B38" s="451" t="s">
        <v>1362</v>
      </c>
      <c r="C38" s="452"/>
      <c r="D38" s="452"/>
      <c r="E38" s="452"/>
      <c r="F38" s="452"/>
      <c r="G38" s="452"/>
      <c r="H38" s="452"/>
      <c r="I38" s="453"/>
    </row>
    <row r="39" spans="1:9" ht="12.75" customHeight="1" x14ac:dyDescent="0.25">
      <c r="A39" s="866"/>
      <c r="B39" s="1134" t="s">
        <v>1363</v>
      </c>
      <c r="C39" s="34" t="s">
        <v>1364</v>
      </c>
      <c r="D39" s="454">
        <v>3</v>
      </c>
      <c r="E39" s="1130">
        <v>1</v>
      </c>
      <c r="F39" s="1130">
        <v>1</v>
      </c>
      <c r="G39" s="1138"/>
      <c r="H39" s="1138"/>
      <c r="I39" s="1138"/>
    </row>
    <row r="40" spans="1:9" ht="12.75" customHeight="1" x14ac:dyDescent="0.25">
      <c r="A40" s="866"/>
      <c r="B40" s="866"/>
      <c r="C40" s="8" t="s">
        <v>1365</v>
      </c>
      <c r="D40" s="35">
        <v>2</v>
      </c>
      <c r="E40" s="866"/>
      <c r="F40" s="866"/>
      <c r="G40" s="866"/>
      <c r="H40" s="866"/>
      <c r="I40" s="866"/>
    </row>
    <row r="41" spans="1:9" ht="12.75" customHeight="1" x14ac:dyDescent="0.25">
      <c r="A41" s="866"/>
      <c r="B41" s="866"/>
      <c r="C41" s="8" t="s">
        <v>1366</v>
      </c>
      <c r="D41" s="35">
        <v>1</v>
      </c>
      <c r="E41" s="866"/>
      <c r="F41" s="866"/>
      <c r="G41" s="866"/>
      <c r="H41" s="866"/>
      <c r="I41" s="866"/>
    </row>
    <row r="42" spans="1:9" ht="12.75" customHeight="1" x14ac:dyDescent="0.25">
      <c r="A42" s="866"/>
      <c r="B42" s="867"/>
      <c r="C42" s="8" t="s">
        <v>1367</v>
      </c>
      <c r="D42" s="35">
        <v>0</v>
      </c>
      <c r="E42" s="867"/>
      <c r="F42" s="867"/>
      <c r="G42" s="867"/>
      <c r="H42" s="867"/>
      <c r="I42" s="867"/>
    </row>
    <row r="43" spans="1:9" ht="12.75" customHeight="1" x14ac:dyDescent="0.25">
      <c r="A43" s="866"/>
      <c r="B43" s="1128" t="s">
        <v>1368</v>
      </c>
      <c r="C43" s="8" t="s">
        <v>1369</v>
      </c>
      <c r="D43" s="35">
        <v>2</v>
      </c>
      <c r="E43" s="1130">
        <v>2</v>
      </c>
      <c r="F43" s="1130">
        <v>2</v>
      </c>
      <c r="G43" s="1130"/>
      <c r="H43" s="1130"/>
      <c r="I43" s="1130"/>
    </row>
    <row r="44" spans="1:9" ht="12.75" customHeight="1" x14ac:dyDescent="0.25">
      <c r="A44" s="866"/>
      <c r="B44" s="866"/>
      <c r="C44" s="8" t="s">
        <v>1370</v>
      </c>
      <c r="D44" s="35">
        <v>0</v>
      </c>
      <c r="E44" s="867"/>
      <c r="F44" s="867"/>
      <c r="G44" s="867"/>
      <c r="H44" s="867"/>
      <c r="I44" s="867"/>
    </row>
    <row r="45" spans="1:9" ht="12.75" customHeight="1" x14ac:dyDescent="0.25">
      <c r="A45" s="866"/>
      <c r="B45" s="56" t="s">
        <v>1371</v>
      </c>
      <c r="C45" s="453" t="s">
        <v>1372</v>
      </c>
      <c r="D45" s="35">
        <v>3</v>
      </c>
      <c r="E45" s="1130">
        <v>2</v>
      </c>
      <c r="F45" s="1130">
        <v>2</v>
      </c>
      <c r="G45" s="1130"/>
      <c r="H45" s="1130"/>
      <c r="I45" s="1130"/>
    </row>
    <row r="46" spans="1:9" ht="12.75" customHeight="1" x14ac:dyDescent="0.25">
      <c r="A46" s="866"/>
      <c r="B46" s="455" t="s">
        <v>1373</v>
      </c>
      <c r="C46" s="453" t="s">
        <v>1374</v>
      </c>
      <c r="D46" s="35">
        <v>2</v>
      </c>
      <c r="E46" s="866"/>
      <c r="F46" s="866"/>
      <c r="G46" s="866"/>
      <c r="H46" s="866"/>
      <c r="I46" s="866"/>
    </row>
    <row r="47" spans="1:9" ht="12.75" customHeight="1" x14ac:dyDescent="0.25">
      <c r="A47" s="866"/>
      <c r="B47" s="455" t="s">
        <v>1375</v>
      </c>
      <c r="C47" s="453" t="s">
        <v>1376</v>
      </c>
      <c r="D47" s="35">
        <v>1</v>
      </c>
      <c r="E47" s="866"/>
      <c r="F47" s="866"/>
      <c r="G47" s="866"/>
      <c r="H47" s="866"/>
      <c r="I47" s="866"/>
    </row>
    <row r="48" spans="1:9" ht="12.75" customHeight="1" x14ac:dyDescent="0.25">
      <c r="A48" s="867"/>
      <c r="B48" s="34" t="s">
        <v>1377</v>
      </c>
      <c r="C48" s="453" t="s">
        <v>1378</v>
      </c>
      <c r="D48" s="35">
        <v>0</v>
      </c>
      <c r="E48" s="867"/>
      <c r="F48" s="867"/>
      <c r="G48" s="867"/>
      <c r="H48" s="867"/>
      <c r="I48" s="867"/>
    </row>
    <row r="49" spans="1:26" ht="27" customHeight="1" x14ac:dyDescent="0.25">
      <c r="A49" s="457" t="s">
        <v>1379</v>
      </c>
      <c r="B49" s="458"/>
      <c r="C49" s="459"/>
      <c r="D49" s="459"/>
      <c r="E49" s="459"/>
      <c r="F49" s="459"/>
      <c r="G49" s="459"/>
      <c r="H49" s="459"/>
      <c r="I49" s="460"/>
      <c r="J49" s="203"/>
      <c r="K49" s="203"/>
      <c r="L49" s="203"/>
      <c r="M49" s="203"/>
      <c r="N49" s="203"/>
      <c r="O49" s="203"/>
      <c r="P49" s="203"/>
      <c r="Q49" s="203"/>
      <c r="R49" s="203"/>
      <c r="S49" s="203"/>
      <c r="T49" s="203"/>
      <c r="U49" s="203"/>
      <c r="V49" s="203"/>
      <c r="W49" s="203"/>
      <c r="X49" s="203"/>
      <c r="Y49" s="203"/>
      <c r="Z49" s="203"/>
    </row>
    <row r="50" spans="1:26" ht="12.75" customHeight="1" x14ac:dyDescent="0.25">
      <c r="A50" s="1135"/>
      <c r="B50" s="462" t="s">
        <v>1380</v>
      </c>
      <c r="C50" s="453" t="s">
        <v>1381</v>
      </c>
      <c r="D50" s="35">
        <v>4</v>
      </c>
      <c r="E50" s="1130">
        <v>0</v>
      </c>
      <c r="F50" s="1130">
        <v>2</v>
      </c>
      <c r="G50" s="1130"/>
      <c r="H50" s="1130"/>
      <c r="I50" s="1130"/>
    </row>
    <row r="51" spans="1:26" ht="12.75" customHeight="1" x14ac:dyDescent="0.25">
      <c r="A51" s="902"/>
      <c r="B51" s="463" t="s">
        <v>1382</v>
      </c>
      <c r="C51" s="453" t="s">
        <v>1383</v>
      </c>
      <c r="D51" s="35">
        <v>3</v>
      </c>
      <c r="E51" s="866"/>
      <c r="F51" s="866"/>
      <c r="G51" s="866"/>
      <c r="H51" s="866"/>
      <c r="I51" s="866"/>
    </row>
    <row r="52" spans="1:26" ht="12.75" customHeight="1" x14ac:dyDescent="0.25">
      <c r="A52" s="882"/>
      <c r="B52" s="463"/>
      <c r="C52" s="453" t="s">
        <v>1384</v>
      </c>
      <c r="D52" s="35" t="s">
        <v>1385</v>
      </c>
      <c r="E52" s="866"/>
      <c r="F52" s="866"/>
      <c r="G52" s="866"/>
      <c r="H52" s="866"/>
      <c r="I52" s="866"/>
    </row>
    <row r="53" spans="1:26" ht="12.75" customHeight="1" x14ac:dyDescent="0.25">
      <c r="A53" s="451"/>
      <c r="B53" s="463"/>
      <c r="C53" s="453" t="s">
        <v>1386</v>
      </c>
      <c r="D53" s="35" t="s">
        <v>1387</v>
      </c>
      <c r="E53" s="866"/>
      <c r="F53" s="866"/>
      <c r="G53" s="866"/>
      <c r="H53" s="866"/>
      <c r="I53" s="866"/>
    </row>
    <row r="54" spans="1:26" ht="12.75" customHeight="1" x14ac:dyDescent="0.25">
      <c r="A54" s="451"/>
      <c r="B54" s="463"/>
      <c r="C54" s="453" t="s">
        <v>1388</v>
      </c>
      <c r="D54" s="35">
        <v>0</v>
      </c>
      <c r="E54" s="867"/>
      <c r="F54" s="867"/>
      <c r="G54" s="867"/>
      <c r="H54" s="867"/>
      <c r="I54" s="867"/>
    </row>
    <row r="55" spans="1:26" ht="12.75" customHeight="1" x14ac:dyDescent="0.25">
      <c r="A55" s="451"/>
      <c r="B55" s="56" t="s">
        <v>1389</v>
      </c>
      <c r="C55" s="453" t="s">
        <v>1390</v>
      </c>
      <c r="D55" s="35">
        <v>3</v>
      </c>
      <c r="E55" s="1130">
        <v>2</v>
      </c>
      <c r="F55" s="1130">
        <v>2</v>
      </c>
      <c r="G55" s="1130"/>
      <c r="H55" s="1130"/>
      <c r="I55" s="1130"/>
    </row>
    <row r="56" spans="1:26" ht="12.75" customHeight="1" x14ac:dyDescent="0.25">
      <c r="A56" s="451"/>
      <c r="B56" s="455" t="s">
        <v>1391</v>
      </c>
      <c r="C56" s="453" t="s">
        <v>1392</v>
      </c>
      <c r="D56" s="35">
        <v>2</v>
      </c>
      <c r="E56" s="866"/>
      <c r="F56" s="866"/>
      <c r="G56" s="866"/>
      <c r="H56" s="866"/>
      <c r="I56" s="866"/>
    </row>
    <row r="57" spans="1:26" ht="12.75" customHeight="1" x14ac:dyDescent="0.25">
      <c r="A57" s="451"/>
      <c r="B57" s="455"/>
      <c r="C57" s="453" t="s">
        <v>1393</v>
      </c>
      <c r="D57" s="35">
        <v>1</v>
      </c>
      <c r="E57" s="866"/>
      <c r="F57" s="866"/>
      <c r="G57" s="866"/>
      <c r="H57" s="866"/>
      <c r="I57" s="866"/>
    </row>
    <row r="58" spans="1:26" ht="12.75" customHeight="1" x14ac:dyDescent="0.25">
      <c r="A58" s="451"/>
      <c r="B58" s="34"/>
      <c r="C58" s="453" t="s">
        <v>1378</v>
      </c>
      <c r="D58" s="35">
        <v>0</v>
      </c>
      <c r="E58" s="867"/>
      <c r="F58" s="867"/>
      <c r="G58" s="867"/>
      <c r="H58" s="867"/>
      <c r="I58" s="867"/>
    </row>
    <row r="59" spans="1:26" ht="12.75" customHeight="1" x14ac:dyDescent="0.25">
      <c r="A59" s="8"/>
      <c r="B59" s="1128" t="s">
        <v>1394</v>
      </c>
      <c r="C59" s="8" t="s">
        <v>1395</v>
      </c>
      <c r="D59" s="35">
        <v>3</v>
      </c>
      <c r="E59" s="1130">
        <v>3</v>
      </c>
      <c r="F59" s="1130">
        <v>3</v>
      </c>
      <c r="G59" s="1130"/>
      <c r="H59" s="1130"/>
      <c r="I59" s="1130"/>
    </row>
    <row r="60" spans="1:26" ht="12.75" customHeight="1" x14ac:dyDescent="0.25">
      <c r="A60" s="8"/>
      <c r="B60" s="866"/>
      <c r="C60" s="8" t="s">
        <v>1396</v>
      </c>
      <c r="D60" s="35">
        <v>2</v>
      </c>
      <c r="E60" s="866"/>
      <c r="F60" s="866"/>
      <c r="G60" s="866"/>
      <c r="H60" s="866"/>
      <c r="I60" s="866"/>
    </row>
    <row r="61" spans="1:26" ht="12.75" customHeight="1" x14ac:dyDescent="0.25">
      <c r="A61" s="8"/>
      <c r="B61" s="866"/>
      <c r="C61" s="8" t="s">
        <v>1337</v>
      </c>
      <c r="D61" s="35">
        <v>0</v>
      </c>
      <c r="E61" s="867"/>
      <c r="F61" s="867"/>
      <c r="G61" s="867"/>
      <c r="H61" s="867"/>
      <c r="I61" s="867"/>
    </row>
    <row r="62" spans="1:26" ht="12.75" customHeight="1" x14ac:dyDescent="0.25">
      <c r="A62" s="451"/>
      <c r="B62" s="1128" t="s">
        <v>1397</v>
      </c>
      <c r="C62" s="453" t="s">
        <v>1398</v>
      </c>
      <c r="D62" s="35">
        <v>4</v>
      </c>
      <c r="E62" s="1130">
        <v>2</v>
      </c>
      <c r="F62" s="1130">
        <v>2</v>
      </c>
      <c r="G62" s="1130"/>
      <c r="H62" s="1130"/>
      <c r="I62" s="1130"/>
    </row>
    <row r="63" spans="1:26" ht="12.75" customHeight="1" x14ac:dyDescent="0.25">
      <c r="A63" s="451"/>
      <c r="B63" s="866"/>
      <c r="C63" s="453" t="s">
        <v>1399</v>
      </c>
      <c r="D63" s="35">
        <v>3</v>
      </c>
      <c r="E63" s="866"/>
      <c r="F63" s="866"/>
      <c r="G63" s="866"/>
      <c r="H63" s="866"/>
      <c r="I63" s="866"/>
    </row>
    <row r="64" spans="1:26" ht="12.75" customHeight="1" x14ac:dyDescent="0.25">
      <c r="A64" s="451"/>
      <c r="B64" s="866"/>
      <c r="C64" s="453" t="s">
        <v>1400</v>
      </c>
      <c r="D64" s="35">
        <v>2</v>
      </c>
      <c r="E64" s="866"/>
      <c r="F64" s="866"/>
      <c r="G64" s="866"/>
      <c r="H64" s="866"/>
      <c r="I64" s="866"/>
    </row>
    <row r="65" spans="1:9" ht="12.75" customHeight="1" x14ac:dyDescent="0.25">
      <c r="A65" s="451"/>
      <c r="B65" s="867"/>
      <c r="C65" s="453" t="s">
        <v>1401</v>
      </c>
      <c r="D65" s="35">
        <v>0</v>
      </c>
      <c r="E65" s="867"/>
      <c r="F65" s="867"/>
      <c r="G65" s="867"/>
      <c r="H65" s="867"/>
      <c r="I65" s="867"/>
    </row>
    <row r="66" spans="1:9" ht="12.75" customHeight="1" x14ac:dyDescent="0.25">
      <c r="A66" s="8"/>
      <c r="B66" s="1128" t="s">
        <v>1402</v>
      </c>
      <c r="C66" s="8" t="s">
        <v>1403</v>
      </c>
      <c r="D66" s="35">
        <v>2</v>
      </c>
      <c r="E66" s="1130">
        <v>2</v>
      </c>
      <c r="F66" s="1130">
        <v>2</v>
      </c>
      <c r="G66" s="1130"/>
      <c r="H66" s="1130"/>
      <c r="I66" s="1130"/>
    </row>
    <row r="67" spans="1:9" ht="12.75" customHeight="1" x14ac:dyDescent="0.25">
      <c r="A67" s="8"/>
      <c r="B67" s="866"/>
      <c r="C67" s="8" t="s">
        <v>1404</v>
      </c>
      <c r="D67" s="35">
        <v>1</v>
      </c>
      <c r="E67" s="866"/>
      <c r="F67" s="866"/>
      <c r="G67" s="866"/>
      <c r="H67" s="866"/>
      <c r="I67" s="866"/>
    </row>
    <row r="68" spans="1:9" ht="12.75" customHeight="1" x14ac:dyDescent="0.25">
      <c r="A68" s="8"/>
      <c r="B68" s="867"/>
      <c r="C68" s="8" t="s">
        <v>1401</v>
      </c>
      <c r="D68" s="35">
        <v>0</v>
      </c>
      <c r="E68" s="867"/>
      <c r="F68" s="867"/>
      <c r="G68" s="867"/>
      <c r="H68" s="867"/>
      <c r="I68" s="867"/>
    </row>
    <row r="69" spans="1:9" ht="12.75" customHeight="1" x14ac:dyDescent="0.25">
      <c r="A69" s="8"/>
      <c r="B69" s="1129" t="s">
        <v>1405</v>
      </c>
      <c r="C69" s="8" t="s">
        <v>1406</v>
      </c>
      <c r="D69" s="35">
        <v>3</v>
      </c>
      <c r="E69" s="1130">
        <v>2</v>
      </c>
      <c r="F69" s="1130">
        <v>2</v>
      </c>
      <c r="G69" s="1130"/>
      <c r="H69" s="1130"/>
      <c r="I69" s="1130"/>
    </row>
    <row r="70" spans="1:9" ht="12.75" customHeight="1" x14ac:dyDescent="0.25">
      <c r="A70" s="8"/>
      <c r="B70" s="866"/>
      <c r="C70" s="8" t="s">
        <v>1407</v>
      </c>
      <c r="D70" s="35">
        <v>2</v>
      </c>
      <c r="E70" s="866"/>
      <c r="F70" s="866"/>
      <c r="G70" s="866"/>
      <c r="H70" s="866"/>
      <c r="I70" s="866"/>
    </row>
    <row r="71" spans="1:9" ht="12.75" customHeight="1" x14ac:dyDescent="0.25">
      <c r="A71" s="8"/>
      <c r="B71" s="866"/>
      <c r="C71" s="8" t="s">
        <v>1361</v>
      </c>
      <c r="D71" s="35">
        <v>0</v>
      </c>
      <c r="E71" s="867"/>
      <c r="F71" s="867"/>
      <c r="G71" s="867"/>
      <c r="H71" s="867"/>
      <c r="I71" s="867"/>
    </row>
    <row r="72" spans="1:9" ht="12.75" customHeight="1" x14ac:dyDescent="0.25">
      <c r="A72" s="451"/>
      <c r="B72" s="56" t="s">
        <v>1408</v>
      </c>
      <c r="C72" s="453" t="s">
        <v>1409</v>
      </c>
      <c r="D72" s="35">
        <v>4</v>
      </c>
      <c r="E72" s="1130">
        <v>4</v>
      </c>
      <c r="F72" s="1130">
        <v>4</v>
      </c>
      <c r="G72" s="1130"/>
      <c r="H72" s="1130"/>
      <c r="I72" s="1130"/>
    </row>
    <row r="73" spans="1:9" ht="12.75" customHeight="1" x14ac:dyDescent="0.25">
      <c r="A73" s="451"/>
      <c r="B73" s="464" t="s">
        <v>1410</v>
      </c>
      <c r="C73" s="453" t="s">
        <v>1411</v>
      </c>
      <c r="D73" s="35">
        <v>3</v>
      </c>
      <c r="E73" s="866"/>
      <c r="F73" s="866"/>
      <c r="G73" s="866"/>
      <c r="H73" s="866"/>
      <c r="I73" s="866"/>
    </row>
    <row r="74" spans="1:9" ht="12.75" customHeight="1" x14ac:dyDescent="0.25">
      <c r="A74" s="451"/>
      <c r="B74" s="464" t="s">
        <v>1412</v>
      </c>
      <c r="C74" s="453" t="s">
        <v>1413</v>
      </c>
      <c r="D74" s="35">
        <v>2</v>
      </c>
      <c r="E74" s="866"/>
      <c r="F74" s="866"/>
      <c r="G74" s="866"/>
      <c r="H74" s="866"/>
      <c r="I74" s="866"/>
    </row>
    <row r="75" spans="1:9" ht="12.75" customHeight="1" x14ac:dyDescent="0.25">
      <c r="A75" s="451"/>
      <c r="B75" s="464" t="s">
        <v>1414</v>
      </c>
      <c r="C75" s="453" t="s">
        <v>1415</v>
      </c>
      <c r="D75" s="35">
        <v>1</v>
      </c>
      <c r="E75" s="866"/>
      <c r="F75" s="866"/>
      <c r="G75" s="866"/>
      <c r="H75" s="866"/>
      <c r="I75" s="866"/>
    </row>
    <row r="76" spans="1:9" ht="12.75" customHeight="1" x14ac:dyDescent="0.25">
      <c r="A76" s="451"/>
      <c r="B76" s="464" t="s">
        <v>1416</v>
      </c>
      <c r="C76" s="453" t="s">
        <v>1361</v>
      </c>
      <c r="D76" s="35">
        <v>0</v>
      </c>
      <c r="E76" s="866"/>
      <c r="F76" s="866"/>
      <c r="G76" s="866"/>
      <c r="H76" s="866"/>
      <c r="I76" s="866"/>
    </row>
    <row r="77" spans="1:9" ht="12.75" customHeight="1" x14ac:dyDescent="0.25">
      <c r="A77" s="451"/>
      <c r="B77" s="464" t="s">
        <v>1417</v>
      </c>
      <c r="C77" s="453" t="s">
        <v>1361</v>
      </c>
      <c r="D77" s="35">
        <v>0</v>
      </c>
      <c r="E77" s="866"/>
      <c r="F77" s="866"/>
      <c r="G77" s="866"/>
      <c r="H77" s="866"/>
      <c r="I77" s="866"/>
    </row>
    <row r="78" spans="1:9" ht="12.75" customHeight="1" x14ac:dyDescent="0.25">
      <c r="A78" s="451"/>
      <c r="B78" s="464" t="s">
        <v>1418</v>
      </c>
      <c r="C78" s="453"/>
      <c r="D78" s="35"/>
      <c r="E78" s="866"/>
      <c r="F78" s="866"/>
      <c r="G78" s="866"/>
      <c r="H78" s="866"/>
      <c r="I78" s="866"/>
    </row>
    <row r="79" spans="1:9" ht="12.75" customHeight="1" x14ac:dyDescent="0.25">
      <c r="A79" s="451"/>
      <c r="B79" s="464" t="s">
        <v>1419</v>
      </c>
      <c r="C79" s="453"/>
      <c r="D79" s="35"/>
      <c r="E79" s="866"/>
      <c r="F79" s="866"/>
      <c r="G79" s="866"/>
      <c r="H79" s="866"/>
      <c r="I79" s="866"/>
    </row>
    <row r="80" spans="1:9" ht="12.75" customHeight="1" x14ac:dyDescent="0.25">
      <c r="A80" s="451"/>
      <c r="B80" s="464" t="s">
        <v>1420</v>
      </c>
      <c r="C80" s="453"/>
      <c r="D80" s="35"/>
      <c r="E80" s="866"/>
      <c r="F80" s="866"/>
      <c r="G80" s="866"/>
      <c r="H80" s="866"/>
      <c r="I80" s="866"/>
    </row>
    <row r="81" spans="1:9" ht="12.75" customHeight="1" x14ac:dyDescent="0.25">
      <c r="A81" s="451"/>
      <c r="B81" s="455" t="s">
        <v>1421</v>
      </c>
      <c r="C81" s="453"/>
      <c r="D81" s="35"/>
      <c r="E81" s="867"/>
      <c r="F81" s="867"/>
      <c r="G81" s="867"/>
      <c r="H81" s="867"/>
      <c r="I81" s="867"/>
    </row>
    <row r="82" spans="1:9" ht="12.75" customHeight="1" x14ac:dyDescent="0.25">
      <c r="A82" s="451"/>
      <c r="B82" s="56" t="s">
        <v>1422</v>
      </c>
      <c r="C82" s="453" t="s">
        <v>1423</v>
      </c>
      <c r="D82" s="35">
        <v>4</v>
      </c>
      <c r="E82" s="1130">
        <v>3</v>
      </c>
      <c r="F82" s="1130">
        <v>3</v>
      </c>
      <c r="G82" s="1130"/>
      <c r="H82" s="1130"/>
      <c r="I82" s="1130"/>
    </row>
    <row r="83" spans="1:9" ht="12.75" customHeight="1" x14ac:dyDescent="0.25">
      <c r="A83" s="451"/>
      <c r="B83" s="464" t="s">
        <v>1424</v>
      </c>
      <c r="C83" s="453" t="s">
        <v>1425</v>
      </c>
      <c r="D83" s="35">
        <v>3</v>
      </c>
      <c r="E83" s="866"/>
      <c r="F83" s="866"/>
      <c r="G83" s="866"/>
      <c r="H83" s="866"/>
      <c r="I83" s="866"/>
    </row>
    <row r="84" spans="1:9" ht="12.75" customHeight="1" x14ac:dyDescent="0.25">
      <c r="A84" s="451"/>
      <c r="B84" s="464" t="s">
        <v>1426</v>
      </c>
      <c r="C84" s="453" t="s">
        <v>1427</v>
      </c>
      <c r="D84" s="35">
        <v>2</v>
      </c>
      <c r="E84" s="866"/>
      <c r="F84" s="866"/>
      <c r="G84" s="866"/>
      <c r="H84" s="866"/>
      <c r="I84" s="866"/>
    </row>
    <row r="85" spans="1:9" ht="12.75" customHeight="1" x14ac:dyDescent="0.25">
      <c r="A85" s="451"/>
      <c r="B85" s="464" t="s">
        <v>1428</v>
      </c>
      <c r="C85" s="453" t="s">
        <v>1429</v>
      </c>
      <c r="D85" s="35">
        <v>1</v>
      </c>
      <c r="E85" s="866"/>
      <c r="F85" s="866"/>
      <c r="G85" s="866"/>
      <c r="H85" s="866"/>
      <c r="I85" s="866"/>
    </row>
    <row r="86" spans="1:9" ht="12.75" customHeight="1" x14ac:dyDescent="0.25">
      <c r="A86" s="451"/>
      <c r="B86" s="464" t="s">
        <v>1414</v>
      </c>
      <c r="C86" s="453" t="s">
        <v>1361</v>
      </c>
      <c r="D86" s="35">
        <v>0</v>
      </c>
      <c r="E86" s="866"/>
      <c r="F86" s="866"/>
      <c r="G86" s="866"/>
      <c r="H86" s="866"/>
      <c r="I86" s="866"/>
    </row>
    <row r="87" spans="1:9" ht="12.75" customHeight="1" x14ac:dyDescent="0.25">
      <c r="A87" s="451"/>
      <c r="B87" s="464" t="s">
        <v>1416</v>
      </c>
      <c r="C87" s="453" t="s">
        <v>1361</v>
      </c>
      <c r="D87" s="35">
        <v>0</v>
      </c>
      <c r="E87" s="866"/>
      <c r="F87" s="866"/>
      <c r="G87" s="866"/>
      <c r="H87" s="866"/>
      <c r="I87" s="866"/>
    </row>
    <row r="88" spans="1:9" ht="12.75" customHeight="1" x14ac:dyDescent="0.25">
      <c r="A88" s="451"/>
      <c r="B88" s="464" t="s">
        <v>1430</v>
      </c>
      <c r="C88" s="453"/>
      <c r="D88" s="35"/>
      <c r="E88" s="866"/>
      <c r="F88" s="866"/>
      <c r="G88" s="866"/>
      <c r="H88" s="866"/>
      <c r="I88" s="866"/>
    </row>
    <row r="89" spans="1:9" ht="12.75" customHeight="1" x14ac:dyDescent="0.25">
      <c r="A89" s="451"/>
      <c r="B89" s="464" t="s">
        <v>1431</v>
      </c>
      <c r="C89" s="453"/>
      <c r="D89" s="35"/>
      <c r="E89" s="866"/>
      <c r="F89" s="866"/>
      <c r="G89" s="866"/>
      <c r="H89" s="866"/>
      <c r="I89" s="866"/>
    </row>
    <row r="90" spans="1:9" ht="12.75" customHeight="1" x14ac:dyDescent="0.25">
      <c r="A90" s="451"/>
      <c r="B90" s="464" t="s">
        <v>1419</v>
      </c>
      <c r="C90" s="453"/>
      <c r="D90" s="35"/>
      <c r="E90" s="866"/>
      <c r="F90" s="866"/>
      <c r="G90" s="866"/>
      <c r="H90" s="866"/>
      <c r="I90" s="866"/>
    </row>
    <row r="91" spans="1:9" ht="12.75" customHeight="1" x14ac:dyDescent="0.25">
      <c r="A91" s="451"/>
      <c r="B91" s="464" t="s">
        <v>1432</v>
      </c>
      <c r="C91" s="453"/>
      <c r="D91" s="35"/>
      <c r="E91" s="866"/>
      <c r="F91" s="866"/>
      <c r="G91" s="866"/>
      <c r="H91" s="866"/>
      <c r="I91" s="866"/>
    </row>
    <row r="92" spans="1:9" ht="12.75" customHeight="1" x14ac:dyDescent="0.25">
      <c r="A92" s="451"/>
      <c r="B92" s="464" t="s">
        <v>1433</v>
      </c>
      <c r="C92" s="453"/>
      <c r="D92" s="35"/>
      <c r="E92" s="867"/>
      <c r="F92" s="867"/>
      <c r="G92" s="867"/>
      <c r="H92" s="867"/>
      <c r="I92" s="867"/>
    </row>
    <row r="93" spans="1:9" ht="12.75" customHeight="1" x14ac:dyDescent="0.25">
      <c r="A93" s="451"/>
      <c r="B93" s="56" t="s">
        <v>1434</v>
      </c>
      <c r="C93" s="453" t="s">
        <v>1435</v>
      </c>
      <c r="D93" s="35">
        <v>3</v>
      </c>
      <c r="E93" s="1130">
        <v>3</v>
      </c>
      <c r="F93" s="1130">
        <v>3</v>
      </c>
      <c r="G93" s="1130"/>
      <c r="H93" s="1130"/>
      <c r="I93" s="1130"/>
    </row>
    <row r="94" spans="1:9" ht="12.75" customHeight="1" x14ac:dyDescent="0.25">
      <c r="A94" s="451"/>
      <c r="B94" s="464" t="s">
        <v>1436</v>
      </c>
      <c r="C94" s="453" t="s">
        <v>1437</v>
      </c>
      <c r="D94" s="35">
        <v>2</v>
      </c>
      <c r="E94" s="866"/>
      <c r="F94" s="866"/>
      <c r="G94" s="866"/>
      <c r="H94" s="866"/>
      <c r="I94" s="866"/>
    </row>
    <row r="95" spans="1:9" ht="12.75" customHeight="1" x14ac:dyDescent="0.25">
      <c r="A95" s="451"/>
      <c r="B95" s="464" t="s">
        <v>1438</v>
      </c>
      <c r="C95" s="453" t="s">
        <v>1439</v>
      </c>
      <c r="D95" s="35">
        <v>1</v>
      </c>
      <c r="E95" s="866"/>
      <c r="F95" s="866"/>
      <c r="G95" s="866"/>
      <c r="H95" s="866"/>
      <c r="I95" s="866"/>
    </row>
    <row r="96" spans="1:9" ht="12.75" customHeight="1" x14ac:dyDescent="0.25">
      <c r="A96" s="451"/>
      <c r="B96" s="465" t="s">
        <v>1440</v>
      </c>
      <c r="C96" s="453" t="s">
        <v>1361</v>
      </c>
      <c r="D96" s="35">
        <v>0</v>
      </c>
      <c r="E96" s="867"/>
      <c r="F96" s="867"/>
      <c r="G96" s="867"/>
      <c r="H96" s="867"/>
      <c r="I96" s="867"/>
    </row>
    <row r="97" spans="1:9" ht="12.75" customHeight="1" x14ac:dyDescent="0.25">
      <c r="A97" s="8"/>
      <c r="B97" s="1128" t="s">
        <v>1441</v>
      </c>
      <c r="C97" s="8" t="s">
        <v>1442</v>
      </c>
      <c r="D97" s="35">
        <v>3</v>
      </c>
      <c r="E97" s="1130">
        <v>3</v>
      </c>
      <c r="F97" s="1130">
        <v>3</v>
      </c>
      <c r="G97" s="1130"/>
      <c r="H97" s="1130"/>
      <c r="I97" s="1130"/>
    </row>
    <row r="98" spans="1:9" ht="12.75" customHeight="1" x14ac:dyDescent="0.25">
      <c r="A98" s="8"/>
      <c r="B98" s="866"/>
      <c r="C98" s="8" t="s">
        <v>1443</v>
      </c>
      <c r="D98" s="35">
        <v>2</v>
      </c>
      <c r="E98" s="866"/>
      <c r="F98" s="866"/>
      <c r="G98" s="866"/>
      <c r="H98" s="866"/>
      <c r="I98" s="866"/>
    </row>
    <row r="99" spans="1:9" ht="12.75" customHeight="1" x14ac:dyDescent="0.25">
      <c r="A99" s="8"/>
      <c r="B99" s="866"/>
      <c r="C99" s="8" t="s">
        <v>1400</v>
      </c>
      <c r="D99" s="35">
        <v>1</v>
      </c>
      <c r="E99" s="866"/>
      <c r="F99" s="866"/>
      <c r="G99" s="866"/>
      <c r="H99" s="866"/>
      <c r="I99" s="866"/>
    </row>
    <row r="100" spans="1:9" ht="12.75" customHeight="1" x14ac:dyDescent="0.25">
      <c r="A100" s="8"/>
      <c r="B100" s="867"/>
      <c r="C100" s="8" t="s">
        <v>1337</v>
      </c>
      <c r="D100" s="35">
        <v>0</v>
      </c>
      <c r="E100" s="867"/>
      <c r="F100" s="867"/>
      <c r="G100" s="867"/>
      <c r="H100" s="867"/>
      <c r="I100" s="867"/>
    </row>
    <row r="101" spans="1:9" ht="24.75" customHeight="1" x14ac:dyDescent="0.25">
      <c r="A101" s="444" t="s">
        <v>1444</v>
      </c>
      <c r="B101" s="466"/>
      <c r="C101" s="445"/>
      <c r="D101" s="445"/>
      <c r="E101" s="445"/>
      <c r="F101" s="445"/>
      <c r="G101" s="445"/>
      <c r="H101" s="445"/>
      <c r="I101" s="446"/>
    </row>
    <row r="102" spans="1:9" ht="12.75" customHeight="1" x14ac:dyDescent="0.25">
      <c r="A102" s="451"/>
      <c r="B102" s="56" t="s">
        <v>1445</v>
      </c>
      <c r="C102" s="453" t="s">
        <v>1446</v>
      </c>
      <c r="D102" s="35">
        <v>3</v>
      </c>
      <c r="E102" s="1130">
        <v>2</v>
      </c>
      <c r="F102" s="1130">
        <v>2</v>
      </c>
      <c r="G102" s="1130"/>
      <c r="H102" s="1130"/>
      <c r="I102" s="1130"/>
    </row>
    <row r="103" spans="1:9" ht="12.75" customHeight="1" x14ac:dyDescent="0.25">
      <c r="A103" s="451"/>
      <c r="B103" s="455" t="s">
        <v>1447</v>
      </c>
      <c r="C103" s="453" t="s">
        <v>1448</v>
      </c>
      <c r="D103" s="35">
        <v>2</v>
      </c>
      <c r="E103" s="866"/>
      <c r="F103" s="866"/>
      <c r="G103" s="866"/>
      <c r="H103" s="866"/>
      <c r="I103" s="866"/>
    </row>
    <row r="104" spans="1:9" ht="12.75" customHeight="1" x14ac:dyDescent="0.25">
      <c r="A104" s="451"/>
      <c r="B104" s="455" t="s">
        <v>1449</v>
      </c>
      <c r="C104" s="453" t="s">
        <v>1450</v>
      </c>
      <c r="D104" s="35">
        <v>1</v>
      </c>
      <c r="E104" s="866"/>
      <c r="F104" s="866"/>
      <c r="G104" s="866"/>
      <c r="H104" s="866"/>
      <c r="I104" s="866"/>
    </row>
    <row r="105" spans="1:9" ht="12.75" customHeight="1" x14ac:dyDescent="0.25">
      <c r="A105" s="451"/>
      <c r="B105" s="455"/>
      <c r="C105" s="453" t="s">
        <v>1451</v>
      </c>
      <c r="D105" s="35">
        <v>0</v>
      </c>
      <c r="E105" s="867"/>
      <c r="F105" s="867"/>
      <c r="G105" s="867"/>
      <c r="H105" s="867"/>
      <c r="I105" s="867"/>
    </row>
    <row r="106" spans="1:9" ht="12.75" customHeight="1" x14ac:dyDescent="0.25">
      <c r="A106" s="451"/>
      <c r="B106" s="56" t="s">
        <v>1452</v>
      </c>
      <c r="C106" s="453" t="s">
        <v>1446</v>
      </c>
      <c r="D106" s="35">
        <v>3</v>
      </c>
      <c r="E106" s="1130">
        <v>3</v>
      </c>
      <c r="F106" s="1130">
        <v>3</v>
      </c>
      <c r="G106" s="1130"/>
      <c r="H106" s="1130"/>
      <c r="I106" s="1130"/>
    </row>
    <row r="107" spans="1:9" ht="12.75" customHeight="1" x14ac:dyDescent="0.25">
      <c r="A107" s="451"/>
      <c r="B107" s="455" t="s">
        <v>1453</v>
      </c>
      <c r="C107" s="453" t="s">
        <v>1448</v>
      </c>
      <c r="D107" s="35">
        <v>2</v>
      </c>
      <c r="E107" s="866"/>
      <c r="F107" s="866"/>
      <c r="G107" s="866"/>
      <c r="H107" s="866"/>
      <c r="I107" s="866"/>
    </row>
    <row r="108" spans="1:9" ht="12.75" customHeight="1" x14ac:dyDescent="0.25">
      <c r="A108" s="451"/>
      <c r="B108" s="455"/>
      <c r="C108" s="453" t="s">
        <v>1450</v>
      </c>
      <c r="D108" s="35">
        <v>1</v>
      </c>
      <c r="E108" s="866"/>
      <c r="F108" s="866"/>
      <c r="G108" s="866"/>
      <c r="H108" s="866"/>
      <c r="I108" s="866"/>
    </row>
    <row r="109" spans="1:9" ht="12.75" customHeight="1" x14ac:dyDescent="0.25">
      <c r="A109" s="451"/>
      <c r="B109" s="455"/>
      <c r="C109" s="453" t="s">
        <v>1454</v>
      </c>
      <c r="D109" s="35">
        <v>0</v>
      </c>
      <c r="E109" s="867"/>
      <c r="F109" s="867"/>
      <c r="G109" s="867"/>
      <c r="H109" s="867"/>
      <c r="I109" s="867"/>
    </row>
    <row r="110" spans="1:9" ht="12.75" customHeight="1" x14ac:dyDescent="0.25">
      <c r="A110" s="451"/>
      <c r="B110" s="56" t="s">
        <v>1455</v>
      </c>
      <c r="C110" s="453" t="s">
        <v>1456</v>
      </c>
      <c r="D110" s="35">
        <v>4</v>
      </c>
      <c r="E110" s="1130">
        <v>1</v>
      </c>
      <c r="F110" s="1130">
        <v>1</v>
      </c>
      <c r="G110" s="1130"/>
      <c r="H110" s="1130"/>
      <c r="I110" s="1130"/>
    </row>
    <row r="111" spans="1:9" ht="12.75" customHeight="1" x14ac:dyDescent="0.25">
      <c r="A111" s="451"/>
      <c r="B111" s="464" t="s">
        <v>1457</v>
      </c>
      <c r="C111" s="453" t="s">
        <v>1458</v>
      </c>
      <c r="D111" s="35">
        <v>3</v>
      </c>
      <c r="E111" s="866"/>
      <c r="F111" s="866"/>
      <c r="G111" s="866"/>
      <c r="H111" s="866"/>
      <c r="I111" s="866"/>
    </row>
    <row r="112" spans="1:9" ht="12.75" customHeight="1" x14ac:dyDescent="0.25">
      <c r="A112" s="451"/>
      <c r="B112" s="464" t="s">
        <v>1459</v>
      </c>
      <c r="C112" s="453" t="s">
        <v>1460</v>
      </c>
      <c r="D112" s="35">
        <v>2</v>
      </c>
      <c r="E112" s="866"/>
      <c r="F112" s="866"/>
      <c r="G112" s="866"/>
      <c r="H112" s="866"/>
      <c r="I112" s="866"/>
    </row>
    <row r="113" spans="1:9" ht="12.75" customHeight="1" x14ac:dyDescent="0.25">
      <c r="A113" s="451"/>
      <c r="B113" s="464" t="s">
        <v>1461</v>
      </c>
      <c r="C113" s="453" t="s">
        <v>1462</v>
      </c>
      <c r="D113" s="35">
        <v>1</v>
      </c>
      <c r="E113" s="866"/>
      <c r="F113" s="866"/>
      <c r="G113" s="866"/>
      <c r="H113" s="866"/>
      <c r="I113" s="866"/>
    </row>
    <row r="114" spans="1:9" ht="12.75" customHeight="1" x14ac:dyDescent="0.25">
      <c r="A114" s="451"/>
      <c r="B114" s="464" t="s">
        <v>1463</v>
      </c>
      <c r="C114" s="456" t="s">
        <v>1337</v>
      </c>
      <c r="D114" s="35">
        <v>0</v>
      </c>
      <c r="E114" s="866"/>
      <c r="F114" s="866"/>
      <c r="G114" s="866"/>
      <c r="H114" s="866"/>
      <c r="I114" s="866"/>
    </row>
    <row r="115" spans="1:9" ht="12.75" customHeight="1" x14ac:dyDescent="0.25">
      <c r="A115" s="451"/>
      <c r="B115" s="464" t="s">
        <v>1464</v>
      </c>
      <c r="C115" s="467"/>
      <c r="E115" s="866"/>
      <c r="F115" s="866"/>
      <c r="G115" s="866"/>
      <c r="H115" s="866"/>
      <c r="I115" s="866"/>
    </row>
    <row r="116" spans="1:9" ht="12.75" customHeight="1" x14ac:dyDescent="0.25">
      <c r="A116" s="451"/>
      <c r="B116" s="464" t="s">
        <v>1465</v>
      </c>
      <c r="C116" s="468" t="s">
        <v>125</v>
      </c>
      <c r="D116" s="35" t="s">
        <v>125</v>
      </c>
      <c r="E116" s="866"/>
      <c r="F116" s="866"/>
      <c r="G116" s="866"/>
      <c r="H116" s="866"/>
      <c r="I116" s="866"/>
    </row>
    <row r="117" spans="1:9" ht="12.75" customHeight="1" x14ac:dyDescent="0.25">
      <c r="A117" s="451"/>
      <c r="B117" s="464" t="s">
        <v>1466</v>
      </c>
      <c r="C117" s="453"/>
      <c r="D117" s="35"/>
      <c r="E117" s="866"/>
      <c r="F117" s="866"/>
      <c r="G117" s="866"/>
      <c r="H117" s="866"/>
      <c r="I117" s="866"/>
    </row>
    <row r="118" spans="1:9" ht="12.75" customHeight="1" x14ac:dyDescent="0.25">
      <c r="A118" s="451"/>
      <c r="B118" s="464" t="s">
        <v>1467</v>
      </c>
      <c r="C118" s="453"/>
      <c r="D118" s="35"/>
      <c r="E118" s="866"/>
      <c r="F118" s="866"/>
      <c r="G118" s="866"/>
      <c r="H118" s="866"/>
      <c r="I118" s="866"/>
    </row>
    <row r="119" spans="1:9" ht="12.75" customHeight="1" x14ac:dyDescent="0.25">
      <c r="A119" s="451"/>
      <c r="B119" s="464" t="s">
        <v>1468</v>
      </c>
      <c r="C119" s="453"/>
      <c r="D119" s="35"/>
      <c r="E119" s="866"/>
      <c r="F119" s="866"/>
      <c r="G119" s="866"/>
      <c r="H119" s="866"/>
      <c r="I119" s="866"/>
    </row>
    <row r="120" spans="1:9" ht="12.75" customHeight="1" x14ac:dyDescent="0.25">
      <c r="A120" s="451"/>
      <c r="B120" s="455" t="s">
        <v>1469</v>
      </c>
      <c r="C120" s="453"/>
      <c r="D120" s="35"/>
      <c r="E120" s="867"/>
      <c r="F120" s="867"/>
      <c r="G120" s="867"/>
      <c r="H120" s="867"/>
      <c r="I120" s="867"/>
    </row>
    <row r="121" spans="1:9" ht="12.75" customHeight="1" x14ac:dyDescent="0.25">
      <c r="A121" s="451"/>
      <c r="B121" s="56" t="s">
        <v>1470</v>
      </c>
      <c r="C121" s="453" t="s">
        <v>1471</v>
      </c>
      <c r="D121" s="35">
        <v>4</v>
      </c>
      <c r="E121" s="1130">
        <v>2</v>
      </c>
      <c r="F121" s="1130">
        <v>2</v>
      </c>
      <c r="G121" s="1130"/>
      <c r="H121" s="1130"/>
      <c r="I121" s="1130"/>
    </row>
    <row r="122" spans="1:9" ht="12.75" customHeight="1" x14ac:dyDescent="0.25">
      <c r="A122" s="451"/>
      <c r="B122" s="455" t="s">
        <v>1472</v>
      </c>
      <c r="C122" s="453" t="s">
        <v>1473</v>
      </c>
      <c r="D122" s="35">
        <v>3</v>
      </c>
      <c r="E122" s="866"/>
      <c r="F122" s="866"/>
      <c r="G122" s="866"/>
      <c r="H122" s="866"/>
      <c r="I122" s="866"/>
    </row>
    <row r="123" spans="1:9" ht="12.75" customHeight="1" x14ac:dyDescent="0.25">
      <c r="A123" s="451"/>
      <c r="B123" s="455" t="s">
        <v>1474</v>
      </c>
      <c r="C123" s="453" t="s">
        <v>1475</v>
      </c>
      <c r="D123" s="35">
        <v>2</v>
      </c>
      <c r="E123" s="866"/>
      <c r="F123" s="866"/>
      <c r="G123" s="866"/>
      <c r="H123" s="866"/>
      <c r="I123" s="866"/>
    </row>
    <row r="124" spans="1:9" ht="12.75" customHeight="1" x14ac:dyDescent="0.25">
      <c r="A124" s="451"/>
      <c r="B124" s="455" t="s">
        <v>1476</v>
      </c>
      <c r="C124" s="453" t="s">
        <v>1477</v>
      </c>
      <c r="D124" s="35">
        <v>1</v>
      </c>
      <c r="E124" s="866"/>
      <c r="F124" s="866"/>
      <c r="G124" s="866"/>
      <c r="H124" s="866"/>
      <c r="I124" s="866"/>
    </row>
    <row r="125" spans="1:9" ht="12.75" customHeight="1" x14ac:dyDescent="0.25">
      <c r="A125" s="451"/>
      <c r="B125" s="34" t="s">
        <v>1478</v>
      </c>
      <c r="C125" s="453" t="s">
        <v>1479</v>
      </c>
      <c r="D125" s="35">
        <v>0</v>
      </c>
      <c r="E125" s="867"/>
      <c r="F125" s="867"/>
      <c r="G125" s="867"/>
      <c r="H125" s="867"/>
      <c r="I125" s="867"/>
    </row>
    <row r="126" spans="1:9" ht="12.75" customHeight="1" x14ac:dyDescent="0.25">
      <c r="A126" s="8"/>
      <c r="B126" s="1128" t="s">
        <v>1480</v>
      </c>
      <c r="C126" s="8" t="s">
        <v>1481</v>
      </c>
      <c r="D126" s="35">
        <v>4</v>
      </c>
      <c r="E126" s="1130">
        <v>4</v>
      </c>
      <c r="F126" s="1130">
        <v>4</v>
      </c>
      <c r="G126" s="1130"/>
      <c r="H126" s="1130"/>
      <c r="I126" s="1130"/>
    </row>
    <row r="127" spans="1:9" ht="12.75" customHeight="1" x14ac:dyDescent="0.25">
      <c r="A127" s="8"/>
      <c r="B127" s="866"/>
      <c r="C127" s="8" t="s">
        <v>1482</v>
      </c>
      <c r="D127" s="35">
        <v>3</v>
      </c>
      <c r="E127" s="866"/>
      <c r="F127" s="866"/>
      <c r="G127" s="866"/>
      <c r="H127" s="866"/>
      <c r="I127" s="866"/>
    </row>
    <row r="128" spans="1:9" ht="12.75" customHeight="1" x14ac:dyDescent="0.25">
      <c r="A128" s="8"/>
      <c r="B128" s="866"/>
      <c r="C128" s="8" t="s">
        <v>1483</v>
      </c>
      <c r="D128" s="35">
        <v>2</v>
      </c>
      <c r="E128" s="866"/>
      <c r="F128" s="866"/>
      <c r="G128" s="866"/>
      <c r="H128" s="866"/>
      <c r="I128" s="866"/>
    </row>
    <row r="129" spans="1:9" ht="12.75" customHeight="1" x14ac:dyDescent="0.25">
      <c r="A129" s="8"/>
      <c r="B129" s="866"/>
      <c r="C129" s="8" t="s">
        <v>1484</v>
      </c>
      <c r="D129" s="35">
        <v>1</v>
      </c>
      <c r="E129" s="866"/>
      <c r="F129" s="866"/>
      <c r="G129" s="866"/>
      <c r="H129" s="866"/>
      <c r="I129" s="866"/>
    </row>
    <row r="130" spans="1:9" ht="12.75" customHeight="1" x14ac:dyDescent="0.25">
      <c r="A130" s="8"/>
      <c r="B130" s="867"/>
      <c r="C130" s="8" t="s">
        <v>1485</v>
      </c>
      <c r="D130" s="35">
        <v>0</v>
      </c>
      <c r="E130" s="867"/>
      <c r="F130" s="867"/>
      <c r="G130" s="867"/>
      <c r="H130" s="867"/>
      <c r="I130" s="867"/>
    </row>
    <row r="131" spans="1:9" ht="12.75" customHeight="1" x14ac:dyDescent="0.25">
      <c r="A131" s="35"/>
      <c r="B131" s="1129" t="s">
        <v>1486</v>
      </c>
      <c r="C131" s="8" t="s">
        <v>1487</v>
      </c>
      <c r="D131" s="35">
        <v>3</v>
      </c>
      <c r="E131" s="1130">
        <v>3</v>
      </c>
      <c r="F131" s="1130">
        <v>3</v>
      </c>
      <c r="G131" s="1130"/>
      <c r="H131" s="1130"/>
      <c r="I131" s="1130"/>
    </row>
    <row r="132" spans="1:9" ht="12.75" customHeight="1" x14ac:dyDescent="0.25">
      <c r="A132" s="35"/>
      <c r="B132" s="866"/>
      <c r="C132" s="8" t="s">
        <v>1488</v>
      </c>
      <c r="D132" s="35">
        <v>2</v>
      </c>
      <c r="E132" s="866"/>
      <c r="F132" s="866"/>
      <c r="G132" s="866"/>
      <c r="H132" s="866"/>
      <c r="I132" s="866"/>
    </row>
    <row r="133" spans="1:9" ht="12.75" customHeight="1" x14ac:dyDescent="0.25">
      <c r="A133" s="35"/>
      <c r="B133" s="866"/>
      <c r="C133" s="8" t="s">
        <v>1489</v>
      </c>
      <c r="D133" s="35">
        <v>1</v>
      </c>
      <c r="E133" s="866"/>
      <c r="F133" s="866"/>
      <c r="G133" s="866"/>
      <c r="H133" s="866"/>
      <c r="I133" s="866"/>
    </row>
    <row r="134" spans="1:9" ht="12.75" customHeight="1" x14ac:dyDescent="0.25">
      <c r="A134" s="35"/>
      <c r="B134" s="867"/>
      <c r="C134" s="8" t="s">
        <v>1490</v>
      </c>
      <c r="D134" s="35">
        <v>0</v>
      </c>
      <c r="E134" s="867"/>
      <c r="F134" s="867"/>
      <c r="G134" s="867"/>
      <c r="H134" s="867"/>
      <c r="I134" s="867"/>
    </row>
    <row r="135" spans="1:9" ht="12.75" customHeight="1" x14ac:dyDescent="0.25">
      <c r="A135" s="35"/>
      <c r="B135" s="1129" t="s">
        <v>1491</v>
      </c>
      <c r="C135" s="8" t="s">
        <v>1492</v>
      </c>
      <c r="D135" s="35">
        <v>3</v>
      </c>
      <c r="E135" s="1130">
        <v>3</v>
      </c>
      <c r="F135" s="1130">
        <v>3</v>
      </c>
      <c r="G135" s="1130"/>
      <c r="H135" s="1130"/>
      <c r="I135" s="1130"/>
    </row>
    <row r="136" spans="1:9" ht="12.75" customHeight="1" x14ac:dyDescent="0.25">
      <c r="A136" s="35"/>
      <c r="B136" s="866"/>
      <c r="C136" s="8" t="s">
        <v>1493</v>
      </c>
      <c r="D136" s="35">
        <v>2</v>
      </c>
      <c r="E136" s="866"/>
      <c r="F136" s="866"/>
      <c r="G136" s="866"/>
      <c r="H136" s="866"/>
      <c r="I136" s="866"/>
    </row>
    <row r="137" spans="1:9" ht="12.75" customHeight="1" x14ac:dyDescent="0.25">
      <c r="A137" s="35"/>
      <c r="B137" s="866"/>
      <c r="C137" s="8" t="s">
        <v>1489</v>
      </c>
      <c r="D137" s="35">
        <v>1</v>
      </c>
      <c r="E137" s="866"/>
      <c r="F137" s="866"/>
      <c r="G137" s="866"/>
      <c r="H137" s="866"/>
      <c r="I137" s="866"/>
    </row>
    <row r="138" spans="1:9" ht="12.75" customHeight="1" x14ac:dyDescent="0.25">
      <c r="A138" s="35"/>
      <c r="B138" s="867"/>
      <c r="C138" s="8" t="s">
        <v>1490</v>
      </c>
      <c r="D138" s="35">
        <v>0</v>
      </c>
      <c r="E138" s="867"/>
      <c r="F138" s="867"/>
      <c r="G138" s="867"/>
      <c r="H138" s="867"/>
      <c r="I138" s="867"/>
    </row>
    <row r="139" spans="1:9" ht="12.75" customHeight="1" x14ac:dyDescent="0.25">
      <c r="A139" s="35"/>
      <c r="B139" s="1129" t="s">
        <v>1494</v>
      </c>
      <c r="C139" s="8" t="s">
        <v>1492</v>
      </c>
      <c r="D139" s="35">
        <v>2</v>
      </c>
      <c r="E139" s="1130">
        <v>1</v>
      </c>
      <c r="F139" s="1130">
        <v>1</v>
      </c>
      <c r="G139" s="1130"/>
      <c r="H139" s="1130"/>
      <c r="I139" s="1130"/>
    </row>
    <row r="140" spans="1:9" ht="12.75" customHeight="1" x14ac:dyDescent="0.25">
      <c r="A140" s="35"/>
      <c r="B140" s="866"/>
      <c r="C140" s="8" t="s">
        <v>1493</v>
      </c>
      <c r="D140" s="35">
        <v>1</v>
      </c>
      <c r="E140" s="866"/>
      <c r="F140" s="866"/>
      <c r="G140" s="866"/>
      <c r="H140" s="866"/>
      <c r="I140" s="866"/>
    </row>
    <row r="141" spans="1:9" ht="12.75" customHeight="1" x14ac:dyDescent="0.25">
      <c r="A141" s="35"/>
      <c r="B141" s="867"/>
      <c r="C141" s="8" t="s">
        <v>1495</v>
      </c>
      <c r="D141" s="35">
        <v>0</v>
      </c>
      <c r="E141" s="867"/>
      <c r="F141" s="867"/>
      <c r="G141" s="867"/>
      <c r="H141" s="867"/>
      <c r="I141" s="867"/>
    </row>
    <row r="142" spans="1:9" ht="12.75" customHeight="1" x14ac:dyDescent="0.25">
      <c r="A142" s="35"/>
      <c r="B142" s="1129" t="s">
        <v>1496</v>
      </c>
      <c r="C142" s="8" t="s">
        <v>1492</v>
      </c>
      <c r="D142" s="35">
        <v>2</v>
      </c>
      <c r="E142" s="1130">
        <v>1</v>
      </c>
      <c r="F142" s="1130">
        <v>1</v>
      </c>
      <c r="G142" s="1130"/>
      <c r="H142" s="1130"/>
      <c r="I142" s="1130"/>
    </row>
    <row r="143" spans="1:9" ht="12.75" customHeight="1" x14ac:dyDescent="0.25">
      <c r="A143" s="35"/>
      <c r="B143" s="866"/>
      <c r="C143" s="8" t="s">
        <v>1493</v>
      </c>
      <c r="D143" s="35">
        <v>1</v>
      </c>
      <c r="E143" s="866"/>
      <c r="F143" s="866"/>
      <c r="G143" s="866"/>
      <c r="H143" s="866"/>
      <c r="I143" s="866"/>
    </row>
    <row r="144" spans="1:9" ht="12.75" customHeight="1" x14ac:dyDescent="0.25">
      <c r="A144" s="35"/>
      <c r="B144" s="867"/>
      <c r="C144" s="8" t="s">
        <v>1495</v>
      </c>
      <c r="D144" s="35">
        <v>0</v>
      </c>
      <c r="E144" s="867"/>
      <c r="F144" s="867"/>
      <c r="G144" s="867"/>
      <c r="H144" s="867"/>
      <c r="I144" s="867"/>
    </row>
    <row r="145" spans="1:9" ht="12.75" customHeight="1" x14ac:dyDescent="0.25">
      <c r="A145" s="35" t="s">
        <v>125</v>
      </c>
      <c r="B145" s="1129" t="s">
        <v>1497</v>
      </c>
      <c r="C145" s="8" t="s">
        <v>1492</v>
      </c>
      <c r="D145" s="35">
        <v>3</v>
      </c>
      <c r="E145" s="1130">
        <v>2</v>
      </c>
      <c r="F145" s="1130">
        <v>2</v>
      </c>
      <c r="G145" s="1130"/>
      <c r="H145" s="1130"/>
      <c r="I145" s="1130"/>
    </row>
    <row r="146" spans="1:9" ht="12.75" customHeight="1" x14ac:dyDescent="0.25">
      <c r="A146" s="35"/>
      <c r="B146" s="866"/>
      <c r="C146" s="8" t="s">
        <v>1493</v>
      </c>
      <c r="D146" s="35">
        <v>2</v>
      </c>
      <c r="E146" s="866"/>
      <c r="F146" s="866"/>
      <c r="G146" s="866"/>
      <c r="H146" s="866"/>
      <c r="I146" s="866"/>
    </row>
    <row r="147" spans="1:9" ht="12.75" customHeight="1" x14ac:dyDescent="0.25">
      <c r="A147" s="35"/>
      <c r="B147" s="866"/>
      <c r="C147" s="8" t="s">
        <v>1489</v>
      </c>
      <c r="D147" s="35">
        <v>1</v>
      </c>
      <c r="E147" s="866"/>
      <c r="F147" s="866"/>
      <c r="G147" s="866"/>
      <c r="H147" s="866"/>
      <c r="I147" s="866"/>
    </row>
    <row r="148" spans="1:9" ht="12.75" customHeight="1" x14ac:dyDescent="0.25">
      <c r="A148" s="35"/>
      <c r="B148" s="867"/>
      <c r="C148" s="8" t="s">
        <v>1490</v>
      </c>
      <c r="D148" s="35">
        <v>0</v>
      </c>
      <c r="E148" s="867"/>
      <c r="F148" s="867"/>
      <c r="G148" s="867"/>
      <c r="H148" s="867"/>
      <c r="I148" s="867"/>
    </row>
    <row r="149" spans="1:9" ht="12.75" customHeight="1" x14ac:dyDescent="0.25">
      <c r="A149" s="35" t="s">
        <v>125</v>
      </c>
      <c r="B149" s="1128" t="s">
        <v>1498</v>
      </c>
      <c r="C149" s="8" t="s">
        <v>1499</v>
      </c>
      <c r="D149" s="35">
        <v>4</v>
      </c>
      <c r="E149" s="1130">
        <v>4</v>
      </c>
      <c r="F149" s="1130">
        <v>4</v>
      </c>
      <c r="G149" s="1130"/>
      <c r="H149" s="1130"/>
      <c r="I149" s="1130"/>
    </row>
    <row r="150" spans="1:9" ht="12.75" customHeight="1" x14ac:dyDescent="0.25">
      <c r="A150" s="35"/>
      <c r="B150" s="866"/>
      <c r="C150" s="8" t="s">
        <v>1500</v>
      </c>
      <c r="D150" s="35">
        <v>3</v>
      </c>
      <c r="E150" s="866"/>
      <c r="F150" s="866"/>
      <c r="G150" s="866"/>
      <c r="H150" s="866"/>
      <c r="I150" s="866"/>
    </row>
    <row r="151" spans="1:9" ht="12.75" customHeight="1" x14ac:dyDescent="0.25">
      <c r="A151" s="35"/>
      <c r="B151" s="866"/>
      <c r="C151" s="8" t="s">
        <v>1501</v>
      </c>
      <c r="D151" s="35">
        <v>2</v>
      </c>
      <c r="E151" s="866"/>
      <c r="F151" s="866"/>
      <c r="G151" s="866"/>
      <c r="H151" s="866"/>
      <c r="I151" s="866"/>
    </row>
    <row r="152" spans="1:9" ht="12.75" customHeight="1" x14ac:dyDescent="0.25">
      <c r="A152" s="35"/>
      <c r="B152" s="866"/>
      <c r="C152" s="8" t="s">
        <v>1502</v>
      </c>
      <c r="D152" s="35">
        <v>1</v>
      </c>
      <c r="E152" s="866"/>
      <c r="F152" s="866"/>
      <c r="G152" s="866"/>
      <c r="H152" s="866"/>
      <c r="I152" s="866"/>
    </row>
    <row r="153" spans="1:9" ht="12.75" customHeight="1" x14ac:dyDescent="0.25">
      <c r="A153" s="35"/>
      <c r="B153" s="867"/>
      <c r="C153" s="8" t="s">
        <v>1337</v>
      </c>
      <c r="D153" s="35">
        <v>0</v>
      </c>
      <c r="E153" s="867"/>
      <c r="F153" s="867"/>
      <c r="G153" s="867"/>
      <c r="H153" s="867"/>
      <c r="I153" s="867"/>
    </row>
    <row r="154" spans="1:9" ht="12.75" customHeight="1" x14ac:dyDescent="0.25">
      <c r="A154" s="35"/>
      <c r="B154" s="1128" t="s">
        <v>1503</v>
      </c>
      <c r="C154" s="8" t="s">
        <v>1504</v>
      </c>
      <c r="D154" s="35">
        <v>3</v>
      </c>
      <c r="E154" s="1130">
        <v>3</v>
      </c>
      <c r="F154" s="1130">
        <v>3</v>
      </c>
      <c r="G154" s="1130"/>
      <c r="H154" s="1130"/>
      <c r="I154" s="1130"/>
    </row>
    <row r="155" spans="1:9" ht="12.75" customHeight="1" x14ac:dyDescent="0.25">
      <c r="A155" s="35"/>
      <c r="B155" s="866"/>
      <c r="C155" s="8" t="s">
        <v>1505</v>
      </c>
      <c r="D155" s="35">
        <v>2</v>
      </c>
      <c r="E155" s="866"/>
      <c r="F155" s="866"/>
      <c r="G155" s="866"/>
      <c r="H155" s="866"/>
      <c r="I155" s="866"/>
    </row>
    <row r="156" spans="1:9" ht="12.75" customHeight="1" x14ac:dyDescent="0.25">
      <c r="A156" s="35"/>
      <c r="B156" s="866"/>
      <c r="C156" s="8" t="s">
        <v>1506</v>
      </c>
      <c r="D156" s="35">
        <v>1</v>
      </c>
      <c r="E156" s="866"/>
      <c r="F156" s="866"/>
      <c r="G156" s="866"/>
      <c r="H156" s="866"/>
      <c r="I156" s="866"/>
    </row>
    <row r="157" spans="1:9" ht="12.75" customHeight="1" x14ac:dyDescent="0.25">
      <c r="A157" s="35"/>
      <c r="B157" s="867"/>
      <c r="C157" s="8" t="s">
        <v>1507</v>
      </c>
      <c r="D157" s="35">
        <v>0</v>
      </c>
      <c r="E157" s="867"/>
      <c r="F157" s="867"/>
      <c r="G157" s="867"/>
      <c r="H157" s="867"/>
      <c r="I157" s="867"/>
    </row>
    <row r="158" spans="1:9" ht="12.75" customHeight="1" x14ac:dyDescent="0.25">
      <c r="A158" s="8"/>
      <c r="B158" s="1128" t="s">
        <v>1508</v>
      </c>
      <c r="C158" s="8" t="s">
        <v>1509</v>
      </c>
      <c r="D158" s="35">
        <v>3</v>
      </c>
      <c r="E158" s="1130">
        <v>2</v>
      </c>
      <c r="F158" s="1130">
        <v>2</v>
      </c>
      <c r="G158" s="1130"/>
      <c r="H158" s="1130"/>
      <c r="I158" s="1130"/>
    </row>
    <row r="159" spans="1:9" ht="12.75" customHeight="1" x14ac:dyDescent="0.25">
      <c r="A159" s="8"/>
      <c r="B159" s="866"/>
      <c r="C159" s="8" t="s">
        <v>1510</v>
      </c>
      <c r="D159" s="35">
        <v>2</v>
      </c>
      <c r="E159" s="866"/>
      <c r="F159" s="866"/>
      <c r="G159" s="866"/>
      <c r="H159" s="866"/>
      <c r="I159" s="866"/>
    </row>
    <row r="160" spans="1:9" ht="12.75" customHeight="1" x14ac:dyDescent="0.25">
      <c r="A160" s="8"/>
      <c r="B160" s="866"/>
      <c r="C160" s="8" t="s">
        <v>1511</v>
      </c>
      <c r="D160" s="35">
        <v>1</v>
      </c>
      <c r="E160" s="866"/>
      <c r="F160" s="866"/>
      <c r="G160" s="866"/>
      <c r="H160" s="866"/>
      <c r="I160" s="866"/>
    </row>
    <row r="161" spans="1:12" ht="12.75" customHeight="1" x14ac:dyDescent="0.25">
      <c r="A161" s="8"/>
      <c r="B161" s="866"/>
      <c r="C161" s="8" t="s">
        <v>1512</v>
      </c>
      <c r="D161" s="35">
        <v>0</v>
      </c>
      <c r="E161" s="866"/>
      <c r="F161" s="866"/>
      <c r="G161" s="866"/>
      <c r="H161" s="866"/>
      <c r="I161" s="866"/>
    </row>
    <row r="162" spans="1:12" ht="12.75" customHeight="1" x14ac:dyDescent="0.25">
      <c r="A162" s="8"/>
      <c r="B162" s="867"/>
      <c r="C162" s="8" t="s">
        <v>1513</v>
      </c>
      <c r="D162" s="35"/>
      <c r="E162" s="867"/>
      <c r="F162" s="867"/>
      <c r="G162" s="867"/>
      <c r="H162" s="867"/>
      <c r="I162" s="867"/>
    </row>
    <row r="163" spans="1:12" ht="12.75" customHeight="1" x14ac:dyDescent="0.25">
      <c r="A163" s="455"/>
      <c r="B163" s="469" t="s">
        <v>1514</v>
      </c>
      <c r="C163" s="35"/>
      <c r="D163" s="35" t="s">
        <v>1515</v>
      </c>
      <c r="E163" s="470">
        <f t="shared" ref="E163:I163" si="1">SUM(E17:E161)</f>
        <v>76</v>
      </c>
      <c r="F163" s="470">
        <f t="shared" si="1"/>
        <v>80</v>
      </c>
      <c r="G163" s="470">
        <f t="shared" si="1"/>
        <v>0</v>
      </c>
      <c r="H163" s="470">
        <f t="shared" si="1"/>
        <v>0</v>
      </c>
      <c r="I163" s="470">
        <f t="shared" si="1"/>
        <v>0</v>
      </c>
      <c r="K163" s="8" t="s">
        <v>1516</v>
      </c>
      <c r="L163" s="8" t="e">
        <f>(#REF!/100)</f>
        <v>#REF!</v>
      </c>
    </row>
    <row r="164" spans="1:12" ht="12.75" customHeight="1" x14ac:dyDescent="0.25">
      <c r="A164" s="34"/>
      <c r="B164" s="469" t="s">
        <v>1187</v>
      </c>
      <c r="C164" s="8"/>
      <c r="D164" s="8"/>
      <c r="E164" s="470" t="str">
        <f t="shared" ref="E164:I164" si="2">IF(E163&gt;=90,"I",IF(E163&gt;=70,"II",IF(E163&gt;=50,"III",IF(E163&lt;50,"IV"," "))))</f>
        <v>II</v>
      </c>
      <c r="F164" s="470" t="str">
        <f t="shared" si="2"/>
        <v>II</v>
      </c>
      <c r="G164" s="470" t="str">
        <f t="shared" si="2"/>
        <v>IV</v>
      </c>
      <c r="H164" s="470" t="str">
        <f t="shared" si="2"/>
        <v>IV</v>
      </c>
      <c r="I164" s="470" t="str">
        <f t="shared" si="2"/>
        <v>IV</v>
      </c>
      <c r="K164" s="8" t="s">
        <v>1517</v>
      </c>
      <c r="L164" s="8" t="e">
        <f>(L163/4)</f>
        <v>#REF!</v>
      </c>
    </row>
    <row r="165" spans="1:12" ht="12.75" customHeight="1" x14ac:dyDescent="0.25"/>
    <row r="166" spans="1:12" ht="12.75" customHeight="1" x14ac:dyDescent="0.25"/>
    <row r="167" spans="1:12" ht="15" customHeight="1" x14ac:dyDescent="0.3">
      <c r="B167" s="471" t="s">
        <v>1518</v>
      </c>
      <c r="C167" s="300" t="s">
        <v>1519</v>
      </c>
      <c r="D167" s="472" t="s">
        <v>1520</v>
      </c>
      <c r="H167" s="472"/>
    </row>
    <row r="168" spans="1:12" ht="15" customHeight="1" x14ac:dyDescent="0.3">
      <c r="C168" s="300" t="s">
        <v>1521</v>
      </c>
      <c r="D168" s="472" t="s">
        <v>1522</v>
      </c>
      <c r="H168" s="472"/>
    </row>
    <row r="169" spans="1:12" ht="15" customHeight="1" x14ac:dyDescent="0.3">
      <c r="C169" s="300" t="s">
        <v>1523</v>
      </c>
      <c r="D169" s="472" t="s">
        <v>1524</v>
      </c>
      <c r="H169" s="472"/>
    </row>
    <row r="170" spans="1:12" ht="15" customHeight="1" x14ac:dyDescent="0.3">
      <c r="C170" s="300" t="s">
        <v>1525</v>
      </c>
      <c r="D170" s="472" t="s">
        <v>1526</v>
      </c>
      <c r="H170" s="472"/>
    </row>
    <row r="171" spans="1:12" ht="12.75" customHeight="1" x14ac:dyDescent="0.25"/>
    <row r="172" spans="1:12" ht="12.75" customHeight="1" x14ac:dyDescent="0.25"/>
    <row r="173" spans="1:12" ht="12.75" customHeight="1" x14ac:dyDescent="0.25"/>
    <row r="174" spans="1:12" ht="12.75" customHeight="1" x14ac:dyDescent="0.25"/>
    <row r="175" spans="1:12" ht="12.75" customHeight="1" x14ac:dyDescent="0.25"/>
    <row r="176" spans="1:12"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99">
    <mergeCell ref="E72:E81"/>
    <mergeCell ref="F72:F81"/>
    <mergeCell ref="G72:G81"/>
    <mergeCell ref="H72:H81"/>
    <mergeCell ref="I72:I81"/>
    <mergeCell ref="F126:F130"/>
    <mergeCell ref="G126:G130"/>
    <mergeCell ref="E126:E130"/>
    <mergeCell ref="E82:E92"/>
    <mergeCell ref="F82:F92"/>
    <mergeCell ref="G82:G92"/>
    <mergeCell ref="H82:H92"/>
    <mergeCell ref="I82:I92"/>
    <mergeCell ref="E93:E96"/>
    <mergeCell ref="F93:F96"/>
    <mergeCell ref="I93:I96"/>
    <mergeCell ref="G93:G96"/>
    <mergeCell ref="H93:H96"/>
    <mergeCell ref="E121:E125"/>
    <mergeCell ref="F121:F125"/>
    <mergeCell ref="G121:G125"/>
    <mergeCell ref="H121:H125"/>
    <mergeCell ref="I121:I125"/>
    <mergeCell ref="E45:E48"/>
    <mergeCell ref="F45:F48"/>
    <mergeCell ref="I45:I48"/>
    <mergeCell ref="B59:B61"/>
    <mergeCell ref="E66:E68"/>
    <mergeCell ref="F66:F68"/>
    <mergeCell ref="E69:E71"/>
    <mergeCell ref="F69:F71"/>
    <mergeCell ref="G69:G71"/>
    <mergeCell ref="H69:H71"/>
    <mergeCell ref="I69:I71"/>
    <mergeCell ref="B66:B68"/>
    <mergeCell ref="B69:B71"/>
    <mergeCell ref="F59:F61"/>
    <mergeCell ref="G59:G61"/>
    <mergeCell ref="H59:H61"/>
    <mergeCell ref="I59:I61"/>
    <mergeCell ref="E55:E58"/>
    <mergeCell ref="E59:E61"/>
    <mergeCell ref="B62:B65"/>
    <mergeCell ref="E62:E65"/>
    <mergeCell ref="F62:F65"/>
    <mergeCell ref="G62:G65"/>
    <mergeCell ref="H62:H65"/>
    <mergeCell ref="I62:I65"/>
    <mergeCell ref="I66:I68"/>
    <mergeCell ref="F50:F54"/>
    <mergeCell ref="G50:G54"/>
    <mergeCell ref="H50:H54"/>
    <mergeCell ref="I50:I54"/>
    <mergeCell ref="G28:G32"/>
    <mergeCell ref="H28:H32"/>
    <mergeCell ref="G45:G48"/>
    <mergeCell ref="H45:H48"/>
    <mergeCell ref="F55:F58"/>
    <mergeCell ref="G55:G58"/>
    <mergeCell ref="H55:H58"/>
    <mergeCell ref="I55:I58"/>
    <mergeCell ref="G66:G68"/>
    <mergeCell ref="H66:H68"/>
    <mergeCell ref="E33:E34"/>
    <mergeCell ref="F33:F34"/>
    <mergeCell ref="G33:G34"/>
    <mergeCell ref="H33:H34"/>
    <mergeCell ref="I33:I34"/>
    <mergeCell ref="E43:E44"/>
    <mergeCell ref="F43:F44"/>
    <mergeCell ref="G43:G44"/>
    <mergeCell ref="H43:H44"/>
    <mergeCell ref="I43:I44"/>
    <mergeCell ref="G39:G42"/>
    <mergeCell ref="H39:H42"/>
    <mergeCell ref="E35:E37"/>
    <mergeCell ref="F35:F37"/>
    <mergeCell ref="G35:G37"/>
    <mergeCell ref="H35:H37"/>
    <mergeCell ref="I35:I37"/>
    <mergeCell ref="E39:E42"/>
    <mergeCell ref="F39:F42"/>
    <mergeCell ref="I39:I42"/>
    <mergeCell ref="B19:B20"/>
    <mergeCell ref="A21:A48"/>
    <mergeCell ref="B23:B25"/>
    <mergeCell ref="B39:B42"/>
    <mergeCell ref="B43:B44"/>
    <mergeCell ref="A50:A52"/>
    <mergeCell ref="G19:G20"/>
    <mergeCell ref="H19:H20"/>
    <mergeCell ref="D4:D8"/>
    <mergeCell ref="A12:A13"/>
    <mergeCell ref="B12:B13"/>
    <mergeCell ref="D12:D13"/>
    <mergeCell ref="E12:I13"/>
    <mergeCell ref="A16:A20"/>
    <mergeCell ref="I17:I18"/>
    <mergeCell ref="I19:I20"/>
    <mergeCell ref="E19:E20"/>
    <mergeCell ref="F19:F20"/>
    <mergeCell ref="E23:E25"/>
    <mergeCell ref="F23:F25"/>
    <mergeCell ref="G23:G25"/>
    <mergeCell ref="H23:H25"/>
    <mergeCell ref="I23:I25"/>
    <mergeCell ref="E50:E54"/>
    <mergeCell ref="A1:M1"/>
    <mergeCell ref="A2:M2"/>
    <mergeCell ref="E4:E8"/>
    <mergeCell ref="F4:F8"/>
    <mergeCell ref="G4:G8"/>
    <mergeCell ref="H4:H8"/>
    <mergeCell ref="I4:I8"/>
    <mergeCell ref="G17:G18"/>
    <mergeCell ref="H17:H18"/>
    <mergeCell ref="B17:B18"/>
    <mergeCell ref="E17:E18"/>
    <mergeCell ref="F17:F18"/>
    <mergeCell ref="E26:E27"/>
    <mergeCell ref="F26:F27"/>
    <mergeCell ref="G26:G27"/>
    <mergeCell ref="H26:H27"/>
    <mergeCell ref="I26:I27"/>
    <mergeCell ref="E28:E32"/>
    <mergeCell ref="F28:F32"/>
    <mergeCell ref="I28:I32"/>
    <mergeCell ref="B154:B157"/>
    <mergeCell ref="E110:E120"/>
    <mergeCell ref="F110:F120"/>
    <mergeCell ref="G110:G120"/>
    <mergeCell ref="H110:H120"/>
    <mergeCell ref="I110:I120"/>
    <mergeCell ref="B135:B138"/>
    <mergeCell ref="B139:B141"/>
    <mergeCell ref="B142:B144"/>
    <mergeCell ref="B145:B148"/>
    <mergeCell ref="E131:E134"/>
    <mergeCell ref="E135:E138"/>
    <mergeCell ref="F135:F138"/>
    <mergeCell ref="G135:G138"/>
    <mergeCell ref="H135:H138"/>
    <mergeCell ref="I135:I138"/>
    <mergeCell ref="I139:I141"/>
    <mergeCell ref="F142:F144"/>
    <mergeCell ref="I142:I144"/>
    <mergeCell ref="B158:B162"/>
    <mergeCell ref="E158:E162"/>
    <mergeCell ref="F158:F162"/>
    <mergeCell ref="G158:G162"/>
    <mergeCell ref="H158:H162"/>
    <mergeCell ref="I158:I162"/>
    <mergeCell ref="F149:F153"/>
    <mergeCell ref="G149:G153"/>
    <mergeCell ref="E154:E157"/>
    <mergeCell ref="F154:F157"/>
    <mergeCell ref="G154:G157"/>
    <mergeCell ref="H154:H157"/>
    <mergeCell ref="I154:I157"/>
    <mergeCell ref="B97:B100"/>
    <mergeCell ref="F97:F100"/>
    <mergeCell ref="G97:G100"/>
    <mergeCell ref="H97:H100"/>
    <mergeCell ref="I97:I100"/>
    <mergeCell ref="H106:H109"/>
    <mergeCell ref="I106:I109"/>
    <mergeCell ref="E97:E100"/>
    <mergeCell ref="E102:E105"/>
    <mergeCell ref="F102:F105"/>
    <mergeCell ref="G102:G105"/>
    <mergeCell ref="H102:H105"/>
    <mergeCell ref="I102:I105"/>
    <mergeCell ref="E106:E109"/>
    <mergeCell ref="F106:F109"/>
    <mergeCell ref="G106:G109"/>
    <mergeCell ref="B126:B130"/>
    <mergeCell ref="B131:B134"/>
    <mergeCell ref="H149:H153"/>
    <mergeCell ref="I149:I153"/>
    <mergeCell ref="E142:E144"/>
    <mergeCell ref="E145:E148"/>
    <mergeCell ref="F145:F148"/>
    <mergeCell ref="G145:G148"/>
    <mergeCell ref="H145:H148"/>
    <mergeCell ref="I145:I148"/>
    <mergeCell ref="E149:E153"/>
    <mergeCell ref="B149:B153"/>
    <mergeCell ref="H126:H130"/>
    <mergeCell ref="I126:I130"/>
    <mergeCell ref="F131:F134"/>
    <mergeCell ref="G131:G134"/>
    <mergeCell ref="H131:H134"/>
    <mergeCell ref="I131:I134"/>
    <mergeCell ref="G142:G144"/>
    <mergeCell ref="H142:H144"/>
    <mergeCell ref="E139:E141"/>
    <mergeCell ref="F139:F141"/>
    <mergeCell ref="G139:G141"/>
    <mergeCell ref="H139:H141"/>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Z1000"/>
  <sheetViews>
    <sheetView topLeftCell="A6" workbookViewId="0">
      <selection activeCell="G13" sqref="G13:H13"/>
    </sheetView>
  </sheetViews>
  <sheetFormatPr defaultColWidth="12.6640625" defaultRowHeight="15" customHeight="1" x14ac:dyDescent="0.25"/>
  <cols>
    <col min="1" max="1" width="4.88671875" customWidth="1"/>
    <col min="2" max="2" width="63.6640625" customWidth="1"/>
    <col min="3" max="3" width="28.33203125" customWidth="1"/>
    <col min="4" max="4" width="9.109375" customWidth="1"/>
    <col min="5" max="5" width="11" customWidth="1"/>
    <col min="6" max="8" width="9.109375" customWidth="1"/>
    <col min="9" max="26" width="8.6640625" customWidth="1"/>
  </cols>
  <sheetData>
    <row r="1" spans="1:26" ht="14.25" customHeight="1" x14ac:dyDescent="0.25">
      <c r="A1" s="1146" t="s">
        <v>1527</v>
      </c>
      <c r="B1" s="864"/>
      <c r="C1" s="864"/>
      <c r="D1" s="864"/>
      <c r="E1" s="864"/>
      <c r="F1" s="473"/>
      <c r="G1" s="473"/>
      <c r="H1" s="473"/>
      <c r="I1" s="473"/>
      <c r="J1" s="473"/>
      <c r="K1" s="473"/>
      <c r="L1" s="473"/>
      <c r="M1" s="473"/>
      <c r="N1" s="473"/>
      <c r="O1" s="473"/>
      <c r="P1" s="473"/>
      <c r="Q1" s="473"/>
      <c r="R1" s="473"/>
      <c r="S1" s="473"/>
      <c r="T1" s="473"/>
      <c r="U1" s="473"/>
      <c r="V1" s="473"/>
      <c r="W1" s="473"/>
      <c r="X1" s="473"/>
      <c r="Y1" s="473"/>
      <c r="Z1" s="473"/>
    </row>
    <row r="2" spans="1:26" ht="14.25" customHeight="1" x14ac:dyDescent="0.25">
      <c r="A2" s="1146" t="s">
        <v>1528</v>
      </c>
      <c r="B2" s="864"/>
      <c r="C2" s="864"/>
      <c r="D2" s="864"/>
      <c r="E2" s="864"/>
      <c r="F2" s="473"/>
      <c r="G2" s="473"/>
      <c r="H2" s="473"/>
      <c r="I2" s="473"/>
      <c r="J2" s="473"/>
      <c r="K2" s="473"/>
      <c r="L2" s="473"/>
      <c r="M2" s="473"/>
      <c r="N2" s="473"/>
      <c r="O2" s="473"/>
      <c r="P2" s="473"/>
      <c r="Q2" s="473"/>
      <c r="R2" s="473"/>
      <c r="S2" s="473"/>
      <c r="T2" s="473"/>
      <c r="U2" s="473"/>
      <c r="V2" s="473"/>
      <c r="W2" s="473"/>
      <c r="X2" s="473"/>
      <c r="Y2" s="473"/>
      <c r="Z2" s="473"/>
    </row>
    <row r="3" spans="1:26" ht="14.25" customHeight="1" x14ac:dyDescent="0.25">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row>
    <row r="4" spans="1:26" ht="14.25" customHeight="1" x14ac:dyDescent="0.25">
      <c r="A4" s="473"/>
      <c r="B4" s="473"/>
      <c r="C4" s="473"/>
      <c r="D4" s="473"/>
      <c r="E4" s="473"/>
      <c r="F4" s="473"/>
      <c r="G4" s="473"/>
      <c r="H4" s="473"/>
      <c r="I4" s="473"/>
      <c r="J4" s="473"/>
      <c r="K4" s="473"/>
      <c r="L4" s="473"/>
      <c r="M4" s="473"/>
      <c r="N4" s="473"/>
      <c r="O4" s="473"/>
      <c r="P4" s="473"/>
      <c r="Q4" s="473"/>
      <c r="R4" s="473"/>
      <c r="S4" s="473"/>
      <c r="T4" s="473"/>
      <c r="U4" s="473"/>
      <c r="V4" s="473"/>
      <c r="W4" s="473"/>
      <c r="X4" s="473"/>
      <c r="Y4" s="473"/>
      <c r="Z4" s="473"/>
    </row>
    <row r="5" spans="1:26" ht="14.25" customHeight="1" x14ac:dyDescent="0.25">
      <c r="A5" s="1147" t="s">
        <v>925</v>
      </c>
      <c r="B5" s="864"/>
      <c r="C5" s="473" t="s">
        <v>1316</v>
      </c>
      <c r="D5" s="473"/>
      <c r="E5" s="473"/>
      <c r="F5" s="473"/>
      <c r="G5" s="473"/>
      <c r="H5" s="473"/>
      <c r="I5" s="473"/>
      <c r="J5" s="473"/>
      <c r="K5" s="473"/>
      <c r="L5" s="473"/>
      <c r="M5" s="473"/>
      <c r="N5" s="473"/>
      <c r="O5" s="473"/>
      <c r="P5" s="473"/>
      <c r="Q5" s="473"/>
      <c r="R5" s="473"/>
      <c r="S5" s="473"/>
      <c r="T5" s="473"/>
      <c r="U5" s="473"/>
      <c r="V5" s="473"/>
      <c r="W5" s="473"/>
      <c r="X5" s="473"/>
      <c r="Y5" s="473"/>
      <c r="Z5" s="473"/>
    </row>
    <row r="6" spans="1:26" ht="14.25" customHeight="1" x14ac:dyDescent="0.25">
      <c r="A6" s="1147" t="s">
        <v>1529</v>
      </c>
      <c r="B6" s="864"/>
      <c r="C6" s="473" t="s">
        <v>1316</v>
      </c>
      <c r="D6" s="473"/>
      <c r="E6" s="473"/>
      <c r="F6" s="473"/>
      <c r="G6" s="473"/>
      <c r="H6" s="473"/>
      <c r="I6" s="473"/>
      <c r="J6" s="473"/>
      <c r="K6" s="473"/>
      <c r="L6" s="473"/>
      <c r="M6" s="473"/>
      <c r="N6" s="473"/>
      <c r="O6" s="473"/>
      <c r="P6" s="473"/>
      <c r="Q6" s="473"/>
      <c r="R6" s="473"/>
      <c r="S6" s="473"/>
      <c r="T6" s="473"/>
      <c r="U6" s="473"/>
      <c r="V6" s="473"/>
      <c r="W6" s="473"/>
      <c r="X6" s="473"/>
      <c r="Y6" s="473"/>
      <c r="Z6" s="473"/>
    </row>
    <row r="7" spans="1:26" ht="14.25" customHeight="1" x14ac:dyDescent="0.25">
      <c r="A7" s="1147" t="s">
        <v>1530</v>
      </c>
      <c r="B7" s="864"/>
      <c r="C7" s="473" t="s">
        <v>1316</v>
      </c>
      <c r="D7" s="473"/>
      <c r="E7" s="473"/>
      <c r="F7" s="473"/>
      <c r="G7" s="473"/>
      <c r="H7" s="473"/>
      <c r="I7" s="473"/>
      <c r="J7" s="473"/>
      <c r="K7" s="473"/>
      <c r="L7" s="473"/>
      <c r="M7" s="473"/>
      <c r="N7" s="473"/>
      <c r="O7" s="473"/>
      <c r="P7" s="473"/>
      <c r="Q7" s="473"/>
      <c r="R7" s="473"/>
      <c r="S7" s="473"/>
      <c r="T7" s="473"/>
      <c r="U7" s="473"/>
      <c r="V7" s="473"/>
      <c r="W7" s="473"/>
      <c r="X7" s="473"/>
      <c r="Y7" s="473"/>
      <c r="Z7" s="473"/>
    </row>
    <row r="8" spans="1:26" ht="14.25" customHeight="1" x14ac:dyDescent="0.25">
      <c r="A8" s="1147" t="s">
        <v>1531</v>
      </c>
      <c r="B8" s="864"/>
      <c r="C8" s="473" t="s">
        <v>1316</v>
      </c>
      <c r="D8" s="473"/>
      <c r="E8" s="473"/>
      <c r="F8" s="473"/>
      <c r="G8" s="473"/>
      <c r="H8" s="473"/>
      <c r="I8" s="473"/>
      <c r="J8" s="473"/>
      <c r="K8" s="473"/>
      <c r="L8" s="473"/>
      <c r="M8" s="473"/>
      <c r="N8" s="473"/>
      <c r="O8" s="473"/>
      <c r="P8" s="473"/>
      <c r="Q8" s="473"/>
      <c r="R8" s="473"/>
      <c r="S8" s="473"/>
      <c r="T8" s="473"/>
      <c r="U8" s="473"/>
      <c r="V8" s="473"/>
      <c r="W8" s="473"/>
      <c r="X8" s="473"/>
      <c r="Y8" s="473"/>
      <c r="Z8" s="473"/>
    </row>
    <row r="9" spans="1:26" ht="14.25" customHeight="1" x14ac:dyDescent="0.25">
      <c r="A9" s="1147" t="s">
        <v>1532</v>
      </c>
      <c r="B9" s="864"/>
      <c r="C9" s="473" t="s">
        <v>1316</v>
      </c>
      <c r="D9" s="473"/>
      <c r="E9" s="473"/>
      <c r="F9" s="473"/>
      <c r="G9" s="473"/>
      <c r="H9" s="473"/>
      <c r="I9" s="473"/>
      <c r="J9" s="473"/>
      <c r="K9" s="473"/>
      <c r="L9" s="473"/>
      <c r="M9" s="473"/>
      <c r="N9" s="473"/>
      <c r="O9" s="473"/>
      <c r="P9" s="473"/>
      <c r="Q9" s="473"/>
      <c r="R9" s="473"/>
      <c r="S9" s="473"/>
      <c r="T9" s="473"/>
      <c r="U9" s="473"/>
      <c r="V9" s="473"/>
      <c r="W9" s="473"/>
      <c r="X9" s="473"/>
      <c r="Y9" s="473"/>
      <c r="Z9" s="473"/>
    </row>
    <row r="10" spans="1:26" ht="14.25" customHeight="1" x14ac:dyDescent="0.25">
      <c r="A10" s="1147" t="s">
        <v>1533</v>
      </c>
      <c r="B10" s="864"/>
      <c r="C10" s="473" t="s">
        <v>1316</v>
      </c>
      <c r="D10" s="473"/>
      <c r="E10" s="473"/>
      <c r="F10" s="473"/>
      <c r="G10" s="473"/>
      <c r="H10" s="473"/>
      <c r="I10" s="473"/>
      <c r="J10" s="473"/>
      <c r="K10" s="473"/>
      <c r="L10" s="473"/>
      <c r="M10" s="473"/>
      <c r="N10" s="473"/>
      <c r="O10" s="473"/>
      <c r="P10" s="473"/>
      <c r="Q10" s="473"/>
      <c r="R10" s="473"/>
      <c r="S10" s="473"/>
      <c r="T10" s="473"/>
      <c r="U10" s="473"/>
      <c r="V10" s="473"/>
      <c r="W10" s="473"/>
      <c r="X10" s="473"/>
      <c r="Y10" s="473"/>
      <c r="Z10" s="473"/>
    </row>
    <row r="11" spans="1:26" ht="28.5" customHeight="1" x14ac:dyDescent="0.25">
      <c r="A11" s="474" t="s">
        <v>1</v>
      </c>
      <c r="B11" s="474" t="s">
        <v>1534</v>
      </c>
      <c r="C11" s="474" t="s">
        <v>1535</v>
      </c>
      <c r="D11" s="474" t="s">
        <v>1536</v>
      </c>
      <c r="E11" s="474" t="s">
        <v>1537</v>
      </c>
      <c r="F11" s="473"/>
      <c r="G11" s="473"/>
      <c r="H11" s="473"/>
      <c r="I11" s="473"/>
      <c r="J11" s="473"/>
      <c r="K11" s="473"/>
      <c r="L11" s="473"/>
      <c r="M11" s="473"/>
      <c r="N11" s="473"/>
      <c r="O11" s="473"/>
      <c r="P11" s="473"/>
      <c r="Q11" s="473"/>
      <c r="R11" s="473"/>
      <c r="S11" s="473"/>
      <c r="T11" s="473"/>
      <c r="U11" s="473"/>
      <c r="V11" s="473"/>
      <c r="W11" s="473"/>
      <c r="X11" s="473"/>
      <c r="Y11" s="473"/>
      <c r="Z11" s="473"/>
    </row>
    <row r="12" spans="1:26" ht="15" customHeight="1" x14ac:dyDescent="0.25">
      <c r="A12" s="475"/>
      <c r="B12" s="475"/>
      <c r="C12" s="475"/>
      <c r="D12" s="475"/>
      <c r="E12" s="475"/>
      <c r="F12" s="473"/>
      <c r="G12" s="473"/>
      <c r="H12" s="473"/>
      <c r="I12" s="473"/>
      <c r="J12" s="473"/>
      <c r="K12" s="473"/>
      <c r="L12" s="473"/>
      <c r="M12" s="473"/>
      <c r="N12" s="473"/>
      <c r="O12" s="473"/>
      <c r="P12" s="473"/>
      <c r="Q12" s="473"/>
      <c r="R12" s="473"/>
      <c r="S12" s="473"/>
      <c r="T12" s="473"/>
      <c r="U12" s="473"/>
      <c r="V12" s="473"/>
      <c r="W12" s="473"/>
      <c r="X12" s="473"/>
      <c r="Y12" s="473"/>
      <c r="Z12" s="473"/>
    </row>
    <row r="13" spans="1:26" ht="15" customHeight="1" x14ac:dyDescent="0.25">
      <c r="A13" s="1148" t="s">
        <v>1538</v>
      </c>
      <c r="B13" s="965"/>
      <c r="C13" s="965"/>
      <c r="D13" s="965"/>
      <c r="E13" s="1149"/>
      <c r="F13" s="473"/>
      <c r="G13" s="473" t="e">
        <f>#REF!+#REF!+#REF!</f>
        <v>#REF!</v>
      </c>
      <c r="H13" s="473" t="e">
        <f>(G13/100)*100</f>
        <v>#REF!</v>
      </c>
      <c r="I13" s="473"/>
      <c r="J13" s="473"/>
      <c r="K13" s="473"/>
      <c r="L13" s="473"/>
      <c r="M13" s="473"/>
      <c r="N13" s="473"/>
      <c r="O13" s="473"/>
      <c r="P13" s="473"/>
      <c r="Q13" s="473"/>
      <c r="R13" s="473"/>
      <c r="S13" s="473"/>
      <c r="T13" s="473"/>
      <c r="U13" s="473"/>
      <c r="V13" s="473"/>
      <c r="W13" s="473"/>
      <c r="X13" s="473"/>
      <c r="Y13" s="473"/>
      <c r="Z13" s="473"/>
    </row>
    <row r="14" spans="1:26" ht="23.25" customHeight="1" x14ac:dyDescent="0.25">
      <c r="A14" s="476" t="s">
        <v>1051</v>
      </c>
      <c r="B14" s="1150" t="s">
        <v>1539</v>
      </c>
      <c r="C14" s="883"/>
      <c r="D14" s="883"/>
      <c r="E14" s="884"/>
      <c r="F14" s="473">
        <f>30/100</f>
        <v>0.3</v>
      </c>
      <c r="G14" s="473"/>
      <c r="H14" s="473"/>
      <c r="I14" s="473"/>
      <c r="J14" s="473"/>
      <c r="K14" s="473"/>
      <c r="L14" s="473"/>
      <c r="M14" s="473"/>
      <c r="N14" s="473"/>
      <c r="O14" s="473"/>
      <c r="P14" s="473"/>
      <c r="Q14" s="473"/>
      <c r="R14" s="473"/>
      <c r="S14" s="473"/>
      <c r="T14" s="473"/>
      <c r="U14" s="473"/>
      <c r="V14" s="473"/>
      <c r="W14" s="473"/>
      <c r="X14" s="473"/>
      <c r="Y14" s="473"/>
      <c r="Z14" s="473"/>
    </row>
    <row r="15" spans="1:26" ht="15" customHeight="1" x14ac:dyDescent="0.25">
      <c r="A15" s="477"/>
      <c r="B15" s="1142" t="s">
        <v>1540</v>
      </c>
      <c r="C15" s="478" t="s">
        <v>1541</v>
      </c>
      <c r="D15" s="479">
        <v>2</v>
      </c>
      <c r="E15" s="1139"/>
      <c r="F15" s="473">
        <f>39/100</f>
        <v>0.39</v>
      </c>
      <c r="G15" s="473"/>
      <c r="H15" s="473"/>
      <c r="I15" s="473"/>
      <c r="J15" s="473"/>
      <c r="K15" s="473"/>
      <c r="L15" s="473"/>
      <c r="M15" s="473"/>
      <c r="N15" s="473"/>
      <c r="O15" s="473"/>
      <c r="P15" s="473"/>
      <c r="Q15" s="473"/>
      <c r="R15" s="473"/>
      <c r="S15" s="473"/>
      <c r="T15" s="473"/>
      <c r="U15" s="473"/>
      <c r="V15" s="473"/>
      <c r="W15" s="473"/>
      <c r="X15" s="473"/>
      <c r="Y15" s="473"/>
      <c r="Z15" s="473"/>
    </row>
    <row r="16" spans="1:26" ht="15" customHeight="1" x14ac:dyDescent="0.25">
      <c r="A16" s="477"/>
      <c r="B16" s="867"/>
      <c r="C16" s="480" t="s">
        <v>1542</v>
      </c>
      <c r="D16" s="481">
        <v>1</v>
      </c>
      <c r="E16" s="867"/>
      <c r="F16" s="473">
        <f>31/100</f>
        <v>0.31</v>
      </c>
      <c r="G16" s="473"/>
      <c r="H16" s="473"/>
      <c r="I16" s="473"/>
      <c r="J16" s="473"/>
      <c r="K16" s="473"/>
      <c r="L16" s="473"/>
      <c r="M16" s="473"/>
      <c r="N16" s="473"/>
      <c r="O16" s="473"/>
      <c r="P16" s="473"/>
      <c r="Q16" s="473"/>
      <c r="R16" s="473"/>
      <c r="S16" s="473"/>
      <c r="T16" s="473"/>
      <c r="U16" s="473"/>
      <c r="V16" s="473"/>
      <c r="W16" s="473"/>
      <c r="X16" s="473"/>
      <c r="Y16" s="473"/>
      <c r="Z16" s="473"/>
    </row>
    <row r="17" spans="1:26" ht="15" customHeight="1" x14ac:dyDescent="0.25">
      <c r="A17" s="477"/>
      <c r="B17" s="1142" t="s">
        <v>1543</v>
      </c>
      <c r="C17" s="478" t="s">
        <v>1541</v>
      </c>
      <c r="D17" s="479">
        <v>2</v>
      </c>
      <c r="E17" s="1139"/>
      <c r="F17" s="473"/>
      <c r="G17" s="473"/>
      <c r="H17" s="473"/>
      <c r="I17" s="473"/>
      <c r="J17" s="473"/>
      <c r="K17" s="473"/>
      <c r="L17" s="473"/>
      <c r="M17" s="473"/>
      <c r="N17" s="473"/>
      <c r="O17" s="473"/>
      <c r="P17" s="473"/>
      <c r="Q17" s="473"/>
      <c r="R17" s="473"/>
      <c r="S17" s="473"/>
      <c r="T17" s="473"/>
      <c r="U17" s="473"/>
      <c r="V17" s="473"/>
      <c r="W17" s="473"/>
      <c r="X17" s="473"/>
      <c r="Y17" s="473"/>
      <c r="Z17" s="473"/>
    </row>
    <row r="18" spans="1:26" ht="15" customHeight="1" x14ac:dyDescent="0.25">
      <c r="A18" s="477"/>
      <c r="B18" s="867"/>
      <c r="C18" s="480" t="s">
        <v>1542</v>
      </c>
      <c r="D18" s="481">
        <v>1</v>
      </c>
      <c r="E18" s="867"/>
      <c r="F18" s="473"/>
      <c r="G18" s="473"/>
      <c r="H18" s="473"/>
      <c r="I18" s="473"/>
      <c r="J18" s="473"/>
      <c r="K18" s="473"/>
      <c r="L18" s="473"/>
      <c r="M18" s="473"/>
      <c r="N18" s="473"/>
      <c r="O18" s="473"/>
      <c r="P18" s="473"/>
      <c r="Q18" s="473"/>
      <c r="R18" s="473"/>
      <c r="S18" s="473"/>
      <c r="T18" s="473"/>
      <c r="U18" s="473"/>
      <c r="V18" s="473"/>
      <c r="W18" s="473"/>
      <c r="X18" s="473"/>
      <c r="Y18" s="473"/>
      <c r="Z18" s="473"/>
    </row>
    <row r="19" spans="1:26" ht="22.5" customHeight="1" x14ac:dyDescent="0.25">
      <c r="A19" s="476" t="s">
        <v>1053</v>
      </c>
      <c r="B19" s="482" t="s">
        <v>1544</v>
      </c>
      <c r="C19" s="483"/>
      <c r="D19" s="483"/>
      <c r="E19" s="484"/>
      <c r="F19" s="473"/>
      <c r="G19" s="473"/>
      <c r="H19" s="473"/>
      <c r="I19" s="473"/>
      <c r="J19" s="473"/>
      <c r="K19" s="473"/>
      <c r="L19" s="473"/>
      <c r="M19" s="473"/>
      <c r="N19" s="473"/>
      <c r="O19" s="473"/>
      <c r="P19" s="473"/>
      <c r="Q19" s="473"/>
      <c r="R19" s="473"/>
      <c r="S19" s="473"/>
      <c r="T19" s="473"/>
      <c r="U19" s="473"/>
      <c r="V19" s="473"/>
      <c r="W19" s="473"/>
      <c r="X19" s="473"/>
      <c r="Y19" s="473"/>
      <c r="Z19" s="473"/>
    </row>
    <row r="20" spans="1:26" ht="22.5" customHeight="1" x14ac:dyDescent="0.25">
      <c r="A20" s="477"/>
      <c r="B20" s="485" t="s">
        <v>1545</v>
      </c>
      <c r="C20" s="486"/>
      <c r="D20" s="486"/>
      <c r="E20" s="487"/>
      <c r="F20" s="473"/>
      <c r="G20" s="473"/>
      <c r="H20" s="473"/>
      <c r="I20" s="473"/>
      <c r="J20" s="473"/>
      <c r="K20" s="473"/>
      <c r="L20" s="473"/>
      <c r="M20" s="473"/>
      <c r="N20" s="473"/>
      <c r="O20" s="473"/>
      <c r="P20" s="473"/>
      <c r="Q20" s="473"/>
      <c r="R20" s="473"/>
      <c r="S20" s="473"/>
      <c r="T20" s="473"/>
      <c r="U20" s="473"/>
      <c r="V20" s="473"/>
      <c r="W20" s="473"/>
      <c r="X20" s="473"/>
      <c r="Y20" s="473"/>
      <c r="Z20" s="473"/>
    </row>
    <row r="21" spans="1:26" ht="15" customHeight="1" x14ac:dyDescent="0.25">
      <c r="A21" s="477"/>
      <c r="B21" s="1142" t="s">
        <v>1546</v>
      </c>
      <c r="C21" s="478" t="s">
        <v>1547</v>
      </c>
      <c r="D21" s="479">
        <v>2</v>
      </c>
      <c r="E21" s="1139"/>
      <c r="F21" s="473"/>
      <c r="G21" s="473"/>
      <c r="H21" s="473"/>
      <c r="I21" s="473"/>
      <c r="J21" s="473"/>
      <c r="K21" s="473"/>
      <c r="L21" s="473"/>
      <c r="M21" s="473"/>
      <c r="N21" s="473"/>
      <c r="O21" s="473"/>
      <c r="P21" s="473"/>
      <c r="Q21" s="473"/>
      <c r="R21" s="473"/>
      <c r="S21" s="473"/>
      <c r="T21" s="473"/>
      <c r="U21" s="473"/>
      <c r="V21" s="473"/>
      <c r="W21" s="473"/>
      <c r="X21" s="473"/>
      <c r="Y21" s="473"/>
      <c r="Z21" s="473"/>
    </row>
    <row r="22" spans="1:26" ht="15" customHeight="1" x14ac:dyDescent="0.25">
      <c r="A22" s="477"/>
      <c r="B22" s="867"/>
      <c r="C22" s="480" t="s">
        <v>1548</v>
      </c>
      <c r="D22" s="481">
        <v>1</v>
      </c>
      <c r="E22" s="867"/>
      <c r="F22" s="473"/>
      <c r="G22" s="473"/>
      <c r="H22" s="473"/>
      <c r="I22" s="473"/>
      <c r="J22" s="473"/>
      <c r="K22" s="473"/>
      <c r="L22" s="473"/>
      <c r="M22" s="473"/>
      <c r="N22" s="473"/>
      <c r="O22" s="473"/>
      <c r="P22" s="473"/>
      <c r="Q22" s="473"/>
      <c r="R22" s="473"/>
      <c r="S22" s="473"/>
      <c r="T22" s="473"/>
      <c r="U22" s="473"/>
      <c r="V22" s="473"/>
      <c r="W22" s="473"/>
      <c r="X22" s="473"/>
      <c r="Y22" s="473"/>
      <c r="Z22" s="473"/>
    </row>
    <row r="23" spans="1:26" ht="15" customHeight="1" x14ac:dyDescent="0.25">
      <c r="A23" s="477"/>
      <c r="B23" s="1142" t="s">
        <v>1549</v>
      </c>
      <c r="C23" s="476" t="s">
        <v>1550</v>
      </c>
      <c r="D23" s="488">
        <v>2</v>
      </c>
      <c r="E23" s="1151"/>
      <c r="F23" s="473"/>
      <c r="G23" s="473"/>
      <c r="H23" s="473"/>
      <c r="I23" s="473"/>
      <c r="J23" s="473"/>
      <c r="K23" s="473"/>
      <c r="L23" s="473"/>
      <c r="M23" s="473"/>
      <c r="N23" s="473"/>
      <c r="O23" s="473"/>
      <c r="P23" s="473"/>
      <c r="Q23" s="473"/>
      <c r="R23" s="473"/>
      <c r="S23" s="473"/>
      <c r="T23" s="473"/>
      <c r="U23" s="473"/>
      <c r="V23" s="473"/>
      <c r="W23" s="473"/>
      <c r="X23" s="473"/>
      <c r="Y23" s="473"/>
      <c r="Z23" s="473"/>
    </row>
    <row r="24" spans="1:26" ht="18" customHeight="1" x14ac:dyDescent="0.25">
      <c r="A24" s="477"/>
      <c r="B24" s="867"/>
      <c r="C24" s="480" t="s">
        <v>1551</v>
      </c>
      <c r="D24" s="481">
        <v>1</v>
      </c>
      <c r="E24" s="867"/>
      <c r="F24" s="473"/>
      <c r="G24" s="473"/>
      <c r="H24" s="473"/>
      <c r="I24" s="473"/>
      <c r="J24" s="473"/>
      <c r="K24" s="473"/>
      <c r="L24" s="473"/>
      <c r="M24" s="473"/>
      <c r="N24" s="473"/>
      <c r="O24" s="473"/>
      <c r="P24" s="473"/>
      <c r="Q24" s="473"/>
      <c r="R24" s="473"/>
      <c r="S24" s="473"/>
      <c r="T24" s="473"/>
      <c r="U24" s="473"/>
      <c r="V24" s="473"/>
      <c r="W24" s="473"/>
      <c r="X24" s="473"/>
      <c r="Y24" s="473"/>
      <c r="Z24" s="473"/>
    </row>
    <row r="25" spans="1:26" ht="22.5" customHeight="1" x14ac:dyDescent="0.25">
      <c r="A25" s="476"/>
      <c r="B25" s="485" t="s">
        <v>1552</v>
      </c>
      <c r="C25" s="486"/>
      <c r="D25" s="486"/>
      <c r="E25" s="487"/>
      <c r="F25" s="473"/>
      <c r="G25" s="473"/>
      <c r="H25" s="473"/>
      <c r="I25" s="473"/>
      <c r="J25" s="473"/>
      <c r="K25" s="473"/>
      <c r="L25" s="473"/>
      <c r="M25" s="473"/>
      <c r="N25" s="473"/>
      <c r="O25" s="473"/>
      <c r="P25" s="473"/>
      <c r="Q25" s="473"/>
      <c r="R25" s="473"/>
      <c r="S25" s="473"/>
      <c r="T25" s="473"/>
      <c r="U25" s="473"/>
      <c r="V25" s="473"/>
      <c r="W25" s="473"/>
      <c r="X25" s="473"/>
      <c r="Y25" s="473"/>
      <c r="Z25" s="473"/>
    </row>
    <row r="26" spans="1:26" ht="15" customHeight="1" x14ac:dyDescent="0.25">
      <c r="A26" s="477"/>
      <c r="B26" s="1142" t="s">
        <v>1553</v>
      </c>
      <c r="C26" s="489" t="s">
        <v>1554</v>
      </c>
      <c r="D26" s="479">
        <v>2</v>
      </c>
      <c r="E26" s="1139"/>
      <c r="F26" s="473"/>
      <c r="G26" s="473"/>
      <c r="H26" s="473"/>
      <c r="I26" s="473"/>
      <c r="J26" s="473"/>
      <c r="K26" s="473"/>
      <c r="L26" s="473"/>
      <c r="M26" s="473"/>
      <c r="N26" s="473"/>
      <c r="O26" s="473"/>
      <c r="P26" s="473"/>
      <c r="Q26" s="473"/>
      <c r="R26" s="473"/>
      <c r="S26" s="473"/>
      <c r="T26" s="473"/>
      <c r="U26" s="473"/>
      <c r="V26" s="473"/>
      <c r="W26" s="473"/>
      <c r="X26" s="473"/>
      <c r="Y26" s="473"/>
      <c r="Z26" s="473"/>
    </row>
    <row r="27" spans="1:26" ht="15" customHeight="1" x14ac:dyDescent="0.25">
      <c r="A27" s="477"/>
      <c r="B27" s="867"/>
      <c r="C27" s="480" t="s">
        <v>1555</v>
      </c>
      <c r="D27" s="481">
        <v>1</v>
      </c>
      <c r="E27" s="867"/>
      <c r="F27" s="473"/>
      <c r="G27" s="473"/>
      <c r="H27" s="473"/>
      <c r="I27" s="473"/>
      <c r="J27" s="473"/>
      <c r="K27" s="473"/>
      <c r="L27" s="473"/>
      <c r="M27" s="473"/>
      <c r="N27" s="473"/>
      <c r="O27" s="473"/>
      <c r="P27" s="473"/>
      <c r="Q27" s="473"/>
      <c r="R27" s="473"/>
      <c r="S27" s="473"/>
      <c r="T27" s="473"/>
      <c r="U27" s="473"/>
      <c r="V27" s="473"/>
      <c r="W27" s="473"/>
      <c r="X27" s="473"/>
      <c r="Y27" s="473"/>
      <c r="Z27" s="473"/>
    </row>
    <row r="28" spans="1:26" ht="15" customHeight="1" x14ac:dyDescent="0.25">
      <c r="A28" s="477"/>
      <c r="B28" s="1142" t="s">
        <v>1556</v>
      </c>
      <c r="C28" s="489" t="s">
        <v>1557</v>
      </c>
      <c r="D28" s="479">
        <v>1</v>
      </c>
      <c r="E28" s="1139"/>
      <c r="F28" s="473"/>
      <c r="G28" s="473"/>
      <c r="H28" s="473"/>
      <c r="I28" s="473"/>
      <c r="J28" s="473"/>
      <c r="K28" s="473"/>
      <c r="L28" s="473"/>
      <c r="M28" s="473"/>
      <c r="N28" s="473"/>
      <c r="O28" s="473"/>
      <c r="P28" s="473"/>
      <c r="Q28" s="473"/>
      <c r="R28" s="473"/>
      <c r="S28" s="473"/>
      <c r="T28" s="473"/>
      <c r="U28" s="473"/>
      <c r="V28" s="473"/>
      <c r="W28" s="473"/>
      <c r="X28" s="473"/>
      <c r="Y28" s="473"/>
      <c r="Z28" s="473"/>
    </row>
    <row r="29" spans="1:26" ht="15" customHeight="1" x14ac:dyDescent="0.25">
      <c r="A29" s="477"/>
      <c r="B29" s="867"/>
      <c r="C29" s="490" t="s">
        <v>1558</v>
      </c>
      <c r="D29" s="481">
        <v>0</v>
      </c>
      <c r="E29" s="867"/>
      <c r="F29" s="491"/>
      <c r="G29" s="473"/>
      <c r="H29" s="473"/>
      <c r="I29" s="473"/>
      <c r="J29" s="473"/>
      <c r="K29" s="473"/>
      <c r="L29" s="473"/>
      <c r="M29" s="473"/>
      <c r="N29" s="473"/>
      <c r="O29" s="473"/>
      <c r="P29" s="473"/>
      <c r="Q29" s="473"/>
      <c r="R29" s="473"/>
      <c r="S29" s="473"/>
      <c r="T29" s="473"/>
      <c r="U29" s="473"/>
      <c r="V29" s="473"/>
      <c r="W29" s="473"/>
      <c r="X29" s="473"/>
      <c r="Y29" s="473"/>
      <c r="Z29" s="473"/>
    </row>
    <row r="30" spans="1:26" ht="21.75" customHeight="1" x14ac:dyDescent="0.25">
      <c r="A30" s="476"/>
      <c r="B30" s="485" t="s">
        <v>1559</v>
      </c>
      <c r="C30" s="486"/>
      <c r="D30" s="486"/>
      <c r="E30" s="487"/>
      <c r="F30" s="473"/>
      <c r="G30" s="473"/>
      <c r="H30" s="473"/>
      <c r="I30" s="473"/>
      <c r="J30" s="473"/>
      <c r="K30" s="473"/>
      <c r="L30" s="473"/>
      <c r="M30" s="473"/>
      <c r="N30" s="473"/>
      <c r="O30" s="473"/>
      <c r="P30" s="473"/>
      <c r="Q30" s="473"/>
      <c r="R30" s="473"/>
      <c r="S30" s="473"/>
      <c r="T30" s="473"/>
      <c r="U30" s="473"/>
      <c r="V30" s="473"/>
      <c r="W30" s="473"/>
      <c r="X30" s="473"/>
      <c r="Y30" s="473"/>
      <c r="Z30" s="473"/>
    </row>
    <row r="31" spans="1:26" ht="15" customHeight="1" x14ac:dyDescent="0.25">
      <c r="A31" s="477"/>
      <c r="B31" s="1142" t="s">
        <v>1560</v>
      </c>
      <c r="C31" s="478" t="s">
        <v>1561</v>
      </c>
      <c r="D31" s="479">
        <v>2</v>
      </c>
      <c r="E31" s="1139"/>
      <c r="F31" s="473"/>
      <c r="G31" s="473"/>
      <c r="H31" s="473"/>
      <c r="I31" s="473"/>
      <c r="J31" s="473"/>
      <c r="K31" s="473"/>
      <c r="L31" s="473"/>
      <c r="M31" s="473"/>
      <c r="N31" s="473"/>
      <c r="O31" s="473"/>
      <c r="P31" s="473"/>
      <c r="Q31" s="473"/>
      <c r="R31" s="473"/>
      <c r="S31" s="473"/>
      <c r="T31" s="473"/>
      <c r="U31" s="473"/>
      <c r="V31" s="473"/>
      <c r="W31" s="473"/>
      <c r="X31" s="473"/>
      <c r="Y31" s="473"/>
      <c r="Z31" s="473"/>
    </row>
    <row r="32" spans="1:26" ht="15" customHeight="1" x14ac:dyDescent="0.25">
      <c r="A32" s="477"/>
      <c r="B32" s="866"/>
      <c r="C32" s="492" t="s">
        <v>1562</v>
      </c>
      <c r="D32" s="488">
        <v>1</v>
      </c>
      <c r="E32" s="866"/>
      <c r="F32" s="473"/>
      <c r="G32" s="473"/>
      <c r="H32" s="473"/>
      <c r="I32" s="473"/>
      <c r="J32" s="473"/>
      <c r="K32" s="473"/>
      <c r="L32" s="473"/>
      <c r="M32" s="473"/>
      <c r="N32" s="473"/>
      <c r="O32" s="473"/>
      <c r="P32" s="473"/>
      <c r="Q32" s="473"/>
      <c r="R32" s="473"/>
      <c r="S32" s="473"/>
      <c r="T32" s="473"/>
      <c r="U32" s="473"/>
      <c r="V32" s="473"/>
      <c r="W32" s="473"/>
      <c r="X32" s="473"/>
      <c r="Y32" s="473"/>
      <c r="Z32" s="473"/>
    </row>
    <row r="33" spans="1:26" ht="15" customHeight="1" x14ac:dyDescent="0.25">
      <c r="A33" s="477"/>
      <c r="B33" s="867"/>
      <c r="C33" s="490" t="s">
        <v>1563</v>
      </c>
      <c r="D33" s="481">
        <v>0</v>
      </c>
      <c r="E33" s="867"/>
      <c r="F33" s="473"/>
      <c r="G33" s="473"/>
      <c r="H33" s="473"/>
      <c r="I33" s="473"/>
      <c r="J33" s="473"/>
      <c r="K33" s="473"/>
      <c r="L33" s="473"/>
      <c r="M33" s="473"/>
      <c r="N33" s="473"/>
      <c r="O33" s="473"/>
      <c r="P33" s="473"/>
      <c r="Q33" s="473"/>
      <c r="R33" s="473"/>
      <c r="S33" s="473"/>
      <c r="T33" s="473"/>
      <c r="U33" s="473"/>
      <c r="V33" s="473"/>
      <c r="W33" s="473"/>
      <c r="X33" s="473"/>
      <c r="Y33" s="473"/>
      <c r="Z33" s="473"/>
    </row>
    <row r="34" spans="1:26" ht="15" customHeight="1" x14ac:dyDescent="0.25">
      <c r="A34" s="477"/>
      <c r="B34" s="1142" t="s">
        <v>1564</v>
      </c>
      <c r="C34" s="478" t="s">
        <v>1565</v>
      </c>
      <c r="D34" s="479">
        <v>3</v>
      </c>
      <c r="E34" s="1139"/>
      <c r="F34" s="473"/>
      <c r="G34" s="473"/>
      <c r="H34" s="473"/>
      <c r="I34" s="473"/>
      <c r="J34" s="473"/>
      <c r="K34" s="473"/>
      <c r="L34" s="473"/>
      <c r="M34" s="473"/>
      <c r="N34" s="473"/>
      <c r="O34" s="473"/>
      <c r="P34" s="473"/>
      <c r="Q34" s="473"/>
      <c r="R34" s="473"/>
      <c r="S34" s="473"/>
      <c r="T34" s="473"/>
      <c r="U34" s="473"/>
      <c r="V34" s="473"/>
      <c r="W34" s="473"/>
      <c r="X34" s="473"/>
      <c r="Y34" s="473"/>
      <c r="Z34" s="473"/>
    </row>
    <row r="35" spans="1:26" ht="15" customHeight="1" x14ac:dyDescent="0.25">
      <c r="A35" s="477"/>
      <c r="B35" s="866"/>
      <c r="C35" s="476" t="s">
        <v>1566</v>
      </c>
      <c r="D35" s="488">
        <v>1</v>
      </c>
      <c r="E35" s="866"/>
      <c r="F35" s="473"/>
      <c r="G35" s="473"/>
      <c r="H35" s="473"/>
      <c r="I35" s="473"/>
      <c r="J35" s="473"/>
      <c r="K35" s="473"/>
      <c r="L35" s="473"/>
      <c r="M35" s="473"/>
      <c r="N35" s="473"/>
      <c r="O35" s="473"/>
      <c r="P35" s="473"/>
      <c r="Q35" s="473"/>
      <c r="R35" s="473"/>
      <c r="S35" s="473"/>
      <c r="T35" s="473"/>
      <c r="U35" s="473"/>
      <c r="V35" s="473"/>
      <c r="W35" s="473"/>
      <c r="X35" s="473"/>
      <c r="Y35" s="473"/>
      <c r="Z35" s="473"/>
    </row>
    <row r="36" spans="1:26" ht="15" customHeight="1" x14ac:dyDescent="0.25">
      <c r="A36" s="477"/>
      <c r="B36" s="867"/>
      <c r="C36" s="490" t="s">
        <v>1558</v>
      </c>
      <c r="D36" s="481">
        <v>0</v>
      </c>
      <c r="E36" s="867"/>
      <c r="F36" s="473"/>
      <c r="G36" s="473"/>
      <c r="H36" s="473"/>
      <c r="I36" s="473"/>
      <c r="J36" s="473"/>
      <c r="K36" s="473"/>
      <c r="L36" s="473"/>
      <c r="M36" s="473"/>
      <c r="N36" s="473"/>
      <c r="O36" s="473"/>
      <c r="P36" s="473"/>
      <c r="Q36" s="473"/>
      <c r="R36" s="473"/>
      <c r="S36" s="473"/>
      <c r="T36" s="473"/>
      <c r="U36" s="473"/>
      <c r="V36" s="473"/>
      <c r="W36" s="473"/>
      <c r="X36" s="473"/>
      <c r="Y36" s="473"/>
      <c r="Z36" s="473"/>
    </row>
    <row r="37" spans="1:26" ht="15" customHeight="1" x14ac:dyDescent="0.25">
      <c r="A37" s="477"/>
      <c r="B37" s="478" t="s">
        <v>1567</v>
      </c>
      <c r="C37" s="489" t="s">
        <v>1557</v>
      </c>
      <c r="D37" s="479">
        <v>2</v>
      </c>
      <c r="E37" s="1139"/>
      <c r="F37" s="473"/>
      <c r="G37" s="473"/>
      <c r="H37" s="473"/>
      <c r="I37" s="473"/>
      <c r="J37" s="473"/>
      <c r="K37" s="473"/>
      <c r="L37" s="473"/>
      <c r="M37" s="473"/>
      <c r="N37" s="473"/>
      <c r="O37" s="473"/>
      <c r="P37" s="473"/>
      <c r="Q37" s="473"/>
      <c r="R37" s="473"/>
      <c r="S37" s="473"/>
      <c r="T37" s="473"/>
      <c r="U37" s="473"/>
      <c r="V37" s="473"/>
      <c r="W37" s="473"/>
      <c r="X37" s="473"/>
      <c r="Y37" s="473"/>
      <c r="Z37" s="473"/>
    </row>
    <row r="38" spans="1:26" ht="15" customHeight="1" x14ac:dyDescent="0.25">
      <c r="A38" s="477"/>
      <c r="B38" s="480" t="s">
        <v>1568</v>
      </c>
      <c r="C38" s="490" t="s">
        <v>1563</v>
      </c>
      <c r="D38" s="481">
        <v>0</v>
      </c>
      <c r="E38" s="867"/>
      <c r="F38" s="473"/>
      <c r="G38" s="473"/>
      <c r="H38" s="473"/>
      <c r="I38" s="473"/>
      <c r="J38" s="473"/>
      <c r="K38" s="473"/>
      <c r="L38" s="473"/>
      <c r="M38" s="473"/>
      <c r="N38" s="473"/>
      <c r="O38" s="473"/>
      <c r="P38" s="473"/>
      <c r="Q38" s="473"/>
      <c r="R38" s="473"/>
      <c r="S38" s="473"/>
      <c r="T38" s="473"/>
      <c r="U38" s="473"/>
      <c r="V38" s="473"/>
      <c r="W38" s="473"/>
      <c r="X38" s="473"/>
      <c r="Y38" s="473"/>
      <c r="Z38" s="473"/>
    </row>
    <row r="39" spans="1:26" ht="33.75" customHeight="1" x14ac:dyDescent="0.25">
      <c r="A39" s="477"/>
      <c r="B39" s="1142" t="s">
        <v>1569</v>
      </c>
      <c r="C39" s="489" t="s">
        <v>1557</v>
      </c>
      <c r="D39" s="479">
        <v>2</v>
      </c>
      <c r="E39" s="1139"/>
      <c r="F39" s="473"/>
      <c r="G39" s="473"/>
      <c r="H39" s="473"/>
      <c r="I39" s="473"/>
      <c r="J39" s="473"/>
      <c r="K39" s="473"/>
      <c r="L39" s="473"/>
      <c r="M39" s="473"/>
      <c r="N39" s="473"/>
      <c r="O39" s="473"/>
      <c r="P39" s="473"/>
      <c r="Q39" s="473"/>
      <c r="R39" s="473"/>
      <c r="S39" s="473"/>
      <c r="T39" s="473"/>
      <c r="U39" s="473"/>
      <c r="V39" s="473"/>
      <c r="W39" s="473"/>
      <c r="X39" s="473"/>
      <c r="Y39" s="473"/>
      <c r="Z39" s="473"/>
    </row>
    <row r="40" spans="1:26" ht="15" customHeight="1" x14ac:dyDescent="0.25">
      <c r="A40" s="477"/>
      <c r="B40" s="867"/>
      <c r="C40" s="490" t="s">
        <v>1563</v>
      </c>
      <c r="D40" s="481">
        <v>0</v>
      </c>
      <c r="E40" s="867"/>
      <c r="F40" s="473"/>
      <c r="G40" s="473"/>
      <c r="H40" s="473"/>
      <c r="I40" s="473"/>
      <c r="J40" s="473"/>
      <c r="K40" s="473"/>
      <c r="L40" s="473"/>
      <c r="M40" s="473"/>
      <c r="N40" s="473"/>
      <c r="O40" s="473"/>
      <c r="P40" s="473"/>
      <c r="Q40" s="473"/>
      <c r="R40" s="473"/>
      <c r="S40" s="473"/>
      <c r="T40" s="473"/>
      <c r="U40" s="473"/>
      <c r="V40" s="473"/>
      <c r="W40" s="473"/>
      <c r="X40" s="473"/>
      <c r="Y40" s="473"/>
      <c r="Z40" s="473"/>
    </row>
    <row r="41" spans="1:26" ht="15" customHeight="1" x14ac:dyDescent="0.25">
      <c r="A41" s="1152"/>
      <c r="B41" s="1142" t="s">
        <v>1570</v>
      </c>
      <c r="C41" s="489" t="s">
        <v>1571</v>
      </c>
      <c r="D41" s="479">
        <v>2</v>
      </c>
      <c r="E41" s="1139"/>
      <c r="F41" s="473"/>
      <c r="G41" s="473"/>
      <c r="H41" s="473"/>
      <c r="I41" s="473"/>
      <c r="J41" s="473"/>
      <c r="K41" s="473"/>
      <c r="L41" s="473"/>
      <c r="M41" s="473"/>
      <c r="N41" s="473"/>
      <c r="O41" s="473"/>
      <c r="P41" s="473"/>
      <c r="Q41" s="473"/>
      <c r="R41" s="473"/>
      <c r="S41" s="473"/>
      <c r="T41" s="473"/>
      <c r="U41" s="473"/>
      <c r="V41" s="473"/>
      <c r="W41" s="473"/>
      <c r="X41" s="473"/>
      <c r="Y41" s="473"/>
      <c r="Z41" s="473"/>
    </row>
    <row r="42" spans="1:26" ht="15" customHeight="1" x14ac:dyDescent="0.25">
      <c r="A42" s="902"/>
      <c r="B42" s="867"/>
      <c r="C42" s="490" t="s">
        <v>1572</v>
      </c>
      <c r="D42" s="481">
        <v>1</v>
      </c>
      <c r="E42" s="867"/>
      <c r="F42" s="473"/>
      <c r="G42" s="473"/>
      <c r="H42" s="473"/>
      <c r="I42" s="473"/>
      <c r="J42" s="473"/>
      <c r="K42" s="473"/>
      <c r="L42" s="473"/>
      <c r="M42" s="473"/>
      <c r="N42" s="473"/>
      <c r="O42" s="473"/>
      <c r="P42" s="473"/>
      <c r="Q42" s="473"/>
      <c r="R42" s="473"/>
      <c r="S42" s="473"/>
      <c r="T42" s="473"/>
      <c r="U42" s="473"/>
      <c r="V42" s="473"/>
      <c r="W42" s="473"/>
      <c r="X42" s="473"/>
      <c r="Y42" s="473"/>
      <c r="Z42" s="473"/>
    </row>
    <row r="43" spans="1:26" ht="23.25" customHeight="1" x14ac:dyDescent="0.25">
      <c r="A43" s="477"/>
      <c r="B43" s="485" t="s">
        <v>1573</v>
      </c>
      <c r="C43" s="493"/>
      <c r="D43" s="486"/>
      <c r="E43" s="1139"/>
      <c r="F43" s="473"/>
      <c r="G43" s="473"/>
      <c r="H43" s="473"/>
      <c r="I43" s="473"/>
      <c r="J43" s="473"/>
      <c r="K43" s="473"/>
      <c r="L43" s="473"/>
      <c r="M43" s="473"/>
      <c r="N43" s="473"/>
      <c r="O43" s="473"/>
      <c r="P43" s="473"/>
      <c r="Q43" s="473"/>
      <c r="R43" s="473"/>
      <c r="S43" s="473"/>
      <c r="T43" s="473"/>
      <c r="U43" s="473"/>
      <c r="V43" s="473"/>
      <c r="W43" s="473"/>
      <c r="X43" s="473"/>
      <c r="Y43" s="473"/>
      <c r="Z43" s="473"/>
    </row>
    <row r="44" spans="1:26" ht="17.25" customHeight="1" x14ac:dyDescent="0.25">
      <c r="A44" s="477"/>
      <c r="B44" s="477" t="s">
        <v>1574</v>
      </c>
      <c r="C44" s="476" t="s">
        <v>1575</v>
      </c>
      <c r="D44" s="491">
        <v>2</v>
      </c>
      <c r="E44" s="866"/>
      <c r="F44" s="473"/>
      <c r="G44" s="473"/>
      <c r="H44" s="473"/>
      <c r="I44" s="473"/>
      <c r="J44" s="473"/>
      <c r="K44" s="473"/>
      <c r="L44" s="473"/>
      <c r="M44" s="473"/>
      <c r="N44" s="473"/>
      <c r="O44" s="473"/>
      <c r="P44" s="473"/>
      <c r="Q44" s="473"/>
      <c r="R44" s="473"/>
      <c r="S44" s="473"/>
      <c r="T44" s="473"/>
      <c r="U44" s="473"/>
      <c r="V44" s="473"/>
      <c r="W44" s="473"/>
      <c r="X44" s="473"/>
      <c r="Y44" s="473"/>
      <c r="Z44" s="473"/>
    </row>
    <row r="45" spans="1:26" ht="18" customHeight="1" x14ac:dyDescent="0.25">
      <c r="A45" s="477"/>
      <c r="B45" s="477" t="s">
        <v>1576</v>
      </c>
      <c r="C45" s="476" t="s">
        <v>1577</v>
      </c>
      <c r="D45" s="491">
        <v>1</v>
      </c>
      <c r="E45" s="866"/>
      <c r="F45" s="473"/>
      <c r="G45" s="473"/>
      <c r="H45" s="473"/>
      <c r="I45" s="473"/>
      <c r="J45" s="473"/>
      <c r="K45" s="473"/>
      <c r="L45" s="473"/>
      <c r="M45" s="473"/>
      <c r="N45" s="473"/>
      <c r="O45" s="473"/>
      <c r="P45" s="473"/>
      <c r="Q45" s="473"/>
      <c r="R45" s="473"/>
      <c r="S45" s="473"/>
      <c r="T45" s="473"/>
      <c r="U45" s="473"/>
      <c r="V45" s="473"/>
      <c r="W45" s="473"/>
      <c r="X45" s="473"/>
      <c r="Y45" s="473"/>
      <c r="Z45" s="473"/>
    </row>
    <row r="46" spans="1:26" ht="17.25" customHeight="1" x14ac:dyDescent="0.25">
      <c r="A46" s="477"/>
      <c r="B46" s="477" t="s">
        <v>1578</v>
      </c>
      <c r="C46" s="476"/>
      <c r="D46" s="491"/>
      <c r="E46" s="866"/>
      <c r="F46" s="473"/>
      <c r="G46" s="473"/>
      <c r="H46" s="473"/>
      <c r="I46" s="473"/>
      <c r="J46" s="473"/>
      <c r="K46" s="473"/>
      <c r="L46" s="473"/>
      <c r="M46" s="473"/>
      <c r="N46" s="473"/>
      <c r="O46" s="473"/>
      <c r="P46" s="473"/>
      <c r="Q46" s="473"/>
      <c r="R46" s="473"/>
      <c r="S46" s="473"/>
      <c r="T46" s="473"/>
      <c r="U46" s="473"/>
      <c r="V46" s="473"/>
      <c r="W46" s="473"/>
      <c r="X46" s="473"/>
      <c r="Y46" s="473"/>
      <c r="Z46" s="473"/>
    </row>
    <row r="47" spans="1:26" ht="15" customHeight="1" x14ac:dyDescent="0.25">
      <c r="A47" s="477"/>
      <c r="B47" s="494" t="s">
        <v>1579</v>
      </c>
      <c r="C47" s="480"/>
      <c r="D47" s="495"/>
      <c r="E47" s="867"/>
      <c r="F47" s="473"/>
      <c r="G47" s="473"/>
      <c r="H47" s="473"/>
      <c r="I47" s="473"/>
      <c r="J47" s="473"/>
      <c r="K47" s="473"/>
      <c r="L47" s="473"/>
      <c r="M47" s="473"/>
      <c r="N47" s="473"/>
      <c r="O47" s="473"/>
      <c r="P47" s="473"/>
      <c r="Q47" s="473"/>
      <c r="R47" s="473"/>
      <c r="S47" s="473"/>
      <c r="T47" s="473"/>
      <c r="U47" s="473"/>
      <c r="V47" s="473"/>
      <c r="W47" s="473"/>
      <c r="X47" s="473"/>
      <c r="Y47" s="473"/>
      <c r="Z47" s="473"/>
    </row>
    <row r="48" spans="1:26" ht="15" customHeight="1" x14ac:dyDescent="0.25">
      <c r="A48" s="477"/>
      <c r="B48" s="478" t="s">
        <v>1580</v>
      </c>
      <c r="C48" s="478"/>
      <c r="D48" s="479"/>
      <c r="E48" s="1141"/>
      <c r="F48" s="473"/>
      <c r="G48" s="473"/>
      <c r="H48" s="473"/>
      <c r="I48" s="473"/>
      <c r="J48" s="473"/>
      <c r="K48" s="473"/>
      <c r="L48" s="473"/>
      <c r="M48" s="473"/>
      <c r="N48" s="473"/>
      <c r="O48" s="473"/>
      <c r="P48" s="473"/>
      <c r="Q48" s="473"/>
      <c r="R48" s="473"/>
      <c r="S48" s="473"/>
      <c r="T48" s="473"/>
      <c r="U48" s="473"/>
      <c r="V48" s="473"/>
      <c r="W48" s="473"/>
      <c r="X48" s="473"/>
      <c r="Y48" s="473"/>
      <c r="Z48" s="473"/>
    </row>
    <row r="49" spans="1:26" ht="16.5" customHeight="1" x14ac:dyDescent="0.25">
      <c r="A49" s="477"/>
      <c r="B49" s="476" t="s">
        <v>1581</v>
      </c>
      <c r="C49" s="476" t="s">
        <v>1582</v>
      </c>
      <c r="D49" s="488">
        <v>3</v>
      </c>
      <c r="E49" s="982"/>
      <c r="F49" s="473"/>
      <c r="G49" s="473"/>
      <c r="H49" s="473"/>
      <c r="I49" s="473"/>
      <c r="J49" s="473"/>
      <c r="K49" s="473"/>
      <c r="L49" s="473"/>
      <c r="M49" s="473"/>
      <c r="N49" s="473"/>
      <c r="O49" s="473"/>
      <c r="P49" s="473"/>
      <c r="Q49" s="473"/>
      <c r="R49" s="473"/>
      <c r="S49" s="473"/>
      <c r="T49" s="473"/>
      <c r="U49" s="473"/>
      <c r="V49" s="473"/>
      <c r="W49" s="473"/>
      <c r="X49" s="473"/>
      <c r="Y49" s="473"/>
      <c r="Z49" s="473"/>
    </row>
    <row r="50" spans="1:26" ht="15" customHeight="1" x14ac:dyDescent="0.25">
      <c r="A50" s="477"/>
      <c r="B50" s="476" t="s">
        <v>1583</v>
      </c>
      <c r="C50" s="492" t="s">
        <v>1584</v>
      </c>
      <c r="D50" s="488">
        <v>2</v>
      </c>
      <c r="E50" s="982"/>
      <c r="F50" s="473"/>
      <c r="G50" s="473"/>
      <c r="H50" s="473"/>
      <c r="I50" s="473"/>
      <c r="J50" s="473"/>
      <c r="K50" s="473"/>
      <c r="L50" s="473"/>
      <c r="M50" s="473"/>
      <c r="N50" s="473"/>
      <c r="O50" s="473"/>
      <c r="P50" s="473"/>
      <c r="Q50" s="473"/>
      <c r="R50" s="473"/>
      <c r="S50" s="473"/>
      <c r="T50" s="473"/>
      <c r="U50" s="473"/>
      <c r="V50" s="473"/>
      <c r="W50" s="473"/>
      <c r="X50" s="473"/>
      <c r="Y50" s="473"/>
      <c r="Z50" s="473"/>
    </row>
    <row r="51" spans="1:26" ht="15" customHeight="1" x14ac:dyDescent="0.25">
      <c r="A51" s="477"/>
      <c r="B51" s="476" t="s">
        <v>1585</v>
      </c>
      <c r="C51" s="496" t="s">
        <v>1586</v>
      </c>
      <c r="D51" s="497">
        <v>1</v>
      </c>
      <c r="E51" s="982"/>
      <c r="F51" s="473"/>
      <c r="G51" s="473"/>
      <c r="H51" s="473"/>
      <c r="I51" s="473"/>
      <c r="J51" s="473"/>
      <c r="K51" s="473"/>
      <c r="L51" s="473"/>
      <c r="M51" s="473"/>
      <c r="N51" s="473"/>
      <c r="O51" s="473"/>
      <c r="P51" s="473"/>
      <c r="Q51" s="473"/>
      <c r="R51" s="473"/>
      <c r="S51" s="473"/>
      <c r="T51" s="473"/>
      <c r="U51" s="473"/>
      <c r="V51" s="473"/>
      <c r="W51" s="473"/>
      <c r="X51" s="473"/>
      <c r="Y51" s="473"/>
      <c r="Z51" s="473"/>
    </row>
    <row r="52" spans="1:26" ht="15" customHeight="1" x14ac:dyDescent="0.25">
      <c r="A52" s="477"/>
      <c r="B52" s="476" t="s">
        <v>1587</v>
      </c>
      <c r="C52" s="476"/>
      <c r="D52" s="488"/>
      <c r="E52" s="982"/>
      <c r="F52" s="473"/>
      <c r="G52" s="473"/>
      <c r="H52" s="473"/>
      <c r="I52" s="473"/>
      <c r="J52" s="473"/>
      <c r="K52" s="473"/>
      <c r="L52" s="473"/>
      <c r="M52" s="473"/>
      <c r="N52" s="473"/>
      <c r="O52" s="473"/>
      <c r="P52" s="473"/>
      <c r="Q52" s="473"/>
      <c r="R52" s="473"/>
      <c r="S52" s="473"/>
      <c r="T52" s="473"/>
      <c r="U52" s="473"/>
      <c r="V52" s="473"/>
      <c r="W52" s="473"/>
      <c r="X52" s="473"/>
      <c r="Y52" s="473"/>
      <c r="Z52" s="473"/>
    </row>
    <row r="53" spans="1:26" ht="15" customHeight="1" x14ac:dyDescent="0.25">
      <c r="A53" s="477"/>
      <c r="B53" s="480" t="s">
        <v>1588</v>
      </c>
      <c r="C53" s="480"/>
      <c r="D53" s="481"/>
      <c r="E53" s="884"/>
      <c r="F53" s="473"/>
      <c r="G53" s="473"/>
      <c r="H53" s="473"/>
      <c r="I53" s="473"/>
      <c r="J53" s="473"/>
      <c r="K53" s="473"/>
      <c r="L53" s="473"/>
      <c r="M53" s="473"/>
      <c r="N53" s="473"/>
      <c r="O53" s="473"/>
      <c r="P53" s="473"/>
      <c r="Q53" s="473"/>
      <c r="R53" s="473"/>
      <c r="S53" s="473"/>
      <c r="T53" s="473"/>
      <c r="U53" s="473"/>
      <c r="V53" s="473"/>
      <c r="W53" s="473"/>
      <c r="X53" s="473"/>
      <c r="Y53" s="473"/>
      <c r="Z53" s="473"/>
    </row>
    <row r="54" spans="1:26" ht="15" customHeight="1" x14ac:dyDescent="0.25">
      <c r="A54" s="476"/>
      <c r="B54" s="476" t="s">
        <v>1589</v>
      </c>
      <c r="C54" s="476"/>
      <c r="D54" s="488"/>
      <c r="E54" s="1139"/>
      <c r="F54" s="473"/>
      <c r="G54" s="473"/>
      <c r="H54" s="473"/>
      <c r="I54" s="473"/>
      <c r="J54" s="473"/>
      <c r="K54" s="473"/>
      <c r="L54" s="473"/>
      <c r="M54" s="473"/>
      <c r="N54" s="473"/>
      <c r="O54" s="473"/>
      <c r="P54" s="473"/>
      <c r="Q54" s="473"/>
      <c r="R54" s="473"/>
      <c r="S54" s="473"/>
      <c r="T54" s="473"/>
      <c r="U54" s="473"/>
      <c r="V54" s="473"/>
      <c r="W54" s="473"/>
      <c r="X54" s="473"/>
      <c r="Y54" s="473"/>
      <c r="Z54" s="473"/>
    </row>
    <row r="55" spans="1:26" ht="15" customHeight="1" x14ac:dyDescent="0.25">
      <c r="A55" s="476"/>
      <c r="B55" s="498" t="s">
        <v>1590</v>
      </c>
      <c r="C55" s="499" t="s">
        <v>1591</v>
      </c>
      <c r="D55" s="488">
        <v>2</v>
      </c>
      <c r="E55" s="866"/>
      <c r="F55" s="473"/>
      <c r="G55" s="473"/>
      <c r="H55" s="473"/>
      <c r="I55" s="473"/>
      <c r="J55" s="473"/>
      <c r="K55" s="473"/>
      <c r="L55" s="473"/>
      <c r="M55" s="473"/>
      <c r="N55" s="473"/>
      <c r="O55" s="473"/>
      <c r="P55" s="473"/>
      <c r="Q55" s="473"/>
      <c r="R55" s="473"/>
      <c r="S55" s="473"/>
      <c r="T55" s="473"/>
      <c r="U55" s="473"/>
      <c r="V55" s="473"/>
      <c r="W55" s="473"/>
      <c r="X55" s="473"/>
      <c r="Y55" s="473"/>
      <c r="Z55" s="473"/>
    </row>
    <row r="56" spans="1:26" ht="15" customHeight="1" x14ac:dyDescent="0.25">
      <c r="A56" s="476"/>
      <c r="B56" s="498" t="s">
        <v>1592</v>
      </c>
      <c r="C56" s="496" t="s">
        <v>1593</v>
      </c>
      <c r="D56" s="488">
        <v>1</v>
      </c>
      <c r="E56" s="866"/>
      <c r="F56" s="473"/>
      <c r="G56" s="473"/>
      <c r="H56" s="473"/>
      <c r="I56" s="473"/>
      <c r="J56" s="473"/>
      <c r="K56" s="473"/>
      <c r="L56" s="473"/>
      <c r="M56" s="473"/>
      <c r="N56" s="473"/>
      <c r="O56" s="473"/>
      <c r="P56" s="473"/>
      <c r="Q56" s="473"/>
      <c r="R56" s="473"/>
      <c r="S56" s="473"/>
      <c r="T56" s="473"/>
      <c r="U56" s="473"/>
      <c r="V56" s="473"/>
      <c r="W56" s="473"/>
      <c r="X56" s="473"/>
      <c r="Y56" s="473"/>
      <c r="Z56" s="473"/>
    </row>
    <row r="57" spans="1:26" ht="15" customHeight="1" x14ac:dyDescent="0.25">
      <c r="A57" s="476"/>
      <c r="B57" s="498" t="s">
        <v>1594</v>
      </c>
      <c r="C57" s="496" t="s">
        <v>1361</v>
      </c>
      <c r="D57" s="488">
        <v>0</v>
      </c>
      <c r="E57" s="866"/>
      <c r="F57" s="473"/>
      <c r="G57" s="473"/>
      <c r="H57" s="473"/>
      <c r="I57" s="473"/>
      <c r="J57" s="473"/>
      <c r="K57" s="473"/>
      <c r="L57" s="473"/>
      <c r="M57" s="473"/>
      <c r="N57" s="473"/>
      <c r="O57" s="473"/>
      <c r="P57" s="473"/>
      <c r="Q57" s="473"/>
      <c r="R57" s="473"/>
      <c r="S57" s="473"/>
      <c r="T57" s="473"/>
      <c r="U57" s="473"/>
      <c r="V57" s="473"/>
      <c r="W57" s="473"/>
      <c r="X57" s="473"/>
      <c r="Y57" s="473"/>
      <c r="Z57" s="473"/>
    </row>
    <row r="58" spans="1:26" ht="15" customHeight="1" x14ac:dyDescent="0.25">
      <c r="A58" s="476"/>
      <c r="B58" s="498" t="s">
        <v>1595</v>
      </c>
      <c r="C58" s="499"/>
      <c r="D58" s="491"/>
      <c r="E58" s="866"/>
      <c r="F58" s="473"/>
      <c r="G58" s="473"/>
      <c r="H58" s="473"/>
      <c r="I58" s="473"/>
      <c r="J58" s="473"/>
      <c r="K58" s="473"/>
      <c r="L58" s="473"/>
      <c r="M58" s="473"/>
      <c r="N58" s="473"/>
      <c r="O58" s="473"/>
      <c r="P58" s="473"/>
      <c r="Q58" s="473"/>
      <c r="R58" s="473"/>
      <c r="S58" s="473"/>
      <c r="T58" s="473"/>
      <c r="U58" s="473"/>
      <c r="V58" s="473"/>
      <c r="W58" s="473"/>
      <c r="X58" s="473"/>
      <c r="Y58" s="473"/>
      <c r="Z58" s="473"/>
    </row>
    <row r="59" spans="1:26" ht="19.5" customHeight="1" x14ac:dyDescent="0.25">
      <c r="A59" s="500" t="s">
        <v>1379</v>
      </c>
      <c r="B59" s="501"/>
      <c r="C59" s="501"/>
      <c r="D59" s="501"/>
      <c r="E59" s="502"/>
      <c r="F59" s="473"/>
      <c r="G59" s="473"/>
      <c r="H59" s="473"/>
      <c r="I59" s="473"/>
      <c r="J59" s="473"/>
      <c r="K59" s="473"/>
      <c r="L59" s="473"/>
      <c r="M59" s="473"/>
      <c r="N59" s="473"/>
      <c r="O59" s="473"/>
      <c r="P59" s="473"/>
      <c r="Q59" s="473"/>
      <c r="R59" s="473"/>
      <c r="S59" s="473"/>
      <c r="T59" s="473"/>
      <c r="U59" s="473"/>
      <c r="V59" s="473"/>
      <c r="W59" s="473"/>
      <c r="X59" s="473"/>
      <c r="Y59" s="473"/>
      <c r="Z59" s="473"/>
    </row>
    <row r="60" spans="1:26" ht="19.5" customHeight="1" x14ac:dyDescent="0.25">
      <c r="A60" s="476"/>
      <c r="B60" s="503" t="s">
        <v>1596</v>
      </c>
      <c r="C60" s="504"/>
      <c r="D60" s="504"/>
      <c r="E60" s="505"/>
      <c r="F60" s="473"/>
      <c r="G60" s="473"/>
      <c r="H60" s="473"/>
      <c r="I60" s="473"/>
      <c r="J60" s="473"/>
      <c r="K60" s="473"/>
      <c r="L60" s="473"/>
      <c r="M60" s="473"/>
      <c r="N60" s="473"/>
      <c r="O60" s="473"/>
      <c r="P60" s="473"/>
      <c r="Q60" s="473"/>
      <c r="R60" s="473"/>
      <c r="S60" s="473"/>
      <c r="T60" s="473"/>
      <c r="U60" s="473"/>
      <c r="V60" s="473"/>
      <c r="W60" s="473"/>
      <c r="X60" s="473"/>
      <c r="Y60" s="473"/>
      <c r="Z60" s="473"/>
    </row>
    <row r="61" spans="1:26" ht="15" customHeight="1" x14ac:dyDescent="0.25">
      <c r="A61" s="477"/>
      <c r="B61" s="1142" t="s">
        <v>1597</v>
      </c>
      <c r="C61" s="489" t="s">
        <v>1598</v>
      </c>
      <c r="D61" s="479">
        <v>3</v>
      </c>
      <c r="E61" s="1139"/>
      <c r="F61" s="473"/>
      <c r="G61" s="473"/>
      <c r="H61" s="473"/>
      <c r="I61" s="473"/>
      <c r="J61" s="473"/>
      <c r="K61" s="473"/>
      <c r="L61" s="473"/>
      <c r="M61" s="473"/>
      <c r="N61" s="473"/>
      <c r="O61" s="473"/>
      <c r="P61" s="473"/>
      <c r="Q61" s="473"/>
      <c r="R61" s="473"/>
      <c r="S61" s="473"/>
      <c r="T61" s="473"/>
      <c r="U61" s="473"/>
      <c r="V61" s="473"/>
      <c r="W61" s="473"/>
      <c r="X61" s="473"/>
      <c r="Y61" s="473"/>
      <c r="Z61" s="473"/>
    </row>
    <row r="62" spans="1:26" ht="15" customHeight="1" x14ac:dyDescent="0.25">
      <c r="A62" s="477"/>
      <c r="B62" s="866"/>
      <c r="C62" s="492" t="s">
        <v>1599</v>
      </c>
      <c r="D62" s="488">
        <v>2</v>
      </c>
      <c r="E62" s="866"/>
      <c r="F62" s="473"/>
      <c r="G62" s="473"/>
      <c r="H62" s="473"/>
      <c r="I62" s="473"/>
      <c r="J62" s="473"/>
      <c r="K62" s="473"/>
      <c r="L62" s="473"/>
      <c r="M62" s="473"/>
      <c r="N62" s="473"/>
      <c r="O62" s="473"/>
      <c r="P62" s="473"/>
      <c r="Q62" s="473"/>
      <c r="R62" s="473"/>
      <c r="S62" s="473"/>
      <c r="T62" s="473"/>
      <c r="U62" s="473"/>
      <c r="V62" s="473"/>
      <c r="W62" s="473"/>
      <c r="X62" s="473"/>
      <c r="Y62" s="473"/>
      <c r="Z62" s="473"/>
    </row>
    <row r="63" spans="1:26" ht="15" customHeight="1" x14ac:dyDescent="0.25">
      <c r="A63" s="477"/>
      <c r="B63" s="867"/>
      <c r="C63" s="490" t="s">
        <v>1600</v>
      </c>
      <c r="D63" s="481">
        <v>1</v>
      </c>
      <c r="E63" s="867"/>
      <c r="F63" s="473"/>
      <c r="G63" s="473"/>
      <c r="H63" s="473"/>
      <c r="I63" s="473"/>
      <c r="J63" s="473"/>
      <c r="K63" s="473"/>
      <c r="L63" s="473"/>
      <c r="M63" s="473"/>
      <c r="N63" s="473"/>
      <c r="O63" s="473"/>
      <c r="P63" s="473"/>
      <c r="Q63" s="473"/>
      <c r="R63" s="473"/>
      <c r="S63" s="473"/>
      <c r="T63" s="473"/>
      <c r="U63" s="473"/>
      <c r="V63" s="473"/>
      <c r="W63" s="473"/>
      <c r="X63" s="473"/>
      <c r="Y63" s="473"/>
      <c r="Z63" s="473"/>
    </row>
    <row r="64" spans="1:26" ht="15" customHeight="1" x14ac:dyDescent="0.25">
      <c r="A64" s="477"/>
      <c r="B64" s="1142" t="s">
        <v>1601</v>
      </c>
      <c r="C64" s="489" t="s">
        <v>1602</v>
      </c>
      <c r="D64" s="479">
        <v>2</v>
      </c>
      <c r="E64" s="1139"/>
      <c r="F64" s="473"/>
      <c r="G64" s="473"/>
      <c r="H64" s="473"/>
      <c r="I64" s="473"/>
      <c r="J64" s="473"/>
      <c r="K64" s="473"/>
      <c r="L64" s="473"/>
      <c r="M64" s="473"/>
      <c r="N64" s="473"/>
      <c r="O64" s="473"/>
      <c r="P64" s="473"/>
      <c r="Q64" s="473"/>
      <c r="R64" s="473"/>
      <c r="S64" s="473"/>
      <c r="T64" s="473"/>
      <c r="U64" s="473"/>
      <c r="V64" s="473"/>
      <c r="W64" s="473"/>
      <c r="X64" s="473"/>
      <c r="Y64" s="473"/>
      <c r="Z64" s="473"/>
    </row>
    <row r="65" spans="1:26" ht="15" customHeight="1" x14ac:dyDescent="0.25">
      <c r="A65" s="477"/>
      <c r="B65" s="866"/>
      <c r="C65" s="492" t="s">
        <v>1603</v>
      </c>
      <c r="D65" s="488">
        <v>1</v>
      </c>
      <c r="E65" s="866"/>
      <c r="F65" s="473"/>
      <c r="G65" s="473"/>
      <c r="H65" s="473"/>
      <c r="I65" s="473"/>
      <c r="J65" s="473"/>
      <c r="K65" s="473"/>
      <c r="L65" s="473"/>
      <c r="M65" s="473"/>
      <c r="N65" s="473"/>
      <c r="O65" s="473"/>
      <c r="P65" s="473"/>
      <c r="Q65" s="473"/>
      <c r="R65" s="473"/>
      <c r="S65" s="473"/>
      <c r="T65" s="473"/>
      <c r="U65" s="473"/>
      <c r="V65" s="473"/>
      <c r="W65" s="473"/>
      <c r="X65" s="473"/>
      <c r="Y65" s="473"/>
      <c r="Z65" s="473"/>
    </row>
    <row r="66" spans="1:26" ht="15" customHeight="1" x14ac:dyDescent="0.25">
      <c r="A66" s="477"/>
      <c r="B66" s="867"/>
      <c r="C66" s="490" t="s">
        <v>1604</v>
      </c>
      <c r="D66" s="481">
        <v>0</v>
      </c>
      <c r="E66" s="867"/>
      <c r="F66" s="473"/>
      <c r="G66" s="473"/>
      <c r="H66" s="473"/>
      <c r="I66" s="473"/>
      <c r="J66" s="473"/>
      <c r="K66" s="473"/>
      <c r="L66" s="473"/>
      <c r="M66" s="473"/>
      <c r="N66" s="473"/>
      <c r="O66" s="473"/>
      <c r="P66" s="473"/>
      <c r="Q66" s="473"/>
      <c r="R66" s="473"/>
      <c r="S66" s="473"/>
      <c r="T66" s="473"/>
      <c r="U66" s="473"/>
      <c r="V66" s="473"/>
      <c r="W66" s="473"/>
      <c r="X66" s="473"/>
      <c r="Y66" s="473"/>
      <c r="Z66" s="473"/>
    </row>
    <row r="67" spans="1:26" ht="15" customHeight="1" x14ac:dyDescent="0.25">
      <c r="A67" s="477"/>
      <c r="B67" s="1142" t="s">
        <v>1605</v>
      </c>
      <c r="C67" s="489" t="s">
        <v>1602</v>
      </c>
      <c r="D67" s="479">
        <v>2</v>
      </c>
      <c r="E67" s="1139"/>
      <c r="F67" s="473"/>
      <c r="G67" s="473"/>
      <c r="H67" s="473"/>
      <c r="I67" s="473"/>
      <c r="J67" s="473"/>
      <c r="K67" s="473"/>
      <c r="L67" s="473"/>
      <c r="M67" s="473"/>
      <c r="N67" s="473"/>
      <c r="O67" s="473"/>
      <c r="P67" s="473"/>
      <c r="Q67" s="473"/>
      <c r="R67" s="473"/>
      <c r="S67" s="473"/>
      <c r="T67" s="473"/>
      <c r="U67" s="473"/>
      <c r="V67" s="473"/>
      <c r="W67" s="473"/>
      <c r="X67" s="473"/>
      <c r="Y67" s="473"/>
      <c r="Z67" s="473"/>
    </row>
    <row r="68" spans="1:26" ht="15" customHeight="1" x14ac:dyDescent="0.25">
      <c r="A68" s="477"/>
      <c r="B68" s="866"/>
      <c r="C68" s="492" t="s">
        <v>1603</v>
      </c>
      <c r="D68" s="488">
        <v>1</v>
      </c>
      <c r="E68" s="866"/>
      <c r="F68" s="473"/>
      <c r="G68" s="473"/>
      <c r="H68" s="473"/>
      <c r="I68" s="473"/>
      <c r="J68" s="473"/>
      <c r="K68" s="473"/>
      <c r="L68" s="473"/>
      <c r="M68" s="473"/>
      <c r="N68" s="473"/>
      <c r="O68" s="473"/>
      <c r="P68" s="473"/>
      <c r="Q68" s="473"/>
      <c r="R68" s="473"/>
      <c r="S68" s="473"/>
      <c r="T68" s="473"/>
      <c r="U68" s="473"/>
      <c r="V68" s="473"/>
      <c r="W68" s="473"/>
      <c r="X68" s="473"/>
      <c r="Y68" s="473"/>
      <c r="Z68" s="473"/>
    </row>
    <row r="69" spans="1:26" ht="15" customHeight="1" x14ac:dyDescent="0.25">
      <c r="A69" s="477"/>
      <c r="B69" s="867"/>
      <c r="C69" s="490" t="s">
        <v>1606</v>
      </c>
      <c r="D69" s="481">
        <v>0</v>
      </c>
      <c r="E69" s="867"/>
      <c r="F69" s="473"/>
      <c r="G69" s="473"/>
      <c r="H69" s="473"/>
      <c r="I69" s="473"/>
      <c r="J69" s="473"/>
      <c r="K69" s="473"/>
      <c r="L69" s="473"/>
      <c r="M69" s="473"/>
      <c r="N69" s="473"/>
      <c r="O69" s="473"/>
      <c r="P69" s="473"/>
      <c r="Q69" s="473"/>
      <c r="R69" s="473"/>
      <c r="S69" s="473"/>
      <c r="T69" s="473"/>
      <c r="U69" s="473"/>
      <c r="V69" s="473"/>
      <c r="W69" s="473"/>
      <c r="X69" s="473"/>
      <c r="Y69" s="473"/>
      <c r="Z69" s="473"/>
    </row>
    <row r="70" spans="1:26" ht="15" customHeight="1" x14ac:dyDescent="0.25">
      <c r="A70" s="476"/>
      <c r="B70" s="485" t="s">
        <v>1607</v>
      </c>
      <c r="C70" s="486"/>
      <c r="D70" s="486"/>
      <c r="E70" s="487"/>
      <c r="F70" s="473"/>
      <c r="G70" s="473"/>
      <c r="H70" s="473"/>
      <c r="I70" s="473"/>
      <c r="J70" s="473"/>
      <c r="K70" s="473"/>
      <c r="L70" s="473"/>
      <c r="M70" s="473"/>
      <c r="N70" s="473"/>
      <c r="O70" s="473"/>
      <c r="P70" s="473"/>
      <c r="Q70" s="473"/>
      <c r="R70" s="473"/>
      <c r="S70" s="473"/>
      <c r="T70" s="473"/>
      <c r="U70" s="473"/>
      <c r="V70" s="473"/>
      <c r="W70" s="473"/>
      <c r="X70" s="473"/>
      <c r="Y70" s="473"/>
      <c r="Z70" s="473"/>
    </row>
    <row r="71" spans="1:26" ht="15" customHeight="1" x14ac:dyDescent="0.25">
      <c r="A71" s="477"/>
      <c r="B71" s="1142" t="s">
        <v>1608</v>
      </c>
      <c r="C71" s="478" t="s">
        <v>1609</v>
      </c>
      <c r="D71" s="479">
        <v>4</v>
      </c>
      <c r="E71" s="1139"/>
      <c r="F71" s="473"/>
      <c r="G71" s="473"/>
      <c r="H71" s="473"/>
      <c r="I71" s="473"/>
      <c r="J71" s="473"/>
      <c r="K71" s="473"/>
      <c r="L71" s="473"/>
      <c r="M71" s="473"/>
      <c r="N71" s="473"/>
      <c r="O71" s="473"/>
      <c r="P71" s="473"/>
      <c r="Q71" s="473"/>
      <c r="R71" s="473"/>
      <c r="S71" s="473"/>
      <c r="T71" s="473"/>
      <c r="U71" s="473"/>
      <c r="V71" s="473"/>
      <c r="W71" s="473"/>
      <c r="X71" s="473"/>
      <c r="Y71" s="473"/>
      <c r="Z71" s="473"/>
    </row>
    <row r="72" spans="1:26" ht="15" customHeight="1" x14ac:dyDescent="0.25">
      <c r="A72" s="477"/>
      <c r="B72" s="866"/>
      <c r="C72" s="492" t="s">
        <v>1610</v>
      </c>
      <c r="D72" s="488">
        <v>3</v>
      </c>
      <c r="E72" s="866"/>
      <c r="F72" s="473"/>
      <c r="G72" s="473"/>
      <c r="H72" s="473"/>
      <c r="I72" s="473"/>
      <c r="J72" s="473"/>
      <c r="K72" s="473"/>
      <c r="L72" s="473"/>
      <c r="M72" s="473"/>
      <c r="N72" s="473"/>
      <c r="O72" s="473"/>
      <c r="P72" s="473"/>
      <c r="Q72" s="473"/>
      <c r="R72" s="473"/>
      <c r="S72" s="473"/>
      <c r="T72" s="473"/>
      <c r="U72" s="473"/>
      <c r="V72" s="473"/>
      <c r="W72" s="473"/>
      <c r="X72" s="473"/>
      <c r="Y72" s="473"/>
      <c r="Z72" s="473"/>
    </row>
    <row r="73" spans="1:26" ht="15" customHeight="1" x14ac:dyDescent="0.25">
      <c r="A73" s="477"/>
      <c r="B73" s="866"/>
      <c r="C73" s="492" t="s">
        <v>1611</v>
      </c>
      <c r="D73" s="488">
        <v>2</v>
      </c>
      <c r="E73" s="866"/>
      <c r="F73" s="473"/>
      <c r="G73" s="473"/>
      <c r="H73" s="473"/>
      <c r="I73" s="473"/>
      <c r="J73" s="473"/>
      <c r="K73" s="473"/>
      <c r="L73" s="473"/>
      <c r="M73" s="473"/>
      <c r="N73" s="473"/>
      <c r="O73" s="473"/>
      <c r="P73" s="473"/>
      <c r="Q73" s="473"/>
      <c r="R73" s="473"/>
      <c r="S73" s="473"/>
      <c r="T73" s="473"/>
      <c r="U73" s="473"/>
      <c r="V73" s="473"/>
      <c r="W73" s="473"/>
      <c r="X73" s="473"/>
      <c r="Y73" s="473"/>
      <c r="Z73" s="473"/>
    </row>
    <row r="74" spans="1:26" ht="15" customHeight="1" x14ac:dyDescent="0.25">
      <c r="A74" s="477"/>
      <c r="B74" s="867"/>
      <c r="C74" s="490" t="s">
        <v>1612</v>
      </c>
      <c r="D74" s="481">
        <v>1</v>
      </c>
      <c r="E74" s="867"/>
      <c r="F74" s="473"/>
      <c r="G74" s="473"/>
      <c r="H74" s="473"/>
      <c r="I74" s="473"/>
      <c r="J74" s="473"/>
      <c r="K74" s="473"/>
      <c r="L74" s="473"/>
      <c r="M74" s="473"/>
      <c r="N74" s="473"/>
      <c r="O74" s="473"/>
      <c r="P74" s="473"/>
      <c r="Q74" s="473"/>
      <c r="R74" s="473"/>
      <c r="S74" s="473"/>
      <c r="T74" s="473"/>
      <c r="U74" s="473"/>
      <c r="V74" s="473"/>
      <c r="W74" s="473"/>
      <c r="X74" s="473"/>
      <c r="Y74" s="473"/>
      <c r="Z74" s="473"/>
    </row>
    <row r="75" spans="1:26" ht="19.5" customHeight="1" x14ac:dyDescent="0.25">
      <c r="A75" s="477"/>
      <c r="B75" s="506" t="s">
        <v>1613</v>
      </c>
      <c r="C75" s="507"/>
      <c r="D75" s="507"/>
      <c r="E75" s="508"/>
      <c r="F75" s="473"/>
      <c r="G75" s="473"/>
      <c r="H75" s="473"/>
      <c r="I75" s="473"/>
      <c r="J75" s="473"/>
      <c r="K75" s="473"/>
      <c r="L75" s="473"/>
      <c r="M75" s="473"/>
      <c r="N75" s="473"/>
      <c r="O75" s="473"/>
      <c r="P75" s="473"/>
      <c r="Q75" s="473"/>
      <c r="R75" s="473"/>
      <c r="S75" s="473"/>
      <c r="T75" s="473"/>
      <c r="U75" s="473"/>
      <c r="V75" s="473"/>
      <c r="W75" s="473"/>
      <c r="X75" s="473"/>
      <c r="Y75" s="473"/>
      <c r="Z75" s="473"/>
    </row>
    <row r="76" spans="1:26" ht="15" customHeight="1" x14ac:dyDescent="0.25">
      <c r="A76" s="477"/>
      <c r="B76" s="1142" t="s">
        <v>1614</v>
      </c>
      <c r="C76" s="489" t="s">
        <v>1557</v>
      </c>
      <c r="D76" s="479">
        <v>2</v>
      </c>
      <c r="E76" s="1139"/>
      <c r="F76" s="473"/>
      <c r="G76" s="473"/>
      <c r="H76" s="473"/>
      <c r="I76" s="473"/>
      <c r="J76" s="473"/>
      <c r="K76" s="473"/>
      <c r="L76" s="473"/>
      <c r="M76" s="473"/>
      <c r="N76" s="473"/>
      <c r="O76" s="473"/>
      <c r="P76" s="473"/>
      <c r="Q76" s="473"/>
      <c r="R76" s="473"/>
      <c r="S76" s="473"/>
      <c r="T76" s="473"/>
      <c r="U76" s="473"/>
      <c r="V76" s="473"/>
      <c r="W76" s="473"/>
      <c r="X76" s="473"/>
      <c r="Y76" s="473"/>
      <c r="Z76" s="473"/>
    </row>
    <row r="77" spans="1:26" ht="15" customHeight="1" x14ac:dyDescent="0.25">
      <c r="A77" s="477"/>
      <c r="B77" s="867"/>
      <c r="C77" s="490" t="s">
        <v>1563</v>
      </c>
      <c r="D77" s="481">
        <v>0</v>
      </c>
      <c r="E77" s="867"/>
      <c r="F77" s="473"/>
      <c r="G77" s="473"/>
      <c r="H77" s="473"/>
      <c r="I77" s="473"/>
      <c r="J77" s="473"/>
      <c r="K77" s="473"/>
      <c r="L77" s="473"/>
      <c r="M77" s="473"/>
      <c r="N77" s="473"/>
      <c r="O77" s="473"/>
      <c r="P77" s="473"/>
      <c r="Q77" s="473"/>
      <c r="R77" s="473"/>
      <c r="S77" s="473"/>
      <c r="T77" s="473"/>
      <c r="U77" s="473"/>
      <c r="V77" s="473"/>
      <c r="W77" s="473"/>
      <c r="X77" s="473"/>
      <c r="Y77" s="473"/>
      <c r="Z77" s="473"/>
    </row>
    <row r="78" spans="1:26" ht="15" customHeight="1" x14ac:dyDescent="0.25">
      <c r="A78" s="477"/>
      <c r="B78" s="1142" t="s">
        <v>1615</v>
      </c>
      <c r="C78" s="489" t="s">
        <v>1616</v>
      </c>
      <c r="D78" s="479">
        <v>2</v>
      </c>
      <c r="E78" s="1139"/>
      <c r="F78" s="473"/>
      <c r="G78" s="473"/>
      <c r="H78" s="473"/>
      <c r="I78" s="473"/>
      <c r="J78" s="473"/>
      <c r="K78" s="473"/>
      <c r="L78" s="473"/>
      <c r="M78" s="473"/>
      <c r="N78" s="473"/>
      <c r="O78" s="473"/>
      <c r="P78" s="473"/>
      <c r="Q78" s="473"/>
      <c r="R78" s="473"/>
      <c r="S78" s="473"/>
      <c r="T78" s="473"/>
      <c r="U78" s="473"/>
      <c r="V78" s="473"/>
      <c r="W78" s="473"/>
      <c r="X78" s="473"/>
      <c r="Y78" s="473"/>
      <c r="Z78" s="473"/>
    </row>
    <row r="79" spans="1:26" ht="15" customHeight="1" x14ac:dyDescent="0.25">
      <c r="A79" s="477"/>
      <c r="B79" s="866"/>
      <c r="C79" s="492" t="s">
        <v>1617</v>
      </c>
      <c r="D79" s="488">
        <v>1</v>
      </c>
      <c r="E79" s="866"/>
      <c r="F79" s="473"/>
      <c r="G79" s="473"/>
      <c r="H79" s="473"/>
      <c r="I79" s="473"/>
      <c r="J79" s="473"/>
      <c r="K79" s="473"/>
      <c r="L79" s="473"/>
      <c r="M79" s="473"/>
      <c r="N79" s="473"/>
      <c r="O79" s="473"/>
      <c r="P79" s="473"/>
      <c r="Q79" s="473"/>
      <c r="R79" s="473"/>
      <c r="S79" s="473"/>
      <c r="T79" s="473"/>
      <c r="U79" s="473"/>
      <c r="V79" s="473"/>
      <c r="W79" s="473"/>
      <c r="X79" s="473"/>
      <c r="Y79" s="473"/>
      <c r="Z79" s="473"/>
    </row>
    <row r="80" spans="1:26" ht="15" customHeight="1" x14ac:dyDescent="0.25">
      <c r="A80" s="477"/>
      <c r="B80" s="867"/>
      <c r="C80" s="490" t="s">
        <v>1563</v>
      </c>
      <c r="D80" s="481">
        <v>0</v>
      </c>
      <c r="E80" s="867"/>
      <c r="F80" s="473"/>
      <c r="G80" s="473"/>
      <c r="H80" s="473"/>
      <c r="I80" s="473"/>
      <c r="J80" s="473"/>
      <c r="K80" s="473"/>
      <c r="L80" s="473"/>
      <c r="M80" s="473"/>
      <c r="N80" s="473"/>
      <c r="O80" s="473"/>
      <c r="P80" s="473"/>
      <c r="Q80" s="473"/>
      <c r="R80" s="473"/>
      <c r="S80" s="473"/>
      <c r="T80" s="473"/>
      <c r="U80" s="473"/>
      <c r="V80" s="473"/>
      <c r="W80" s="473"/>
      <c r="X80" s="473"/>
      <c r="Y80" s="473"/>
      <c r="Z80" s="473"/>
    </row>
    <row r="81" spans="1:26" ht="15" customHeight="1" x14ac:dyDescent="0.25">
      <c r="A81" s="477"/>
      <c r="B81" s="1142" t="s">
        <v>1618</v>
      </c>
      <c r="C81" s="489" t="s">
        <v>1619</v>
      </c>
      <c r="D81" s="479">
        <v>3</v>
      </c>
      <c r="E81" s="1139"/>
      <c r="F81" s="473"/>
      <c r="G81" s="473"/>
      <c r="H81" s="473"/>
      <c r="I81" s="473"/>
      <c r="J81" s="473"/>
      <c r="K81" s="473"/>
      <c r="L81" s="473"/>
      <c r="M81" s="473"/>
      <c r="N81" s="473"/>
      <c r="O81" s="473"/>
      <c r="P81" s="473"/>
      <c r="Q81" s="473"/>
      <c r="R81" s="473"/>
      <c r="S81" s="473"/>
      <c r="T81" s="473"/>
      <c r="U81" s="473"/>
      <c r="V81" s="473"/>
      <c r="W81" s="473"/>
      <c r="X81" s="473"/>
      <c r="Y81" s="473"/>
      <c r="Z81" s="473"/>
    </row>
    <row r="82" spans="1:26" ht="15" customHeight="1" x14ac:dyDescent="0.25">
      <c r="A82" s="477"/>
      <c r="B82" s="866"/>
      <c r="C82" s="492" t="s">
        <v>1620</v>
      </c>
      <c r="D82" s="488">
        <v>2</v>
      </c>
      <c r="E82" s="866"/>
      <c r="F82" s="473"/>
      <c r="G82" s="473"/>
      <c r="H82" s="473"/>
      <c r="I82" s="473"/>
      <c r="J82" s="473"/>
      <c r="K82" s="473"/>
      <c r="L82" s="473"/>
      <c r="M82" s="473"/>
      <c r="N82" s="473"/>
      <c r="O82" s="473"/>
      <c r="P82" s="473"/>
      <c r="Q82" s="473"/>
      <c r="R82" s="473"/>
      <c r="S82" s="473"/>
      <c r="T82" s="473"/>
      <c r="U82" s="473"/>
      <c r="V82" s="473"/>
      <c r="W82" s="473"/>
      <c r="X82" s="473"/>
      <c r="Y82" s="473"/>
      <c r="Z82" s="473"/>
    </row>
    <row r="83" spans="1:26" ht="15" customHeight="1" x14ac:dyDescent="0.25">
      <c r="A83" s="477"/>
      <c r="B83" s="867"/>
      <c r="C83" s="490" t="s">
        <v>1621</v>
      </c>
      <c r="D83" s="481">
        <v>1</v>
      </c>
      <c r="E83" s="867"/>
      <c r="F83" s="473"/>
      <c r="G83" s="473"/>
      <c r="H83" s="473"/>
      <c r="I83" s="473"/>
      <c r="J83" s="473"/>
      <c r="K83" s="473"/>
      <c r="L83" s="473"/>
      <c r="M83" s="473"/>
      <c r="N83" s="473"/>
      <c r="O83" s="473"/>
      <c r="P83" s="473"/>
      <c r="Q83" s="473"/>
      <c r="R83" s="473"/>
      <c r="S83" s="473"/>
      <c r="T83" s="473"/>
      <c r="U83" s="473"/>
      <c r="V83" s="473"/>
      <c r="W83" s="473"/>
      <c r="X83" s="473"/>
      <c r="Y83" s="473"/>
      <c r="Z83" s="473"/>
    </row>
    <row r="84" spans="1:26" ht="15" customHeight="1" x14ac:dyDescent="0.25">
      <c r="A84" s="477"/>
      <c r="B84" s="1142" t="s">
        <v>1622</v>
      </c>
      <c r="C84" s="489" t="s">
        <v>1557</v>
      </c>
      <c r="D84" s="479">
        <v>1</v>
      </c>
      <c r="E84" s="1139"/>
      <c r="F84" s="473"/>
      <c r="G84" s="473"/>
      <c r="H84" s="473"/>
      <c r="I84" s="473"/>
      <c r="J84" s="473"/>
      <c r="K84" s="473"/>
      <c r="L84" s="473"/>
      <c r="M84" s="473"/>
      <c r="N84" s="473"/>
      <c r="O84" s="473"/>
      <c r="P84" s="473"/>
      <c r="Q84" s="473"/>
      <c r="R84" s="473"/>
      <c r="S84" s="473"/>
      <c r="T84" s="473"/>
      <c r="U84" s="473"/>
      <c r="V84" s="473"/>
      <c r="W84" s="473"/>
      <c r="X84" s="473"/>
      <c r="Y84" s="473"/>
      <c r="Z84" s="473"/>
    </row>
    <row r="85" spans="1:26" ht="15" customHeight="1" x14ac:dyDescent="0.25">
      <c r="A85" s="477"/>
      <c r="B85" s="867"/>
      <c r="C85" s="490" t="s">
        <v>1563</v>
      </c>
      <c r="D85" s="481">
        <v>0</v>
      </c>
      <c r="E85" s="867"/>
      <c r="F85" s="473"/>
      <c r="G85" s="473"/>
      <c r="H85" s="473"/>
      <c r="I85" s="473"/>
      <c r="J85" s="473"/>
      <c r="K85" s="473"/>
      <c r="L85" s="473"/>
      <c r="M85" s="473"/>
      <c r="N85" s="473"/>
      <c r="O85" s="473"/>
      <c r="P85" s="473"/>
      <c r="Q85" s="473"/>
      <c r="R85" s="473"/>
      <c r="S85" s="473"/>
      <c r="T85" s="473"/>
      <c r="U85" s="473"/>
      <c r="V85" s="473"/>
      <c r="W85" s="473"/>
      <c r="X85" s="473"/>
      <c r="Y85" s="473"/>
      <c r="Z85" s="473"/>
    </row>
    <row r="86" spans="1:26" ht="15" customHeight="1" x14ac:dyDescent="0.25">
      <c r="A86" s="477"/>
      <c r="B86" s="1142" t="s">
        <v>1623</v>
      </c>
      <c r="C86" s="489" t="s">
        <v>1557</v>
      </c>
      <c r="D86" s="479">
        <v>1</v>
      </c>
      <c r="E86" s="1139"/>
      <c r="F86" s="473"/>
      <c r="G86" s="473"/>
      <c r="H86" s="473"/>
      <c r="I86" s="473"/>
      <c r="J86" s="473"/>
      <c r="K86" s="473"/>
      <c r="L86" s="473"/>
      <c r="M86" s="473"/>
      <c r="N86" s="473"/>
      <c r="O86" s="473"/>
      <c r="P86" s="473"/>
      <c r="Q86" s="473"/>
      <c r="R86" s="473"/>
      <c r="S86" s="473"/>
      <c r="T86" s="473"/>
      <c r="U86" s="473"/>
      <c r="V86" s="473"/>
      <c r="W86" s="473"/>
      <c r="X86" s="473"/>
      <c r="Y86" s="473"/>
      <c r="Z86" s="473"/>
    </row>
    <row r="87" spans="1:26" ht="15" customHeight="1" x14ac:dyDescent="0.25">
      <c r="A87" s="477"/>
      <c r="B87" s="867"/>
      <c r="C87" s="490" t="s">
        <v>1563</v>
      </c>
      <c r="D87" s="481">
        <v>0</v>
      </c>
      <c r="E87" s="867"/>
      <c r="F87" s="473"/>
      <c r="G87" s="473"/>
      <c r="H87" s="473"/>
      <c r="I87" s="473"/>
      <c r="J87" s="473"/>
      <c r="K87" s="473"/>
      <c r="L87" s="473"/>
      <c r="M87" s="473"/>
      <c r="N87" s="473"/>
      <c r="O87" s="473"/>
      <c r="P87" s="473"/>
      <c r="Q87" s="473"/>
      <c r="R87" s="473"/>
      <c r="S87" s="473"/>
      <c r="T87" s="473"/>
      <c r="U87" s="473"/>
      <c r="V87" s="473"/>
      <c r="W87" s="473"/>
      <c r="X87" s="473"/>
      <c r="Y87" s="473"/>
      <c r="Z87" s="473"/>
    </row>
    <row r="88" spans="1:26" ht="15" customHeight="1" x14ac:dyDescent="0.25">
      <c r="A88" s="477"/>
      <c r="B88" s="1142" t="s">
        <v>1624</v>
      </c>
      <c r="C88" s="492" t="s">
        <v>1625</v>
      </c>
      <c r="D88" s="488">
        <v>1</v>
      </c>
      <c r="E88" s="1139"/>
      <c r="F88" s="473"/>
      <c r="G88" s="473"/>
      <c r="H88" s="473"/>
      <c r="I88" s="473"/>
      <c r="J88" s="473"/>
      <c r="K88" s="473"/>
      <c r="L88" s="473"/>
      <c r="M88" s="473"/>
      <c r="N88" s="473"/>
      <c r="O88" s="473"/>
      <c r="P88" s="473"/>
      <c r="Q88" s="473"/>
      <c r="R88" s="473"/>
      <c r="S88" s="473"/>
      <c r="T88" s="473"/>
      <c r="U88" s="473"/>
      <c r="V88" s="473"/>
      <c r="W88" s="473"/>
      <c r="X88" s="473"/>
      <c r="Y88" s="473"/>
      <c r="Z88" s="473"/>
    </row>
    <row r="89" spans="1:26" ht="15" customHeight="1" x14ac:dyDescent="0.25">
      <c r="A89" s="477"/>
      <c r="B89" s="867"/>
      <c r="C89" s="490" t="s">
        <v>1558</v>
      </c>
      <c r="D89" s="481">
        <v>0</v>
      </c>
      <c r="E89" s="867"/>
      <c r="F89" s="473"/>
      <c r="G89" s="473"/>
      <c r="H89" s="473"/>
      <c r="I89" s="473"/>
      <c r="J89" s="473"/>
      <c r="K89" s="473"/>
      <c r="L89" s="473"/>
      <c r="M89" s="473"/>
      <c r="N89" s="473"/>
      <c r="O89" s="473"/>
      <c r="P89" s="473"/>
      <c r="Q89" s="473"/>
      <c r="R89" s="473"/>
      <c r="S89" s="473"/>
      <c r="T89" s="473"/>
      <c r="U89" s="473"/>
      <c r="V89" s="473"/>
      <c r="W89" s="473"/>
      <c r="X89" s="473"/>
      <c r="Y89" s="473"/>
      <c r="Z89" s="473"/>
    </row>
    <row r="90" spans="1:26" ht="15" customHeight="1" x14ac:dyDescent="0.25">
      <c r="A90" s="477"/>
      <c r="B90" s="1142" t="s">
        <v>1626</v>
      </c>
      <c r="C90" s="489" t="s">
        <v>1625</v>
      </c>
      <c r="D90" s="479">
        <v>2</v>
      </c>
      <c r="E90" s="1139"/>
      <c r="F90" s="473"/>
      <c r="G90" s="473"/>
      <c r="H90" s="473"/>
      <c r="I90" s="473"/>
      <c r="J90" s="473"/>
      <c r="K90" s="473"/>
      <c r="L90" s="473"/>
      <c r="M90" s="473"/>
      <c r="N90" s="473"/>
      <c r="O90" s="473"/>
      <c r="P90" s="473"/>
      <c r="Q90" s="473"/>
      <c r="R90" s="473"/>
      <c r="S90" s="473"/>
      <c r="T90" s="473"/>
      <c r="U90" s="473"/>
      <c r="V90" s="473"/>
      <c r="W90" s="473"/>
      <c r="X90" s="473"/>
      <c r="Y90" s="473"/>
      <c r="Z90" s="473"/>
    </row>
    <row r="91" spans="1:26" ht="15" customHeight="1" x14ac:dyDescent="0.25">
      <c r="A91" s="477"/>
      <c r="B91" s="867"/>
      <c r="C91" s="490" t="s">
        <v>1558</v>
      </c>
      <c r="D91" s="481">
        <v>0</v>
      </c>
      <c r="E91" s="867"/>
      <c r="F91" s="473"/>
      <c r="G91" s="473"/>
      <c r="H91" s="473"/>
      <c r="I91" s="473"/>
      <c r="J91" s="473"/>
      <c r="K91" s="473"/>
      <c r="L91" s="473"/>
      <c r="M91" s="473"/>
      <c r="N91" s="473"/>
      <c r="O91" s="473"/>
      <c r="P91" s="473"/>
      <c r="Q91" s="473"/>
      <c r="R91" s="473"/>
      <c r="S91" s="473"/>
      <c r="T91" s="473"/>
      <c r="U91" s="473"/>
      <c r="V91" s="473"/>
      <c r="W91" s="473"/>
      <c r="X91" s="473"/>
      <c r="Y91" s="473"/>
      <c r="Z91" s="473"/>
    </row>
    <row r="92" spans="1:26" ht="15" customHeight="1" x14ac:dyDescent="0.25">
      <c r="A92" s="477"/>
      <c r="B92" s="1142" t="s">
        <v>1627</v>
      </c>
      <c r="C92" s="489" t="s">
        <v>1625</v>
      </c>
      <c r="D92" s="479">
        <v>2</v>
      </c>
      <c r="E92" s="1139"/>
      <c r="F92" s="473"/>
      <c r="G92" s="473"/>
      <c r="H92" s="473"/>
      <c r="I92" s="473"/>
      <c r="J92" s="473"/>
      <c r="K92" s="473"/>
      <c r="L92" s="473"/>
      <c r="M92" s="473"/>
      <c r="N92" s="473"/>
      <c r="O92" s="473"/>
      <c r="P92" s="473"/>
      <c r="Q92" s="473"/>
      <c r="R92" s="473"/>
      <c r="S92" s="473"/>
      <c r="T92" s="473"/>
      <c r="U92" s="473"/>
      <c r="V92" s="473"/>
      <c r="W92" s="473"/>
      <c r="X92" s="473"/>
      <c r="Y92" s="473"/>
      <c r="Z92" s="473"/>
    </row>
    <row r="93" spans="1:26" ht="15" customHeight="1" x14ac:dyDescent="0.25">
      <c r="A93" s="477"/>
      <c r="B93" s="867"/>
      <c r="C93" s="490" t="s">
        <v>1558</v>
      </c>
      <c r="D93" s="481">
        <v>0</v>
      </c>
      <c r="E93" s="867"/>
      <c r="F93" s="473"/>
      <c r="G93" s="473"/>
      <c r="H93" s="473"/>
      <c r="I93" s="473"/>
      <c r="J93" s="473"/>
      <c r="K93" s="473"/>
      <c r="L93" s="473"/>
      <c r="M93" s="473"/>
      <c r="N93" s="473"/>
      <c r="O93" s="473"/>
      <c r="P93" s="473"/>
      <c r="Q93" s="473"/>
      <c r="R93" s="473"/>
      <c r="S93" s="473"/>
      <c r="T93" s="473"/>
      <c r="U93" s="473"/>
      <c r="V93" s="473"/>
      <c r="W93" s="473"/>
      <c r="X93" s="473"/>
      <c r="Y93" s="473"/>
      <c r="Z93" s="473"/>
    </row>
    <row r="94" spans="1:26" ht="15" customHeight="1" x14ac:dyDescent="0.25">
      <c r="A94" s="477"/>
      <c r="B94" s="1142" t="s">
        <v>1628</v>
      </c>
      <c r="C94" s="478" t="s">
        <v>1629</v>
      </c>
      <c r="D94" s="479">
        <v>3</v>
      </c>
      <c r="E94" s="1140"/>
      <c r="F94" s="473"/>
      <c r="G94" s="473"/>
      <c r="H94" s="473"/>
      <c r="I94" s="473"/>
      <c r="J94" s="473"/>
      <c r="K94" s="473"/>
      <c r="L94" s="473"/>
      <c r="M94" s="473"/>
      <c r="N94" s="473"/>
      <c r="O94" s="473"/>
      <c r="P94" s="473"/>
      <c r="Q94" s="473"/>
      <c r="R94" s="473"/>
      <c r="S94" s="473"/>
      <c r="T94" s="473"/>
      <c r="U94" s="473"/>
      <c r="V94" s="473"/>
      <c r="W94" s="473"/>
      <c r="X94" s="473"/>
      <c r="Y94" s="473"/>
      <c r="Z94" s="473"/>
    </row>
    <row r="95" spans="1:26" ht="15" customHeight="1" x14ac:dyDescent="0.25">
      <c r="A95" s="477"/>
      <c r="B95" s="866"/>
      <c r="C95" s="492" t="s">
        <v>1630</v>
      </c>
      <c r="D95" s="488">
        <v>2</v>
      </c>
      <c r="E95" s="866"/>
      <c r="F95" s="473"/>
      <c r="G95" s="473"/>
      <c r="H95" s="473"/>
      <c r="I95" s="473"/>
      <c r="J95" s="473"/>
      <c r="K95" s="473"/>
      <c r="L95" s="473"/>
      <c r="M95" s="473"/>
      <c r="N95" s="473"/>
      <c r="O95" s="473"/>
      <c r="P95" s="473"/>
      <c r="Q95" s="473"/>
      <c r="R95" s="473"/>
      <c r="S95" s="473"/>
      <c r="T95" s="473"/>
      <c r="U95" s="473"/>
      <c r="V95" s="473"/>
      <c r="W95" s="473"/>
      <c r="X95" s="473"/>
      <c r="Y95" s="473"/>
      <c r="Z95" s="473"/>
    </row>
    <row r="96" spans="1:26" ht="15" customHeight="1" x14ac:dyDescent="0.25">
      <c r="A96" s="477"/>
      <c r="B96" s="867"/>
      <c r="C96" s="480" t="s">
        <v>1631</v>
      </c>
      <c r="D96" s="481">
        <v>1</v>
      </c>
      <c r="E96" s="867"/>
      <c r="F96" s="473"/>
      <c r="G96" s="473"/>
      <c r="H96" s="473"/>
      <c r="I96" s="473"/>
      <c r="J96" s="473"/>
      <c r="K96" s="473"/>
      <c r="L96" s="473"/>
      <c r="M96" s="473"/>
      <c r="N96" s="473"/>
      <c r="O96" s="473"/>
      <c r="P96" s="473"/>
      <c r="Q96" s="473"/>
      <c r="R96" s="473"/>
      <c r="S96" s="473"/>
      <c r="T96" s="473"/>
      <c r="U96" s="473"/>
      <c r="V96" s="473"/>
      <c r="W96" s="473"/>
      <c r="X96" s="473"/>
      <c r="Y96" s="473"/>
      <c r="Z96" s="473"/>
    </row>
    <row r="97" spans="1:26" ht="15" customHeight="1" x14ac:dyDescent="0.25">
      <c r="A97" s="476"/>
      <c r="B97" s="485" t="s">
        <v>1632</v>
      </c>
      <c r="C97" s="486"/>
      <c r="D97" s="486"/>
      <c r="E97" s="487"/>
      <c r="F97" s="473"/>
      <c r="G97" s="473"/>
      <c r="H97" s="473"/>
      <c r="I97" s="473"/>
      <c r="J97" s="473"/>
      <c r="K97" s="473"/>
      <c r="L97" s="473"/>
      <c r="M97" s="473"/>
      <c r="N97" s="473"/>
      <c r="O97" s="473"/>
      <c r="P97" s="473"/>
      <c r="Q97" s="473"/>
      <c r="R97" s="473"/>
      <c r="S97" s="473"/>
      <c r="T97" s="473"/>
      <c r="U97" s="473"/>
      <c r="V97" s="473"/>
      <c r="W97" s="473"/>
      <c r="X97" s="473"/>
      <c r="Y97" s="473"/>
      <c r="Z97" s="473"/>
    </row>
    <row r="98" spans="1:26" ht="15" customHeight="1" x14ac:dyDescent="0.25">
      <c r="A98" s="477"/>
      <c r="B98" s="1142" t="s">
        <v>1633</v>
      </c>
      <c r="C98" s="489" t="s">
        <v>1634</v>
      </c>
      <c r="D98" s="479">
        <v>3</v>
      </c>
      <c r="E98" s="1139"/>
      <c r="F98" s="473"/>
      <c r="G98" s="473"/>
      <c r="H98" s="473"/>
      <c r="I98" s="473"/>
      <c r="J98" s="473"/>
      <c r="K98" s="473"/>
      <c r="L98" s="473"/>
      <c r="M98" s="473"/>
      <c r="N98" s="473"/>
      <c r="O98" s="473"/>
      <c r="P98" s="473"/>
      <c r="Q98" s="473"/>
      <c r="R98" s="473"/>
      <c r="S98" s="473"/>
      <c r="T98" s="473"/>
      <c r="U98" s="473"/>
      <c r="V98" s="473"/>
      <c r="W98" s="473"/>
      <c r="X98" s="473"/>
      <c r="Y98" s="473"/>
      <c r="Z98" s="473"/>
    </row>
    <row r="99" spans="1:26" ht="15" customHeight="1" x14ac:dyDescent="0.25">
      <c r="A99" s="477"/>
      <c r="B99" s="866"/>
      <c r="C99" s="492" t="s">
        <v>1635</v>
      </c>
      <c r="D99" s="488">
        <v>2</v>
      </c>
      <c r="E99" s="866"/>
      <c r="F99" s="473"/>
      <c r="G99" s="473"/>
      <c r="H99" s="473"/>
      <c r="I99" s="473"/>
      <c r="J99" s="473"/>
      <c r="K99" s="473"/>
      <c r="L99" s="473"/>
      <c r="M99" s="473"/>
      <c r="N99" s="473"/>
      <c r="O99" s="473"/>
      <c r="P99" s="473"/>
      <c r="Q99" s="473"/>
      <c r="R99" s="473"/>
      <c r="S99" s="473"/>
      <c r="T99" s="473"/>
      <c r="U99" s="473"/>
      <c r="V99" s="473"/>
      <c r="W99" s="473"/>
      <c r="X99" s="473"/>
      <c r="Y99" s="473"/>
      <c r="Z99" s="473"/>
    </row>
    <row r="100" spans="1:26" ht="15" customHeight="1" x14ac:dyDescent="0.25">
      <c r="A100" s="477"/>
      <c r="B100" s="866"/>
      <c r="C100" s="492" t="s">
        <v>1636</v>
      </c>
      <c r="D100" s="488">
        <v>1</v>
      </c>
      <c r="E100" s="866"/>
      <c r="F100" s="473"/>
      <c r="G100" s="473"/>
      <c r="H100" s="473"/>
      <c r="I100" s="473"/>
      <c r="J100" s="473"/>
      <c r="K100" s="473"/>
      <c r="L100" s="473"/>
      <c r="M100" s="473"/>
      <c r="N100" s="473"/>
      <c r="O100" s="473"/>
      <c r="P100" s="473"/>
      <c r="Q100" s="473"/>
      <c r="R100" s="473"/>
      <c r="S100" s="473"/>
      <c r="T100" s="473"/>
      <c r="U100" s="473"/>
      <c r="V100" s="473"/>
      <c r="W100" s="473"/>
      <c r="X100" s="473"/>
      <c r="Y100" s="473"/>
      <c r="Z100" s="473"/>
    </row>
    <row r="101" spans="1:26" ht="15" customHeight="1" x14ac:dyDescent="0.25">
      <c r="A101" s="477"/>
      <c r="B101" s="867"/>
      <c r="C101" s="490" t="s">
        <v>1637</v>
      </c>
      <c r="D101" s="481">
        <v>0</v>
      </c>
      <c r="E101" s="867"/>
      <c r="F101" s="473"/>
      <c r="G101" s="473"/>
      <c r="H101" s="473"/>
      <c r="I101" s="473"/>
      <c r="J101" s="473"/>
      <c r="K101" s="473"/>
      <c r="L101" s="473"/>
      <c r="M101" s="473"/>
      <c r="N101" s="473"/>
      <c r="O101" s="473"/>
      <c r="P101" s="473"/>
      <c r="Q101" s="473"/>
      <c r="R101" s="473"/>
      <c r="S101" s="473"/>
      <c r="T101" s="473"/>
      <c r="U101" s="473"/>
      <c r="V101" s="473"/>
      <c r="W101" s="473"/>
      <c r="X101" s="473"/>
      <c r="Y101" s="473"/>
      <c r="Z101" s="473"/>
    </row>
    <row r="102" spans="1:26" ht="15" customHeight="1" x14ac:dyDescent="0.25">
      <c r="A102" s="1153"/>
      <c r="B102" s="1142" t="s">
        <v>1638</v>
      </c>
      <c r="C102" s="492" t="s">
        <v>1639</v>
      </c>
      <c r="D102" s="488">
        <v>3</v>
      </c>
      <c r="E102" s="1139"/>
      <c r="F102" s="473"/>
      <c r="G102" s="473"/>
      <c r="H102" s="473"/>
      <c r="I102" s="473"/>
      <c r="J102" s="473"/>
      <c r="K102" s="473"/>
      <c r="L102" s="473"/>
      <c r="M102" s="473"/>
      <c r="N102" s="473"/>
      <c r="O102" s="473"/>
      <c r="P102" s="473"/>
      <c r="Q102" s="473"/>
      <c r="R102" s="473"/>
      <c r="S102" s="473"/>
      <c r="T102" s="473"/>
      <c r="U102" s="473"/>
      <c r="V102" s="473"/>
      <c r="W102" s="473"/>
      <c r="X102" s="473"/>
      <c r="Y102" s="473"/>
      <c r="Z102" s="473"/>
    </row>
    <row r="103" spans="1:26" ht="15" customHeight="1" x14ac:dyDescent="0.25">
      <c r="A103" s="866"/>
      <c r="B103" s="866"/>
      <c r="C103" s="492" t="s">
        <v>1640</v>
      </c>
      <c r="D103" s="488">
        <v>2</v>
      </c>
      <c r="E103" s="866"/>
      <c r="F103" s="473"/>
      <c r="G103" s="473"/>
      <c r="H103" s="473"/>
      <c r="I103" s="473"/>
      <c r="J103" s="473"/>
      <c r="K103" s="473"/>
      <c r="L103" s="473"/>
      <c r="M103" s="473"/>
      <c r="N103" s="473"/>
      <c r="O103" s="473"/>
      <c r="P103" s="473"/>
      <c r="Q103" s="473"/>
      <c r="R103" s="473"/>
      <c r="S103" s="473"/>
      <c r="T103" s="473"/>
      <c r="U103" s="473"/>
      <c r="V103" s="473"/>
      <c r="W103" s="473"/>
      <c r="X103" s="473"/>
      <c r="Y103" s="473"/>
      <c r="Z103" s="473"/>
    </row>
    <row r="104" spans="1:26" ht="15" customHeight="1" x14ac:dyDescent="0.25">
      <c r="A104" s="866"/>
      <c r="B104" s="866"/>
      <c r="C104" s="492" t="s">
        <v>1641</v>
      </c>
      <c r="D104" s="488">
        <v>1</v>
      </c>
      <c r="E104" s="866"/>
      <c r="F104" s="473"/>
      <c r="G104" s="473"/>
      <c r="H104" s="473"/>
      <c r="I104" s="473"/>
      <c r="J104" s="473"/>
      <c r="K104" s="473"/>
      <c r="L104" s="473"/>
      <c r="M104" s="473"/>
      <c r="N104" s="473"/>
      <c r="O104" s="473"/>
      <c r="P104" s="473"/>
      <c r="Q104" s="473"/>
      <c r="R104" s="473"/>
      <c r="S104" s="473"/>
      <c r="T104" s="473"/>
      <c r="U104" s="473"/>
      <c r="V104" s="473"/>
      <c r="W104" s="473"/>
      <c r="X104" s="473"/>
      <c r="Y104" s="473"/>
      <c r="Z104" s="473"/>
    </row>
    <row r="105" spans="1:26" ht="15" customHeight="1" x14ac:dyDescent="0.25">
      <c r="A105" s="866"/>
      <c r="B105" s="866"/>
      <c r="C105" s="492" t="s">
        <v>1642</v>
      </c>
      <c r="D105" s="488">
        <v>0</v>
      </c>
      <c r="E105" s="866"/>
      <c r="F105" s="473"/>
      <c r="G105" s="473"/>
      <c r="H105" s="473"/>
      <c r="I105" s="473"/>
      <c r="J105" s="473"/>
      <c r="K105" s="473"/>
      <c r="L105" s="473"/>
      <c r="M105" s="473"/>
      <c r="N105" s="473"/>
      <c r="O105" s="473"/>
      <c r="P105" s="473"/>
      <c r="Q105" s="473"/>
      <c r="R105" s="473"/>
      <c r="S105" s="473"/>
      <c r="T105" s="473"/>
      <c r="U105" s="473"/>
      <c r="V105" s="473"/>
      <c r="W105" s="473"/>
      <c r="X105" s="473"/>
      <c r="Y105" s="473"/>
      <c r="Z105" s="473"/>
    </row>
    <row r="106" spans="1:26" ht="33.75" customHeight="1" x14ac:dyDescent="0.25">
      <c r="A106" s="477"/>
      <c r="B106" s="493" t="s">
        <v>1643</v>
      </c>
      <c r="C106" s="478" t="s">
        <v>1644</v>
      </c>
      <c r="D106" s="479">
        <v>3</v>
      </c>
      <c r="E106" s="1139"/>
      <c r="F106" s="473"/>
      <c r="G106" s="473"/>
      <c r="H106" s="473"/>
      <c r="I106" s="473"/>
      <c r="J106" s="473"/>
      <c r="K106" s="473"/>
      <c r="L106" s="473"/>
      <c r="M106" s="473"/>
      <c r="N106" s="473"/>
      <c r="O106" s="473"/>
      <c r="P106" s="473"/>
      <c r="Q106" s="473"/>
      <c r="R106" s="473"/>
      <c r="S106" s="473"/>
      <c r="T106" s="473"/>
      <c r="U106" s="473"/>
      <c r="V106" s="473"/>
      <c r="W106" s="473"/>
      <c r="X106" s="473"/>
      <c r="Y106" s="473"/>
      <c r="Z106" s="473"/>
    </row>
    <row r="107" spans="1:26" ht="15" customHeight="1" x14ac:dyDescent="0.25">
      <c r="A107" s="477"/>
      <c r="B107" s="509" t="s">
        <v>1645</v>
      </c>
      <c r="C107" s="492" t="s">
        <v>1646</v>
      </c>
      <c r="D107" s="488">
        <v>2</v>
      </c>
      <c r="E107" s="866"/>
      <c r="F107" s="473"/>
      <c r="G107" s="473"/>
      <c r="H107" s="473"/>
      <c r="I107" s="473"/>
      <c r="J107" s="473"/>
      <c r="K107" s="473"/>
      <c r="L107" s="473"/>
      <c r="M107" s="473"/>
      <c r="N107" s="473"/>
      <c r="O107" s="473"/>
      <c r="P107" s="473"/>
      <c r="Q107" s="473"/>
      <c r="R107" s="473"/>
      <c r="S107" s="473"/>
      <c r="T107" s="473"/>
      <c r="U107" s="473"/>
      <c r="V107" s="473"/>
      <c r="W107" s="473"/>
      <c r="X107" s="473"/>
      <c r="Y107" s="473"/>
      <c r="Z107" s="473"/>
    </row>
    <row r="108" spans="1:26" ht="15" customHeight="1" x14ac:dyDescent="0.25">
      <c r="A108" s="477"/>
      <c r="B108" s="476"/>
      <c r="C108" s="492" t="s">
        <v>1642</v>
      </c>
      <c r="D108" s="488">
        <v>1</v>
      </c>
      <c r="E108" s="866"/>
      <c r="F108" s="473"/>
      <c r="G108" s="473"/>
      <c r="H108" s="473"/>
      <c r="I108" s="473"/>
      <c r="J108" s="473"/>
      <c r="K108" s="473"/>
      <c r="L108" s="473"/>
      <c r="M108" s="473"/>
      <c r="N108" s="473"/>
      <c r="O108" s="473"/>
      <c r="P108" s="473"/>
      <c r="Q108" s="473"/>
      <c r="R108" s="473"/>
      <c r="S108" s="473"/>
      <c r="T108" s="473"/>
      <c r="U108" s="473"/>
      <c r="V108" s="473"/>
      <c r="W108" s="473"/>
      <c r="X108" s="473"/>
      <c r="Y108" s="473"/>
      <c r="Z108" s="473"/>
    </row>
    <row r="109" spans="1:26" ht="15" customHeight="1" x14ac:dyDescent="0.25">
      <c r="A109" s="477"/>
      <c r="B109" s="510"/>
      <c r="C109" s="511" t="s">
        <v>1647</v>
      </c>
      <c r="D109" s="481">
        <v>0</v>
      </c>
      <c r="E109" s="867"/>
      <c r="F109" s="473"/>
      <c r="G109" s="473"/>
      <c r="H109" s="473"/>
      <c r="I109" s="473"/>
      <c r="J109" s="473"/>
      <c r="K109" s="473"/>
      <c r="L109" s="473"/>
      <c r="M109" s="473"/>
      <c r="N109" s="473"/>
      <c r="O109" s="473"/>
      <c r="P109" s="473"/>
      <c r="Q109" s="473"/>
      <c r="R109" s="473"/>
      <c r="S109" s="473"/>
      <c r="T109" s="473"/>
      <c r="U109" s="473"/>
      <c r="V109" s="473"/>
      <c r="W109" s="473"/>
      <c r="X109" s="473"/>
      <c r="Y109" s="473"/>
      <c r="Z109" s="473"/>
    </row>
    <row r="110" spans="1:26" ht="15" customHeight="1" x14ac:dyDescent="0.25">
      <c r="A110" s="477"/>
      <c r="B110" s="478" t="s">
        <v>1648</v>
      </c>
      <c r="C110" s="478"/>
      <c r="D110" s="479"/>
      <c r="E110" s="1139"/>
      <c r="F110" s="473"/>
      <c r="G110" s="473"/>
      <c r="H110" s="473"/>
      <c r="I110" s="473"/>
      <c r="J110" s="473"/>
      <c r="K110" s="473"/>
      <c r="L110" s="473"/>
      <c r="M110" s="473"/>
      <c r="N110" s="473"/>
      <c r="O110" s="473"/>
      <c r="P110" s="473"/>
      <c r="Q110" s="473"/>
      <c r="R110" s="473"/>
      <c r="S110" s="473"/>
      <c r="T110" s="473"/>
      <c r="U110" s="473"/>
      <c r="V110" s="473"/>
      <c r="W110" s="473"/>
      <c r="X110" s="473"/>
      <c r="Y110" s="473"/>
      <c r="Z110" s="473"/>
    </row>
    <row r="111" spans="1:26" ht="15" customHeight="1" x14ac:dyDescent="0.25">
      <c r="A111" s="477"/>
      <c r="B111" s="476" t="s">
        <v>1649</v>
      </c>
      <c r="C111" s="476" t="s">
        <v>1650</v>
      </c>
      <c r="D111" s="488">
        <v>3</v>
      </c>
      <c r="E111" s="866"/>
      <c r="F111" s="473"/>
      <c r="G111" s="473"/>
      <c r="H111" s="473"/>
      <c r="I111" s="473"/>
      <c r="J111" s="473"/>
      <c r="K111" s="473"/>
      <c r="L111" s="473"/>
      <c r="M111" s="473"/>
      <c r="N111" s="473"/>
      <c r="O111" s="473"/>
      <c r="P111" s="473"/>
      <c r="Q111" s="473"/>
      <c r="R111" s="473"/>
      <c r="S111" s="473"/>
      <c r="T111" s="473"/>
      <c r="U111" s="473"/>
      <c r="V111" s="473"/>
      <c r="W111" s="473"/>
      <c r="X111" s="473"/>
      <c r="Y111" s="473"/>
      <c r="Z111" s="473"/>
    </row>
    <row r="112" spans="1:26" ht="15" customHeight="1" x14ac:dyDescent="0.25">
      <c r="A112" s="477"/>
      <c r="B112" s="476" t="s">
        <v>1651</v>
      </c>
      <c r="C112" s="492" t="s">
        <v>1652</v>
      </c>
      <c r="D112" s="488">
        <v>2</v>
      </c>
      <c r="E112" s="866"/>
      <c r="F112" s="473"/>
      <c r="G112" s="473"/>
      <c r="H112" s="473"/>
      <c r="I112" s="473"/>
      <c r="J112" s="473"/>
      <c r="K112" s="473"/>
      <c r="L112" s="473"/>
      <c r="M112" s="473"/>
      <c r="N112" s="473"/>
      <c r="O112" s="473"/>
      <c r="P112" s="473"/>
      <c r="Q112" s="473"/>
      <c r="R112" s="473"/>
      <c r="S112" s="473"/>
      <c r="T112" s="473"/>
      <c r="U112" s="473"/>
      <c r="V112" s="473"/>
      <c r="W112" s="473"/>
      <c r="X112" s="473"/>
      <c r="Y112" s="473"/>
      <c r="Z112" s="473"/>
    </row>
    <row r="113" spans="1:26" ht="15" customHeight="1" x14ac:dyDescent="0.25">
      <c r="A113" s="477"/>
      <c r="B113" s="476" t="s">
        <v>1653</v>
      </c>
      <c r="C113" s="492" t="s">
        <v>1654</v>
      </c>
      <c r="D113" s="488">
        <v>1</v>
      </c>
      <c r="E113" s="866"/>
      <c r="F113" s="473"/>
      <c r="G113" s="473"/>
      <c r="H113" s="473"/>
      <c r="I113" s="473"/>
      <c r="J113" s="473"/>
      <c r="K113" s="473"/>
      <c r="L113" s="473"/>
      <c r="M113" s="473"/>
      <c r="N113" s="473"/>
      <c r="O113" s="473"/>
      <c r="P113" s="473"/>
      <c r="Q113" s="473"/>
      <c r="R113" s="473"/>
      <c r="S113" s="473"/>
      <c r="T113" s="473"/>
      <c r="U113" s="473"/>
      <c r="V113" s="473"/>
      <c r="W113" s="473"/>
      <c r="X113" s="473"/>
      <c r="Y113" s="473"/>
      <c r="Z113" s="473"/>
    </row>
    <row r="114" spans="1:26" ht="15" customHeight="1" x14ac:dyDescent="0.25">
      <c r="A114" s="477"/>
      <c r="B114" s="476" t="s">
        <v>1655</v>
      </c>
      <c r="C114" s="476"/>
      <c r="D114" s="488"/>
      <c r="E114" s="866"/>
      <c r="F114" s="473"/>
      <c r="G114" s="473"/>
      <c r="H114" s="473"/>
      <c r="I114" s="473"/>
      <c r="J114" s="473"/>
      <c r="K114" s="473"/>
      <c r="L114" s="473"/>
      <c r="M114" s="473"/>
      <c r="N114" s="473"/>
      <c r="O114" s="473"/>
      <c r="P114" s="473"/>
      <c r="Q114" s="473"/>
      <c r="R114" s="473"/>
      <c r="S114" s="473"/>
      <c r="T114" s="473"/>
      <c r="U114" s="473"/>
      <c r="V114" s="473"/>
      <c r="W114" s="473"/>
      <c r="X114" s="473"/>
      <c r="Y114" s="473"/>
      <c r="Z114" s="473"/>
    </row>
    <row r="115" spans="1:26" ht="15" customHeight="1" x14ac:dyDescent="0.25">
      <c r="A115" s="477"/>
      <c r="B115" s="476" t="s">
        <v>1656</v>
      </c>
      <c r="C115" s="476"/>
      <c r="D115" s="476"/>
      <c r="E115" s="866"/>
      <c r="F115" s="473"/>
      <c r="G115" s="473"/>
      <c r="H115" s="473"/>
      <c r="I115" s="473"/>
      <c r="J115" s="473"/>
      <c r="K115" s="473"/>
      <c r="L115" s="473"/>
      <c r="M115" s="473"/>
      <c r="N115" s="473"/>
      <c r="O115" s="473"/>
      <c r="P115" s="473"/>
      <c r="Q115" s="473"/>
      <c r="R115" s="473"/>
      <c r="S115" s="473"/>
      <c r="T115" s="473"/>
      <c r="U115" s="473"/>
      <c r="V115" s="473"/>
      <c r="W115" s="473"/>
      <c r="X115" s="473"/>
      <c r="Y115" s="473"/>
      <c r="Z115" s="473"/>
    </row>
    <row r="116" spans="1:26" ht="15" customHeight="1" x14ac:dyDescent="0.25">
      <c r="A116" s="477"/>
      <c r="B116" s="476" t="s">
        <v>1657</v>
      </c>
      <c r="C116" s="476"/>
      <c r="D116" s="488"/>
      <c r="E116" s="866"/>
      <c r="F116" s="473"/>
      <c r="G116" s="473"/>
      <c r="H116" s="473"/>
      <c r="I116" s="473"/>
      <c r="J116" s="473"/>
      <c r="K116" s="473"/>
      <c r="L116" s="473"/>
      <c r="M116" s="473"/>
      <c r="N116" s="473"/>
      <c r="O116" s="473"/>
      <c r="P116" s="473"/>
      <c r="Q116" s="473"/>
      <c r="R116" s="473"/>
      <c r="S116" s="473"/>
      <c r="T116" s="473"/>
      <c r="U116" s="473"/>
      <c r="V116" s="473"/>
      <c r="W116" s="473"/>
      <c r="X116" s="473"/>
      <c r="Y116" s="473"/>
      <c r="Z116" s="473"/>
    </row>
    <row r="117" spans="1:26" ht="15" customHeight="1" x14ac:dyDescent="0.25">
      <c r="A117" s="477"/>
      <c r="B117" s="476" t="s">
        <v>1658</v>
      </c>
      <c r="C117" s="476"/>
      <c r="D117" s="476"/>
      <c r="E117" s="866"/>
      <c r="F117" s="473"/>
      <c r="G117" s="473"/>
      <c r="H117" s="473"/>
      <c r="I117" s="473"/>
      <c r="J117" s="473"/>
      <c r="K117" s="473"/>
      <c r="L117" s="473"/>
      <c r="M117" s="473"/>
      <c r="N117" s="473"/>
      <c r="O117" s="473"/>
      <c r="P117" s="473"/>
      <c r="Q117" s="473"/>
      <c r="R117" s="473"/>
      <c r="S117" s="473"/>
      <c r="T117" s="473"/>
      <c r="U117" s="473"/>
      <c r="V117" s="473"/>
      <c r="W117" s="473"/>
      <c r="X117" s="473"/>
      <c r="Y117" s="473"/>
      <c r="Z117" s="473"/>
    </row>
    <row r="118" spans="1:26" ht="15" customHeight="1" x14ac:dyDescent="0.25">
      <c r="A118" s="477"/>
      <c r="B118" s="480" t="s">
        <v>1659</v>
      </c>
      <c r="C118" s="480"/>
      <c r="D118" s="480"/>
      <c r="E118" s="867"/>
      <c r="F118" s="473"/>
      <c r="G118" s="473"/>
      <c r="H118" s="473"/>
      <c r="I118" s="473"/>
      <c r="J118" s="473"/>
      <c r="K118" s="473"/>
      <c r="L118" s="473"/>
      <c r="M118" s="473"/>
      <c r="N118" s="473"/>
      <c r="O118" s="473"/>
      <c r="P118" s="473"/>
      <c r="Q118" s="473"/>
      <c r="R118" s="473"/>
      <c r="S118" s="473"/>
      <c r="T118" s="473"/>
      <c r="U118" s="473"/>
      <c r="V118" s="473"/>
      <c r="W118" s="473"/>
      <c r="X118" s="473"/>
      <c r="Y118" s="473"/>
      <c r="Z118" s="473"/>
    </row>
    <row r="119" spans="1:26" ht="24" customHeight="1" x14ac:dyDescent="0.25">
      <c r="A119" s="512" t="s">
        <v>1660</v>
      </c>
      <c r="B119" s="513"/>
      <c r="C119" s="513"/>
      <c r="D119" s="513"/>
      <c r="E119" s="514"/>
      <c r="F119" s="473"/>
      <c r="G119" s="473"/>
      <c r="H119" s="473"/>
      <c r="I119" s="473"/>
      <c r="J119" s="473"/>
      <c r="K119" s="473"/>
      <c r="L119" s="473"/>
      <c r="M119" s="473"/>
      <c r="N119" s="473"/>
      <c r="O119" s="473"/>
      <c r="P119" s="473"/>
      <c r="Q119" s="473"/>
      <c r="R119" s="473"/>
      <c r="S119" s="473"/>
      <c r="T119" s="473"/>
      <c r="U119" s="473"/>
      <c r="V119" s="473"/>
      <c r="W119" s="473"/>
      <c r="X119" s="473"/>
      <c r="Y119" s="473"/>
      <c r="Z119" s="473"/>
    </row>
    <row r="120" spans="1:26" ht="15" customHeight="1" x14ac:dyDescent="0.25">
      <c r="A120" s="477"/>
      <c r="B120" s="1142" t="s">
        <v>1661</v>
      </c>
      <c r="C120" s="478" t="s">
        <v>1662</v>
      </c>
      <c r="D120" s="479">
        <v>3</v>
      </c>
      <c r="E120" s="1139"/>
      <c r="F120" s="473"/>
      <c r="G120" s="473"/>
      <c r="H120" s="473"/>
      <c r="I120" s="473"/>
      <c r="J120" s="473"/>
      <c r="K120" s="473"/>
      <c r="L120" s="473"/>
      <c r="M120" s="473"/>
      <c r="N120" s="473"/>
      <c r="O120" s="473"/>
      <c r="P120" s="473"/>
      <c r="Q120" s="473"/>
      <c r="R120" s="473"/>
      <c r="S120" s="473"/>
      <c r="T120" s="473"/>
      <c r="U120" s="473"/>
      <c r="V120" s="473"/>
      <c r="W120" s="473"/>
      <c r="X120" s="473"/>
      <c r="Y120" s="473"/>
      <c r="Z120" s="473"/>
    </row>
    <row r="121" spans="1:26" ht="15" customHeight="1" x14ac:dyDescent="0.25">
      <c r="A121" s="477"/>
      <c r="B121" s="866"/>
      <c r="C121" s="492" t="s">
        <v>1663</v>
      </c>
      <c r="D121" s="488">
        <v>2</v>
      </c>
      <c r="E121" s="866"/>
      <c r="F121" s="473"/>
      <c r="G121" s="473"/>
      <c r="H121" s="473"/>
      <c r="I121" s="473"/>
      <c r="J121" s="473"/>
      <c r="K121" s="473"/>
      <c r="L121" s="473"/>
      <c r="M121" s="473"/>
      <c r="N121" s="473"/>
      <c r="O121" s="473"/>
      <c r="P121" s="473"/>
      <c r="Q121" s="473"/>
      <c r="R121" s="473"/>
      <c r="S121" s="473"/>
      <c r="T121" s="473"/>
      <c r="U121" s="473"/>
      <c r="V121" s="473"/>
      <c r="W121" s="473"/>
      <c r="X121" s="473"/>
      <c r="Y121" s="473"/>
      <c r="Z121" s="473"/>
    </row>
    <row r="122" spans="1:26" ht="15" customHeight="1" x14ac:dyDescent="0.25">
      <c r="A122" s="477"/>
      <c r="B122" s="867"/>
      <c r="C122" s="490" t="s">
        <v>1664</v>
      </c>
      <c r="D122" s="481">
        <v>1</v>
      </c>
      <c r="E122" s="867"/>
      <c r="F122" s="473"/>
      <c r="G122" s="473"/>
      <c r="H122" s="473"/>
      <c r="I122" s="473"/>
      <c r="J122" s="473"/>
      <c r="K122" s="473"/>
      <c r="L122" s="473"/>
      <c r="M122" s="473"/>
      <c r="N122" s="473"/>
      <c r="O122" s="473"/>
      <c r="P122" s="473"/>
      <c r="Q122" s="473"/>
      <c r="R122" s="473"/>
      <c r="S122" s="473"/>
      <c r="T122" s="473"/>
      <c r="U122" s="473"/>
      <c r="V122" s="473"/>
      <c r="W122" s="473"/>
      <c r="X122" s="473"/>
      <c r="Y122" s="473"/>
      <c r="Z122" s="473"/>
    </row>
    <row r="123" spans="1:26" ht="15" customHeight="1" x14ac:dyDescent="0.25">
      <c r="A123" s="477"/>
      <c r="B123" s="1142" t="s">
        <v>1665</v>
      </c>
      <c r="C123" s="478" t="s">
        <v>1666</v>
      </c>
      <c r="D123" s="479">
        <v>3</v>
      </c>
      <c r="E123" s="1139"/>
      <c r="F123" s="473"/>
      <c r="G123" s="473"/>
      <c r="H123" s="473"/>
      <c r="I123" s="473"/>
      <c r="J123" s="473"/>
      <c r="K123" s="473"/>
      <c r="L123" s="473"/>
      <c r="M123" s="473"/>
      <c r="N123" s="473"/>
      <c r="O123" s="473"/>
      <c r="P123" s="473"/>
      <c r="Q123" s="473"/>
      <c r="R123" s="473"/>
      <c r="S123" s="473"/>
      <c r="T123" s="473"/>
      <c r="U123" s="473"/>
      <c r="V123" s="473"/>
      <c r="W123" s="473"/>
      <c r="X123" s="473"/>
      <c r="Y123" s="473"/>
      <c r="Z123" s="473"/>
    </row>
    <row r="124" spans="1:26" ht="15" customHeight="1" x14ac:dyDescent="0.25">
      <c r="A124" s="477"/>
      <c r="B124" s="866"/>
      <c r="C124" s="492" t="s">
        <v>1667</v>
      </c>
      <c r="D124" s="488">
        <v>2</v>
      </c>
      <c r="E124" s="866"/>
      <c r="F124" s="473"/>
      <c r="G124" s="473"/>
      <c r="H124" s="473"/>
      <c r="I124" s="473"/>
      <c r="J124" s="473"/>
      <c r="K124" s="473"/>
      <c r="L124" s="473"/>
      <c r="M124" s="473"/>
      <c r="N124" s="473"/>
      <c r="O124" s="473"/>
      <c r="P124" s="473"/>
      <c r="Q124" s="473"/>
      <c r="R124" s="473"/>
      <c r="S124" s="473"/>
      <c r="T124" s="473"/>
      <c r="U124" s="473"/>
      <c r="V124" s="473"/>
      <c r="W124" s="473"/>
      <c r="X124" s="473"/>
      <c r="Y124" s="473"/>
      <c r="Z124" s="473"/>
    </row>
    <row r="125" spans="1:26" ht="15" customHeight="1" x14ac:dyDescent="0.25">
      <c r="A125" s="477"/>
      <c r="B125" s="866"/>
      <c r="C125" s="492" t="s">
        <v>1668</v>
      </c>
      <c r="D125" s="488">
        <v>1</v>
      </c>
      <c r="E125" s="866"/>
      <c r="F125" s="473"/>
      <c r="G125" s="473"/>
      <c r="H125" s="473"/>
      <c r="I125" s="473"/>
      <c r="J125" s="473"/>
      <c r="K125" s="473"/>
      <c r="L125" s="473"/>
      <c r="M125" s="473"/>
      <c r="N125" s="473"/>
      <c r="O125" s="473"/>
      <c r="P125" s="473"/>
      <c r="Q125" s="473"/>
      <c r="R125" s="473"/>
      <c r="S125" s="473"/>
      <c r="T125" s="473"/>
      <c r="U125" s="473"/>
      <c r="V125" s="473"/>
      <c r="W125" s="473"/>
      <c r="X125" s="473"/>
      <c r="Y125" s="473"/>
      <c r="Z125" s="473"/>
    </row>
    <row r="126" spans="1:26" ht="15" customHeight="1" x14ac:dyDescent="0.25">
      <c r="A126" s="477"/>
      <c r="B126" s="867"/>
      <c r="C126" s="490" t="s">
        <v>1669</v>
      </c>
      <c r="D126" s="481">
        <v>0</v>
      </c>
      <c r="E126" s="867"/>
      <c r="F126" s="473"/>
      <c r="G126" s="473"/>
      <c r="H126" s="473"/>
      <c r="I126" s="473"/>
      <c r="J126" s="473"/>
      <c r="K126" s="473"/>
      <c r="L126" s="473"/>
      <c r="M126" s="473"/>
      <c r="N126" s="473"/>
      <c r="O126" s="473"/>
      <c r="P126" s="473"/>
      <c r="Q126" s="473"/>
      <c r="R126" s="473"/>
      <c r="S126" s="473"/>
      <c r="T126" s="473"/>
      <c r="U126" s="473"/>
      <c r="V126" s="473"/>
      <c r="W126" s="473"/>
      <c r="X126" s="473"/>
      <c r="Y126" s="473"/>
      <c r="Z126" s="473"/>
    </row>
    <row r="127" spans="1:26" ht="15" customHeight="1" x14ac:dyDescent="0.25">
      <c r="A127" s="477"/>
      <c r="B127" s="478" t="s">
        <v>1670</v>
      </c>
      <c r="C127" s="478"/>
      <c r="D127" s="479"/>
      <c r="E127" s="1139"/>
      <c r="F127" s="473"/>
      <c r="G127" s="473"/>
      <c r="H127" s="473"/>
      <c r="I127" s="473"/>
      <c r="J127" s="473"/>
      <c r="K127" s="473"/>
      <c r="L127" s="473"/>
      <c r="M127" s="473"/>
      <c r="N127" s="473"/>
      <c r="O127" s="473"/>
      <c r="P127" s="473"/>
      <c r="Q127" s="473"/>
      <c r="R127" s="473"/>
      <c r="S127" s="473"/>
      <c r="T127" s="473"/>
      <c r="U127" s="473"/>
      <c r="V127" s="473"/>
      <c r="W127" s="473"/>
      <c r="X127" s="473"/>
      <c r="Y127" s="473"/>
      <c r="Z127" s="473"/>
    </row>
    <row r="128" spans="1:26" ht="15" customHeight="1" x14ac:dyDescent="0.25">
      <c r="A128" s="477"/>
      <c r="B128" s="476" t="s">
        <v>1671</v>
      </c>
      <c r="C128" s="492" t="s">
        <v>1672</v>
      </c>
      <c r="D128" s="488">
        <v>3</v>
      </c>
      <c r="E128" s="866"/>
      <c r="F128" s="473"/>
      <c r="G128" s="473"/>
      <c r="H128" s="473"/>
      <c r="I128" s="473"/>
      <c r="J128" s="473"/>
      <c r="K128" s="473"/>
      <c r="L128" s="473"/>
      <c r="M128" s="473"/>
      <c r="N128" s="473"/>
      <c r="O128" s="473"/>
      <c r="P128" s="473"/>
      <c r="Q128" s="473"/>
      <c r="R128" s="473"/>
      <c r="S128" s="473"/>
      <c r="T128" s="473"/>
      <c r="U128" s="473"/>
      <c r="V128" s="473"/>
      <c r="W128" s="473"/>
      <c r="X128" s="473"/>
      <c r="Y128" s="473"/>
      <c r="Z128" s="473"/>
    </row>
    <row r="129" spans="1:26" ht="15" customHeight="1" x14ac:dyDescent="0.25">
      <c r="A129" s="477"/>
      <c r="B129" s="476" t="s">
        <v>1673</v>
      </c>
      <c r="C129" s="492" t="s">
        <v>1674</v>
      </c>
      <c r="D129" s="488">
        <v>2</v>
      </c>
      <c r="E129" s="866"/>
      <c r="F129" s="473"/>
      <c r="G129" s="473"/>
      <c r="H129" s="473"/>
      <c r="I129" s="473"/>
      <c r="J129" s="473"/>
      <c r="K129" s="473"/>
      <c r="L129" s="473"/>
      <c r="M129" s="473"/>
      <c r="N129" s="473"/>
      <c r="O129" s="473"/>
      <c r="P129" s="473"/>
      <c r="Q129" s="473"/>
      <c r="R129" s="473"/>
      <c r="S129" s="473"/>
      <c r="T129" s="473"/>
      <c r="U129" s="473"/>
      <c r="V129" s="473"/>
      <c r="W129" s="473"/>
      <c r="X129" s="473"/>
      <c r="Y129" s="473"/>
      <c r="Z129" s="473"/>
    </row>
    <row r="130" spans="1:26" ht="15" customHeight="1" x14ac:dyDescent="0.25">
      <c r="A130" s="477"/>
      <c r="B130" s="476" t="s">
        <v>1675</v>
      </c>
      <c r="C130" s="492" t="s">
        <v>1676</v>
      </c>
      <c r="D130" s="488">
        <v>1</v>
      </c>
      <c r="E130" s="866"/>
      <c r="F130" s="473"/>
      <c r="G130" s="473"/>
      <c r="H130" s="473"/>
      <c r="I130" s="473"/>
      <c r="J130" s="473"/>
      <c r="K130" s="473"/>
      <c r="L130" s="473"/>
      <c r="M130" s="473"/>
      <c r="N130" s="473"/>
      <c r="O130" s="473"/>
      <c r="P130" s="473"/>
      <c r="Q130" s="473"/>
      <c r="R130" s="473"/>
      <c r="S130" s="473"/>
      <c r="T130" s="473"/>
      <c r="U130" s="473"/>
      <c r="V130" s="473"/>
      <c r="W130" s="473"/>
      <c r="X130" s="473"/>
      <c r="Y130" s="473"/>
      <c r="Z130" s="473"/>
    </row>
    <row r="131" spans="1:26" ht="15" customHeight="1" x14ac:dyDescent="0.25">
      <c r="A131" s="477"/>
      <c r="B131" s="476" t="s">
        <v>1677</v>
      </c>
      <c r="C131" s="492" t="s">
        <v>1678</v>
      </c>
      <c r="D131" s="488">
        <v>0</v>
      </c>
      <c r="E131" s="866"/>
      <c r="F131" s="473"/>
      <c r="G131" s="473"/>
      <c r="H131" s="473"/>
      <c r="I131" s="473"/>
      <c r="J131" s="473"/>
      <c r="K131" s="473"/>
      <c r="L131" s="473"/>
      <c r="M131" s="473"/>
      <c r="N131" s="473"/>
      <c r="O131" s="473"/>
      <c r="P131" s="473"/>
      <c r="Q131" s="473"/>
      <c r="R131" s="473"/>
      <c r="S131" s="473"/>
      <c r="T131" s="473"/>
      <c r="U131" s="473"/>
      <c r="V131" s="473"/>
      <c r="W131" s="473"/>
      <c r="X131" s="473"/>
      <c r="Y131" s="473"/>
      <c r="Z131" s="473"/>
    </row>
    <row r="132" spans="1:26" ht="15" customHeight="1" x14ac:dyDescent="0.25">
      <c r="A132" s="477"/>
      <c r="B132" s="490" t="s">
        <v>1679</v>
      </c>
      <c r="C132" s="480"/>
      <c r="D132" s="481"/>
      <c r="E132" s="867"/>
      <c r="F132" s="473"/>
      <c r="G132" s="473"/>
      <c r="H132" s="473"/>
      <c r="I132" s="473"/>
      <c r="J132" s="473"/>
      <c r="K132" s="473"/>
      <c r="L132" s="473"/>
      <c r="M132" s="473"/>
      <c r="N132" s="473"/>
      <c r="O132" s="473"/>
      <c r="P132" s="473"/>
      <c r="Q132" s="473"/>
      <c r="R132" s="473"/>
      <c r="S132" s="473"/>
      <c r="T132" s="473"/>
      <c r="U132" s="473"/>
      <c r="V132" s="473"/>
      <c r="W132" s="473"/>
      <c r="X132" s="473"/>
      <c r="Y132" s="473"/>
      <c r="Z132" s="473"/>
    </row>
    <row r="133" spans="1:26" ht="15" customHeight="1" x14ac:dyDescent="0.25">
      <c r="A133" s="477"/>
      <c r="B133" s="1142" t="s">
        <v>1680</v>
      </c>
      <c r="C133" s="478" t="s">
        <v>1681</v>
      </c>
      <c r="D133" s="479">
        <v>3</v>
      </c>
      <c r="E133" s="1139"/>
      <c r="F133" s="473"/>
      <c r="G133" s="473"/>
      <c r="H133" s="473"/>
      <c r="I133" s="473"/>
      <c r="J133" s="473"/>
      <c r="K133" s="473"/>
      <c r="L133" s="473"/>
      <c r="M133" s="473"/>
      <c r="N133" s="473"/>
      <c r="O133" s="473"/>
      <c r="P133" s="473"/>
      <c r="Q133" s="473"/>
      <c r="R133" s="473"/>
      <c r="S133" s="473"/>
      <c r="T133" s="473"/>
      <c r="U133" s="473"/>
      <c r="V133" s="473"/>
      <c r="W133" s="473"/>
      <c r="X133" s="473"/>
      <c r="Y133" s="473"/>
      <c r="Z133" s="473"/>
    </row>
    <row r="134" spans="1:26" ht="15" customHeight="1" x14ac:dyDescent="0.25">
      <c r="A134" s="477"/>
      <c r="B134" s="866"/>
      <c r="C134" s="492" t="s">
        <v>1682</v>
      </c>
      <c r="D134" s="488">
        <v>2</v>
      </c>
      <c r="E134" s="866"/>
      <c r="F134" s="473"/>
      <c r="G134" s="473"/>
      <c r="H134" s="473"/>
      <c r="I134" s="473"/>
      <c r="J134" s="473"/>
      <c r="K134" s="473"/>
      <c r="L134" s="473"/>
      <c r="M134" s="473"/>
      <c r="N134" s="473"/>
      <c r="O134" s="473"/>
      <c r="P134" s="473"/>
      <c r="Q134" s="473"/>
      <c r="R134" s="473"/>
      <c r="S134" s="473"/>
      <c r="T134" s="473"/>
      <c r="U134" s="473"/>
      <c r="V134" s="473"/>
      <c r="W134" s="473"/>
      <c r="X134" s="473"/>
      <c r="Y134" s="473"/>
      <c r="Z134" s="473"/>
    </row>
    <row r="135" spans="1:26" ht="15" customHeight="1" x14ac:dyDescent="0.25">
      <c r="A135" s="477"/>
      <c r="B135" s="867"/>
      <c r="C135" s="490" t="s">
        <v>1683</v>
      </c>
      <c r="D135" s="481">
        <v>1</v>
      </c>
      <c r="E135" s="867"/>
      <c r="F135" s="473"/>
      <c r="G135" s="473"/>
      <c r="H135" s="473"/>
      <c r="I135" s="473"/>
      <c r="J135" s="473"/>
      <c r="K135" s="473"/>
      <c r="L135" s="473"/>
      <c r="M135" s="473"/>
      <c r="N135" s="473"/>
      <c r="O135" s="473"/>
      <c r="P135" s="473"/>
      <c r="Q135" s="473"/>
      <c r="R135" s="473"/>
      <c r="S135" s="473"/>
      <c r="T135" s="473"/>
      <c r="U135" s="473"/>
      <c r="V135" s="473"/>
      <c r="W135" s="473"/>
      <c r="X135" s="473"/>
      <c r="Y135" s="473"/>
      <c r="Z135" s="473"/>
    </row>
    <row r="136" spans="1:26" ht="16.5" customHeight="1" x14ac:dyDescent="0.25">
      <c r="A136" s="477"/>
      <c r="B136" s="1142" t="s">
        <v>1684</v>
      </c>
      <c r="C136" s="478" t="s">
        <v>1685</v>
      </c>
      <c r="D136" s="479">
        <v>3</v>
      </c>
      <c r="E136" s="1139"/>
      <c r="F136" s="473"/>
      <c r="G136" s="473"/>
      <c r="H136" s="473"/>
      <c r="I136" s="473"/>
      <c r="J136" s="473"/>
      <c r="K136" s="473"/>
      <c r="L136" s="473"/>
      <c r="M136" s="473"/>
      <c r="N136" s="473"/>
      <c r="O136" s="473"/>
      <c r="P136" s="473"/>
      <c r="Q136" s="473"/>
      <c r="R136" s="473"/>
      <c r="S136" s="473"/>
      <c r="T136" s="473"/>
      <c r="U136" s="473"/>
      <c r="V136" s="473"/>
      <c r="W136" s="473"/>
      <c r="X136" s="473"/>
      <c r="Y136" s="473"/>
      <c r="Z136" s="473"/>
    </row>
    <row r="137" spans="1:26" ht="15" customHeight="1" x14ac:dyDescent="0.25">
      <c r="A137" s="477"/>
      <c r="B137" s="866"/>
      <c r="C137" s="492" t="s">
        <v>1686</v>
      </c>
      <c r="D137" s="488">
        <v>2</v>
      </c>
      <c r="E137" s="866"/>
      <c r="F137" s="473"/>
      <c r="G137" s="473"/>
      <c r="H137" s="473"/>
      <c r="I137" s="473"/>
      <c r="J137" s="473"/>
      <c r="K137" s="473"/>
      <c r="L137" s="473"/>
      <c r="M137" s="473"/>
      <c r="N137" s="473"/>
      <c r="O137" s="473"/>
      <c r="P137" s="473"/>
      <c r="Q137" s="473"/>
      <c r="R137" s="473"/>
      <c r="S137" s="473"/>
      <c r="T137" s="473"/>
      <c r="U137" s="473"/>
      <c r="V137" s="473"/>
      <c r="W137" s="473"/>
      <c r="X137" s="473"/>
      <c r="Y137" s="473"/>
      <c r="Z137" s="473"/>
    </row>
    <row r="138" spans="1:26" ht="15" customHeight="1" x14ac:dyDescent="0.25">
      <c r="A138" s="477"/>
      <c r="B138" s="866"/>
      <c r="C138" s="492" t="s">
        <v>1450</v>
      </c>
      <c r="D138" s="488">
        <v>1</v>
      </c>
      <c r="E138" s="866"/>
      <c r="F138" s="473"/>
      <c r="G138" s="473"/>
      <c r="H138" s="473"/>
      <c r="I138" s="473"/>
      <c r="J138" s="473"/>
      <c r="K138" s="473"/>
      <c r="L138" s="473"/>
      <c r="M138" s="473"/>
      <c r="N138" s="473"/>
      <c r="O138" s="473"/>
      <c r="P138" s="473"/>
      <c r="Q138" s="473"/>
      <c r="R138" s="473"/>
      <c r="S138" s="473"/>
      <c r="T138" s="473"/>
      <c r="U138" s="473"/>
      <c r="V138" s="473"/>
      <c r="W138" s="473"/>
      <c r="X138" s="473"/>
      <c r="Y138" s="473"/>
      <c r="Z138" s="473"/>
    </row>
    <row r="139" spans="1:26" ht="15" customHeight="1" x14ac:dyDescent="0.25">
      <c r="A139" s="477"/>
      <c r="B139" s="867"/>
      <c r="C139" s="490" t="s">
        <v>1687</v>
      </c>
      <c r="D139" s="481">
        <v>0</v>
      </c>
      <c r="E139" s="867"/>
      <c r="F139" s="473"/>
      <c r="G139" s="473"/>
      <c r="H139" s="473"/>
      <c r="I139" s="473"/>
      <c r="J139" s="473"/>
      <c r="K139" s="473"/>
      <c r="L139" s="473"/>
      <c r="M139" s="473"/>
      <c r="N139" s="473"/>
      <c r="O139" s="473"/>
      <c r="P139" s="473"/>
      <c r="Q139" s="473"/>
      <c r="R139" s="473"/>
      <c r="S139" s="473"/>
      <c r="T139" s="473"/>
      <c r="U139" s="473"/>
      <c r="V139" s="473"/>
      <c r="W139" s="473"/>
      <c r="X139" s="473"/>
      <c r="Y139" s="473"/>
      <c r="Z139" s="473"/>
    </row>
    <row r="140" spans="1:26" ht="15" customHeight="1" x14ac:dyDescent="0.25">
      <c r="A140" s="477"/>
      <c r="B140" s="1142" t="s">
        <v>1688</v>
      </c>
      <c r="C140" s="478" t="s">
        <v>1689</v>
      </c>
      <c r="D140" s="479">
        <v>3</v>
      </c>
      <c r="E140" s="1139"/>
      <c r="F140" s="473"/>
      <c r="G140" s="473"/>
      <c r="H140" s="473"/>
      <c r="I140" s="473"/>
      <c r="J140" s="473"/>
      <c r="K140" s="473"/>
      <c r="L140" s="473"/>
      <c r="M140" s="473"/>
      <c r="N140" s="473"/>
      <c r="O140" s="473"/>
      <c r="P140" s="473"/>
      <c r="Q140" s="473"/>
      <c r="R140" s="473"/>
      <c r="S140" s="473"/>
      <c r="T140" s="473"/>
      <c r="U140" s="473"/>
      <c r="V140" s="473"/>
      <c r="W140" s="473"/>
      <c r="X140" s="473"/>
      <c r="Y140" s="473"/>
      <c r="Z140" s="473"/>
    </row>
    <row r="141" spans="1:26" ht="15" customHeight="1" x14ac:dyDescent="0.25">
      <c r="A141" s="477"/>
      <c r="B141" s="866"/>
      <c r="C141" s="476" t="s">
        <v>1690</v>
      </c>
      <c r="D141" s="488">
        <v>2</v>
      </c>
      <c r="E141" s="866"/>
      <c r="F141" s="473"/>
      <c r="G141" s="473"/>
      <c r="H141" s="473"/>
      <c r="I141" s="473"/>
      <c r="J141" s="473"/>
      <c r="K141" s="473"/>
      <c r="L141" s="473"/>
      <c r="M141" s="473"/>
      <c r="N141" s="473"/>
      <c r="O141" s="473"/>
      <c r="P141" s="473"/>
      <c r="Q141" s="473"/>
      <c r="R141" s="473"/>
      <c r="S141" s="473"/>
      <c r="T141" s="473"/>
      <c r="U141" s="473"/>
      <c r="V141" s="473"/>
      <c r="W141" s="473"/>
      <c r="X141" s="473"/>
      <c r="Y141" s="473"/>
      <c r="Z141" s="473"/>
    </row>
    <row r="142" spans="1:26" ht="15" customHeight="1" x14ac:dyDescent="0.25">
      <c r="A142" s="477"/>
      <c r="B142" s="867"/>
      <c r="C142" s="480" t="s">
        <v>1691</v>
      </c>
      <c r="D142" s="481">
        <v>1</v>
      </c>
      <c r="E142" s="867"/>
      <c r="F142" s="473"/>
      <c r="G142" s="473"/>
      <c r="H142" s="473"/>
      <c r="I142" s="473"/>
      <c r="J142" s="473"/>
      <c r="K142" s="473"/>
      <c r="L142" s="473"/>
      <c r="M142" s="473"/>
      <c r="N142" s="473"/>
      <c r="O142" s="473"/>
      <c r="P142" s="473"/>
      <c r="Q142" s="473"/>
      <c r="R142" s="473"/>
      <c r="S142" s="473"/>
      <c r="T142" s="473"/>
      <c r="U142" s="473"/>
      <c r="V142" s="473"/>
      <c r="W142" s="473"/>
      <c r="X142" s="473"/>
      <c r="Y142" s="473"/>
      <c r="Z142" s="473"/>
    </row>
    <row r="143" spans="1:26" ht="21.75" customHeight="1" x14ac:dyDescent="0.25">
      <c r="A143" s="477"/>
      <c r="B143" s="515" t="s">
        <v>1692</v>
      </c>
      <c r="C143" s="516"/>
      <c r="D143" s="516"/>
      <c r="E143" s="517"/>
      <c r="F143" s="473"/>
      <c r="G143" s="473"/>
      <c r="H143" s="473"/>
      <c r="I143" s="473"/>
      <c r="J143" s="473"/>
      <c r="K143" s="473"/>
      <c r="L143" s="473"/>
      <c r="M143" s="473"/>
      <c r="N143" s="473"/>
      <c r="O143" s="473"/>
      <c r="P143" s="473"/>
      <c r="Q143" s="473"/>
      <c r="R143" s="473"/>
      <c r="S143" s="473"/>
      <c r="T143" s="473"/>
      <c r="U143" s="473"/>
      <c r="V143" s="473"/>
      <c r="W143" s="473"/>
      <c r="X143" s="473"/>
      <c r="Y143" s="473"/>
      <c r="Z143" s="473"/>
    </row>
    <row r="144" spans="1:26" ht="30" customHeight="1" x14ac:dyDescent="0.25">
      <c r="A144" s="477"/>
      <c r="B144" s="1142" t="s">
        <v>1693</v>
      </c>
      <c r="C144" s="489" t="s">
        <v>1694</v>
      </c>
      <c r="D144" s="479">
        <v>3</v>
      </c>
      <c r="E144" s="1139"/>
      <c r="F144" s="473"/>
      <c r="G144" s="473"/>
      <c r="H144" s="473"/>
      <c r="I144" s="473"/>
      <c r="J144" s="473"/>
      <c r="K144" s="473"/>
      <c r="L144" s="473"/>
      <c r="M144" s="473"/>
      <c r="N144" s="473"/>
      <c r="O144" s="473"/>
      <c r="P144" s="473"/>
      <c r="Q144" s="473"/>
      <c r="R144" s="473"/>
      <c r="S144" s="473"/>
      <c r="T144" s="473"/>
      <c r="U144" s="473"/>
      <c r="V144" s="473"/>
      <c r="W144" s="473"/>
      <c r="X144" s="473"/>
      <c r="Y144" s="473"/>
      <c r="Z144" s="473"/>
    </row>
    <row r="145" spans="1:26" ht="30" customHeight="1" x14ac:dyDescent="0.25">
      <c r="A145" s="477"/>
      <c r="B145" s="866"/>
      <c r="C145" s="492" t="s">
        <v>1695</v>
      </c>
      <c r="D145" s="488">
        <v>2</v>
      </c>
      <c r="E145" s="866"/>
      <c r="F145" s="473"/>
      <c r="G145" s="473"/>
      <c r="H145" s="473"/>
      <c r="I145" s="473"/>
      <c r="J145" s="473"/>
      <c r="K145" s="473"/>
      <c r="L145" s="473"/>
      <c r="M145" s="473"/>
      <c r="N145" s="473"/>
      <c r="O145" s="473"/>
      <c r="P145" s="473"/>
      <c r="Q145" s="473"/>
      <c r="R145" s="473"/>
      <c r="S145" s="473"/>
      <c r="T145" s="473"/>
      <c r="U145" s="473"/>
      <c r="V145" s="473"/>
      <c r="W145" s="473"/>
      <c r="X145" s="473"/>
      <c r="Y145" s="473"/>
      <c r="Z145" s="473"/>
    </row>
    <row r="146" spans="1:26" ht="30" customHeight="1" x14ac:dyDescent="0.25">
      <c r="A146" s="477"/>
      <c r="B146" s="867"/>
      <c r="C146" s="490" t="s">
        <v>1696</v>
      </c>
      <c r="D146" s="481">
        <v>1</v>
      </c>
      <c r="E146" s="867"/>
      <c r="F146" s="473"/>
      <c r="G146" s="473"/>
      <c r="H146" s="473"/>
      <c r="I146" s="473"/>
      <c r="J146" s="473"/>
      <c r="K146" s="473"/>
      <c r="L146" s="473"/>
      <c r="M146" s="473"/>
      <c r="N146" s="473"/>
      <c r="O146" s="473"/>
      <c r="P146" s="473"/>
      <c r="Q146" s="473"/>
      <c r="R146" s="473"/>
      <c r="S146" s="473"/>
      <c r="T146" s="473"/>
      <c r="U146" s="473"/>
      <c r="V146" s="473"/>
      <c r="W146" s="473"/>
      <c r="X146" s="473"/>
      <c r="Y146" s="473"/>
      <c r="Z146" s="473"/>
    </row>
    <row r="147" spans="1:26" ht="28.5" customHeight="1" x14ac:dyDescent="0.25">
      <c r="A147" s="477"/>
      <c r="B147" s="1142" t="s">
        <v>1697</v>
      </c>
      <c r="C147" s="489" t="s">
        <v>1698</v>
      </c>
      <c r="D147" s="479">
        <v>2</v>
      </c>
      <c r="E147" s="1139"/>
      <c r="F147" s="473"/>
      <c r="G147" s="473"/>
      <c r="H147" s="473"/>
      <c r="I147" s="473"/>
      <c r="J147" s="473"/>
      <c r="K147" s="473"/>
      <c r="L147" s="473"/>
      <c r="M147" s="473"/>
      <c r="N147" s="473"/>
      <c r="O147" s="473"/>
      <c r="P147" s="473"/>
      <c r="Q147" s="473"/>
      <c r="R147" s="473"/>
      <c r="S147" s="473"/>
      <c r="T147" s="473"/>
      <c r="U147" s="473"/>
      <c r="V147" s="473"/>
      <c r="W147" s="473"/>
      <c r="X147" s="473"/>
      <c r="Y147" s="473"/>
      <c r="Z147" s="473"/>
    </row>
    <row r="148" spans="1:26" ht="28.5" customHeight="1" x14ac:dyDescent="0.25">
      <c r="A148" s="477"/>
      <c r="B148" s="867"/>
      <c r="C148" s="490" t="s">
        <v>1699</v>
      </c>
      <c r="D148" s="481">
        <v>1</v>
      </c>
      <c r="E148" s="867"/>
      <c r="F148" s="473"/>
      <c r="G148" s="473"/>
      <c r="H148" s="473"/>
      <c r="I148" s="473"/>
      <c r="J148" s="473"/>
      <c r="K148" s="473"/>
      <c r="L148" s="473"/>
      <c r="M148" s="473"/>
      <c r="N148" s="473"/>
      <c r="O148" s="473"/>
      <c r="P148" s="473"/>
      <c r="Q148" s="473"/>
      <c r="R148" s="473"/>
      <c r="S148" s="473"/>
      <c r="T148" s="473"/>
      <c r="U148" s="473"/>
      <c r="V148" s="473"/>
      <c r="W148" s="473"/>
      <c r="X148" s="473"/>
      <c r="Y148" s="473"/>
      <c r="Z148" s="473"/>
    </row>
    <row r="149" spans="1:26" ht="27" customHeight="1" x14ac:dyDescent="0.25">
      <c r="A149" s="476"/>
      <c r="B149" s="1142" t="s">
        <v>1700</v>
      </c>
      <c r="C149" s="492" t="s">
        <v>1694</v>
      </c>
      <c r="D149" s="488">
        <v>2</v>
      </c>
      <c r="E149" s="1139"/>
      <c r="F149" s="473"/>
      <c r="G149" s="473"/>
      <c r="H149" s="473"/>
      <c r="I149" s="473"/>
      <c r="J149" s="473"/>
      <c r="K149" s="473"/>
      <c r="L149" s="473"/>
      <c r="M149" s="473"/>
      <c r="N149" s="473"/>
      <c r="O149" s="473"/>
      <c r="P149" s="473"/>
      <c r="Q149" s="473"/>
      <c r="R149" s="473"/>
      <c r="S149" s="473"/>
      <c r="T149" s="473"/>
      <c r="U149" s="473"/>
      <c r="V149" s="473"/>
      <c r="W149" s="473"/>
      <c r="X149" s="473"/>
      <c r="Y149" s="473"/>
      <c r="Z149" s="473"/>
    </row>
    <row r="150" spans="1:26" ht="27" customHeight="1" x14ac:dyDescent="0.25">
      <c r="A150" s="476"/>
      <c r="B150" s="866"/>
      <c r="C150" s="492" t="s">
        <v>1695</v>
      </c>
      <c r="D150" s="488">
        <v>1</v>
      </c>
      <c r="E150" s="866"/>
      <c r="F150" s="473"/>
      <c r="G150" s="473"/>
      <c r="H150" s="473"/>
      <c r="I150" s="473"/>
      <c r="J150" s="473"/>
      <c r="K150" s="473"/>
      <c r="L150" s="473"/>
      <c r="M150" s="473"/>
      <c r="N150" s="473"/>
      <c r="O150" s="473"/>
      <c r="P150" s="473"/>
      <c r="Q150" s="473"/>
      <c r="R150" s="473"/>
      <c r="S150" s="473"/>
      <c r="T150" s="473"/>
      <c r="U150" s="473"/>
      <c r="V150" s="473"/>
      <c r="W150" s="473"/>
      <c r="X150" s="473"/>
      <c r="Y150" s="473"/>
      <c r="Z150" s="473"/>
    </row>
    <row r="151" spans="1:26" ht="27" customHeight="1" x14ac:dyDescent="0.25">
      <c r="A151" s="476"/>
      <c r="B151" s="866"/>
      <c r="C151" s="492" t="s">
        <v>1563</v>
      </c>
      <c r="D151" s="488">
        <v>0</v>
      </c>
      <c r="E151" s="866"/>
      <c r="F151" s="473"/>
      <c r="G151" s="473"/>
      <c r="H151" s="473"/>
      <c r="I151" s="473"/>
      <c r="J151" s="473"/>
      <c r="K151" s="473"/>
      <c r="L151" s="473"/>
      <c r="M151" s="473"/>
      <c r="N151" s="473"/>
      <c r="O151" s="473"/>
      <c r="P151" s="473"/>
      <c r="Q151" s="473"/>
      <c r="R151" s="473"/>
      <c r="S151" s="473"/>
      <c r="T151" s="473"/>
      <c r="U151" s="473"/>
      <c r="V151" s="473"/>
      <c r="W151" s="473"/>
      <c r="X151" s="473"/>
      <c r="Y151" s="473"/>
      <c r="Z151" s="473"/>
    </row>
    <row r="152" spans="1:26" ht="31.5" customHeight="1" x14ac:dyDescent="0.25">
      <c r="A152" s="477"/>
      <c r="B152" s="1142" t="s">
        <v>1701</v>
      </c>
      <c r="C152" s="489" t="s">
        <v>1694</v>
      </c>
      <c r="D152" s="479">
        <v>2</v>
      </c>
      <c r="E152" s="1139"/>
      <c r="F152" s="473"/>
      <c r="G152" s="473"/>
      <c r="H152" s="473"/>
      <c r="I152" s="473"/>
      <c r="J152" s="473"/>
      <c r="K152" s="473"/>
      <c r="L152" s="473"/>
      <c r="M152" s="473"/>
      <c r="N152" s="473"/>
      <c r="O152" s="473"/>
      <c r="P152" s="473"/>
      <c r="Q152" s="473"/>
      <c r="R152" s="473"/>
      <c r="S152" s="473"/>
      <c r="T152" s="473"/>
      <c r="U152" s="473"/>
      <c r="V152" s="473"/>
      <c r="W152" s="473"/>
      <c r="X152" s="473"/>
      <c r="Y152" s="473"/>
      <c r="Z152" s="473"/>
    </row>
    <row r="153" spans="1:26" ht="31.5" customHeight="1" x14ac:dyDescent="0.25">
      <c r="A153" s="477"/>
      <c r="B153" s="867"/>
      <c r="C153" s="490" t="s">
        <v>1695</v>
      </c>
      <c r="D153" s="481">
        <v>0</v>
      </c>
      <c r="E153" s="867"/>
      <c r="F153" s="473"/>
      <c r="G153" s="473"/>
      <c r="H153" s="473"/>
      <c r="I153" s="473"/>
      <c r="J153" s="473"/>
      <c r="K153" s="473"/>
      <c r="L153" s="473"/>
      <c r="M153" s="473"/>
      <c r="N153" s="473"/>
      <c r="O153" s="473"/>
      <c r="P153" s="473"/>
      <c r="Q153" s="473"/>
      <c r="R153" s="473"/>
      <c r="S153" s="473"/>
      <c r="T153" s="473"/>
      <c r="U153" s="473"/>
      <c r="V153" s="473"/>
      <c r="W153" s="473"/>
      <c r="X153" s="473"/>
      <c r="Y153" s="473"/>
      <c r="Z153" s="473"/>
    </row>
    <row r="154" spans="1:26" ht="15" customHeight="1" x14ac:dyDescent="0.25">
      <c r="A154" s="477"/>
      <c r="B154" s="1142" t="s">
        <v>1702</v>
      </c>
      <c r="C154" s="489" t="s">
        <v>1703</v>
      </c>
      <c r="D154" s="479">
        <v>2</v>
      </c>
      <c r="E154" s="1139"/>
      <c r="F154" s="473"/>
      <c r="G154" s="473"/>
      <c r="H154" s="473"/>
      <c r="I154" s="473"/>
      <c r="J154" s="473"/>
      <c r="K154" s="473"/>
      <c r="L154" s="473"/>
      <c r="M154" s="473"/>
      <c r="N154" s="473"/>
      <c r="O154" s="473"/>
      <c r="P154" s="473"/>
      <c r="Q154" s="473"/>
      <c r="R154" s="473"/>
      <c r="S154" s="473"/>
      <c r="T154" s="473"/>
      <c r="U154" s="473"/>
      <c r="V154" s="473"/>
      <c r="W154" s="473"/>
      <c r="X154" s="473"/>
      <c r="Y154" s="473"/>
      <c r="Z154" s="473"/>
    </row>
    <row r="155" spans="1:26" ht="15" customHeight="1" x14ac:dyDescent="0.25">
      <c r="A155" s="477"/>
      <c r="B155" s="866"/>
      <c r="C155" s="492" t="s">
        <v>1704</v>
      </c>
      <c r="D155" s="488">
        <v>1</v>
      </c>
      <c r="E155" s="866"/>
      <c r="F155" s="473"/>
      <c r="G155" s="473"/>
      <c r="H155" s="473"/>
      <c r="I155" s="473"/>
      <c r="J155" s="473"/>
      <c r="K155" s="473"/>
      <c r="L155" s="473"/>
      <c r="M155" s="473"/>
      <c r="N155" s="473"/>
      <c r="O155" s="473"/>
      <c r="P155" s="473"/>
      <c r="Q155" s="473"/>
      <c r="R155" s="473"/>
      <c r="S155" s="473"/>
      <c r="T155" s="473"/>
      <c r="U155" s="473"/>
      <c r="V155" s="473"/>
      <c r="W155" s="473"/>
      <c r="X155" s="473"/>
      <c r="Y155" s="473"/>
      <c r="Z155" s="473"/>
    </row>
    <row r="156" spans="1:26" ht="15" customHeight="1" x14ac:dyDescent="0.25">
      <c r="A156" s="477"/>
      <c r="B156" s="867"/>
      <c r="C156" s="490" t="s">
        <v>1678</v>
      </c>
      <c r="D156" s="481">
        <v>0</v>
      </c>
      <c r="E156" s="867"/>
      <c r="F156" s="473"/>
      <c r="G156" s="473"/>
      <c r="H156" s="473"/>
      <c r="I156" s="473"/>
      <c r="J156" s="473"/>
      <c r="K156" s="473"/>
      <c r="L156" s="473"/>
      <c r="M156" s="473"/>
      <c r="N156" s="473"/>
      <c r="O156" s="473"/>
      <c r="P156" s="473"/>
      <c r="Q156" s="473"/>
      <c r="R156" s="473"/>
      <c r="S156" s="473"/>
      <c r="T156" s="473"/>
      <c r="U156" s="473"/>
      <c r="V156" s="473"/>
      <c r="W156" s="473"/>
      <c r="X156" s="473"/>
      <c r="Y156" s="473"/>
      <c r="Z156" s="473"/>
    </row>
    <row r="157" spans="1:26" ht="15" customHeight="1" x14ac:dyDescent="0.25">
      <c r="A157" s="477"/>
      <c r="B157" s="1142" t="s">
        <v>1705</v>
      </c>
      <c r="C157" s="478" t="s">
        <v>1706</v>
      </c>
      <c r="D157" s="479">
        <v>2</v>
      </c>
      <c r="E157" s="1139"/>
      <c r="F157" s="473"/>
      <c r="G157" s="473"/>
      <c r="H157" s="473"/>
      <c r="I157" s="473"/>
      <c r="J157" s="473"/>
      <c r="K157" s="473"/>
      <c r="L157" s="473"/>
      <c r="M157" s="473"/>
      <c r="N157" s="473"/>
      <c r="O157" s="473"/>
      <c r="P157" s="473"/>
      <c r="Q157" s="473"/>
      <c r="R157" s="473"/>
      <c r="S157" s="473"/>
      <c r="T157" s="473"/>
      <c r="U157" s="473"/>
      <c r="V157" s="473"/>
      <c r="W157" s="473"/>
      <c r="X157" s="473"/>
      <c r="Y157" s="473"/>
      <c r="Z157" s="473"/>
    </row>
    <row r="158" spans="1:26" ht="15" customHeight="1" x14ac:dyDescent="0.25">
      <c r="A158" s="477"/>
      <c r="B158" s="866"/>
      <c r="C158" s="492" t="s">
        <v>1707</v>
      </c>
      <c r="D158" s="488">
        <v>1</v>
      </c>
      <c r="E158" s="866"/>
      <c r="F158" s="473"/>
      <c r="G158" s="473"/>
      <c r="H158" s="473"/>
      <c r="I158" s="473"/>
      <c r="J158" s="473"/>
      <c r="K158" s="473"/>
      <c r="L158" s="473"/>
      <c r="M158" s="473"/>
      <c r="N158" s="473"/>
      <c r="O158" s="473"/>
      <c r="P158" s="473"/>
      <c r="Q158" s="473"/>
      <c r="R158" s="473"/>
      <c r="S158" s="473"/>
      <c r="T158" s="473"/>
      <c r="U158" s="473"/>
      <c r="V158" s="473"/>
      <c r="W158" s="473"/>
      <c r="X158" s="473"/>
      <c r="Y158" s="473"/>
      <c r="Z158" s="473"/>
    </row>
    <row r="159" spans="1:26" ht="15" customHeight="1" x14ac:dyDescent="0.25">
      <c r="A159" s="477"/>
      <c r="B159" s="867"/>
      <c r="C159" s="490" t="s">
        <v>1647</v>
      </c>
      <c r="D159" s="481">
        <v>0</v>
      </c>
      <c r="E159" s="867"/>
      <c r="F159" s="473"/>
      <c r="G159" s="473"/>
      <c r="H159" s="473"/>
      <c r="I159" s="473"/>
      <c r="J159" s="473"/>
      <c r="K159" s="473"/>
      <c r="L159" s="473"/>
      <c r="M159" s="473"/>
      <c r="N159" s="473"/>
      <c r="O159" s="473"/>
      <c r="P159" s="473"/>
      <c r="Q159" s="473"/>
      <c r="R159" s="473"/>
      <c r="S159" s="473"/>
      <c r="T159" s="473"/>
      <c r="U159" s="473"/>
      <c r="V159" s="473"/>
      <c r="W159" s="473"/>
      <c r="X159" s="473"/>
      <c r="Y159" s="473"/>
      <c r="Z159" s="473"/>
    </row>
    <row r="160" spans="1:26" ht="15" customHeight="1" x14ac:dyDescent="0.25">
      <c r="A160" s="1145"/>
      <c r="B160" s="1143" t="s">
        <v>1708</v>
      </c>
      <c r="C160" s="1143"/>
      <c r="D160" s="1143">
        <v>100</v>
      </c>
      <c r="E160" s="1143">
        <f>SUM(E15:E159)</f>
        <v>0</v>
      </c>
      <c r="F160" s="473"/>
      <c r="G160" s="473"/>
      <c r="H160" s="473"/>
      <c r="I160" s="473"/>
      <c r="J160" s="473"/>
      <c r="K160" s="473"/>
      <c r="L160" s="473"/>
      <c r="M160" s="473"/>
      <c r="N160" s="473"/>
      <c r="O160" s="473"/>
      <c r="P160" s="473"/>
      <c r="Q160" s="473"/>
      <c r="R160" s="473"/>
      <c r="S160" s="473"/>
      <c r="T160" s="473"/>
      <c r="U160" s="473"/>
      <c r="V160" s="473"/>
      <c r="W160" s="473"/>
      <c r="X160" s="473"/>
      <c r="Y160" s="473"/>
      <c r="Z160" s="473"/>
    </row>
    <row r="161" spans="1:26" ht="15" customHeight="1" x14ac:dyDescent="0.25">
      <c r="A161" s="867"/>
      <c r="B161" s="867"/>
      <c r="C161" s="867"/>
      <c r="D161" s="867"/>
      <c r="E161" s="867"/>
      <c r="F161" s="473"/>
      <c r="G161" s="473"/>
      <c r="H161" s="473"/>
      <c r="I161" s="473"/>
      <c r="J161" s="473"/>
      <c r="K161" s="473"/>
      <c r="L161" s="473"/>
      <c r="M161" s="473"/>
      <c r="N161" s="473"/>
      <c r="O161" s="473"/>
      <c r="P161" s="473"/>
      <c r="Q161" s="473"/>
      <c r="R161" s="473"/>
      <c r="S161" s="473"/>
      <c r="T161" s="473"/>
      <c r="U161" s="473"/>
      <c r="V161" s="473"/>
      <c r="W161" s="473"/>
      <c r="X161" s="473"/>
      <c r="Y161" s="473"/>
      <c r="Z161" s="473"/>
    </row>
    <row r="162" spans="1:26" ht="14.25" customHeight="1" x14ac:dyDescent="0.25">
      <c r="A162" s="473"/>
      <c r="B162" s="473"/>
      <c r="C162" s="473"/>
      <c r="D162" s="473"/>
      <c r="E162" s="473"/>
      <c r="F162" s="473"/>
      <c r="G162" s="473"/>
      <c r="H162" s="473"/>
      <c r="I162" s="473"/>
      <c r="J162" s="473"/>
      <c r="K162" s="473"/>
      <c r="L162" s="473"/>
      <c r="M162" s="473"/>
      <c r="N162" s="473"/>
      <c r="O162" s="473"/>
      <c r="P162" s="473"/>
      <c r="Q162" s="473"/>
      <c r="R162" s="473"/>
      <c r="S162" s="473"/>
      <c r="T162" s="473"/>
      <c r="U162" s="473"/>
      <c r="V162" s="473"/>
      <c r="W162" s="473"/>
      <c r="X162" s="473"/>
      <c r="Y162" s="473"/>
      <c r="Z162" s="473"/>
    </row>
    <row r="163" spans="1:26" ht="14.25" customHeight="1" x14ac:dyDescent="0.25">
      <c r="A163" s="1144" t="s">
        <v>1709</v>
      </c>
      <c r="B163" s="864"/>
      <c r="C163" s="473"/>
      <c r="D163" s="473"/>
      <c r="E163" s="473"/>
      <c r="F163" s="473"/>
      <c r="G163" s="473"/>
      <c r="H163" s="473"/>
      <c r="I163" s="473"/>
      <c r="J163" s="473"/>
      <c r="K163" s="473"/>
      <c r="L163" s="473"/>
      <c r="M163" s="473"/>
      <c r="N163" s="473"/>
      <c r="O163" s="473"/>
      <c r="P163" s="473"/>
      <c r="Q163" s="473"/>
      <c r="R163" s="473"/>
      <c r="S163" s="473"/>
      <c r="T163" s="473"/>
      <c r="U163" s="473"/>
      <c r="V163" s="473"/>
      <c r="W163" s="473"/>
      <c r="X163" s="473"/>
      <c r="Y163" s="473"/>
      <c r="Z163" s="473"/>
    </row>
    <row r="164" spans="1:26" ht="14.25" customHeight="1" x14ac:dyDescent="0.25">
      <c r="A164" s="473"/>
      <c r="B164" s="473" t="s">
        <v>1710</v>
      </c>
      <c r="C164" s="473" t="s">
        <v>1711</v>
      </c>
      <c r="D164" s="473"/>
      <c r="E164" s="473"/>
      <c r="F164" s="473"/>
      <c r="G164" s="473"/>
      <c r="H164" s="473"/>
      <c r="I164" s="473"/>
      <c r="J164" s="473"/>
      <c r="K164" s="473"/>
      <c r="L164" s="473"/>
      <c r="M164" s="473"/>
      <c r="N164" s="473"/>
      <c r="O164" s="473"/>
      <c r="P164" s="473"/>
      <c r="Q164" s="473"/>
      <c r="R164" s="473"/>
      <c r="S164" s="473"/>
      <c r="T164" s="473"/>
      <c r="U164" s="473"/>
      <c r="V164" s="473"/>
      <c r="W164" s="473"/>
      <c r="X164" s="473"/>
      <c r="Y164" s="473"/>
      <c r="Z164" s="473"/>
    </row>
    <row r="165" spans="1:26" ht="14.25" customHeight="1" x14ac:dyDescent="0.25">
      <c r="A165" s="473"/>
      <c r="B165" s="473" t="s">
        <v>1712</v>
      </c>
      <c r="C165" s="473" t="s">
        <v>1713</v>
      </c>
      <c r="D165" s="473"/>
      <c r="E165" s="473"/>
      <c r="F165" s="473"/>
      <c r="G165" s="473"/>
      <c r="H165" s="473"/>
      <c r="I165" s="473"/>
      <c r="J165" s="473"/>
      <c r="K165" s="473"/>
      <c r="L165" s="473"/>
      <c r="M165" s="473"/>
      <c r="N165" s="473"/>
      <c r="O165" s="473"/>
      <c r="P165" s="473"/>
      <c r="Q165" s="473"/>
      <c r="R165" s="473"/>
      <c r="S165" s="473"/>
      <c r="T165" s="473"/>
      <c r="U165" s="473"/>
      <c r="V165" s="473"/>
      <c r="W165" s="473"/>
      <c r="X165" s="473"/>
      <c r="Y165" s="473"/>
      <c r="Z165" s="473"/>
    </row>
    <row r="166" spans="1:26" ht="14.25" customHeight="1" x14ac:dyDescent="0.25">
      <c r="A166" s="473"/>
      <c r="B166" s="473" t="s">
        <v>1714</v>
      </c>
      <c r="C166" s="473" t="s">
        <v>1715</v>
      </c>
      <c r="D166" s="473"/>
      <c r="E166" s="473"/>
      <c r="F166" s="473"/>
      <c r="G166" s="473"/>
      <c r="H166" s="473"/>
      <c r="I166" s="473"/>
      <c r="J166" s="473"/>
      <c r="K166" s="473"/>
      <c r="L166" s="473"/>
      <c r="M166" s="473"/>
      <c r="N166" s="473"/>
      <c r="O166" s="473"/>
      <c r="P166" s="473"/>
      <c r="Q166" s="473"/>
      <c r="R166" s="473"/>
      <c r="S166" s="473"/>
      <c r="T166" s="473"/>
      <c r="U166" s="473"/>
      <c r="V166" s="473"/>
      <c r="W166" s="473"/>
      <c r="X166" s="473"/>
      <c r="Y166" s="473"/>
      <c r="Z166" s="473"/>
    </row>
    <row r="167" spans="1:26" ht="14.25" customHeight="1" x14ac:dyDescent="0.25">
      <c r="A167" s="473"/>
      <c r="B167" s="473" t="s">
        <v>1716</v>
      </c>
      <c r="C167" s="473" t="s">
        <v>1717</v>
      </c>
      <c r="D167" s="473"/>
      <c r="E167" s="473"/>
      <c r="F167" s="473"/>
      <c r="G167" s="473"/>
      <c r="H167" s="473"/>
      <c r="I167" s="473"/>
      <c r="J167" s="473"/>
      <c r="K167" s="473"/>
      <c r="L167" s="473"/>
      <c r="M167" s="473"/>
      <c r="N167" s="473"/>
      <c r="O167" s="473"/>
      <c r="P167" s="473"/>
      <c r="Q167" s="473"/>
      <c r="R167" s="473"/>
      <c r="S167" s="473"/>
      <c r="T167" s="473"/>
      <c r="U167" s="473"/>
      <c r="V167" s="473"/>
      <c r="W167" s="473"/>
      <c r="X167" s="473"/>
      <c r="Y167" s="473"/>
      <c r="Z167" s="473"/>
    </row>
    <row r="168" spans="1:26" ht="14.25" customHeight="1" x14ac:dyDescent="0.25">
      <c r="A168" s="473"/>
      <c r="B168" s="473"/>
      <c r="C168" s="473"/>
      <c r="D168" s="473"/>
      <c r="E168" s="473"/>
      <c r="F168" s="473"/>
      <c r="G168" s="473"/>
      <c r="H168" s="473"/>
      <c r="I168" s="473"/>
      <c r="J168" s="473"/>
      <c r="K168" s="473"/>
      <c r="L168" s="473"/>
      <c r="M168" s="473"/>
      <c r="N168" s="473"/>
      <c r="O168" s="473"/>
      <c r="P168" s="473"/>
      <c r="Q168" s="473"/>
      <c r="R168" s="473"/>
      <c r="S168" s="473"/>
      <c r="T168" s="473"/>
      <c r="U168" s="473"/>
      <c r="V168" s="473"/>
      <c r="W168" s="473"/>
      <c r="X168" s="473"/>
      <c r="Y168" s="473"/>
      <c r="Z168" s="473"/>
    </row>
    <row r="169" spans="1:26" ht="14.25" customHeight="1" x14ac:dyDescent="0.25">
      <c r="A169" s="473"/>
      <c r="B169" s="473"/>
      <c r="C169" s="473"/>
      <c r="D169" s="473"/>
      <c r="E169" s="473"/>
      <c r="F169" s="473"/>
      <c r="G169" s="473"/>
      <c r="H169" s="473"/>
      <c r="I169" s="473"/>
      <c r="J169" s="473"/>
      <c r="K169" s="473"/>
      <c r="L169" s="473"/>
      <c r="M169" s="473"/>
      <c r="N169" s="473"/>
      <c r="O169" s="473"/>
      <c r="P169" s="473"/>
      <c r="Q169" s="473"/>
      <c r="R169" s="473"/>
      <c r="S169" s="473"/>
      <c r="T169" s="473"/>
      <c r="U169" s="473"/>
      <c r="V169" s="473"/>
      <c r="W169" s="473"/>
      <c r="X169" s="473"/>
      <c r="Y169" s="473"/>
      <c r="Z169" s="473"/>
    </row>
    <row r="170" spans="1:26" ht="14.25" customHeight="1" x14ac:dyDescent="0.25">
      <c r="A170" s="473"/>
      <c r="B170" s="473"/>
      <c r="C170" s="473"/>
      <c r="D170" s="473"/>
      <c r="E170" s="473"/>
      <c r="F170" s="473"/>
      <c r="G170" s="473"/>
      <c r="H170" s="473"/>
      <c r="I170" s="473"/>
      <c r="J170" s="473"/>
      <c r="K170" s="473"/>
      <c r="L170" s="473"/>
      <c r="M170" s="473"/>
      <c r="N170" s="473"/>
      <c r="O170" s="473"/>
      <c r="P170" s="473"/>
      <c r="Q170" s="473"/>
      <c r="R170" s="473"/>
      <c r="S170" s="473"/>
      <c r="T170" s="473"/>
      <c r="U170" s="473"/>
      <c r="V170" s="473"/>
      <c r="W170" s="473"/>
      <c r="X170" s="473"/>
      <c r="Y170" s="473"/>
      <c r="Z170" s="473"/>
    </row>
    <row r="171" spans="1:26" ht="14.25" customHeight="1" x14ac:dyDescent="0.25">
      <c r="A171" s="473"/>
      <c r="B171" s="473"/>
      <c r="C171" s="473"/>
      <c r="D171" s="473"/>
      <c r="E171" s="473"/>
      <c r="F171" s="473"/>
      <c r="G171" s="473"/>
      <c r="H171" s="473"/>
      <c r="I171" s="473"/>
      <c r="J171" s="473"/>
      <c r="K171" s="473"/>
      <c r="L171" s="473"/>
      <c r="M171" s="473"/>
      <c r="N171" s="473"/>
      <c r="O171" s="473"/>
      <c r="P171" s="473"/>
      <c r="Q171" s="473"/>
      <c r="R171" s="473"/>
      <c r="S171" s="473"/>
      <c r="T171" s="473"/>
      <c r="U171" s="473"/>
      <c r="V171" s="473"/>
      <c r="W171" s="473"/>
      <c r="X171" s="473"/>
      <c r="Y171" s="473"/>
      <c r="Z171" s="473"/>
    </row>
    <row r="172" spans="1:26" ht="14.25" customHeight="1" x14ac:dyDescent="0.25">
      <c r="A172" s="473"/>
      <c r="B172" s="473"/>
      <c r="C172" s="473"/>
      <c r="D172" s="473"/>
      <c r="E172" s="473"/>
      <c r="F172" s="473"/>
      <c r="G172" s="473"/>
      <c r="H172" s="473"/>
      <c r="I172" s="473"/>
      <c r="J172" s="473"/>
      <c r="K172" s="473"/>
      <c r="L172" s="473"/>
      <c r="M172" s="473"/>
      <c r="N172" s="473"/>
      <c r="O172" s="473"/>
      <c r="P172" s="473"/>
      <c r="Q172" s="473"/>
      <c r="R172" s="473"/>
      <c r="S172" s="473"/>
      <c r="T172" s="473"/>
      <c r="U172" s="473"/>
      <c r="V172" s="473"/>
      <c r="W172" s="473"/>
      <c r="X172" s="473"/>
      <c r="Y172" s="473"/>
      <c r="Z172" s="473"/>
    </row>
    <row r="173" spans="1:26" ht="14.25" customHeight="1" x14ac:dyDescent="0.25">
      <c r="A173" s="473"/>
      <c r="B173" s="473"/>
      <c r="C173" s="473"/>
      <c r="D173" s="473"/>
      <c r="E173" s="473"/>
      <c r="F173" s="473"/>
      <c r="G173" s="473"/>
      <c r="H173" s="473"/>
      <c r="I173" s="473"/>
      <c r="J173" s="473"/>
      <c r="K173" s="473"/>
      <c r="L173" s="473"/>
      <c r="M173" s="473"/>
      <c r="N173" s="473"/>
      <c r="O173" s="473"/>
      <c r="P173" s="473"/>
      <c r="Q173" s="473"/>
      <c r="R173" s="473"/>
      <c r="S173" s="473"/>
      <c r="T173" s="473"/>
      <c r="U173" s="473"/>
      <c r="V173" s="473"/>
      <c r="W173" s="473"/>
      <c r="X173" s="473"/>
      <c r="Y173" s="473"/>
      <c r="Z173" s="473"/>
    </row>
    <row r="174" spans="1:26" ht="14.25" customHeight="1" x14ac:dyDescent="0.25">
      <c r="A174" s="473"/>
      <c r="B174" s="473"/>
      <c r="C174" s="473"/>
      <c r="D174" s="473"/>
      <c r="E174" s="473"/>
      <c r="F174" s="473"/>
      <c r="G174" s="473"/>
      <c r="H174" s="473"/>
      <c r="I174" s="473"/>
      <c r="J174" s="473"/>
      <c r="K174" s="473"/>
      <c r="L174" s="473"/>
      <c r="M174" s="473"/>
      <c r="N174" s="473"/>
      <c r="O174" s="473"/>
      <c r="P174" s="473"/>
      <c r="Q174" s="473"/>
      <c r="R174" s="473"/>
      <c r="S174" s="473"/>
      <c r="T174" s="473"/>
      <c r="U174" s="473"/>
      <c r="V174" s="473"/>
      <c r="W174" s="473"/>
      <c r="X174" s="473"/>
      <c r="Y174" s="473"/>
      <c r="Z174" s="473"/>
    </row>
    <row r="175" spans="1:26" ht="14.25" customHeight="1" x14ac:dyDescent="0.25">
      <c r="A175" s="473"/>
      <c r="B175" s="473"/>
      <c r="C175" s="473"/>
      <c r="D175" s="473"/>
      <c r="E175" s="473"/>
      <c r="F175" s="473"/>
      <c r="G175" s="473"/>
      <c r="H175" s="473"/>
      <c r="I175" s="473"/>
      <c r="J175" s="473"/>
      <c r="K175" s="473"/>
      <c r="L175" s="473"/>
      <c r="M175" s="473"/>
      <c r="N175" s="473"/>
      <c r="O175" s="473"/>
      <c r="P175" s="473"/>
      <c r="Q175" s="473"/>
      <c r="R175" s="473"/>
      <c r="S175" s="473"/>
      <c r="T175" s="473"/>
      <c r="U175" s="473"/>
      <c r="V175" s="473"/>
      <c r="W175" s="473"/>
      <c r="X175" s="473"/>
      <c r="Y175" s="473"/>
      <c r="Z175" s="473"/>
    </row>
    <row r="176" spans="1:26" ht="14.25" customHeight="1" x14ac:dyDescent="0.25">
      <c r="A176" s="473"/>
      <c r="B176" s="473"/>
      <c r="C176" s="473"/>
      <c r="D176" s="473"/>
      <c r="E176" s="473"/>
      <c r="F176" s="473"/>
      <c r="G176" s="473"/>
      <c r="H176" s="473"/>
      <c r="I176" s="473"/>
      <c r="J176" s="473"/>
      <c r="K176" s="473"/>
      <c r="L176" s="473"/>
      <c r="M176" s="473"/>
      <c r="N176" s="473"/>
      <c r="O176" s="473"/>
      <c r="P176" s="473"/>
      <c r="Q176" s="473"/>
      <c r="R176" s="473"/>
      <c r="S176" s="473"/>
      <c r="T176" s="473"/>
      <c r="U176" s="473"/>
      <c r="V176" s="473"/>
      <c r="W176" s="473"/>
      <c r="X176" s="473"/>
      <c r="Y176" s="473"/>
      <c r="Z176" s="473"/>
    </row>
    <row r="177" spans="1:26" ht="14.25" customHeight="1" x14ac:dyDescent="0.25">
      <c r="A177" s="473"/>
      <c r="B177" s="473"/>
      <c r="C177" s="473"/>
      <c r="D177" s="473"/>
      <c r="E177" s="473"/>
      <c r="F177" s="473"/>
      <c r="G177" s="473"/>
      <c r="H177" s="473"/>
      <c r="I177" s="473"/>
      <c r="J177" s="473"/>
      <c r="K177" s="473"/>
      <c r="L177" s="473"/>
      <c r="M177" s="473"/>
      <c r="N177" s="473"/>
      <c r="O177" s="473"/>
      <c r="P177" s="473"/>
      <c r="Q177" s="473"/>
      <c r="R177" s="473"/>
      <c r="S177" s="473"/>
      <c r="T177" s="473"/>
      <c r="U177" s="473"/>
      <c r="V177" s="473"/>
      <c r="W177" s="473"/>
      <c r="X177" s="473"/>
      <c r="Y177" s="473"/>
      <c r="Z177" s="473"/>
    </row>
    <row r="178" spans="1:26" ht="14.25" customHeight="1" x14ac:dyDescent="0.25">
      <c r="A178" s="473"/>
      <c r="B178" s="473"/>
      <c r="C178" s="473"/>
      <c r="D178" s="473"/>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row>
    <row r="179" spans="1:26" ht="14.25" customHeight="1" x14ac:dyDescent="0.25">
      <c r="A179" s="473"/>
      <c r="B179" s="473"/>
      <c r="C179" s="473"/>
      <c r="D179" s="473"/>
      <c r="E179" s="473"/>
      <c r="F179" s="473"/>
      <c r="G179" s="473"/>
      <c r="H179" s="473"/>
      <c r="I179" s="473"/>
      <c r="J179" s="473"/>
      <c r="K179" s="473"/>
      <c r="L179" s="473"/>
      <c r="M179" s="473"/>
      <c r="N179" s="473"/>
      <c r="O179" s="473"/>
      <c r="P179" s="473"/>
      <c r="Q179" s="473"/>
      <c r="R179" s="473"/>
      <c r="S179" s="473"/>
      <c r="T179" s="473"/>
      <c r="U179" s="473"/>
      <c r="V179" s="473"/>
      <c r="W179" s="473"/>
      <c r="X179" s="473"/>
      <c r="Y179" s="473"/>
      <c r="Z179" s="473"/>
    </row>
    <row r="180" spans="1:26" ht="14.25" customHeight="1" x14ac:dyDescent="0.25">
      <c r="A180" s="473"/>
      <c r="B180" s="473"/>
      <c r="C180" s="473"/>
      <c r="D180" s="473"/>
      <c r="E180" s="473"/>
      <c r="F180" s="473"/>
      <c r="G180" s="473"/>
      <c r="H180" s="473"/>
      <c r="I180" s="473"/>
      <c r="J180" s="473"/>
      <c r="K180" s="473"/>
      <c r="L180" s="473"/>
      <c r="M180" s="473"/>
      <c r="N180" s="473"/>
      <c r="O180" s="473"/>
      <c r="P180" s="473"/>
      <c r="Q180" s="473"/>
      <c r="R180" s="473"/>
      <c r="S180" s="473"/>
      <c r="T180" s="473"/>
      <c r="U180" s="473"/>
      <c r="V180" s="473"/>
      <c r="W180" s="473"/>
      <c r="X180" s="473"/>
      <c r="Y180" s="473"/>
      <c r="Z180" s="473"/>
    </row>
    <row r="181" spans="1:26" ht="14.25" customHeight="1" x14ac:dyDescent="0.25">
      <c r="A181" s="473"/>
      <c r="B181" s="473"/>
      <c r="C181" s="473"/>
      <c r="D181" s="473"/>
      <c r="E181" s="473"/>
      <c r="F181" s="473"/>
      <c r="G181" s="473"/>
      <c r="H181" s="473"/>
      <c r="I181" s="473"/>
      <c r="J181" s="473"/>
      <c r="K181" s="473"/>
      <c r="L181" s="473"/>
      <c r="M181" s="473"/>
      <c r="N181" s="473"/>
      <c r="O181" s="473"/>
      <c r="P181" s="473"/>
      <c r="Q181" s="473"/>
      <c r="R181" s="473"/>
      <c r="S181" s="473"/>
      <c r="T181" s="473"/>
      <c r="U181" s="473"/>
      <c r="V181" s="473"/>
      <c r="W181" s="473"/>
      <c r="X181" s="473"/>
      <c r="Y181" s="473"/>
      <c r="Z181" s="473"/>
    </row>
    <row r="182" spans="1:26" ht="14.25" customHeight="1" x14ac:dyDescent="0.25">
      <c r="A182" s="473"/>
      <c r="B182" s="473"/>
      <c r="C182" s="473"/>
      <c r="D182" s="473"/>
      <c r="E182" s="473"/>
      <c r="F182" s="473"/>
      <c r="G182" s="473"/>
      <c r="H182" s="473"/>
      <c r="I182" s="473"/>
      <c r="J182" s="473"/>
      <c r="K182" s="473"/>
      <c r="L182" s="473"/>
      <c r="M182" s="473"/>
      <c r="N182" s="473"/>
      <c r="O182" s="473"/>
      <c r="P182" s="473"/>
      <c r="Q182" s="473"/>
      <c r="R182" s="473"/>
      <c r="S182" s="473"/>
      <c r="T182" s="473"/>
      <c r="U182" s="473"/>
      <c r="V182" s="473"/>
      <c r="W182" s="473"/>
      <c r="X182" s="473"/>
      <c r="Y182" s="473"/>
      <c r="Z182" s="473"/>
    </row>
    <row r="183" spans="1:26" ht="14.25" customHeight="1" x14ac:dyDescent="0.25">
      <c r="A183" s="473"/>
      <c r="B183" s="473"/>
      <c r="C183" s="473"/>
      <c r="D183" s="473"/>
      <c r="E183" s="473"/>
      <c r="F183" s="473"/>
      <c r="G183" s="473"/>
      <c r="H183" s="473"/>
      <c r="I183" s="473"/>
      <c r="J183" s="473"/>
      <c r="K183" s="473"/>
      <c r="L183" s="473"/>
      <c r="M183" s="473"/>
      <c r="N183" s="473"/>
      <c r="O183" s="473"/>
      <c r="P183" s="473"/>
      <c r="Q183" s="473"/>
      <c r="R183" s="473"/>
      <c r="S183" s="473"/>
      <c r="T183" s="473"/>
      <c r="U183" s="473"/>
      <c r="V183" s="473"/>
      <c r="W183" s="473"/>
      <c r="X183" s="473"/>
      <c r="Y183" s="473"/>
      <c r="Z183" s="473"/>
    </row>
    <row r="184" spans="1:26" ht="14.25" customHeight="1" x14ac:dyDescent="0.25">
      <c r="A184" s="473"/>
      <c r="B184" s="473"/>
      <c r="C184" s="473"/>
      <c r="D184" s="473"/>
      <c r="E184" s="473"/>
      <c r="F184" s="473"/>
      <c r="G184" s="473"/>
      <c r="H184" s="473"/>
      <c r="I184" s="473"/>
      <c r="J184" s="473"/>
      <c r="K184" s="473"/>
      <c r="L184" s="473"/>
      <c r="M184" s="473"/>
      <c r="N184" s="473"/>
      <c r="O184" s="473"/>
      <c r="P184" s="473"/>
      <c r="Q184" s="473"/>
      <c r="R184" s="473"/>
      <c r="S184" s="473"/>
      <c r="T184" s="473"/>
      <c r="U184" s="473"/>
      <c r="V184" s="473"/>
      <c r="W184" s="473"/>
      <c r="X184" s="473"/>
      <c r="Y184" s="473"/>
      <c r="Z184" s="473"/>
    </row>
    <row r="185" spans="1:26" ht="14.25" customHeight="1" x14ac:dyDescent="0.25">
      <c r="A185" s="473"/>
      <c r="B185" s="473"/>
      <c r="C185" s="473"/>
      <c r="D185" s="473"/>
      <c r="E185" s="473"/>
      <c r="F185" s="473"/>
      <c r="G185" s="473"/>
      <c r="H185" s="473"/>
      <c r="I185" s="473"/>
      <c r="J185" s="473"/>
      <c r="K185" s="473"/>
      <c r="L185" s="473"/>
      <c r="M185" s="473"/>
      <c r="N185" s="473"/>
      <c r="O185" s="473"/>
      <c r="P185" s="473"/>
      <c r="Q185" s="473"/>
      <c r="R185" s="473"/>
      <c r="S185" s="473"/>
      <c r="T185" s="473"/>
      <c r="U185" s="473"/>
      <c r="V185" s="473"/>
      <c r="W185" s="473"/>
      <c r="X185" s="473"/>
      <c r="Y185" s="473"/>
      <c r="Z185" s="473"/>
    </row>
    <row r="186" spans="1:26" ht="14.25" customHeight="1" x14ac:dyDescent="0.25">
      <c r="A186" s="473"/>
      <c r="B186" s="473"/>
      <c r="C186" s="473"/>
      <c r="D186" s="473"/>
      <c r="E186" s="473"/>
      <c r="F186" s="473"/>
      <c r="G186" s="473"/>
      <c r="H186" s="473"/>
      <c r="I186" s="473"/>
      <c r="J186" s="473"/>
      <c r="K186" s="473"/>
      <c r="L186" s="473"/>
      <c r="M186" s="473"/>
      <c r="N186" s="473"/>
      <c r="O186" s="473"/>
      <c r="P186" s="473"/>
      <c r="Q186" s="473"/>
      <c r="R186" s="473"/>
      <c r="S186" s="473"/>
      <c r="T186" s="473"/>
      <c r="U186" s="473"/>
      <c r="V186" s="473"/>
      <c r="W186" s="473"/>
      <c r="X186" s="473"/>
      <c r="Y186" s="473"/>
      <c r="Z186" s="473"/>
    </row>
    <row r="187" spans="1:26" ht="14.25" customHeight="1" x14ac:dyDescent="0.25">
      <c r="A187" s="473"/>
      <c r="B187" s="473"/>
      <c r="C187" s="473"/>
      <c r="D187" s="473"/>
      <c r="E187" s="473"/>
      <c r="F187" s="473"/>
      <c r="G187" s="473"/>
      <c r="H187" s="473"/>
      <c r="I187" s="473"/>
      <c r="J187" s="473"/>
      <c r="K187" s="473"/>
      <c r="L187" s="473"/>
      <c r="M187" s="473"/>
      <c r="N187" s="473"/>
      <c r="O187" s="473"/>
      <c r="P187" s="473"/>
      <c r="Q187" s="473"/>
      <c r="R187" s="473"/>
      <c r="S187" s="473"/>
      <c r="T187" s="473"/>
      <c r="U187" s="473"/>
      <c r="V187" s="473"/>
      <c r="W187" s="473"/>
      <c r="X187" s="473"/>
      <c r="Y187" s="473"/>
      <c r="Z187" s="473"/>
    </row>
    <row r="188" spans="1:26" ht="14.25" customHeight="1" x14ac:dyDescent="0.25">
      <c r="A188" s="473"/>
      <c r="B188" s="473"/>
      <c r="C188" s="473"/>
      <c r="D188" s="473"/>
      <c r="E188" s="473"/>
      <c r="F188" s="473"/>
      <c r="G188" s="473"/>
      <c r="H188" s="473"/>
      <c r="I188" s="473"/>
      <c r="J188" s="473"/>
      <c r="K188" s="473"/>
      <c r="L188" s="473"/>
      <c r="M188" s="473"/>
      <c r="N188" s="473"/>
      <c r="O188" s="473"/>
      <c r="P188" s="473"/>
      <c r="Q188" s="473"/>
      <c r="R188" s="473"/>
      <c r="S188" s="473"/>
      <c r="T188" s="473"/>
      <c r="U188" s="473"/>
      <c r="V188" s="473"/>
      <c r="W188" s="473"/>
      <c r="X188" s="473"/>
      <c r="Y188" s="473"/>
      <c r="Z188" s="473"/>
    </row>
    <row r="189" spans="1:26" ht="14.25" customHeight="1" x14ac:dyDescent="0.25">
      <c r="A189" s="473"/>
      <c r="B189" s="473"/>
      <c r="C189" s="473"/>
      <c r="D189" s="473"/>
      <c r="E189" s="473"/>
      <c r="F189" s="473"/>
      <c r="G189" s="473"/>
      <c r="H189" s="473"/>
      <c r="I189" s="473"/>
      <c r="J189" s="473"/>
      <c r="K189" s="473"/>
      <c r="L189" s="473"/>
      <c r="M189" s="473"/>
      <c r="N189" s="473"/>
      <c r="O189" s="473"/>
      <c r="P189" s="473"/>
      <c r="Q189" s="473"/>
      <c r="R189" s="473"/>
      <c r="S189" s="473"/>
      <c r="T189" s="473"/>
      <c r="U189" s="473"/>
      <c r="V189" s="473"/>
      <c r="W189" s="473"/>
      <c r="X189" s="473"/>
      <c r="Y189" s="473"/>
      <c r="Z189" s="473"/>
    </row>
    <row r="190" spans="1:26" ht="14.25" customHeight="1" x14ac:dyDescent="0.25">
      <c r="A190" s="473"/>
      <c r="B190" s="473"/>
      <c r="C190" s="473"/>
      <c r="D190" s="473"/>
      <c r="E190" s="473"/>
      <c r="F190" s="473"/>
      <c r="G190" s="473"/>
      <c r="H190" s="473"/>
      <c r="I190" s="473"/>
      <c r="J190" s="473"/>
      <c r="K190" s="473"/>
      <c r="L190" s="473"/>
      <c r="M190" s="473"/>
      <c r="N190" s="473"/>
      <c r="O190" s="473"/>
      <c r="P190" s="473"/>
      <c r="Q190" s="473"/>
      <c r="R190" s="473"/>
      <c r="S190" s="473"/>
      <c r="T190" s="473"/>
      <c r="U190" s="473"/>
      <c r="V190" s="473"/>
      <c r="W190" s="473"/>
      <c r="X190" s="473"/>
      <c r="Y190" s="473"/>
      <c r="Z190" s="473"/>
    </row>
    <row r="191" spans="1:26" ht="14.25" customHeight="1" x14ac:dyDescent="0.25">
      <c r="A191" s="473"/>
      <c r="B191" s="473"/>
      <c r="C191" s="473"/>
      <c r="D191" s="473"/>
      <c r="E191" s="473"/>
      <c r="F191" s="473"/>
      <c r="G191" s="473"/>
      <c r="H191" s="473"/>
      <c r="I191" s="473"/>
      <c r="J191" s="473"/>
      <c r="K191" s="473"/>
      <c r="L191" s="473"/>
      <c r="M191" s="473"/>
      <c r="N191" s="473"/>
      <c r="O191" s="473"/>
      <c r="P191" s="473"/>
      <c r="Q191" s="473"/>
      <c r="R191" s="473"/>
      <c r="S191" s="473"/>
      <c r="T191" s="473"/>
      <c r="U191" s="473"/>
      <c r="V191" s="473"/>
      <c r="W191" s="473"/>
      <c r="X191" s="473"/>
      <c r="Y191" s="473"/>
      <c r="Z191" s="473"/>
    </row>
    <row r="192" spans="1:26" ht="14.25" customHeight="1" x14ac:dyDescent="0.25">
      <c r="A192" s="473"/>
      <c r="B192" s="473"/>
      <c r="C192" s="473"/>
      <c r="D192" s="473"/>
      <c r="E192" s="473"/>
      <c r="F192" s="473"/>
      <c r="G192" s="473"/>
      <c r="H192" s="473"/>
      <c r="I192" s="473"/>
      <c r="J192" s="473"/>
      <c r="K192" s="473"/>
      <c r="L192" s="473"/>
      <c r="M192" s="473"/>
      <c r="N192" s="473"/>
      <c r="O192" s="473"/>
      <c r="P192" s="473"/>
      <c r="Q192" s="473"/>
      <c r="R192" s="473"/>
      <c r="S192" s="473"/>
      <c r="T192" s="473"/>
      <c r="U192" s="473"/>
      <c r="V192" s="473"/>
      <c r="W192" s="473"/>
      <c r="X192" s="473"/>
      <c r="Y192" s="473"/>
      <c r="Z192" s="473"/>
    </row>
    <row r="193" spans="1:26" ht="14.25" customHeight="1" x14ac:dyDescent="0.25">
      <c r="A193" s="473"/>
      <c r="B193" s="473"/>
      <c r="C193" s="473"/>
      <c r="D193" s="473"/>
      <c r="E193" s="473"/>
      <c r="F193" s="473"/>
      <c r="G193" s="473"/>
      <c r="H193" s="473"/>
      <c r="I193" s="473"/>
      <c r="J193" s="473"/>
      <c r="K193" s="473"/>
      <c r="L193" s="473"/>
      <c r="M193" s="473"/>
      <c r="N193" s="473"/>
      <c r="O193" s="473"/>
      <c r="P193" s="473"/>
      <c r="Q193" s="473"/>
      <c r="R193" s="473"/>
      <c r="S193" s="473"/>
      <c r="T193" s="473"/>
      <c r="U193" s="473"/>
      <c r="V193" s="473"/>
      <c r="W193" s="473"/>
      <c r="X193" s="473"/>
      <c r="Y193" s="473"/>
      <c r="Z193" s="473"/>
    </row>
    <row r="194" spans="1:26" ht="14.25" customHeight="1" x14ac:dyDescent="0.25">
      <c r="A194" s="473"/>
      <c r="B194" s="473"/>
      <c r="C194" s="473"/>
      <c r="D194" s="473"/>
      <c r="E194" s="473"/>
      <c r="F194" s="473"/>
      <c r="G194" s="473"/>
      <c r="H194" s="473"/>
      <c r="I194" s="473"/>
      <c r="J194" s="473"/>
      <c r="K194" s="473"/>
      <c r="L194" s="473"/>
      <c r="M194" s="473"/>
      <c r="N194" s="473"/>
      <c r="O194" s="473"/>
      <c r="P194" s="473"/>
      <c r="Q194" s="473"/>
      <c r="R194" s="473"/>
      <c r="S194" s="473"/>
      <c r="T194" s="473"/>
      <c r="U194" s="473"/>
      <c r="V194" s="473"/>
      <c r="W194" s="473"/>
      <c r="X194" s="473"/>
      <c r="Y194" s="473"/>
      <c r="Z194" s="473"/>
    </row>
    <row r="195" spans="1:26" ht="14.25" customHeight="1" x14ac:dyDescent="0.25">
      <c r="A195" s="473"/>
      <c r="B195" s="473"/>
      <c r="C195" s="473"/>
      <c r="D195" s="473"/>
      <c r="E195" s="473"/>
      <c r="F195" s="473"/>
      <c r="G195" s="473"/>
      <c r="H195" s="473"/>
      <c r="I195" s="473"/>
      <c r="J195" s="473"/>
      <c r="K195" s="473"/>
      <c r="L195" s="473"/>
      <c r="M195" s="473"/>
      <c r="N195" s="473"/>
      <c r="O195" s="473"/>
      <c r="P195" s="473"/>
      <c r="Q195" s="473"/>
      <c r="R195" s="473"/>
      <c r="S195" s="473"/>
      <c r="T195" s="473"/>
      <c r="U195" s="473"/>
      <c r="V195" s="473"/>
      <c r="W195" s="473"/>
      <c r="X195" s="473"/>
      <c r="Y195" s="473"/>
      <c r="Z195" s="473"/>
    </row>
    <row r="196" spans="1:26" ht="14.25" customHeight="1" x14ac:dyDescent="0.25">
      <c r="A196" s="473"/>
      <c r="B196" s="473"/>
      <c r="C196" s="473"/>
      <c r="D196" s="473"/>
      <c r="E196" s="473"/>
      <c r="F196" s="473"/>
      <c r="G196" s="473"/>
      <c r="H196" s="473"/>
      <c r="I196" s="473"/>
      <c r="J196" s="473"/>
      <c r="K196" s="473"/>
      <c r="L196" s="473"/>
      <c r="M196" s="473"/>
      <c r="N196" s="473"/>
      <c r="O196" s="473"/>
      <c r="P196" s="473"/>
      <c r="Q196" s="473"/>
      <c r="R196" s="473"/>
      <c r="S196" s="473"/>
      <c r="T196" s="473"/>
      <c r="U196" s="473"/>
      <c r="V196" s="473"/>
      <c r="W196" s="473"/>
      <c r="X196" s="473"/>
      <c r="Y196" s="473"/>
      <c r="Z196" s="473"/>
    </row>
    <row r="197" spans="1:26" ht="14.25" customHeight="1" x14ac:dyDescent="0.25">
      <c r="A197" s="473"/>
      <c r="B197" s="473"/>
      <c r="C197" s="473"/>
      <c r="D197" s="473"/>
      <c r="E197" s="473"/>
      <c r="F197" s="473"/>
      <c r="G197" s="473"/>
      <c r="H197" s="473"/>
      <c r="I197" s="473"/>
      <c r="J197" s="473"/>
      <c r="K197" s="473"/>
      <c r="L197" s="473"/>
      <c r="M197" s="473"/>
      <c r="N197" s="473"/>
      <c r="O197" s="473"/>
      <c r="P197" s="473"/>
      <c r="Q197" s="473"/>
      <c r="R197" s="473"/>
      <c r="S197" s="473"/>
      <c r="T197" s="473"/>
      <c r="U197" s="473"/>
      <c r="V197" s="473"/>
      <c r="W197" s="473"/>
      <c r="X197" s="473"/>
      <c r="Y197" s="473"/>
      <c r="Z197" s="473"/>
    </row>
    <row r="198" spans="1:26" ht="14.25" customHeight="1" x14ac:dyDescent="0.25">
      <c r="A198" s="473"/>
      <c r="B198" s="473"/>
      <c r="C198" s="473"/>
      <c r="D198" s="473"/>
      <c r="E198" s="473"/>
      <c r="F198" s="473"/>
      <c r="G198" s="473"/>
      <c r="H198" s="473"/>
      <c r="I198" s="473"/>
      <c r="J198" s="473"/>
      <c r="K198" s="473"/>
      <c r="L198" s="473"/>
      <c r="M198" s="473"/>
      <c r="N198" s="473"/>
      <c r="O198" s="473"/>
      <c r="P198" s="473"/>
      <c r="Q198" s="473"/>
      <c r="R198" s="473"/>
      <c r="S198" s="473"/>
      <c r="T198" s="473"/>
      <c r="U198" s="473"/>
      <c r="V198" s="473"/>
      <c r="W198" s="473"/>
      <c r="X198" s="473"/>
      <c r="Y198" s="473"/>
      <c r="Z198" s="473"/>
    </row>
    <row r="199" spans="1:26" ht="14.25" customHeight="1" x14ac:dyDescent="0.25">
      <c r="A199" s="473"/>
      <c r="B199" s="473"/>
      <c r="C199" s="473"/>
      <c r="D199" s="473"/>
      <c r="E199" s="473"/>
      <c r="F199" s="473"/>
      <c r="G199" s="473"/>
      <c r="H199" s="473"/>
      <c r="I199" s="473"/>
      <c r="J199" s="473"/>
      <c r="K199" s="473"/>
      <c r="L199" s="473"/>
      <c r="M199" s="473"/>
      <c r="N199" s="473"/>
      <c r="O199" s="473"/>
      <c r="P199" s="473"/>
      <c r="Q199" s="473"/>
      <c r="R199" s="473"/>
      <c r="S199" s="473"/>
      <c r="T199" s="473"/>
      <c r="U199" s="473"/>
      <c r="V199" s="473"/>
      <c r="W199" s="473"/>
      <c r="X199" s="473"/>
      <c r="Y199" s="473"/>
      <c r="Z199" s="473"/>
    </row>
    <row r="200" spans="1:26" ht="14.25" customHeight="1" x14ac:dyDescent="0.25">
      <c r="A200" s="473"/>
      <c r="B200" s="473"/>
      <c r="C200" s="473"/>
      <c r="D200" s="473"/>
      <c r="E200" s="473"/>
      <c r="F200" s="473"/>
      <c r="G200" s="473"/>
      <c r="H200" s="473"/>
      <c r="I200" s="473"/>
      <c r="J200" s="473"/>
      <c r="K200" s="473"/>
      <c r="L200" s="473"/>
      <c r="M200" s="473"/>
      <c r="N200" s="473"/>
      <c r="O200" s="473"/>
      <c r="P200" s="473"/>
      <c r="Q200" s="473"/>
      <c r="R200" s="473"/>
      <c r="S200" s="473"/>
      <c r="T200" s="473"/>
      <c r="U200" s="473"/>
      <c r="V200" s="473"/>
      <c r="W200" s="473"/>
      <c r="X200" s="473"/>
      <c r="Y200" s="473"/>
      <c r="Z200" s="473"/>
    </row>
    <row r="201" spans="1:26" ht="14.25" customHeight="1" x14ac:dyDescent="0.25">
      <c r="A201" s="473"/>
      <c r="B201" s="473"/>
      <c r="C201" s="473"/>
      <c r="D201" s="473"/>
      <c r="E201" s="473"/>
      <c r="F201" s="473"/>
      <c r="G201" s="473"/>
      <c r="H201" s="473"/>
      <c r="I201" s="473"/>
      <c r="J201" s="473"/>
      <c r="K201" s="473"/>
      <c r="L201" s="473"/>
      <c r="M201" s="473"/>
      <c r="N201" s="473"/>
      <c r="O201" s="473"/>
      <c r="P201" s="473"/>
      <c r="Q201" s="473"/>
      <c r="R201" s="473"/>
      <c r="S201" s="473"/>
      <c r="T201" s="473"/>
      <c r="U201" s="473"/>
      <c r="V201" s="473"/>
      <c r="W201" s="473"/>
      <c r="X201" s="473"/>
      <c r="Y201" s="473"/>
      <c r="Z201" s="473"/>
    </row>
    <row r="202" spans="1:26" ht="14.25" customHeight="1" x14ac:dyDescent="0.25">
      <c r="A202" s="473"/>
      <c r="B202" s="473"/>
      <c r="C202" s="473"/>
      <c r="D202" s="473"/>
      <c r="E202" s="473"/>
      <c r="F202" s="473"/>
      <c r="G202" s="473"/>
      <c r="H202" s="473"/>
      <c r="I202" s="473"/>
      <c r="J202" s="473"/>
      <c r="K202" s="473"/>
      <c r="L202" s="473"/>
      <c r="M202" s="473"/>
      <c r="N202" s="473"/>
      <c r="O202" s="473"/>
      <c r="P202" s="473"/>
      <c r="Q202" s="473"/>
      <c r="R202" s="473"/>
      <c r="S202" s="473"/>
      <c r="T202" s="473"/>
      <c r="U202" s="473"/>
      <c r="V202" s="473"/>
      <c r="W202" s="473"/>
      <c r="X202" s="473"/>
      <c r="Y202" s="473"/>
      <c r="Z202" s="473"/>
    </row>
    <row r="203" spans="1:26" ht="14.25" customHeight="1" x14ac:dyDescent="0.25">
      <c r="A203" s="473"/>
      <c r="B203" s="473"/>
      <c r="C203" s="473"/>
      <c r="D203" s="473"/>
      <c r="E203" s="473"/>
      <c r="F203" s="473"/>
      <c r="G203" s="473"/>
      <c r="H203" s="473"/>
      <c r="I203" s="473"/>
      <c r="J203" s="473"/>
      <c r="K203" s="473"/>
      <c r="L203" s="473"/>
      <c r="M203" s="473"/>
      <c r="N203" s="473"/>
      <c r="O203" s="473"/>
      <c r="P203" s="473"/>
      <c r="Q203" s="473"/>
      <c r="R203" s="473"/>
      <c r="S203" s="473"/>
      <c r="T203" s="473"/>
      <c r="U203" s="473"/>
      <c r="V203" s="473"/>
      <c r="W203" s="473"/>
      <c r="X203" s="473"/>
      <c r="Y203" s="473"/>
      <c r="Z203" s="473"/>
    </row>
    <row r="204" spans="1:26" ht="14.25" customHeight="1" x14ac:dyDescent="0.25">
      <c r="A204" s="473"/>
      <c r="B204" s="473"/>
      <c r="C204" s="473"/>
      <c r="D204" s="473"/>
      <c r="E204" s="473"/>
      <c r="F204" s="473"/>
      <c r="G204" s="473"/>
      <c r="H204" s="473"/>
      <c r="I204" s="473"/>
      <c r="J204" s="473"/>
      <c r="K204" s="473"/>
      <c r="L204" s="473"/>
      <c r="M204" s="473"/>
      <c r="N204" s="473"/>
      <c r="O204" s="473"/>
      <c r="P204" s="473"/>
      <c r="Q204" s="473"/>
      <c r="R204" s="473"/>
      <c r="S204" s="473"/>
      <c r="T204" s="473"/>
      <c r="U204" s="473"/>
      <c r="V204" s="473"/>
      <c r="W204" s="473"/>
      <c r="X204" s="473"/>
      <c r="Y204" s="473"/>
      <c r="Z204" s="473"/>
    </row>
    <row r="205" spans="1:26" ht="14.25" customHeight="1" x14ac:dyDescent="0.25">
      <c r="A205" s="473"/>
      <c r="B205" s="473"/>
      <c r="C205" s="473"/>
      <c r="D205" s="473"/>
      <c r="E205" s="473"/>
      <c r="F205" s="473"/>
      <c r="G205" s="473"/>
      <c r="H205" s="473"/>
      <c r="I205" s="473"/>
      <c r="J205" s="473"/>
      <c r="K205" s="473"/>
      <c r="L205" s="473"/>
      <c r="M205" s="473"/>
      <c r="N205" s="473"/>
      <c r="O205" s="473"/>
      <c r="P205" s="473"/>
      <c r="Q205" s="473"/>
      <c r="R205" s="473"/>
      <c r="S205" s="473"/>
      <c r="T205" s="473"/>
      <c r="U205" s="473"/>
      <c r="V205" s="473"/>
      <c r="W205" s="473"/>
      <c r="X205" s="473"/>
      <c r="Y205" s="473"/>
      <c r="Z205" s="473"/>
    </row>
    <row r="206" spans="1:26" ht="14.25" customHeight="1" x14ac:dyDescent="0.25">
      <c r="A206" s="473"/>
      <c r="B206" s="473"/>
      <c r="C206" s="473"/>
      <c r="D206" s="473"/>
      <c r="E206" s="473"/>
      <c r="F206" s="473"/>
      <c r="G206" s="473"/>
      <c r="H206" s="473"/>
      <c r="I206" s="473"/>
      <c r="J206" s="473"/>
      <c r="K206" s="473"/>
      <c r="L206" s="473"/>
      <c r="M206" s="473"/>
      <c r="N206" s="473"/>
      <c r="O206" s="473"/>
      <c r="P206" s="473"/>
      <c r="Q206" s="473"/>
      <c r="R206" s="473"/>
      <c r="S206" s="473"/>
      <c r="T206" s="473"/>
      <c r="U206" s="473"/>
      <c r="V206" s="473"/>
      <c r="W206" s="473"/>
      <c r="X206" s="473"/>
      <c r="Y206" s="473"/>
      <c r="Z206" s="473"/>
    </row>
    <row r="207" spans="1:26" ht="14.25" customHeight="1" x14ac:dyDescent="0.25">
      <c r="A207" s="473"/>
      <c r="B207" s="473"/>
      <c r="C207" s="473"/>
      <c r="D207" s="473"/>
      <c r="E207" s="473"/>
      <c r="F207" s="473"/>
      <c r="G207" s="473"/>
      <c r="H207" s="473"/>
      <c r="I207" s="473"/>
      <c r="J207" s="473"/>
      <c r="K207" s="473"/>
      <c r="L207" s="473"/>
      <c r="M207" s="473"/>
      <c r="N207" s="473"/>
      <c r="O207" s="473"/>
      <c r="P207" s="473"/>
      <c r="Q207" s="473"/>
      <c r="R207" s="473"/>
      <c r="S207" s="473"/>
      <c r="T207" s="473"/>
      <c r="U207" s="473"/>
      <c r="V207" s="473"/>
      <c r="W207" s="473"/>
      <c r="X207" s="473"/>
      <c r="Y207" s="473"/>
      <c r="Z207" s="473"/>
    </row>
    <row r="208" spans="1:26" ht="14.25" customHeight="1" x14ac:dyDescent="0.25">
      <c r="A208" s="473"/>
      <c r="B208" s="473"/>
      <c r="C208" s="473"/>
      <c r="D208" s="473"/>
      <c r="E208" s="473"/>
      <c r="F208" s="473"/>
      <c r="G208" s="473"/>
      <c r="H208" s="473"/>
      <c r="I208" s="473"/>
      <c r="J208" s="473"/>
      <c r="K208" s="473"/>
      <c r="L208" s="473"/>
      <c r="M208" s="473"/>
      <c r="N208" s="473"/>
      <c r="O208" s="473"/>
      <c r="P208" s="473"/>
      <c r="Q208" s="473"/>
      <c r="R208" s="473"/>
      <c r="S208" s="473"/>
      <c r="T208" s="473"/>
      <c r="U208" s="473"/>
      <c r="V208" s="473"/>
      <c r="W208" s="473"/>
      <c r="X208" s="473"/>
      <c r="Y208" s="473"/>
      <c r="Z208" s="473"/>
    </row>
    <row r="209" spans="1:26" ht="14.25" customHeight="1" x14ac:dyDescent="0.25">
      <c r="A209" s="473"/>
      <c r="B209" s="473"/>
      <c r="C209" s="473"/>
      <c r="D209" s="473"/>
      <c r="E209" s="473"/>
      <c r="F209" s="473"/>
      <c r="G209" s="473"/>
      <c r="H209" s="473"/>
      <c r="I209" s="473"/>
      <c r="J209" s="473"/>
      <c r="K209" s="473"/>
      <c r="L209" s="473"/>
      <c r="M209" s="473"/>
      <c r="N209" s="473"/>
      <c r="O209" s="473"/>
      <c r="P209" s="473"/>
      <c r="Q209" s="473"/>
      <c r="R209" s="473"/>
      <c r="S209" s="473"/>
      <c r="T209" s="473"/>
      <c r="U209" s="473"/>
      <c r="V209" s="473"/>
      <c r="W209" s="473"/>
      <c r="X209" s="473"/>
      <c r="Y209" s="473"/>
      <c r="Z209" s="473"/>
    </row>
    <row r="210" spans="1:26" ht="14.25" customHeight="1" x14ac:dyDescent="0.25">
      <c r="A210" s="473"/>
      <c r="B210" s="473"/>
      <c r="C210" s="473"/>
      <c r="D210" s="473"/>
      <c r="E210" s="473"/>
      <c r="F210" s="473"/>
      <c r="G210" s="473"/>
      <c r="H210" s="473"/>
      <c r="I210" s="473"/>
      <c r="J210" s="473"/>
      <c r="K210" s="473"/>
      <c r="L210" s="473"/>
      <c r="M210" s="473"/>
      <c r="N210" s="473"/>
      <c r="O210" s="473"/>
      <c r="P210" s="473"/>
      <c r="Q210" s="473"/>
      <c r="R210" s="473"/>
      <c r="S210" s="473"/>
      <c r="T210" s="473"/>
      <c r="U210" s="473"/>
      <c r="V210" s="473"/>
      <c r="W210" s="473"/>
      <c r="X210" s="473"/>
      <c r="Y210" s="473"/>
      <c r="Z210" s="473"/>
    </row>
    <row r="211" spans="1:26" ht="14.25" customHeight="1" x14ac:dyDescent="0.25">
      <c r="A211" s="473"/>
      <c r="B211" s="473"/>
      <c r="C211" s="473"/>
      <c r="D211" s="473"/>
      <c r="E211" s="473"/>
      <c r="F211" s="473"/>
      <c r="G211" s="473"/>
      <c r="H211" s="473"/>
      <c r="I211" s="473"/>
      <c r="J211" s="473"/>
      <c r="K211" s="473"/>
      <c r="L211" s="473"/>
      <c r="M211" s="473"/>
      <c r="N211" s="473"/>
      <c r="O211" s="473"/>
      <c r="P211" s="473"/>
      <c r="Q211" s="473"/>
      <c r="R211" s="473"/>
      <c r="S211" s="473"/>
      <c r="T211" s="473"/>
      <c r="U211" s="473"/>
      <c r="V211" s="473"/>
      <c r="W211" s="473"/>
      <c r="X211" s="473"/>
      <c r="Y211" s="473"/>
      <c r="Z211" s="473"/>
    </row>
    <row r="212" spans="1:26" ht="14.25" customHeight="1" x14ac:dyDescent="0.25">
      <c r="A212" s="473"/>
      <c r="B212" s="473"/>
      <c r="C212" s="473"/>
      <c r="D212" s="473"/>
      <c r="E212" s="473"/>
      <c r="F212" s="473"/>
      <c r="G212" s="473"/>
      <c r="H212" s="473"/>
      <c r="I212" s="473"/>
      <c r="J212" s="473"/>
      <c r="K212" s="473"/>
      <c r="L212" s="473"/>
      <c r="M212" s="473"/>
      <c r="N212" s="473"/>
      <c r="O212" s="473"/>
      <c r="P212" s="473"/>
      <c r="Q212" s="473"/>
      <c r="R212" s="473"/>
      <c r="S212" s="473"/>
      <c r="T212" s="473"/>
      <c r="U212" s="473"/>
      <c r="V212" s="473"/>
      <c r="W212" s="473"/>
      <c r="X212" s="473"/>
      <c r="Y212" s="473"/>
      <c r="Z212" s="473"/>
    </row>
    <row r="213" spans="1:26" ht="14.25" customHeight="1" x14ac:dyDescent="0.25">
      <c r="A213" s="473"/>
      <c r="B213" s="473"/>
      <c r="C213" s="473"/>
      <c r="D213" s="473"/>
      <c r="E213" s="473"/>
      <c r="F213" s="473"/>
      <c r="G213" s="473"/>
      <c r="H213" s="473"/>
      <c r="I213" s="473"/>
      <c r="J213" s="473"/>
      <c r="K213" s="473"/>
      <c r="L213" s="473"/>
      <c r="M213" s="473"/>
      <c r="N213" s="473"/>
      <c r="O213" s="473"/>
      <c r="P213" s="473"/>
      <c r="Q213" s="473"/>
      <c r="R213" s="473"/>
      <c r="S213" s="473"/>
      <c r="T213" s="473"/>
      <c r="U213" s="473"/>
      <c r="V213" s="473"/>
      <c r="W213" s="473"/>
      <c r="X213" s="473"/>
      <c r="Y213" s="473"/>
      <c r="Z213" s="473"/>
    </row>
    <row r="214" spans="1:26" ht="14.25" customHeight="1" x14ac:dyDescent="0.25">
      <c r="A214" s="473"/>
      <c r="B214" s="473"/>
      <c r="C214" s="473"/>
      <c r="D214" s="473"/>
      <c r="E214" s="473"/>
      <c r="F214" s="473"/>
      <c r="G214" s="473"/>
      <c r="H214" s="473"/>
      <c r="I214" s="473"/>
      <c r="J214" s="473"/>
      <c r="K214" s="473"/>
      <c r="L214" s="473"/>
      <c r="M214" s="473"/>
      <c r="N214" s="473"/>
      <c r="O214" s="473"/>
      <c r="P214" s="473"/>
      <c r="Q214" s="473"/>
      <c r="R214" s="473"/>
      <c r="S214" s="473"/>
      <c r="T214" s="473"/>
      <c r="U214" s="473"/>
      <c r="V214" s="473"/>
      <c r="W214" s="473"/>
      <c r="X214" s="473"/>
      <c r="Y214" s="473"/>
      <c r="Z214" s="473"/>
    </row>
    <row r="215" spans="1:26" ht="14.25" customHeight="1" x14ac:dyDescent="0.25">
      <c r="A215" s="473"/>
      <c r="B215" s="473"/>
      <c r="C215" s="473"/>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row>
    <row r="216" spans="1:26" ht="14.25" customHeight="1" x14ac:dyDescent="0.25">
      <c r="A216" s="473"/>
      <c r="B216" s="473"/>
      <c r="C216" s="473"/>
      <c r="D216" s="473"/>
      <c r="E216" s="473"/>
      <c r="F216" s="473"/>
      <c r="G216" s="473"/>
      <c r="H216" s="473"/>
      <c r="I216" s="473"/>
      <c r="J216" s="473"/>
      <c r="K216" s="473"/>
      <c r="L216" s="473"/>
      <c r="M216" s="473"/>
      <c r="N216" s="473"/>
      <c r="O216" s="473"/>
      <c r="P216" s="473"/>
      <c r="Q216" s="473"/>
      <c r="R216" s="473"/>
      <c r="S216" s="473"/>
      <c r="T216" s="473"/>
      <c r="U216" s="473"/>
      <c r="V216" s="473"/>
      <c r="W216" s="473"/>
      <c r="X216" s="473"/>
      <c r="Y216" s="473"/>
      <c r="Z216" s="473"/>
    </row>
    <row r="217" spans="1:26" ht="14.25" customHeight="1" x14ac:dyDescent="0.25">
      <c r="A217" s="473"/>
      <c r="B217" s="473"/>
      <c r="C217" s="473"/>
      <c r="D217" s="473"/>
      <c r="E217" s="473"/>
      <c r="F217" s="473"/>
      <c r="G217" s="473"/>
      <c r="H217" s="473"/>
      <c r="I217" s="473"/>
      <c r="J217" s="473"/>
      <c r="K217" s="473"/>
      <c r="L217" s="473"/>
      <c r="M217" s="473"/>
      <c r="N217" s="473"/>
      <c r="O217" s="473"/>
      <c r="P217" s="473"/>
      <c r="Q217" s="473"/>
      <c r="R217" s="473"/>
      <c r="S217" s="473"/>
      <c r="T217" s="473"/>
      <c r="U217" s="473"/>
      <c r="V217" s="473"/>
      <c r="W217" s="473"/>
      <c r="X217" s="473"/>
      <c r="Y217" s="473"/>
      <c r="Z217" s="473"/>
    </row>
    <row r="218" spans="1:26" ht="14.25" customHeight="1" x14ac:dyDescent="0.25">
      <c r="A218" s="473"/>
      <c r="B218" s="473"/>
      <c r="C218" s="473"/>
      <c r="D218" s="473"/>
      <c r="E218" s="473"/>
      <c r="F218" s="473"/>
      <c r="G218" s="473"/>
      <c r="H218" s="473"/>
      <c r="I218" s="473"/>
      <c r="J218" s="473"/>
      <c r="K218" s="473"/>
      <c r="L218" s="473"/>
      <c r="M218" s="473"/>
      <c r="N218" s="473"/>
      <c r="O218" s="473"/>
      <c r="P218" s="473"/>
      <c r="Q218" s="473"/>
      <c r="R218" s="473"/>
      <c r="S218" s="473"/>
      <c r="T218" s="473"/>
      <c r="U218" s="473"/>
      <c r="V218" s="473"/>
      <c r="W218" s="473"/>
      <c r="X218" s="473"/>
      <c r="Y218" s="473"/>
      <c r="Z218" s="473"/>
    </row>
    <row r="219" spans="1:26" ht="14.25" customHeight="1" x14ac:dyDescent="0.25">
      <c r="A219" s="473"/>
      <c r="B219" s="473"/>
      <c r="C219" s="473"/>
      <c r="D219" s="473"/>
      <c r="E219" s="473"/>
      <c r="F219" s="473"/>
      <c r="G219" s="473"/>
      <c r="H219" s="473"/>
      <c r="I219" s="473"/>
      <c r="J219" s="473"/>
      <c r="K219" s="473"/>
      <c r="L219" s="473"/>
      <c r="M219" s="473"/>
      <c r="N219" s="473"/>
      <c r="O219" s="473"/>
      <c r="P219" s="473"/>
      <c r="Q219" s="473"/>
      <c r="R219" s="473"/>
      <c r="S219" s="473"/>
      <c r="T219" s="473"/>
      <c r="U219" s="473"/>
      <c r="V219" s="473"/>
      <c r="W219" s="473"/>
      <c r="X219" s="473"/>
      <c r="Y219" s="473"/>
      <c r="Z219" s="473"/>
    </row>
    <row r="220" spans="1:26" ht="14.25" customHeight="1" x14ac:dyDescent="0.25">
      <c r="A220" s="473"/>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row>
    <row r="221" spans="1:26" ht="14.25" customHeight="1" x14ac:dyDescent="0.25">
      <c r="A221" s="473"/>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row>
    <row r="222" spans="1:26" ht="14.25" customHeight="1" x14ac:dyDescent="0.25">
      <c r="A222" s="473"/>
      <c r="B222" s="473"/>
      <c r="C222" s="473"/>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row>
    <row r="223" spans="1:26" ht="14.25" customHeight="1" x14ac:dyDescent="0.25">
      <c r="A223" s="473"/>
      <c r="B223" s="473"/>
      <c r="C223" s="473"/>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row>
    <row r="224" spans="1:26" ht="14.25" customHeight="1" x14ac:dyDescent="0.25">
      <c r="A224" s="473"/>
      <c r="B224" s="473"/>
      <c r="C224" s="473"/>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row>
    <row r="225" spans="1:26" ht="14.25" customHeight="1" x14ac:dyDescent="0.25">
      <c r="A225" s="473"/>
      <c r="B225" s="473"/>
      <c r="C225" s="473"/>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row>
    <row r="226" spans="1:26" ht="14.25" customHeight="1" x14ac:dyDescent="0.25">
      <c r="A226" s="473"/>
      <c r="B226" s="473"/>
      <c r="C226" s="473"/>
      <c r="D226" s="473"/>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row>
    <row r="227" spans="1:26" ht="14.25" customHeight="1" x14ac:dyDescent="0.25">
      <c r="A227" s="473"/>
      <c r="B227" s="473"/>
      <c r="C227" s="473"/>
      <c r="D227" s="473"/>
      <c r="E227" s="473"/>
      <c r="F227" s="473"/>
      <c r="G227" s="473"/>
      <c r="H227" s="473"/>
      <c r="I227" s="473"/>
      <c r="J227" s="473"/>
      <c r="K227" s="473"/>
      <c r="L227" s="473"/>
      <c r="M227" s="473"/>
      <c r="N227" s="473"/>
      <c r="O227" s="473"/>
      <c r="P227" s="473"/>
      <c r="Q227" s="473"/>
      <c r="R227" s="473"/>
      <c r="S227" s="473"/>
      <c r="T227" s="473"/>
      <c r="U227" s="473"/>
      <c r="V227" s="473"/>
      <c r="W227" s="473"/>
      <c r="X227" s="473"/>
      <c r="Y227" s="473"/>
      <c r="Z227" s="473"/>
    </row>
    <row r="228" spans="1:26" ht="14.25" customHeight="1" x14ac:dyDescent="0.25">
      <c r="A228" s="473"/>
      <c r="B228" s="473"/>
      <c r="C228" s="473"/>
      <c r="D228" s="473"/>
      <c r="E228" s="473"/>
      <c r="F228" s="473"/>
      <c r="G228" s="473"/>
      <c r="H228" s="473"/>
      <c r="I228" s="473"/>
      <c r="J228" s="473"/>
      <c r="K228" s="473"/>
      <c r="L228" s="473"/>
      <c r="M228" s="473"/>
      <c r="N228" s="473"/>
      <c r="O228" s="473"/>
      <c r="P228" s="473"/>
      <c r="Q228" s="473"/>
      <c r="R228" s="473"/>
      <c r="S228" s="473"/>
      <c r="T228" s="473"/>
      <c r="U228" s="473"/>
      <c r="V228" s="473"/>
      <c r="W228" s="473"/>
      <c r="X228" s="473"/>
      <c r="Y228" s="473"/>
      <c r="Z228" s="473"/>
    </row>
    <row r="229" spans="1:26" ht="14.25" customHeight="1" x14ac:dyDescent="0.25">
      <c r="A229" s="473"/>
      <c r="B229" s="473"/>
      <c r="C229" s="473"/>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row>
    <row r="230" spans="1:26" ht="14.25" customHeight="1" x14ac:dyDescent="0.25">
      <c r="A230" s="473"/>
      <c r="B230" s="473"/>
      <c r="C230" s="473"/>
      <c r="D230" s="473"/>
      <c r="E230" s="473"/>
      <c r="F230" s="473"/>
      <c r="G230" s="473"/>
      <c r="H230" s="473"/>
      <c r="I230" s="473"/>
      <c r="J230" s="473"/>
      <c r="K230" s="473"/>
      <c r="L230" s="473"/>
      <c r="M230" s="473"/>
      <c r="N230" s="473"/>
      <c r="O230" s="473"/>
      <c r="P230" s="473"/>
      <c r="Q230" s="473"/>
      <c r="R230" s="473"/>
      <c r="S230" s="473"/>
      <c r="T230" s="473"/>
      <c r="U230" s="473"/>
      <c r="V230" s="473"/>
      <c r="W230" s="473"/>
      <c r="X230" s="473"/>
      <c r="Y230" s="473"/>
      <c r="Z230" s="473"/>
    </row>
    <row r="231" spans="1:26" ht="14.25" customHeight="1" x14ac:dyDescent="0.25">
      <c r="A231" s="473"/>
      <c r="B231" s="473"/>
      <c r="C231" s="473"/>
      <c r="D231" s="473"/>
      <c r="E231" s="473"/>
      <c r="F231" s="473"/>
      <c r="G231" s="473"/>
      <c r="H231" s="473"/>
      <c r="I231" s="473"/>
      <c r="J231" s="473"/>
      <c r="K231" s="473"/>
      <c r="L231" s="473"/>
      <c r="M231" s="473"/>
      <c r="N231" s="473"/>
      <c r="O231" s="473"/>
      <c r="P231" s="473"/>
      <c r="Q231" s="473"/>
      <c r="R231" s="473"/>
      <c r="S231" s="473"/>
      <c r="T231" s="473"/>
      <c r="U231" s="473"/>
      <c r="V231" s="473"/>
      <c r="W231" s="473"/>
      <c r="X231" s="473"/>
      <c r="Y231" s="473"/>
      <c r="Z231" s="473"/>
    </row>
    <row r="232" spans="1:26" ht="14.25" customHeight="1" x14ac:dyDescent="0.25">
      <c r="A232" s="473"/>
      <c r="B232" s="473"/>
      <c r="C232" s="473"/>
      <c r="D232" s="473"/>
      <c r="E232" s="473"/>
      <c r="F232" s="473"/>
      <c r="G232" s="473"/>
      <c r="H232" s="473"/>
      <c r="I232" s="473"/>
      <c r="J232" s="473"/>
      <c r="K232" s="473"/>
      <c r="L232" s="473"/>
      <c r="M232" s="473"/>
      <c r="N232" s="473"/>
      <c r="O232" s="473"/>
      <c r="P232" s="473"/>
      <c r="Q232" s="473"/>
      <c r="R232" s="473"/>
      <c r="S232" s="473"/>
      <c r="T232" s="473"/>
      <c r="U232" s="473"/>
      <c r="V232" s="473"/>
      <c r="W232" s="473"/>
      <c r="X232" s="473"/>
      <c r="Y232" s="473"/>
      <c r="Z232" s="473"/>
    </row>
    <row r="233" spans="1:26" ht="14.25" customHeight="1" x14ac:dyDescent="0.25">
      <c r="A233" s="473"/>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row>
    <row r="234" spans="1:26" ht="14.25" customHeight="1" x14ac:dyDescent="0.25">
      <c r="A234" s="473"/>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row>
    <row r="235" spans="1:26" ht="14.25" customHeight="1" x14ac:dyDescent="0.25">
      <c r="A235" s="473"/>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row>
    <row r="236" spans="1:26" ht="14.25" customHeight="1" x14ac:dyDescent="0.25">
      <c r="A236" s="473"/>
      <c r="B236" s="473"/>
      <c r="C236" s="473"/>
      <c r="D236" s="473"/>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row>
    <row r="237" spans="1:26" ht="14.25" customHeight="1" x14ac:dyDescent="0.25">
      <c r="A237" s="473"/>
      <c r="B237" s="473"/>
      <c r="C237" s="473"/>
      <c r="D237" s="473"/>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row>
    <row r="238" spans="1:26" ht="14.25" customHeight="1" x14ac:dyDescent="0.25">
      <c r="A238" s="473"/>
      <c r="B238" s="473"/>
      <c r="C238" s="473"/>
      <c r="D238" s="473"/>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row>
    <row r="239" spans="1:26" ht="14.25" customHeight="1" x14ac:dyDescent="0.25">
      <c r="A239" s="473"/>
      <c r="B239" s="473"/>
      <c r="C239" s="473"/>
      <c r="D239" s="473"/>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row>
    <row r="240" spans="1:26" ht="14.25" customHeight="1" x14ac:dyDescent="0.25">
      <c r="A240" s="473"/>
      <c r="B240" s="473"/>
      <c r="C240" s="473"/>
      <c r="D240" s="473"/>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row>
    <row r="241" spans="1:26" ht="14.25" customHeight="1" x14ac:dyDescent="0.25">
      <c r="A241" s="473"/>
      <c r="B241" s="473"/>
      <c r="C241" s="473"/>
      <c r="D241" s="473"/>
      <c r="E241" s="473"/>
      <c r="F241" s="473"/>
      <c r="G241" s="473"/>
      <c r="H241" s="473"/>
      <c r="I241" s="473"/>
      <c r="J241" s="473"/>
      <c r="K241" s="473"/>
      <c r="L241" s="473"/>
      <c r="M241" s="473"/>
      <c r="N241" s="473"/>
      <c r="O241" s="473"/>
      <c r="P241" s="473"/>
      <c r="Q241" s="473"/>
      <c r="R241" s="473"/>
      <c r="S241" s="473"/>
      <c r="T241" s="473"/>
      <c r="U241" s="473"/>
      <c r="V241" s="473"/>
      <c r="W241" s="473"/>
      <c r="X241" s="473"/>
      <c r="Y241" s="473"/>
      <c r="Z241" s="473"/>
    </row>
    <row r="242" spans="1:26" ht="14.25" customHeight="1" x14ac:dyDescent="0.25">
      <c r="A242" s="473"/>
      <c r="B242" s="473"/>
      <c r="C242" s="473"/>
      <c r="D242" s="473"/>
      <c r="E242" s="473"/>
      <c r="F242" s="473"/>
      <c r="G242" s="473"/>
      <c r="H242" s="473"/>
      <c r="I242" s="473"/>
      <c r="J242" s="473"/>
      <c r="K242" s="473"/>
      <c r="L242" s="473"/>
      <c r="M242" s="473"/>
      <c r="N242" s="473"/>
      <c r="O242" s="473"/>
      <c r="P242" s="473"/>
      <c r="Q242" s="473"/>
      <c r="R242" s="473"/>
      <c r="S242" s="473"/>
      <c r="T242" s="473"/>
      <c r="U242" s="473"/>
      <c r="V242" s="473"/>
      <c r="W242" s="473"/>
      <c r="X242" s="473"/>
      <c r="Y242" s="473"/>
      <c r="Z242" s="473"/>
    </row>
    <row r="243" spans="1:26" ht="14.25" customHeight="1" x14ac:dyDescent="0.25">
      <c r="A243" s="473"/>
      <c r="B243" s="473"/>
      <c r="C243" s="473"/>
      <c r="D243" s="473"/>
      <c r="E243" s="473"/>
      <c r="F243" s="473"/>
      <c r="G243" s="473"/>
      <c r="H243" s="473"/>
      <c r="I243" s="473"/>
      <c r="J243" s="473"/>
      <c r="K243" s="473"/>
      <c r="L243" s="473"/>
      <c r="M243" s="473"/>
      <c r="N243" s="473"/>
      <c r="O243" s="473"/>
      <c r="P243" s="473"/>
      <c r="Q243" s="473"/>
      <c r="R243" s="473"/>
      <c r="S243" s="473"/>
      <c r="T243" s="473"/>
      <c r="U243" s="473"/>
      <c r="V243" s="473"/>
      <c r="W243" s="473"/>
      <c r="X243" s="473"/>
      <c r="Y243" s="473"/>
      <c r="Z243" s="473"/>
    </row>
    <row r="244" spans="1:26" ht="14.25" customHeight="1" x14ac:dyDescent="0.25">
      <c r="A244" s="473"/>
      <c r="B244" s="473"/>
      <c r="C244" s="473"/>
      <c r="D244" s="473"/>
      <c r="E244" s="473"/>
      <c r="F244" s="473"/>
      <c r="G244" s="473"/>
      <c r="H244" s="473"/>
      <c r="I244" s="473"/>
      <c r="J244" s="473"/>
      <c r="K244" s="473"/>
      <c r="L244" s="473"/>
      <c r="M244" s="473"/>
      <c r="N244" s="473"/>
      <c r="O244" s="473"/>
      <c r="P244" s="473"/>
      <c r="Q244" s="473"/>
      <c r="R244" s="473"/>
      <c r="S244" s="473"/>
      <c r="T244" s="473"/>
      <c r="U244" s="473"/>
      <c r="V244" s="473"/>
      <c r="W244" s="473"/>
      <c r="X244" s="473"/>
      <c r="Y244" s="473"/>
      <c r="Z244" s="473"/>
    </row>
    <row r="245" spans="1:26" ht="14.25" customHeight="1" x14ac:dyDescent="0.25">
      <c r="A245" s="473"/>
      <c r="B245" s="473"/>
      <c r="C245" s="473"/>
      <c r="D245" s="473"/>
      <c r="E245" s="473"/>
      <c r="F245" s="473"/>
      <c r="G245" s="473"/>
      <c r="H245" s="473"/>
      <c r="I245" s="473"/>
      <c r="J245" s="473"/>
      <c r="K245" s="473"/>
      <c r="L245" s="473"/>
      <c r="M245" s="473"/>
      <c r="N245" s="473"/>
      <c r="O245" s="473"/>
      <c r="P245" s="473"/>
      <c r="Q245" s="473"/>
      <c r="R245" s="473"/>
      <c r="S245" s="473"/>
      <c r="T245" s="473"/>
      <c r="U245" s="473"/>
      <c r="V245" s="473"/>
      <c r="W245" s="473"/>
      <c r="X245" s="473"/>
      <c r="Y245" s="473"/>
      <c r="Z245" s="473"/>
    </row>
    <row r="246" spans="1:26" ht="14.25" customHeight="1" x14ac:dyDescent="0.25">
      <c r="A246" s="473"/>
      <c r="B246" s="473"/>
      <c r="C246" s="473"/>
      <c r="D246" s="473"/>
      <c r="E246" s="473"/>
      <c r="F246" s="473"/>
      <c r="G246" s="473"/>
      <c r="H246" s="473"/>
      <c r="I246" s="473"/>
      <c r="J246" s="473"/>
      <c r="K246" s="473"/>
      <c r="L246" s="473"/>
      <c r="M246" s="473"/>
      <c r="N246" s="473"/>
      <c r="O246" s="473"/>
      <c r="P246" s="473"/>
      <c r="Q246" s="473"/>
      <c r="R246" s="473"/>
      <c r="S246" s="473"/>
      <c r="T246" s="473"/>
      <c r="U246" s="473"/>
      <c r="V246" s="473"/>
      <c r="W246" s="473"/>
      <c r="X246" s="473"/>
      <c r="Y246" s="473"/>
      <c r="Z246" s="473"/>
    </row>
    <row r="247" spans="1:26" ht="14.25" customHeight="1" x14ac:dyDescent="0.25">
      <c r="A247" s="473"/>
      <c r="B247" s="473"/>
      <c r="C247" s="473"/>
      <c r="D247" s="473"/>
      <c r="E247" s="473"/>
      <c r="F247" s="473"/>
      <c r="G247" s="473"/>
      <c r="H247" s="473"/>
      <c r="I247" s="473"/>
      <c r="J247" s="473"/>
      <c r="K247" s="473"/>
      <c r="L247" s="473"/>
      <c r="M247" s="473"/>
      <c r="N247" s="473"/>
      <c r="O247" s="473"/>
      <c r="P247" s="473"/>
      <c r="Q247" s="473"/>
      <c r="R247" s="473"/>
      <c r="S247" s="473"/>
      <c r="T247" s="473"/>
      <c r="U247" s="473"/>
      <c r="V247" s="473"/>
      <c r="W247" s="473"/>
      <c r="X247" s="473"/>
      <c r="Y247" s="473"/>
      <c r="Z247" s="473"/>
    </row>
    <row r="248" spans="1:26" ht="14.25" customHeight="1" x14ac:dyDescent="0.25">
      <c r="A248" s="473"/>
      <c r="B248" s="473"/>
      <c r="C248" s="473"/>
      <c r="D248" s="473"/>
      <c r="E248" s="473"/>
      <c r="F248" s="473"/>
      <c r="G248" s="473"/>
      <c r="H248" s="473"/>
      <c r="I248" s="473"/>
      <c r="J248" s="473"/>
      <c r="K248" s="473"/>
      <c r="L248" s="473"/>
      <c r="M248" s="473"/>
      <c r="N248" s="473"/>
      <c r="O248" s="473"/>
      <c r="P248" s="473"/>
      <c r="Q248" s="473"/>
      <c r="R248" s="473"/>
      <c r="S248" s="473"/>
      <c r="T248" s="473"/>
      <c r="U248" s="473"/>
      <c r="V248" s="473"/>
      <c r="W248" s="473"/>
      <c r="X248" s="473"/>
      <c r="Y248" s="473"/>
      <c r="Z248" s="473"/>
    </row>
    <row r="249" spans="1:26" ht="14.25" customHeight="1" x14ac:dyDescent="0.25">
      <c r="A249" s="473"/>
      <c r="B249" s="473"/>
      <c r="C249" s="473"/>
      <c r="D249" s="473"/>
      <c r="E249" s="473"/>
      <c r="F249" s="473"/>
      <c r="G249" s="473"/>
      <c r="H249" s="473"/>
      <c r="I249" s="473"/>
      <c r="J249" s="473"/>
      <c r="K249" s="473"/>
      <c r="L249" s="473"/>
      <c r="M249" s="473"/>
      <c r="N249" s="473"/>
      <c r="O249" s="473"/>
      <c r="P249" s="473"/>
      <c r="Q249" s="473"/>
      <c r="R249" s="473"/>
      <c r="S249" s="473"/>
      <c r="T249" s="473"/>
      <c r="U249" s="473"/>
      <c r="V249" s="473"/>
      <c r="W249" s="473"/>
      <c r="X249" s="473"/>
      <c r="Y249" s="473"/>
      <c r="Z249" s="473"/>
    </row>
    <row r="250" spans="1:26" ht="14.25" customHeight="1" x14ac:dyDescent="0.25">
      <c r="A250" s="473"/>
      <c r="B250" s="473"/>
      <c r="C250" s="473"/>
      <c r="D250" s="473"/>
      <c r="E250" s="473"/>
      <c r="F250" s="473"/>
      <c r="G250" s="473"/>
      <c r="H250" s="473"/>
      <c r="I250" s="473"/>
      <c r="J250" s="473"/>
      <c r="K250" s="473"/>
      <c r="L250" s="473"/>
      <c r="M250" s="473"/>
      <c r="N250" s="473"/>
      <c r="O250" s="473"/>
      <c r="P250" s="473"/>
      <c r="Q250" s="473"/>
      <c r="R250" s="473"/>
      <c r="S250" s="473"/>
      <c r="T250" s="473"/>
      <c r="U250" s="473"/>
      <c r="V250" s="473"/>
      <c r="W250" s="473"/>
      <c r="X250" s="473"/>
      <c r="Y250" s="473"/>
      <c r="Z250" s="473"/>
    </row>
    <row r="251" spans="1:26" ht="14.25" customHeight="1" x14ac:dyDescent="0.25">
      <c r="A251" s="473"/>
      <c r="B251" s="473"/>
      <c r="C251" s="473"/>
      <c r="D251" s="473"/>
      <c r="E251" s="473"/>
      <c r="F251" s="473"/>
      <c r="G251" s="473"/>
      <c r="H251" s="473"/>
      <c r="I251" s="473"/>
      <c r="J251" s="473"/>
      <c r="K251" s="473"/>
      <c r="L251" s="473"/>
      <c r="M251" s="473"/>
      <c r="N251" s="473"/>
      <c r="O251" s="473"/>
      <c r="P251" s="473"/>
      <c r="Q251" s="473"/>
      <c r="R251" s="473"/>
      <c r="S251" s="473"/>
      <c r="T251" s="473"/>
      <c r="U251" s="473"/>
      <c r="V251" s="473"/>
      <c r="W251" s="473"/>
      <c r="X251" s="473"/>
      <c r="Y251" s="473"/>
      <c r="Z251" s="473"/>
    </row>
    <row r="252" spans="1:26" ht="14.25" customHeight="1" x14ac:dyDescent="0.25">
      <c r="A252" s="473"/>
      <c r="B252" s="473"/>
      <c r="C252" s="473"/>
      <c r="D252" s="473"/>
      <c r="E252" s="473"/>
      <c r="F252" s="473"/>
      <c r="G252" s="473"/>
      <c r="H252" s="473"/>
      <c r="I252" s="473"/>
      <c r="J252" s="473"/>
      <c r="K252" s="473"/>
      <c r="L252" s="473"/>
      <c r="M252" s="473"/>
      <c r="N252" s="473"/>
      <c r="O252" s="473"/>
      <c r="P252" s="473"/>
      <c r="Q252" s="473"/>
      <c r="R252" s="473"/>
      <c r="S252" s="473"/>
      <c r="T252" s="473"/>
      <c r="U252" s="473"/>
      <c r="V252" s="473"/>
      <c r="W252" s="473"/>
      <c r="X252" s="473"/>
      <c r="Y252" s="473"/>
      <c r="Z252" s="473"/>
    </row>
    <row r="253" spans="1:26" ht="14.25" customHeight="1" x14ac:dyDescent="0.25">
      <c r="A253" s="473"/>
      <c r="B253" s="473"/>
      <c r="C253" s="473"/>
      <c r="D253" s="473"/>
      <c r="E253" s="473"/>
      <c r="F253" s="473"/>
      <c r="G253" s="473"/>
      <c r="H253" s="473"/>
      <c r="I253" s="473"/>
      <c r="J253" s="473"/>
      <c r="K253" s="473"/>
      <c r="L253" s="473"/>
      <c r="M253" s="473"/>
      <c r="N253" s="473"/>
      <c r="O253" s="473"/>
      <c r="P253" s="473"/>
      <c r="Q253" s="473"/>
      <c r="R253" s="473"/>
      <c r="S253" s="473"/>
      <c r="T253" s="473"/>
      <c r="U253" s="473"/>
      <c r="V253" s="473"/>
      <c r="W253" s="473"/>
      <c r="X253" s="473"/>
      <c r="Y253" s="473"/>
      <c r="Z253" s="473"/>
    </row>
    <row r="254" spans="1:26" ht="14.25" customHeight="1" x14ac:dyDescent="0.25">
      <c r="A254" s="473"/>
      <c r="B254" s="473"/>
      <c r="C254" s="473"/>
      <c r="D254" s="473"/>
      <c r="E254" s="473"/>
      <c r="F254" s="473"/>
      <c r="G254" s="473"/>
      <c r="H254" s="473"/>
      <c r="I254" s="473"/>
      <c r="J254" s="473"/>
      <c r="K254" s="473"/>
      <c r="L254" s="473"/>
      <c r="M254" s="473"/>
      <c r="N254" s="473"/>
      <c r="O254" s="473"/>
      <c r="P254" s="473"/>
      <c r="Q254" s="473"/>
      <c r="R254" s="473"/>
      <c r="S254" s="473"/>
      <c r="T254" s="473"/>
      <c r="U254" s="473"/>
      <c r="V254" s="473"/>
      <c r="W254" s="473"/>
      <c r="X254" s="473"/>
      <c r="Y254" s="473"/>
      <c r="Z254" s="473"/>
    </row>
    <row r="255" spans="1:26" ht="14.25" customHeight="1" x14ac:dyDescent="0.25">
      <c r="A255" s="473"/>
      <c r="B255" s="473"/>
      <c r="C255" s="473"/>
      <c r="D255" s="473"/>
      <c r="E255" s="473"/>
      <c r="F255" s="473"/>
      <c r="G255" s="473"/>
      <c r="H255" s="473"/>
      <c r="I255" s="473"/>
      <c r="J255" s="473"/>
      <c r="K255" s="473"/>
      <c r="L255" s="473"/>
      <c r="M255" s="473"/>
      <c r="N255" s="473"/>
      <c r="O255" s="473"/>
      <c r="P255" s="473"/>
      <c r="Q255" s="473"/>
      <c r="R255" s="473"/>
      <c r="S255" s="473"/>
      <c r="T255" s="473"/>
      <c r="U255" s="473"/>
      <c r="V255" s="473"/>
      <c r="W255" s="473"/>
      <c r="X255" s="473"/>
      <c r="Y255" s="473"/>
      <c r="Z255" s="473"/>
    </row>
    <row r="256" spans="1:26" ht="14.25" customHeight="1" x14ac:dyDescent="0.25">
      <c r="A256" s="473"/>
      <c r="B256" s="473"/>
      <c r="C256" s="473"/>
      <c r="D256" s="473"/>
      <c r="E256" s="473"/>
      <c r="F256" s="473"/>
      <c r="G256" s="473"/>
      <c r="H256" s="473"/>
      <c r="I256" s="473"/>
      <c r="J256" s="473"/>
      <c r="K256" s="473"/>
      <c r="L256" s="473"/>
      <c r="M256" s="473"/>
      <c r="N256" s="473"/>
      <c r="O256" s="473"/>
      <c r="P256" s="473"/>
      <c r="Q256" s="473"/>
      <c r="R256" s="473"/>
      <c r="S256" s="473"/>
      <c r="T256" s="473"/>
      <c r="U256" s="473"/>
      <c r="V256" s="473"/>
      <c r="W256" s="473"/>
      <c r="X256" s="473"/>
      <c r="Y256" s="473"/>
      <c r="Z256" s="473"/>
    </row>
    <row r="257" spans="1:26" ht="14.25" customHeight="1" x14ac:dyDescent="0.25">
      <c r="A257" s="473"/>
      <c r="B257" s="473"/>
      <c r="C257" s="473"/>
      <c r="D257" s="473"/>
      <c r="E257" s="473"/>
      <c r="F257" s="473"/>
      <c r="G257" s="473"/>
      <c r="H257" s="473"/>
      <c r="I257" s="473"/>
      <c r="J257" s="473"/>
      <c r="K257" s="473"/>
      <c r="L257" s="473"/>
      <c r="M257" s="473"/>
      <c r="N257" s="473"/>
      <c r="O257" s="473"/>
      <c r="P257" s="473"/>
      <c r="Q257" s="473"/>
      <c r="R257" s="473"/>
      <c r="S257" s="473"/>
      <c r="T257" s="473"/>
      <c r="U257" s="473"/>
      <c r="V257" s="473"/>
      <c r="W257" s="473"/>
      <c r="X257" s="473"/>
      <c r="Y257" s="473"/>
      <c r="Z257" s="473"/>
    </row>
    <row r="258" spans="1:26" ht="14.25" customHeight="1" x14ac:dyDescent="0.25">
      <c r="A258" s="473"/>
      <c r="B258" s="473"/>
      <c r="C258" s="473"/>
      <c r="D258" s="473"/>
      <c r="E258" s="473"/>
      <c r="F258" s="473"/>
      <c r="G258" s="473"/>
      <c r="H258" s="473"/>
      <c r="I258" s="473"/>
      <c r="J258" s="473"/>
      <c r="K258" s="473"/>
      <c r="L258" s="473"/>
      <c r="M258" s="473"/>
      <c r="N258" s="473"/>
      <c r="O258" s="473"/>
      <c r="P258" s="473"/>
      <c r="Q258" s="473"/>
      <c r="R258" s="473"/>
      <c r="S258" s="473"/>
      <c r="T258" s="473"/>
      <c r="U258" s="473"/>
      <c r="V258" s="473"/>
      <c r="W258" s="473"/>
      <c r="X258" s="473"/>
      <c r="Y258" s="473"/>
      <c r="Z258" s="473"/>
    </row>
    <row r="259" spans="1:26" ht="14.25" customHeight="1" x14ac:dyDescent="0.25">
      <c r="A259" s="473"/>
      <c r="B259" s="473"/>
      <c r="C259" s="473"/>
      <c r="D259" s="473"/>
      <c r="E259" s="473"/>
      <c r="F259" s="473"/>
      <c r="G259" s="473"/>
      <c r="H259" s="473"/>
      <c r="I259" s="473"/>
      <c r="J259" s="473"/>
      <c r="K259" s="473"/>
      <c r="L259" s="473"/>
      <c r="M259" s="473"/>
      <c r="N259" s="473"/>
      <c r="O259" s="473"/>
      <c r="P259" s="473"/>
      <c r="Q259" s="473"/>
      <c r="R259" s="473"/>
      <c r="S259" s="473"/>
      <c r="T259" s="473"/>
      <c r="U259" s="473"/>
      <c r="V259" s="473"/>
      <c r="W259" s="473"/>
      <c r="X259" s="473"/>
      <c r="Y259" s="473"/>
      <c r="Z259" s="473"/>
    </row>
    <row r="260" spans="1:26" ht="14.25" customHeight="1" x14ac:dyDescent="0.25">
      <c r="A260" s="473"/>
      <c r="B260" s="473"/>
      <c r="C260" s="473"/>
      <c r="D260" s="473"/>
      <c r="E260" s="473"/>
      <c r="F260" s="473"/>
      <c r="G260" s="473"/>
      <c r="H260" s="473"/>
      <c r="I260" s="473"/>
      <c r="J260" s="473"/>
      <c r="K260" s="473"/>
      <c r="L260" s="473"/>
      <c r="M260" s="473"/>
      <c r="N260" s="473"/>
      <c r="O260" s="473"/>
      <c r="P260" s="473"/>
      <c r="Q260" s="473"/>
      <c r="R260" s="473"/>
      <c r="S260" s="473"/>
      <c r="T260" s="473"/>
      <c r="U260" s="473"/>
      <c r="V260" s="473"/>
      <c r="W260" s="473"/>
      <c r="X260" s="473"/>
      <c r="Y260" s="473"/>
      <c r="Z260" s="473"/>
    </row>
    <row r="261" spans="1:26" ht="14.25" customHeight="1" x14ac:dyDescent="0.25">
      <c r="A261" s="473"/>
      <c r="B261" s="473"/>
      <c r="C261" s="473"/>
      <c r="D261" s="473"/>
      <c r="E261" s="473"/>
      <c r="F261" s="473"/>
      <c r="G261" s="473"/>
      <c r="H261" s="473"/>
      <c r="I261" s="473"/>
      <c r="J261" s="473"/>
      <c r="K261" s="473"/>
      <c r="L261" s="473"/>
      <c r="M261" s="473"/>
      <c r="N261" s="473"/>
      <c r="O261" s="473"/>
      <c r="P261" s="473"/>
      <c r="Q261" s="473"/>
      <c r="R261" s="473"/>
      <c r="S261" s="473"/>
      <c r="T261" s="473"/>
      <c r="U261" s="473"/>
      <c r="V261" s="473"/>
      <c r="W261" s="473"/>
      <c r="X261" s="473"/>
      <c r="Y261" s="473"/>
      <c r="Z261" s="473"/>
    </row>
    <row r="262" spans="1:26" ht="14.25" customHeight="1" x14ac:dyDescent="0.25">
      <c r="A262" s="473"/>
      <c r="B262" s="473"/>
      <c r="C262" s="473"/>
      <c r="D262" s="473"/>
      <c r="E262" s="473"/>
      <c r="F262" s="473"/>
      <c r="G262" s="473"/>
      <c r="H262" s="473"/>
      <c r="I262" s="473"/>
      <c r="J262" s="473"/>
      <c r="K262" s="473"/>
      <c r="L262" s="473"/>
      <c r="M262" s="473"/>
      <c r="N262" s="473"/>
      <c r="O262" s="473"/>
      <c r="P262" s="473"/>
      <c r="Q262" s="473"/>
      <c r="R262" s="473"/>
      <c r="S262" s="473"/>
      <c r="T262" s="473"/>
      <c r="U262" s="473"/>
      <c r="V262" s="473"/>
      <c r="W262" s="473"/>
      <c r="X262" s="473"/>
      <c r="Y262" s="473"/>
      <c r="Z262" s="473"/>
    </row>
    <row r="263" spans="1:26" ht="14.25" customHeight="1" x14ac:dyDescent="0.25">
      <c r="A263" s="473"/>
      <c r="B263" s="473"/>
      <c r="C263" s="473"/>
      <c r="D263" s="473"/>
      <c r="E263" s="473"/>
      <c r="F263" s="473"/>
      <c r="G263" s="473"/>
      <c r="H263" s="473"/>
      <c r="I263" s="473"/>
      <c r="J263" s="473"/>
      <c r="K263" s="473"/>
      <c r="L263" s="473"/>
      <c r="M263" s="473"/>
      <c r="N263" s="473"/>
      <c r="O263" s="473"/>
      <c r="P263" s="473"/>
      <c r="Q263" s="473"/>
      <c r="R263" s="473"/>
      <c r="S263" s="473"/>
      <c r="T263" s="473"/>
      <c r="U263" s="473"/>
      <c r="V263" s="473"/>
      <c r="W263" s="473"/>
      <c r="X263" s="473"/>
      <c r="Y263" s="473"/>
      <c r="Z263" s="473"/>
    </row>
    <row r="264" spans="1:26" ht="14.25" customHeight="1" x14ac:dyDescent="0.25">
      <c r="A264" s="473"/>
      <c r="B264" s="473"/>
      <c r="C264" s="473"/>
      <c r="D264" s="473"/>
      <c r="E264" s="473"/>
      <c r="F264" s="473"/>
      <c r="G264" s="473"/>
      <c r="H264" s="473"/>
      <c r="I264" s="473"/>
      <c r="J264" s="473"/>
      <c r="K264" s="473"/>
      <c r="L264" s="473"/>
      <c r="M264" s="473"/>
      <c r="N264" s="473"/>
      <c r="O264" s="473"/>
      <c r="P264" s="473"/>
      <c r="Q264" s="473"/>
      <c r="R264" s="473"/>
      <c r="S264" s="473"/>
      <c r="T264" s="473"/>
      <c r="U264" s="473"/>
      <c r="V264" s="473"/>
      <c r="W264" s="473"/>
      <c r="X264" s="473"/>
      <c r="Y264" s="473"/>
      <c r="Z264" s="473"/>
    </row>
    <row r="265" spans="1:26" ht="14.25" customHeight="1" x14ac:dyDescent="0.25">
      <c r="A265" s="473"/>
      <c r="B265" s="473"/>
      <c r="C265" s="473"/>
      <c r="D265" s="473"/>
      <c r="E265" s="473"/>
      <c r="F265" s="473"/>
      <c r="G265" s="473"/>
      <c r="H265" s="473"/>
      <c r="I265" s="473"/>
      <c r="J265" s="473"/>
      <c r="K265" s="473"/>
      <c r="L265" s="473"/>
      <c r="M265" s="473"/>
      <c r="N265" s="473"/>
      <c r="O265" s="473"/>
      <c r="P265" s="473"/>
      <c r="Q265" s="473"/>
      <c r="R265" s="473"/>
      <c r="S265" s="473"/>
      <c r="T265" s="473"/>
      <c r="U265" s="473"/>
      <c r="V265" s="473"/>
      <c r="W265" s="473"/>
      <c r="X265" s="473"/>
      <c r="Y265" s="473"/>
      <c r="Z265" s="473"/>
    </row>
    <row r="266" spans="1:26" ht="14.25" customHeight="1" x14ac:dyDescent="0.25">
      <c r="A266" s="473"/>
      <c r="B266" s="473"/>
      <c r="C266" s="473"/>
      <c r="D266" s="473"/>
      <c r="E266" s="473"/>
      <c r="F266" s="473"/>
      <c r="G266" s="473"/>
      <c r="H266" s="473"/>
      <c r="I266" s="473"/>
      <c r="J266" s="473"/>
      <c r="K266" s="473"/>
      <c r="L266" s="473"/>
      <c r="M266" s="473"/>
      <c r="N266" s="473"/>
      <c r="O266" s="473"/>
      <c r="P266" s="473"/>
      <c r="Q266" s="473"/>
      <c r="R266" s="473"/>
      <c r="S266" s="473"/>
      <c r="T266" s="473"/>
      <c r="U266" s="473"/>
      <c r="V266" s="473"/>
      <c r="W266" s="473"/>
      <c r="X266" s="473"/>
      <c r="Y266" s="473"/>
      <c r="Z266" s="473"/>
    </row>
    <row r="267" spans="1:26" ht="14.25" customHeight="1" x14ac:dyDescent="0.25">
      <c r="A267" s="473"/>
      <c r="B267" s="473"/>
      <c r="C267" s="473"/>
      <c r="D267" s="473"/>
      <c r="E267" s="473"/>
      <c r="F267" s="473"/>
      <c r="G267" s="473"/>
      <c r="H267" s="473"/>
      <c r="I267" s="473"/>
      <c r="J267" s="473"/>
      <c r="K267" s="473"/>
      <c r="L267" s="473"/>
      <c r="M267" s="473"/>
      <c r="N267" s="473"/>
      <c r="O267" s="473"/>
      <c r="P267" s="473"/>
      <c r="Q267" s="473"/>
      <c r="R267" s="473"/>
      <c r="S267" s="473"/>
      <c r="T267" s="473"/>
      <c r="U267" s="473"/>
      <c r="V267" s="473"/>
      <c r="W267" s="473"/>
      <c r="X267" s="473"/>
      <c r="Y267" s="473"/>
      <c r="Z267" s="473"/>
    </row>
    <row r="268" spans="1:26" ht="14.25" customHeight="1" x14ac:dyDescent="0.25">
      <c r="A268" s="473"/>
      <c r="B268" s="473"/>
      <c r="C268" s="473"/>
      <c r="D268" s="473"/>
      <c r="E268" s="473"/>
      <c r="F268" s="473"/>
      <c r="G268" s="473"/>
      <c r="H268" s="473"/>
      <c r="I268" s="473"/>
      <c r="J268" s="473"/>
      <c r="K268" s="473"/>
      <c r="L268" s="473"/>
      <c r="M268" s="473"/>
      <c r="N268" s="473"/>
      <c r="O268" s="473"/>
      <c r="P268" s="473"/>
      <c r="Q268" s="473"/>
      <c r="R268" s="473"/>
      <c r="S268" s="473"/>
      <c r="T268" s="473"/>
      <c r="U268" s="473"/>
      <c r="V268" s="473"/>
      <c r="W268" s="473"/>
      <c r="X268" s="473"/>
      <c r="Y268" s="473"/>
      <c r="Z268" s="473"/>
    </row>
    <row r="269" spans="1:26" ht="14.25" customHeight="1" x14ac:dyDescent="0.25">
      <c r="A269" s="473"/>
      <c r="B269" s="473"/>
      <c r="C269" s="473"/>
      <c r="D269" s="473"/>
      <c r="E269" s="473"/>
      <c r="F269" s="473"/>
      <c r="G269" s="473"/>
      <c r="H269" s="473"/>
      <c r="I269" s="473"/>
      <c r="J269" s="473"/>
      <c r="K269" s="473"/>
      <c r="L269" s="473"/>
      <c r="M269" s="473"/>
      <c r="N269" s="473"/>
      <c r="O269" s="473"/>
      <c r="P269" s="473"/>
      <c r="Q269" s="473"/>
      <c r="R269" s="473"/>
      <c r="S269" s="473"/>
      <c r="T269" s="473"/>
      <c r="U269" s="473"/>
      <c r="V269" s="473"/>
      <c r="W269" s="473"/>
      <c r="X269" s="473"/>
      <c r="Y269" s="473"/>
      <c r="Z269" s="473"/>
    </row>
    <row r="270" spans="1:26" ht="14.25" customHeight="1" x14ac:dyDescent="0.25">
      <c r="A270" s="473"/>
      <c r="B270" s="473"/>
      <c r="C270" s="473"/>
      <c r="D270" s="473"/>
      <c r="E270" s="473"/>
      <c r="F270" s="473"/>
      <c r="G270" s="473"/>
      <c r="H270" s="473"/>
      <c r="I270" s="473"/>
      <c r="J270" s="473"/>
      <c r="K270" s="473"/>
      <c r="L270" s="473"/>
      <c r="M270" s="473"/>
      <c r="N270" s="473"/>
      <c r="O270" s="473"/>
      <c r="P270" s="473"/>
      <c r="Q270" s="473"/>
      <c r="R270" s="473"/>
      <c r="S270" s="473"/>
      <c r="T270" s="473"/>
      <c r="U270" s="473"/>
      <c r="V270" s="473"/>
      <c r="W270" s="473"/>
      <c r="X270" s="473"/>
      <c r="Y270" s="473"/>
      <c r="Z270" s="473"/>
    </row>
    <row r="271" spans="1:26" ht="14.25" customHeight="1" x14ac:dyDescent="0.25">
      <c r="A271" s="473"/>
      <c r="B271" s="473"/>
      <c r="C271" s="473"/>
      <c r="D271" s="473"/>
      <c r="E271" s="473"/>
      <c r="F271" s="473"/>
      <c r="G271" s="473"/>
      <c r="H271" s="473"/>
      <c r="I271" s="473"/>
      <c r="J271" s="473"/>
      <c r="K271" s="473"/>
      <c r="L271" s="473"/>
      <c r="M271" s="473"/>
      <c r="N271" s="473"/>
      <c r="O271" s="473"/>
      <c r="P271" s="473"/>
      <c r="Q271" s="473"/>
      <c r="R271" s="473"/>
      <c r="S271" s="473"/>
      <c r="T271" s="473"/>
      <c r="U271" s="473"/>
      <c r="V271" s="473"/>
      <c r="W271" s="473"/>
      <c r="X271" s="473"/>
      <c r="Y271" s="473"/>
      <c r="Z271" s="473"/>
    </row>
    <row r="272" spans="1:26" ht="14.25" customHeight="1" x14ac:dyDescent="0.25">
      <c r="A272" s="473"/>
      <c r="B272" s="473"/>
      <c r="C272" s="473"/>
      <c r="D272" s="473"/>
      <c r="E272" s="473"/>
      <c r="F272" s="473"/>
      <c r="G272" s="473"/>
      <c r="H272" s="473"/>
      <c r="I272" s="473"/>
      <c r="J272" s="473"/>
      <c r="K272" s="473"/>
      <c r="L272" s="473"/>
      <c r="M272" s="473"/>
      <c r="N272" s="473"/>
      <c r="O272" s="473"/>
      <c r="P272" s="473"/>
      <c r="Q272" s="473"/>
      <c r="R272" s="473"/>
      <c r="S272" s="473"/>
      <c r="T272" s="473"/>
      <c r="U272" s="473"/>
      <c r="V272" s="473"/>
      <c r="W272" s="473"/>
      <c r="X272" s="473"/>
      <c r="Y272" s="473"/>
      <c r="Z272" s="473"/>
    </row>
    <row r="273" spans="1:26" ht="14.25" customHeight="1" x14ac:dyDescent="0.25">
      <c r="A273" s="473"/>
      <c r="B273" s="473"/>
      <c r="C273" s="473"/>
      <c r="D273" s="473"/>
      <c r="E273" s="473"/>
      <c r="F273" s="473"/>
      <c r="G273" s="473"/>
      <c r="H273" s="473"/>
      <c r="I273" s="473"/>
      <c r="J273" s="473"/>
      <c r="K273" s="473"/>
      <c r="L273" s="473"/>
      <c r="M273" s="473"/>
      <c r="N273" s="473"/>
      <c r="O273" s="473"/>
      <c r="P273" s="473"/>
      <c r="Q273" s="473"/>
      <c r="R273" s="473"/>
      <c r="S273" s="473"/>
      <c r="T273" s="473"/>
      <c r="U273" s="473"/>
      <c r="V273" s="473"/>
      <c r="W273" s="473"/>
      <c r="X273" s="473"/>
      <c r="Y273" s="473"/>
      <c r="Z273" s="473"/>
    </row>
    <row r="274" spans="1:26" ht="14.25" customHeight="1" x14ac:dyDescent="0.25">
      <c r="A274" s="473"/>
      <c r="B274" s="473"/>
      <c r="C274" s="473"/>
      <c r="D274" s="473"/>
      <c r="E274" s="473"/>
      <c r="F274" s="473"/>
      <c r="G274" s="473"/>
      <c r="H274" s="473"/>
      <c r="I274" s="473"/>
      <c r="J274" s="473"/>
      <c r="K274" s="473"/>
      <c r="L274" s="473"/>
      <c r="M274" s="473"/>
      <c r="N274" s="473"/>
      <c r="O274" s="473"/>
      <c r="P274" s="473"/>
      <c r="Q274" s="473"/>
      <c r="R274" s="473"/>
      <c r="S274" s="473"/>
      <c r="T274" s="473"/>
      <c r="U274" s="473"/>
      <c r="V274" s="473"/>
      <c r="W274" s="473"/>
      <c r="X274" s="473"/>
      <c r="Y274" s="473"/>
      <c r="Z274" s="473"/>
    </row>
    <row r="275" spans="1:26" ht="14.25" customHeight="1" x14ac:dyDescent="0.25">
      <c r="A275" s="473"/>
      <c r="B275" s="473"/>
      <c r="C275" s="473"/>
      <c r="D275" s="473"/>
      <c r="E275" s="473"/>
      <c r="F275" s="473"/>
      <c r="G275" s="473"/>
      <c r="H275" s="473"/>
      <c r="I275" s="473"/>
      <c r="J275" s="473"/>
      <c r="K275" s="473"/>
      <c r="L275" s="473"/>
      <c r="M275" s="473"/>
      <c r="N275" s="473"/>
      <c r="O275" s="473"/>
      <c r="P275" s="473"/>
      <c r="Q275" s="473"/>
      <c r="R275" s="473"/>
      <c r="S275" s="473"/>
      <c r="T275" s="473"/>
      <c r="U275" s="473"/>
      <c r="V275" s="473"/>
      <c r="W275" s="473"/>
      <c r="X275" s="473"/>
      <c r="Y275" s="473"/>
      <c r="Z275" s="473"/>
    </row>
    <row r="276" spans="1:26" ht="14.25" customHeight="1" x14ac:dyDescent="0.25">
      <c r="A276" s="473"/>
      <c r="B276" s="473"/>
      <c r="C276" s="473"/>
      <c r="D276" s="473"/>
      <c r="E276" s="473"/>
      <c r="F276" s="473"/>
      <c r="G276" s="473"/>
      <c r="H276" s="473"/>
      <c r="I276" s="473"/>
      <c r="J276" s="473"/>
      <c r="K276" s="473"/>
      <c r="L276" s="473"/>
      <c r="M276" s="473"/>
      <c r="N276" s="473"/>
      <c r="O276" s="473"/>
      <c r="P276" s="473"/>
      <c r="Q276" s="473"/>
      <c r="R276" s="473"/>
      <c r="S276" s="473"/>
      <c r="T276" s="473"/>
      <c r="U276" s="473"/>
      <c r="V276" s="473"/>
      <c r="W276" s="473"/>
      <c r="X276" s="473"/>
      <c r="Y276" s="473"/>
      <c r="Z276" s="473"/>
    </row>
    <row r="277" spans="1:26" ht="14.25" customHeight="1" x14ac:dyDescent="0.25">
      <c r="A277" s="473"/>
      <c r="B277" s="473"/>
      <c r="C277" s="473"/>
      <c r="D277" s="473"/>
      <c r="E277" s="473"/>
      <c r="F277" s="473"/>
      <c r="G277" s="473"/>
      <c r="H277" s="473"/>
      <c r="I277" s="473"/>
      <c r="J277" s="473"/>
      <c r="K277" s="473"/>
      <c r="L277" s="473"/>
      <c r="M277" s="473"/>
      <c r="N277" s="473"/>
      <c r="O277" s="473"/>
      <c r="P277" s="473"/>
      <c r="Q277" s="473"/>
      <c r="R277" s="473"/>
      <c r="S277" s="473"/>
      <c r="T277" s="473"/>
      <c r="U277" s="473"/>
      <c r="V277" s="473"/>
      <c r="W277" s="473"/>
      <c r="X277" s="473"/>
      <c r="Y277" s="473"/>
      <c r="Z277" s="473"/>
    </row>
    <row r="278" spans="1:26" ht="14.25" customHeight="1" x14ac:dyDescent="0.25">
      <c r="A278" s="473"/>
      <c r="B278" s="473"/>
      <c r="C278" s="473"/>
      <c r="D278" s="473"/>
      <c r="E278" s="473"/>
      <c r="F278" s="473"/>
      <c r="G278" s="473"/>
      <c r="H278" s="473"/>
      <c r="I278" s="473"/>
      <c r="J278" s="473"/>
      <c r="K278" s="473"/>
      <c r="L278" s="473"/>
      <c r="M278" s="473"/>
      <c r="N278" s="473"/>
      <c r="O278" s="473"/>
      <c r="P278" s="473"/>
      <c r="Q278" s="473"/>
      <c r="R278" s="473"/>
      <c r="S278" s="473"/>
      <c r="T278" s="473"/>
      <c r="U278" s="473"/>
      <c r="V278" s="473"/>
      <c r="W278" s="473"/>
      <c r="X278" s="473"/>
      <c r="Y278" s="473"/>
      <c r="Z278" s="473"/>
    </row>
    <row r="279" spans="1:26" ht="14.25" customHeight="1" x14ac:dyDescent="0.25">
      <c r="A279" s="473"/>
      <c r="B279" s="473"/>
      <c r="C279" s="473"/>
      <c r="D279" s="473"/>
      <c r="E279" s="473"/>
      <c r="F279" s="473"/>
      <c r="G279" s="473"/>
      <c r="H279" s="473"/>
      <c r="I279" s="473"/>
      <c r="J279" s="473"/>
      <c r="K279" s="473"/>
      <c r="L279" s="473"/>
      <c r="M279" s="473"/>
      <c r="N279" s="473"/>
      <c r="O279" s="473"/>
      <c r="P279" s="473"/>
      <c r="Q279" s="473"/>
      <c r="R279" s="473"/>
      <c r="S279" s="473"/>
      <c r="T279" s="473"/>
      <c r="U279" s="473"/>
      <c r="V279" s="473"/>
      <c r="W279" s="473"/>
      <c r="X279" s="473"/>
      <c r="Y279" s="473"/>
      <c r="Z279" s="473"/>
    </row>
    <row r="280" spans="1:26" ht="14.25" customHeight="1" x14ac:dyDescent="0.25">
      <c r="A280" s="473"/>
      <c r="B280" s="473"/>
      <c r="C280" s="473"/>
      <c r="D280" s="473"/>
      <c r="E280" s="473"/>
      <c r="F280" s="473"/>
      <c r="G280" s="473"/>
      <c r="H280" s="473"/>
      <c r="I280" s="473"/>
      <c r="J280" s="473"/>
      <c r="K280" s="473"/>
      <c r="L280" s="473"/>
      <c r="M280" s="473"/>
      <c r="N280" s="473"/>
      <c r="O280" s="473"/>
      <c r="P280" s="473"/>
      <c r="Q280" s="473"/>
      <c r="R280" s="473"/>
      <c r="S280" s="473"/>
      <c r="T280" s="473"/>
      <c r="U280" s="473"/>
      <c r="V280" s="473"/>
      <c r="W280" s="473"/>
      <c r="X280" s="473"/>
      <c r="Y280" s="473"/>
      <c r="Z280" s="473"/>
    </row>
    <row r="281" spans="1:26" ht="14.25" customHeight="1" x14ac:dyDescent="0.25">
      <c r="A281" s="473"/>
      <c r="B281" s="473"/>
      <c r="C281" s="473"/>
      <c r="D281" s="473"/>
      <c r="E281" s="473"/>
      <c r="F281" s="473"/>
      <c r="G281" s="473"/>
      <c r="H281" s="473"/>
      <c r="I281" s="473"/>
      <c r="J281" s="473"/>
      <c r="K281" s="473"/>
      <c r="L281" s="473"/>
      <c r="M281" s="473"/>
      <c r="N281" s="473"/>
      <c r="O281" s="473"/>
      <c r="P281" s="473"/>
      <c r="Q281" s="473"/>
      <c r="R281" s="473"/>
      <c r="S281" s="473"/>
      <c r="T281" s="473"/>
      <c r="U281" s="473"/>
      <c r="V281" s="473"/>
      <c r="W281" s="473"/>
      <c r="X281" s="473"/>
      <c r="Y281" s="473"/>
      <c r="Z281" s="473"/>
    </row>
    <row r="282" spans="1:26" ht="14.25" customHeight="1" x14ac:dyDescent="0.25">
      <c r="A282" s="473"/>
      <c r="B282" s="473"/>
      <c r="C282" s="473"/>
      <c r="D282" s="473"/>
      <c r="E282" s="473"/>
      <c r="F282" s="473"/>
      <c r="G282" s="473"/>
      <c r="H282" s="473"/>
      <c r="I282" s="473"/>
      <c r="J282" s="473"/>
      <c r="K282" s="473"/>
      <c r="L282" s="473"/>
      <c r="M282" s="473"/>
      <c r="N282" s="473"/>
      <c r="O282" s="473"/>
      <c r="P282" s="473"/>
      <c r="Q282" s="473"/>
      <c r="R282" s="473"/>
      <c r="S282" s="473"/>
      <c r="T282" s="473"/>
      <c r="U282" s="473"/>
      <c r="V282" s="473"/>
      <c r="W282" s="473"/>
      <c r="X282" s="473"/>
      <c r="Y282" s="473"/>
      <c r="Z282" s="473"/>
    </row>
    <row r="283" spans="1:26" ht="14.25" customHeight="1" x14ac:dyDescent="0.25">
      <c r="A283" s="473"/>
      <c r="B283" s="473"/>
      <c r="C283" s="473"/>
      <c r="D283" s="473"/>
      <c r="E283" s="473"/>
      <c r="F283" s="473"/>
      <c r="G283" s="473"/>
      <c r="H283" s="473"/>
      <c r="I283" s="473"/>
      <c r="J283" s="473"/>
      <c r="K283" s="473"/>
      <c r="L283" s="473"/>
      <c r="M283" s="473"/>
      <c r="N283" s="473"/>
      <c r="O283" s="473"/>
      <c r="P283" s="473"/>
      <c r="Q283" s="473"/>
      <c r="R283" s="473"/>
      <c r="S283" s="473"/>
      <c r="T283" s="473"/>
      <c r="U283" s="473"/>
      <c r="V283" s="473"/>
      <c r="W283" s="473"/>
      <c r="X283" s="473"/>
      <c r="Y283" s="473"/>
      <c r="Z283" s="473"/>
    </row>
    <row r="284" spans="1:26" ht="14.25" customHeight="1" x14ac:dyDescent="0.25">
      <c r="A284" s="473"/>
      <c r="B284" s="473"/>
      <c r="C284" s="473"/>
      <c r="D284" s="473"/>
      <c r="E284" s="473"/>
      <c r="F284" s="473"/>
      <c r="G284" s="473"/>
      <c r="H284" s="473"/>
      <c r="I284" s="473"/>
      <c r="J284" s="473"/>
      <c r="K284" s="473"/>
      <c r="L284" s="473"/>
      <c r="M284" s="473"/>
      <c r="N284" s="473"/>
      <c r="O284" s="473"/>
      <c r="P284" s="473"/>
      <c r="Q284" s="473"/>
      <c r="R284" s="473"/>
      <c r="S284" s="473"/>
      <c r="T284" s="473"/>
      <c r="U284" s="473"/>
      <c r="V284" s="473"/>
      <c r="W284" s="473"/>
      <c r="X284" s="473"/>
      <c r="Y284" s="473"/>
      <c r="Z284" s="473"/>
    </row>
    <row r="285" spans="1:26" ht="14.25" customHeight="1" x14ac:dyDescent="0.25">
      <c r="A285" s="473"/>
      <c r="B285" s="473"/>
      <c r="C285" s="473"/>
      <c r="D285" s="473"/>
      <c r="E285" s="473"/>
      <c r="F285" s="473"/>
      <c r="G285" s="473"/>
      <c r="H285" s="473"/>
      <c r="I285" s="473"/>
      <c r="J285" s="473"/>
      <c r="K285" s="473"/>
      <c r="L285" s="473"/>
      <c r="M285" s="473"/>
      <c r="N285" s="473"/>
      <c r="O285" s="473"/>
      <c r="P285" s="473"/>
      <c r="Q285" s="473"/>
      <c r="R285" s="473"/>
      <c r="S285" s="473"/>
      <c r="T285" s="473"/>
      <c r="U285" s="473"/>
      <c r="V285" s="473"/>
      <c r="W285" s="473"/>
      <c r="X285" s="473"/>
      <c r="Y285" s="473"/>
      <c r="Z285" s="473"/>
    </row>
    <row r="286" spans="1:26" ht="14.25" customHeight="1" x14ac:dyDescent="0.25">
      <c r="A286" s="473"/>
      <c r="B286" s="473"/>
      <c r="C286" s="473"/>
      <c r="D286" s="473"/>
      <c r="E286" s="473"/>
      <c r="F286" s="473"/>
      <c r="G286" s="473"/>
      <c r="H286" s="473"/>
      <c r="I286" s="473"/>
      <c r="J286" s="473"/>
      <c r="K286" s="473"/>
      <c r="L286" s="473"/>
      <c r="M286" s="473"/>
      <c r="N286" s="473"/>
      <c r="O286" s="473"/>
      <c r="P286" s="473"/>
      <c r="Q286" s="473"/>
      <c r="R286" s="473"/>
      <c r="S286" s="473"/>
      <c r="T286" s="473"/>
      <c r="U286" s="473"/>
      <c r="V286" s="473"/>
      <c r="W286" s="473"/>
      <c r="X286" s="473"/>
      <c r="Y286" s="473"/>
      <c r="Z286" s="473"/>
    </row>
    <row r="287" spans="1:26" ht="14.25" customHeight="1" x14ac:dyDescent="0.25">
      <c r="A287" s="473"/>
      <c r="B287" s="473"/>
      <c r="C287" s="473"/>
      <c r="D287" s="473"/>
      <c r="E287" s="473"/>
      <c r="F287" s="473"/>
      <c r="G287" s="473"/>
      <c r="H287" s="473"/>
      <c r="I287" s="473"/>
      <c r="J287" s="473"/>
      <c r="K287" s="473"/>
      <c r="L287" s="473"/>
      <c r="M287" s="473"/>
      <c r="N287" s="473"/>
      <c r="O287" s="473"/>
      <c r="P287" s="473"/>
      <c r="Q287" s="473"/>
      <c r="R287" s="473"/>
      <c r="S287" s="473"/>
      <c r="T287" s="473"/>
      <c r="U287" s="473"/>
      <c r="V287" s="473"/>
      <c r="W287" s="473"/>
      <c r="X287" s="473"/>
      <c r="Y287" s="473"/>
      <c r="Z287" s="473"/>
    </row>
    <row r="288" spans="1:26" ht="14.25" customHeight="1" x14ac:dyDescent="0.25">
      <c r="A288" s="473"/>
      <c r="B288" s="473"/>
      <c r="C288" s="473"/>
      <c r="D288" s="473"/>
      <c r="E288" s="473"/>
      <c r="F288" s="473"/>
      <c r="G288" s="473"/>
      <c r="H288" s="473"/>
      <c r="I288" s="473"/>
      <c r="J288" s="473"/>
      <c r="K288" s="473"/>
      <c r="L288" s="473"/>
      <c r="M288" s="473"/>
      <c r="N288" s="473"/>
      <c r="O288" s="473"/>
      <c r="P288" s="473"/>
      <c r="Q288" s="473"/>
      <c r="R288" s="473"/>
      <c r="S288" s="473"/>
      <c r="T288" s="473"/>
      <c r="U288" s="473"/>
      <c r="V288" s="473"/>
      <c r="W288" s="473"/>
      <c r="X288" s="473"/>
      <c r="Y288" s="473"/>
      <c r="Z288" s="473"/>
    </row>
    <row r="289" spans="1:26" ht="14.25" customHeight="1" x14ac:dyDescent="0.25">
      <c r="A289" s="473"/>
      <c r="B289" s="473"/>
      <c r="C289" s="473"/>
      <c r="D289" s="473"/>
      <c r="E289" s="473"/>
      <c r="F289" s="473"/>
      <c r="G289" s="473"/>
      <c r="H289" s="473"/>
      <c r="I289" s="473"/>
      <c r="J289" s="473"/>
      <c r="K289" s="473"/>
      <c r="L289" s="473"/>
      <c r="M289" s="473"/>
      <c r="N289" s="473"/>
      <c r="O289" s="473"/>
      <c r="P289" s="473"/>
      <c r="Q289" s="473"/>
      <c r="R289" s="473"/>
      <c r="S289" s="473"/>
      <c r="T289" s="473"/>
      <c r="U289" s="473"/>
      <c r="V289" s="473"/>
      <c r="W289" s="473"/>
      <c r="X289" s="473"/>
      <c r="Y289" s="473"/>
      <c r="Z289" s="473"/>
    </row>
    <row r="290" spans="1:26" ht="14.25" customHeight="1" x14ac:dyDescent="0.25">
      <c r="A290" s="473"/>
      <c r="B290" s="473"/>
      <c r="C290" s="473"/>
      <c r="D290" s="473"/>
      <c r="E290" s="473"/>
      <c r="F290" s="473"/>
      <c r="G290" s="473"/>
      <c r="H290" s="473"/>
      <c r="I290" s="473"/>
      <c r="J290" s="473"/>
      <c r="K290" s="473"/>
      <c r="L290" s="473"/>
      <c r="M290" s="473"/>
      <c r="N290" s="473"/>
      <c r="O290" s="473"/>
      <c r="P290" s="473"/>
      <c r="Q290" s="473"/>
      <c r="R290" s="473"/>
      <c r="S290" s="473"/>
      <c r="T290" s="473"/>
      <c r="U290" s="473"/>
      <c r="V290" s="473"/>
      <c r="W290" s="473"/>
      <c r="X290" s="473"/>
      <c r="Y290" s="473"/>
      <c r="Z290" s="473"/>
    </row>
    <row r="291" spans="1:26" ht="14.25" customHeight="1" x14ac:dyDescent="0.25">
      <c r="A291" s="473"/>
      <c r="B291" s="473"/>
      <c r="C291" s="473"/>
      <c r="D291" s="473"/>
      <c r="E291" s="473"/>
      <c r="F291" s="473"/>
      <c r="G291" s="473"/>
      <c r="H291" s="473"/>
      <c r="I291" s="473"/>
      <c r="J291" s="473"/>
      <c r="K291" s="473"/>
      <c r="L291" s="473"/>
      <c r="M291" s="473"/>
      <c r="N291" s="473"/>
      <c r="O291" s="473"/>
      <c r="P291" s="473"/>
      <c r="Q291" s="473"/>
      <c r="R291" s="473"/>
      <c r="S291" s="473"/>
      <c r="T291" s="473"/>
      <c r="U291" s="473"/>
      <c r="V291" s="473"/>
      <c r="W291" s="473"/>
      <c r="X291" s="473"/>
      <c r="Y291" s="473"/>
      <c r="Z291" s="473"/>
    </row>
    <row r="292" spans="1:26" ht="14.25" customHeight="1" x14ac:dyDescent="0.25">
      <c r="A292" s="473"/>
      <c r="B292" s="473"/>
      <c r="C292" s="473"/>
      <c r="D292" s="473"/>
      <c r="E292" s="473"/>
      <c r="F292" s="473"/>
      <c r="G292" s="473"/>
      <c r="H292" s="473"/>
      <c r="I292" s="473"/>
      <c r="J292" s="473"/>
      <c r="K292" s="473"/>
      <c r="L292" s="473"/>
      <c r="M292" s="473"/>
      <c r="N292" s="473"/>
      <c r="O292" s="473"/>
      <c r="P292" s="473"/>
      <c r="Q292" s="473"/>
      <c r="R292" s="473"/>
      <c r="S292" s="473"/>
      <c r="T292" s="473"/>
      <c r="U292" s="473"/>
      <c r="V292" s="473"/>
      <c r="W292" s="473"/>
      <c r="X292" s="473"/>
      <c r="Y292" s="473"/>
      <c r="Z292" s="473"/>
    </row>
    <row r="293" spans="1:26" ht="14.25" customHeight="1" x14ac:dyDescent="0.25">
      <c r="A293" s="473"/>
      <c r="B293" s="473"/>
      <c r="C293" s="473"/>
      <c r="D293" s="473"/>
      <c r="E293" s="473"/>
      <c r="F293" s="473"/>
      <c r="G293" s="473"/>
      <c r="H293" s="473"/>
      <c r="I293" s="473"/>
      <c r="J293" s="473"/>
      <c r="K293" s="473"/>
      <c r="L293" s="473"/>
      <c r="M293" s="473"/>
      <c r="N293" s="473"/>
      <c r="O293" s="473"/>
      <c r="P293" s="473"/>
      <c r="Q293" s="473"/>
      <c r="R293" s="473"/>
      <c r="S293" s="473"/>
      <c r="T293" s="473"/>
      <c r="U293" s="473"/>
      <c r="V293" s="473"/>
      <c r="W293" s="473"/>
      <c r="X293" s="473"/>
      <c r="Y293" s="473"/>
      <c r="Z293" s="473"/>
    </row>
    <row r="294" spans="1:26" ht="14.25" customHeight="1" x14ac:dyDescent="0.25">
      <c r="A294" s="473"/>
      <c r="B294" s="473"/>
      <c r="C294" s="473"/>
      <c r="D294" s="473"/>
      <c r="E294" s="473"/>
      <c r="F294" s="473"/>
      <c r="G294" s="473"/>
      <c r="H294" s="473"/>
      <c r="I294" s="473"/>
      <c r="J294" s="473"/>
      <c r="K294" s="473"/>
      <c r="L294" s="473"/>
      <c r="M294" s="473"/>
      <c r="N294" s="473"/>
      <c r="O294" s="473"/>
      <c r="P294" s="473"/>
      <c r="Q294" s="473"/>
      <c r="R294" s="473"/>
      <c r="S294" s="473"/>
      <c r="T294" s="473"/>
      <c r="U294" s="473"/>
      <c r="V294" s="473"/>
      <c r="W294" s="473"/>
      <c r="X294" s="473"/>
      <c r="Y294" s="473"/>
      <c r="Z294" s="473"/>
    </row>
    <row r="295" spans="1:26" ht="14.25" customHeight="1" x14ac:dyDescent="0.25">
      <c r="A295" s="473"/>
      <c r="B295" s="473"/>
      <c r="C295" s="473"/>
      <c r="D295" s="473"/>
      <c r="E295" s="473"/>
      <c r="F295" s="473"/>
      <c r="G295" s="473"/>
      <c r="H295" s="473"/>
      <c r="I295" s="473"/>
      <c r="J295" s="473"/>
      <c r="K295" s="473"/>
      <c r="L295" s="473"/>
      <c r="M295" s="473"/>
      <c r="N295" s="473"/>
      <c r="O295" s="473"/>
      <c r="P295" s="473"/>
      <c r="Q295" s="473"/>
      <c r="R295" s="473"/>
      <c r="S295" s="473"/>
      <c r="T295" s="473"/>
      <c r="U295" s="473"/>
      <c r="V295" s="473"/>
      <c r="W295" s="473"/>
      <c r="X295" s="473"/>
      <c r="Y295" s="473"/>
      <c r="Z295" s="473"/>
    </row>
    <row r="296" spans="1:26" ht="14.25" customHeight="1" x14ac:dyDescent="0.25">
      <c r="A296" s="473"/>
      <c r="B296" s="473"/>
      <c r="C296" s="473"/>
      <c r="D296" s="473"/>
      <c r="E296" s="473"/>
      <c r="F296" s="473"/>
      <c r="G296" s="473"/>
      <c r="H296" s="473"/>
      <c r="I296" s="473"/>
      <c r="J296" s="473"/>
      <c r="K296" s="473"/>
      <c r="L296" s="473"/>
      <c r="M296" s="473"/>
      <c r="N296" s="473"/>
      <c r="O296" s="473"/>
      <c r="P296" s="473"/>
      <c r="Q296" s="473"/>
      <c r="R296" s="473"/>
      <c r="S296" s="473"/>
      <c r="T296" s="473"/>
      <c r="U296" s="473"/>
      <c r="V296" s="473"/>
      <c r="W296" s="473"/>
      <c r="X296" s="473"/>
      <c r="Y296" s="473"/>
      <c r="Z296" s="473"/>
    </row>
    <row r="297" spans="1:26" ht="14.25" customHeight="1" x14ac:dyDescent="0.25">
      <c r="A297" s="473"/>
      <c r="B297" s="473"/>
      <c r="C297" s="473"/>
      <c r="D297" s="473"/>
      <c r="E297" s="473"/>
      <c r="F297" s="473"/>
      <c r="G297" s="473"/>
      <c r="H297" s="473"/>
      <c r="I297" s="473"/>
      <c r="J297" s="473"/>
      <c r="K297" s="473"/>
      <c r="L297" s="473"/>
      <c r="M297" s="473"/>
      <c r="N297" s="473"/>
      <c r="O297" s="473"/>
      <c r="P297" s="473"/>
      <c r="Q297" s="473"/>
      <c r="R297" s="473"/>
      <c r="S297" s="473"/>
      <c r="T297" s="473"/>
      <c r="U297" s="473"/>
      <c r="V297" s="473"/>
      <c r="W297" s="473"/>
      <c r="X297" s="473"/>
      <c r="Y297" s="473"/>
      <c r="Z297" s="473"/>
    </row>
    <row r="298" spans="1:26" ht="14.25" customHeight="1" x14ac:dyDescent="0.25">
      <c r="A298" s="473"/>
      <c r="B298" s="473"/>
      <c r="C298" s="473"/>
      <c r="D298" s="473"/>
      <c r="E298" s="473"/>
      <c r="F298" s="473"/>
      <c r="G298" s="473"/>
      <c r="H298" s="473"/>
      <c r="I298" s="473"/>
      <c r="J298" s="473"/>
      <c r="K298" s="473"/>
      <c r="L298" s="473"/>
      <c r="M298" s="473"/>
      <c r="N298" s="473"/>
      <c r="O298" s="473"/>
      <c r="P298" s="473"/>
      <c r="Q298" s="473"/>
      <c r="R298" s="473"/>
      <c r="S298" s="473"/>
      <c r="T298" s="473"/>
      <c r="U298" s="473"/>
      <c r="V298" s="473"/>
      <c r="W298" s="473"/>
      <c r="X298" s="473"/>
      <c r="Y298" s="473"/>
      <c r="Z298" s="473"/>
    </row>
    <row r="299" spans="1:26" ht="14.25" customHeight="1" x14ac:dyDescent="0.25">
      <c r="A299" s="473"/>
      <c r="B299" s="473"/>
      <c r="C299" s="473"/>
      <c r="D299" s="473"/>
      <c r="E299" s="473"/>
      <c r="F299" s="473"/>
      <c r="G299" s="473"/>
      <c r="H299" s="473"/>
      <c r="I299" s="473"/>
      <c r="J299" s="473"/>
      <c r="K299" s="473"/>
      <c r="L299" s="473"/>
      <c r="M299" s="473"/>
      <c r="N299" s="473"/>
      <c r="O299" s="473"/>
      <c r="P299" s="473"/>
      <c r="Q299" s="473"/>
      <c r="R299" s="473"/>
      <c r="S299" s="473"/>
      <c r="T299" s="473"/>
      <c r="U299" s="473"/>
      <c r="V299" s="473"/>
      <c r="W299" s="473"/>
      <c r="X299" s="473"/>
      <c r="Y299" s="473"/>
      <c r="Z299" s="473"/>
    </row>
    <row r="300" spans="1:26" ht="14.25" customHeight="1" x14ac:dyDescent="0.25">
      <c r="A300" s="473"/>
      <c r="B300" s="473"/>
      <c r="C300" s="473"/>
      <c r="D300" s="473"/>
      <c r="E300" s="473"/>
      <c r="F300" s="473"/>
      <c r="G300" s="473"/>
      <c r="H300" s="473"/>
      <c r="I300" s="473"/>
      <c r="J300" s="473"/>
      <c r="K300" s="473"/>
      <c r="L300" s="473"/>
      <c r="M300" s="473"/>
      <c r="N300" s="473"/>
      <c r="O300" s="473"/>
      <c r="P300" s="473"/>
      <c r="Q300" s="473"/>
      <c r="R300" s="473"/>
      <c r="S300" s="473"/>
      <c r="T300" s="473"/>
      <c r="U300" s="473"/>
      <c r="V300" s="473"/>
      <c r="W300" s="473"/>
      <c r="X300" s="473"/>
      <c r="Y300" s="473"/>
      <c r="Z300" s="473"/>
    </row>
    <row r="301" spans="1:26" ht="14.25" customHeight="1" x14ac:dyDescent="0.25">
      <c r="A301" s="473"/>
      <c r="B301" s="473"/>
      <c r="C301" s="473"/>
      <c r="D301" s="473"/>
      <c r="E301" s="473"/>
      <c r="F301" s="473"/>
      <c r="G301" s="473"/>
      <c r="H301" s="473"/>
      <c r="I301" s="473"/>
      <c r="J301" s="473"/>
      <c r="K301" s="473"/>
      <c r="L301" s="473"/>
      <c r="M301" s="473"/>
      <c r="N301" s="473"/>
      <c r="O301" s="473"/>
      <c r="P301" s="473"/>
      <c r="Q301" s="473"/>
      <c r="R301" s="473"/>
      <c r="S301" s="473"/>
      <c r="T301" s="473"/>
      <c r="U301" s="473"/>
      <c r="V301" s="473"/>
      <c r="W301" s="473"/>
      <c r="X301" s="473"/>
      <c r="Y301" s="473"/>
      <c r="Z301" s="473"/>
    </row>
    <row r="302" spans="1:26" ht="14.25" customHeight="1" x14ac:dyDescent="0.25">
      <c r="A302" s="473"/>
      <c r="B302" s="473"/>
      <c r="C302" s="473"/>
      <c r="D302" s="473"/>
      <c r="E302" s="473"/>
      <c r="F302" s="473"/>
      <c r="G302" s="473"/>
      <c r="H302" s="473"/>
      <c r="I302" s="473"/>
      <c r="J302" s="473"/>
      <c r="K302" s="473"/>
      <c r="L302" s="473"/>
      <c r="M302" s="473"/>
      <c r="N302" s="473"/>
      <c r="O302" s="473"/>
      <c r="P302" s="473"/>
      <c r="Q302" s="473"/>
      <c r="R302" s="473"/>
      <c r="S302" s="473"/>
      <c r="T302" s="473"/>
      <c r="U302" s="473"/>
      <c r="V302" s="473"/>
      <c r="W302" s="473"/>
      <c r="X302" s="473"/>
      <c r="Y302" s="473"/>
      <c r="Z302" s="473"/>
    </row>
    <row r="303" spans="1:26" ht="14.25" customHeight="1" x14ac:dyDescent="0.25">
      <c r="A303" s="473"/>
      <c r="B303" s="473"/>
      <c r="C303" s="473"/>
      <c r="D303" s="473"/>
      <c r="E303" s="473"/>
      <c r="F303" s="473"/>
      <c r="G303" s="473"/>
      <c r="H303" s="473"/>
      <c r="I303" s="473"/>
      <c r="J303" s="473"/>
      <c r="K303" s="473"/>
      <c r="L303" s="473"/>
      <c r="M303" s="473"/>
      <c r="N303" s="473"/>
      <c r="O303" s="473"/>
      <c r="P303" s="473"/>
      <c r="Q303" s="473"/>
      <c r="R303" s="473"/>
      <c r="S303" s="473"/>
      <c r="T303" s="473"/>
      <c r="U303" s="473"/>
      <c r="V303" s="473"/>
      <c r="W303" s="473"/>
      <c r="X303" s="473"/>
      <c r="Y303" s="473"/>
      <c r="Z303" s="473"/>
    </row>
    <row r="304" spans="1:26" ht="14.25" customHeight="1" x14ac:dyDescent="0.25">
      <c r="A304" s="473"/>
      <c r="B304" s="473"/>
      <c r="C304" s="473"/>
      <c r="D304" s="473"/>
      <c r="E304" s="473"/>
      <c r="F304" s="473"/>
      <c r="G304" s="473"/>
      <c r="H304" s="473"/>
      <c r="I304" s="473"/>
      <c r="J304" s="473"/>
      <c r="K304" s="473"/>
      <c r="L304" s="473"/>
      <c r="M304" s="473"/>
      <c r="N304" s="473"/>
      <c r="O304" s="473"/>
      <c r="P304" s="473"/>
      <c r="Q304" s="473"/>
      <c r="R304" s="473"/>
      <c r="S304" s="473"/>
      <c r="T304" s="473"/>
      <c r="U304" s="473"/>
      <c r="V304" s="473"/>
      <c r="W304" s="473"/>
      <c r="X304" s="473"/>
      <c r="Y304" s="473"/>
      <c r="Z304" s="473"/>
    </row>
    <row r="305" spans="1:26" ht="14.25" customHeight="1" x14ac:dyDescent="0.25">
      <c r="A305" s="473"/>
      <c r="B305" s="473"/>
      <c r="C305" s="473"/>
      <c r="D305" s="473"/>
      <c r="E305" s="473"/>
      <c r="F305" s="473"/>
      <c r="G305" s="473"/>
      <c r="H305" s="473"/>
      <c r="I305" s="473"/>
      <c r="J305" s="473"/>
      <c r="K305" s="473"/>
      <c r="L305" s="473"/>
      <c r="M305" s="473"/>
      <c r="N305" s="473"/>
      <c r="O305" s="473"/>
      <c r="P305" s="473"/>
      <c r="Q305" s="473"/>
      <c r="R305" s="473"/>
      <c r="S305" s="473"/>
      <c r="T305" s="473"/>
      <c r="U305" s="473"/>
      <c r="V305" s="473"/>
      <c r="W305" s="473"/>
      <c r="X305" s="473"/>
      <c r="Y305" s="473"/>
      <c r="Z305" s="473"/>
    </row>
    <row r="306" spans="1:26" ht="14.25" customHeight="1" x14ac:dyDescent="0.25">
      <c r="A306" s="473"/>
      <c r="B306" s="473"/>
      <c r="C306" s="473"/>
      <c r="D306" s="473"/>
      <c r="E306" s="473"/>
      <c r="F306" s="473"/>
      <c r="G306" s="473"/>
      <c r="H306" s="473"/>
      <c r="I306" s="473"/>
      <c r="J306" s="473"/>
      <c r="K306" s="473"/>
      <c r="L306" s="473"/>
      <c r="M306" s="473"/>
      <c r="N306" s="473"/>
      <c r="O306" s="473"/>
      <c r="P306" s="473"/>
      <c r="Q306" s="473"/>
      <c r="R306" s="473"/>
      <c r="S306" s="473"/>
      <c r="T306" s="473"/>
      <c r="U306" s="473"/>
      <c r="V306" s="473"/>
      <c r="W306" s="473"/>
      <c r="X306" s="473"/>
      <c r="Y306" s="473"/>
      <c r="Z306" s="473"/>
    </row>
    <row r="307" spans="1:26" ht="14.25" customHeight="1" x14ac:dyDescent="0.25">
      <c r="A307" s="473"/>
      <c r="B307" s="473"/>
      <c r="C307" s="473"/>
      <c r="D307" s="473"/>
      <c r="E307" s="473"/>
      <c r="F307" s="473"/>
      <c r="G307" s="473"/>
      <c r="H307" s="473"/>
      <c r="I307" s="473"/>
      <c r="J307" s="473"/>
      <c r="K307" s="473"/>
      <c r="L307" s="473"/>
      <c r="M307" s="473"/>
      <c r="N307" s="473"/>
      <c r="O307" s="473"/>
      <c r="P307" s="473"/>
      <c r="Q307" s="473"/>
      <c r="R307" s="473"/>
      <c r="S307" s="473"/>
      <c r="T307" s="473"/>
      <c r="U307" s="473"/>
      <c r="V307" s="473"/>
      <c r="W307" s="473"/>
      <c r="X307" s="473"/>
      <c r="Y307" s="473"/>
      <c r="Z307" s="473"/>
    </row>
    <row r="308" spans="1:26" ht="14.25" customHeight="1" x14ac:dyDescent="0.25">
      <c r="A308" s="473"/>
      <c r="B308" s="473"/>
      <c r="C308" s="473"/>
      <c r="D308" s="473"/>
      <c r="E308" s="473"/>
      <c r="F308" s="473"/>
      <c r="G308" s="473"/>
      <c r="H308" s="473"/>
      <c r="I308" s="473"/>
      <c r="J308" s="473"/>
      <c r="K308" s="473"/>
      <c r="L308" s="473"/>
      <c r="M308" s="473"/>
      <c r="N308" s="473"/>
      <c r="O308" s="473"/>
      <c r="P308" s="473"/>
      <c r="Q308" s="473"/>
      <c r="R308" s="473"/>
      <c r="S308" s="473"/>
      <c r="T308" s="473"/>
      <c r="U308" s="473"/>
      <c r="V308" s="473"/>
      <c r="W308" s="473"/>
      <c r="X308" s="473"/>
      <c r="Y308" s="473"/>
      <c r="Z308" s="473"/>
    </row>
    <row r="309" spans="1:26" ht="14.25" customHeight="1" x14ac:dyDescent="0.25">
      <c r="A309" s="473"/>
      <c r="B309" s="473"/>
      <c r="C309" s="473"/>
      <c r="D309" s="473"/>
      <c r="E309" s="473"/>
      <c r="F309" s="473"/>
      <c r="G309" s="473"/>
      <c r="H309" s="473"/>
      <c r="I309" s="473"/>
      <c r="J309" s="473"/>
      <c r="K309" s="473"/>
      <c r="L309" s="473"/>
      <c r="M309" s="473"/>
      <c r="N309" s="473"/>
      <c r="O309" s="473"/>
      <c r="P309" s="473"/>
      <c r="Q309" s="473"/>
      <c r="R309" s="473"/>
      <c r="S309" s="473"/>
      <c r="T309" s="473"/>
      <c r="U309" s="473"/>
      <c r="V309" s="473"/>
      <c r="W309" s="473"/>
      <c r="X309" s="473"/>
      <c r="Y309" s="473"/>
      <c r="Z309" s="473"/>
    </row>
    <row r="310" spans="1:26" ht="14.25" customHeight="1" x14ac:dyDescent="0.25">
      <c r="A310" s="473"/>
      <c r="B310" s="473"/>
      <c r="C310" s="473"/>
      <c r="D310" s="473"/>
      <c r="E310" s="473"/>
      <c r="F310" s="473"/>
      <c r="G310" s="473"/>
      <c r="H310" s="473"/>
      <c r="I310" s="473"/>
      <c r="J310" s="473"/>
      <c r="K310" s="473"/>
      <c r="L310" s="473"/>
      <c r="M310" s="473"/>
      <c r="N310" s="473"/>
      <c r="O310" s="473"/>
      <c r="P310" s="473"/>
      <c r="Q310" s="473"/>
      <c r="R310" s="473"/>
      <c r="S310" s="473"/>
      <c r="T310" s="473"/>
      <c r="U310" s="473"/>
      <c r="V310" s="473"/>
      <c r="W310" s="473"/>
      <c r="X310" s="473"/>
      <c r="Y310" s="473"/>
      <c r="Z310" s="473"/>
    </row>
    <row r="311" spans="1:26" ht="14.25" customHeight="1" x14ac:dyDescent="0.25">
      <c r="A311" s="473"/>
      <c r="B311" s="473"/>
      <c r="C311" s="473"/>
      <c r="D311" s="473"/>
      <c r="E311" s="473"/>
      <c r="F311" s="473"/>
      <c r="G311" s="473"/>
      <c r="H311" s="473"/>
      <c r="I311" s="473"/>
      <c r="J311" s="473"/>
      <c r="K311" s="473"/>
      <c r="L311" s="473"/>
      <c r="M311" s="473"/>
      <c r="N311" s="473"/>
      <c r="O311" s="473"/>
      <c r="P311" s="473"/>
      <c r="Q311" s="473"/>
      <c r="R311" s="473"/>
      <c r="S311" s="473"/>
      <c r="T311" s="473"/>
      <c r="U311" s="473"/>
      <c r="V311" s="473"/>
      <c r="W311" s="473"/>
      <c r="X311" s="473"/>
      <c r="Y311" s="473"/>
      <c r="Z311" s="473"/>
    </row>
    <row r="312" spans="1:26" ht="14.25" customHeight="1" x14ac:dyDescent="0.25">
      <c r="A312" s="473"/>
      <c r="B312" s="473"/>
      <c r="C312" s="473"/>
      <c r="D312" s="473"/>
      <c r="E312" s="473"/>
      <c r="F312" s="473"/>
      <c r="G312" s="473"/>
      <c r="H312" s="473"/>
      <c r="I312" s="473"/>
      <c r="J312" s="473"/>
      <c r="K312" s="473"/>
      <c r="L312" s="473"/>
      <c r="M312" s="473"/>
      <c r="N312" s="473"/>
      <c r="O312" s="473"/>
      <c r="P312" s="473"/>
      <c r="Q312" s="473"/>
      <c r="R312" s="473"/>
      <c r="S312" s="473"/>
      <c r="T312" s="473"/>
      <c r="U312" s="473"/>
      <c r="V312" s="473"/>
      <c r="W312" s="473"/>
      <c r="X312" s="473"/>
      <c r="Y312" s="473"/>
      <c r="Z312" s="473"/>
    </row>
    <row r="313" spans="1:26" ht="14.25" customHeight="1" x14ac:dyDescent="0.25">
      <c r="A313" s="473"/>
      <c r="B313" s="473"/>
      <c r="C313" s="473"/>
      <c r="D313" s="473"/>
      <c r="E313" s="473"/>
      <c r="F313" s="473"/>
      <c r="G313" s="473"/>
      <c r="H313" s="473"/>
      <c r="I313" s="473"/>
      <c r="J313" s="473"/>
      <c r="K313" s="473"/>
      <c r="L313" s="473"/>
      <c r="M313" s="473"/>
      <c r="N313" s="473"/>
      <c r="O313" s="473"/>
      <c r="P313" s="473"/>
      <c r="Q313" s="473"/>
      <c r="R313" s="473"/>
      <c r="S313" s="473"/>
      <c r="T313" s="473"/>
      <c r="U313" s="473"/>
      <c r="V313" s="473"/>
      <c r="W313" s="473"/>
      <c r="X313" s="473"/>
      <c r="Y313" s="473"/>
      <c r="Z313" s="473"/>
    </row>
    <row r="314" spans="1:26" ht="14.25" customHeight="1" x14ac:dyDescent="0.25">
      <c r="A314" s="473"/>
      <c r="B314" s="473"/>
      <c r="C314" s="473"/>
      <c r="D314" s="473"/>
      <c r="E314" s="473"/>
      <c r="F314" s="473"/>
      <c r="G314" s="473"/>
      <c r="H314" s="473"/>
      <c r="I314" s="473"/>
      <c r="J314" s="473"/>
      <c r="K314" s="473"/>
      <c r="L314" s="473"/>
      <c r="M314" s="473"/>
      <c r="N314" s="473"/>
      <c r="O314" s="473"/>
      <c r="P314" s="473"/>
      <c r="Q314" s="473"/>
      <c r="R314" s="473"/>
      <c r="S314" s="473"/>
      <c r="T314" s="473"/>
      <c r="U314" s="473"/>
      <c r="V314" s="473"/>
      <c r="W314" s="473"/>
      <c r="X314" s="473"/>
      <c r="Y314" s="473"/>
      <c r="Z314" s="473"/>
    </row>
    <row r="315" spans="1:26" ht="14.25" customHeight="1" x14ac:dyDescent="0.25">
      <c r="A315" s="473"/>
      <c r="B315" s="473"/>
      <c r="C315" s="473"/>
      <c r="D315" s="473"/>
      <c r="E315" s="473"/>
      <c r="F315" s="473"/>
      <c r="G315" s="473"/>
      <c r="H315" s="473"/>
      <c r="I315" s="473"/>
      <c r="J315" s="473"/>
      <c r="K315" s="473"/>
      <c r="L315" s="473"/>
      <c r="M315" s="473"/>
      <c r="N315" s="473"/>
      <c r="O315" s="473"/>
      <c r="P315" s="473"/>
      <c r="Q315" s="473"/>
      <c r="R315" s="473"/>
      <c r="S315" s="473"/>
      <c r="T315" s="473"/>
      <c r="U315" s="473"/>
      <c r="V315" s="473"/>
      <c r="W315" s="473"/>
      <c r="X315" s="473"/>
      <c r="Y315" s="473"/>
      <c r="Z315" s="473"/>
    </row>
    <row r="316" spans="1:26" ht="14.25" customHeight="1" x14ac:dyDescent="0.25">
      <c r="A316" s="473"/>
      <c r="B316" s="473"/>
      <c r="C316" s="473"/>
      <c r="D316" s="473"/>
      <c r="E316" s="473"/>
      <c r="F316" s="473"/>
      <c r="G316" s="473"/>
      <c r="H316" s="473"/>
      <c r="I316" s="473"/>
      <c r="J316" s="473"/>
      <c r="K316" s="473"/>
      <c r="L316" s="473"/>
      <c r="M316" s="473"/>
      <c r="N316" s="473"/>
      <c r="O316" s="473"/>
      <c r="P316" s="473"/>
      <c r="Q316" s="473"/>
      <c r="R316" s="473"/>
      <c r="S316" s="473"/>
      <c r="T316" s="473"/>
      <c r="U316" s="473"/>
      <c r="V316" s="473"/>
      <c r="W316" s="473"/>
      <c r="X316" s="473"/>
      <c r="Y316" s="473"/>
      <c r="Z316" s="473"/>
    </row>
    <row r="317" spans="1:26" ht="14.25" customHeight="1" x14ac:dyDescent="0.25">
      <c r="A317" s="473"/>
      <c r="B317" s="473"/>
      <c r="C317" s="473"/>
      <c r="D317" s="473"/>
      <c r="E317" s="473"/>
      <c r="F317" s="473"/>
      <c r="G317" s="473"/>
      <c r="H317" s="473"/>
      <c r="I317" s="473"/>
      <c r="J317" s="473"/>
      <c r="K317" s="473"/>
      <c r="L317" s="473"/>
      <c r="M317" s="473"/>
      <c r="N317" s="473"/>
      <c r="O317" s="473"/>
      <c r="P317" s="473"/>
      <c r="Q317" s="473"/>
      <c r="R317" s="473"/>
      <c r="S317" s="473"/>
      <c r="T317" s="473"/>
      <c r="U317" s="473"/>
      <c r="V317" s="473"/>
      <c r="W317" s="473"/>
      <c r="X317" s="473"/>
      <c r="Y317" s="473"/>
      <c r="Z317" s="473"/>
    </row>
    <row r="318" spans="1:26" ht="14.25" customHeight="1" x14ac:dyDescent="0.25">
      <c r="A318" s="473"/>
      <c r="B318" s="473"/>
      <c r="C318" s="473"/>
      <c r="D318" s="473"/>
      <c r="E318" s="473"/>
      <c r="F318" s="473"/>
      <c r="G318" s="473"/>
      <c r="H318" s="473"/>
      <c r="I318" s="473"/>
      <c r="J318" s="473"/>
      <c r="K318" s="473"/>
      <c r="L318" s="473"/>
      <c r="M318" s="473"/>
      <c r="N318" s="473"/>
      <c r="O318" s="473"/>
      <c r="P318" s="473"/>
      <c r="Q318" s="473"/>
      <c r="R318" s="473"/>
      <c r="S318" s="473"/>
      <c r="T318" s="473"/>
      <c r="U318" s="473"/>
      <c r="V318" s="473"/>
      <c r="W318" s="473"/>
      <c r="X318" s="473"/>
      <c r="Y318" s="473"/>
      <c r="Z318" s="473"/>
    </row>
    <row r="319" spans="1:26" ht="14.25" customHeight="1" x14ac:dyDescent="0.25">
      <c r="A319" s="473"/>
      <c r="B319" s="473"/>
      <c r="C319" s="473"/>
      <c r="D319" s="473"/>
      <c r="E319" s="473"/>
      <c r="F319" s="473"/>
      <c r="G319" s="473"/>
      <c r="H319" s="473"/>
      <c r="I319" s="473"/>
      <c r="J319" s="473"/>
      <c r="K319" s="473"/>
      <c r="L319" s="473"/>
      <c r="M319" s="473"/>
      <c r="N319" s="473"/>
      <c r="O319" s="473"/>
      <c r="P319" s="473"/>
      <c r="Q319" s="473"/>
      <c r="R319" s="473"/>
      <c r="S319" s="473"/>
      <c r="T319" s="473"/>
      <c r="U319" s="473"/>
      <c r="V319" s="473"/>
      <c r="W319" s="473"/>
      <c r="X319" s="473"/>
      <c r="Y319" s="473"/>
      <c r="Z319" s="473"/>
    </row>
    <row r="320" spans="1:26" ht="14.25" customHeight="1" x14ac:dyDescent="0.25">
      <c r="A320" s="473"/>
      <c r="B320" s="473"/>
      <c r="C320" s="473"/>
      <c r="D320" s="473"/>
      <c r="E320" s="473"/>
      <c r="F320" s="473"/>
      <c r="G320" s="473"/>
      <c r="H320" s="473"/>
      <c r="I320" s="473"/>
      <c r="J320" s="473"/>
      <c r="K320" s="473"/>
      <c r="L320" s="473"/>
      <c r="M320" s="473"/>
      <c r="N320" s="473"/>
      <c r="O320" s="473"/>
      <c r="P320" s="473"/>
      <c r="Q320" s="473"/>
      <c r="R320" s="473"/>
      <c r="S320" s="473"/>
      <c r="T320" s="473"/>
      <c r="U320" s="473"/>
      <c r="V320" s="473"/>
      <c r="W320" s="473"/>
      <c r="X320" s="473"/>
      <c r="Y320" s="473"/>
      <c r="Z320" s="473"/>
    </row>
    <row r="321" spans="1:26" ht="14.25" customHeight="1" x14ac:dyDescent="0.25">
      <c r="A321" s="473"/>
      <c r="B321" s="473"/>
      <c r="C321" s="473"/>
      <c r="D321" s="473"/>
      <c r="E321" s="473"/>
      <c r="F321" s="473"/>
      <c r="G321" s="473"/>
      <c r="H321" s="473"/>
      <c r="I321" s="473"/>
      <c r="J321" s="473"/>
      <c r="K321" s="473"/>
      <c r="L321" s="473"/>
      <c r="M321" s="473"/>
      <c r="N321" s="473"/>
      <c r="O321" s="473"/>
      <c r="P321" s="473"/>
      <c r="Q321" s="473"/>
      <c r="R321" s="473"/>
      <c r="S321" s="473"/>
      <c r="T321" s="473"/>
      <c r="U321" s="473"/>
      <c r="V321" s="473"/>
      <c r="W321" s="473"/>
      <c r="X321" s="473"/>
      <c r="Y321" s="473"/>
      <c r="Z321" s="473"/>
    </row>
    <row r="322" spans="1:26" ht="14.25" customHeight="1" x14ac:dyDescent="0.25">
      <c r="A322" s="473"/>
      <c r="B322" s="473"/>
      <c r="C322" s="473"/>
      <c r="D322" s="473"/>
      <c r="E322" s="473"/>
      <c r="F322" s="473"/>
      <c r="G322" s="473"/>
      <c r="H322" s="473"/>
      <c r="I322" s="473"/>
      <c r="J322" s="473"/>
      <c r="K322" s="473"/>
      <c r="L322" s="473"/>
      <c r="M322" s="473"/>
      <c r="N322" s="473"/>
      <c r="O322" s="473"/>
      <c r="P322" s="473"/>
      <c r="Q322" s="473"/>
      <c r="R322" s="473"/>
      <c r="S322" s="473"/>
      <c r="T322" s="473"/>
      <c r="U322" s="473"/>
      <c r="V322" s="473"/>
      <c r="W322" s="473"/>
      <c r="X322" s="473"/>
      <c r="Y322" s="473"/>
      <c r="Z322" s="473"/>
    </row>
    <row r="323" spans="1:26" ht="14.25" customHeight="1" x14ac:dyDescent="0.25">
      <c r="A323" s="473"/>
      <c r="B323" s="473"/>
      <c r="C323" s="473"/>
      <c r="D323" s="473"/>
      <c r="E323" s="473"/>
      <c r="F323" s="473"/>
      <c r="G323" s="473"/>
      <c r="H323" s="473"/>
      <c r="I323" s="473"/>
      <c r="J323" s="473"/>
      <c r="K323" s="473"/>
      <c r="L323" s="473"/>
      <c r="M323" s="473"/>
      <c r="N323" s="473"/>
      <c r="O323" s="473"/>
      <c r="P323" s="473"/>
      <c r="Q323" s="473"/>
      <c r="R323" s="473"/>
      <c r="S323" s="473"/>
      <c r="T323" s="473"/>
      <c r="U323" s="473"/>
      <c r="V323" s="473"/>
      <c r="W323" s="473"/>
      <c r="X323" s="473"/>
      <c r="Y323" s="473"/>
      <c r="Z323" s="473"/>
    </row>
    <row r="324" spans="1:26" ht="14.25" customHeight="1" x14ac:dyDescent="0.25">
      <c r="A324" s="473"/>
      <c r="B324" s="473"/>
      <c r="C324" s="473"/>
      <c r="D324" s="473"/>
      <c r="E324" s="473"/>
      <c r="F324" s="473"/>
      <c r="G324" s="473"/>
      <c r="H324" s="473"/>
      <c r="I324" s="473"/>
      <c r="J324" s="473"/>
      <c r="K324" s="473"/>
      <c r="L324" s="473"/>
      <c r="M324" s="473"/>
      <c r="N324" s="473"/>
      <c r="O324" s="473"/>
      <c r="P324" s="473"/>
      <c r="Q324" s="473"/>
      <c r="R324" s="473"/>
      <c r="S324" s="473"/>
      <c r="T324" s="473"/>
      <c r="U324" s="473"/>
      <c r="V324" s="473"/>
      <c r="W324" s="473"/>
      <c r="X324" s="473"/>
      <c r="Y324" s="473"/>
      <c r="Z324" s="473"/>
    </row>
    <row r="325" spans="1:26" ht="14.25" customHeight="1" x14ac:dyDescent="0.25">
      <c r="A325" s="473"/>
      <c r="B325" s="473"/>
      <c r="C325" s="473"/>
      <c r="D325" s="473"/>
      <c r="E325" s="473"/>
      <c r="F325" s="473"/>
      <c r="G325" s="473"/>
      <c r="H325" s="473"/>
      <c r="I325" s="473"/>
      <c r="J325" s="473"/>
      <c r="K325" s="473"/>
      <c r="L325" s="473"/>
      <c r="M325" s="473"/>
      <c r="N325" s="473"/>
      <c r="O325" s="473"/>
      <c r="P325" s="473"/>
      <c r="Q325" s="473"/>
      <c r="R325" s="473"/>
      <c r="S325" s="473"/>
      <c r="T325" s="473"/>
      <c r="U325" s="473"/>
      <c r="V325" s="473"/>
      <c r="W325" s="473"/>
      <c r="X325" s="473"/>
      <c r="Y325" s="473"/>
      <c r="Z325" s="473"/>
    </row>
    <row r="326" spans="1:26" ht="14.25" customHeight="1" x14ac:dyDescent="0.25">
      <c r="A326" s="473"/>
      <c r="B326" s="473"/>
      <c r="C326" s="473"/>
      <c r="D326" s="473"/>
      <c r="E326" s="473"/>
      <c r="F326" s="473"/>
      <c r="G326" s="473"/>
      <c r="H326" s="473"/>
      <c r="I326" s="473"/>
      <c r="J326" s="473"/>
      <c r="K326" s="473"/>
      <c r="L326" s="473"/>
      <c r="M326" s="473"/>
      <c r="N326" s="473"/>
      <c r="O326" s="473"/>
      <c r="P326" s="473"/>
      <c r="Q326" s="473"/>
      <c r="R326" s="473"/>
      <c r="S326" s="473"/>
      <c r="T326" s="473"/>
      <c r="U326" s="473"/>
      <c r="V326" s="473"/>
      <c r="W326" s="473"/>
      <c r="X326" s="473"/>
      <c r="Y326" s="473"/>
      <c r="Z326" s="473"/>
    </row>
    <row r="327" spans="1:26" ht="14.25" customHeight="1" x14ac:dyDescent="0.25">
      <c r="A327" s="473"/>
      <c r="B327" s="473"/>
      <c r="C327" s="473"/>
      <c r="D327" s="473"/>
      <c r="E327" s="473"/>
      <c r="F327" s="473"/>
      <c r="G327" s="473"/>
      <c r="H327" s="473"/>
      <c r="I327" s="473"/>
      <c r="J327" s="473"/>
      <c r="K327" s="473"/>
      <c r="L327" s="473"/>
      <c r="M327" s="473"/>
      <c r="N327" s="473"/>
      <c r="O327" s="473"/>
      <c r="P327" s="473"/>
      <c r="Q327" s="473"/>
      <c r="R327" s="473"/>
      <c r="S327" s="473"/>
      <c r="T327" s="473"/>
      <c r="U327" s="473"/>
      <c r="V327" s="473"/>
      <c r="W327" s="473"/>
      <c r="X327" s="473"/>
      <c r="Y327" s="473"/>
      <c r="Z327" s="473"/>
    </row>
    <row r="328" spans="1:26" ht="14.25" customHeight="1" x14ac:dyDescent="0.25">
      <c r="A328" s="473"/>
      <c r="B328" s="473"/>
      <c r="C328" s="473"/>
      <c r="D328" s="473"/>
      <c r="E328" s="473"/>
      <c r="F328" s="473"/>
      <c r="G328" s="473"/>
      <c r="H328" s="473"/>
      <c r="I328" s="473"/>
      <c r="J328" s="473"/>
      <c r="K328" s="473"/>
      <c r="L328" s="473"/>
      <c r="M328" s="473"/>
      <c r="N328" s="473"/>
      <c r="O328" s="473"/>
      <c r="P328" s="473"/>
      <c r="Q328" s="473"/>
      <c r="R328" s="473"/>
      <c r="S328" s="473"/>
      <c r="T328" s="473"/>
      <c r="U328" s="473"/>
      <c r="V328" s="473"/>
      <c r="W328" s="473"/>
      <c r="X328" s="473"/>
      <c r="Y328" s="473"/>
      <c r="Z328" s="473"/>
    </row>
    <row r="329" spans="1:26" ht="14.25" customHeight="1" x14ac:dyDescent="0.25">
      <c r="A329" s="473"/>
      <c r="B329" s="473"/>
      <c r="C329" s="473"/>
      <c r="D329" s="473"/>
      <c r="E329" s="473"/>
      <c r="F329" s="473"/>
      <c r="G329" s="473"/>
      <c r="H329" s="473"/>
      <c r="I329" s="473"/>
      <c r="J329" s="473"/>
      <c r="K329" s="473"/>
      <c r="L329" s="473"/>
      <c r="M329" s="473"/>
      <c r="N329" s="473"/>
      <c r="O329" s="473"/>
      <c r="P329" s="473"/>
      <c r="Q329" s="473"/>
      <c r="R329" s="473"/>
      <c r="S329" s="473"/>
      <c r="T329" s="473"/>
      <c r="U329" s="473"/>
      <c r="V329" s="473"/>
      <c r="W329" s="473"/>
      <c r="X329" s="473"/>
      <c r="Y329" s="473"/>
      <c r="Z329" s="473"/>
    </row>
    <row r="330" spans="1:26" ht="14.25" customHeight="1" x14ac:dyDescent="0.25">
      <c r="A330" s="473"/>
      <c r="B330" s="473"/>
      <c r="C330" s="473"/>
      <c r="D330" s="473"/>
      <c r="E330" s="473"/>
      <c r="F330" s="473"/>
      <c r="G330" s="473"/>
      <c r="H330" s="473"/>
      <c r="I330" s="473"/>
      <c r="J330" s="473"/>
      <c r="K330" s="473"/>
      <c r="L330" s="473"/>
      <c r="M330" s="473"/>
      <c r="N330" s="473"/>
      <c r="O330" s="473"/>
      <c r="P330" s="473"/>
      <c r="Q330" s="473"/>
      <c r="R330" s="473"/>
      <c r="S330" s="473"/>
      <c r="T330" s="473"/>
      <c r="U330" s="473"/>
      <c r="V330" s="473"/>
      <c r="W330" s="473"/>
      <c r="X330" s="473"/>
      <c r="Y330" s="473"/>
      <c r="Z330" s="473"/>
    </row>
    <row r="331" spans="1:26" ht="14.25" customHeight="1" x14ac:dyDescent="0.25">
      <c r="A331" s="473"/>
      <c r="B331" s="473"/>
      <c r="C331" s="473"/>
      <c r="D331" s="473"/>
      <c r="E331" s="473"/>
      <c r="F331" s="473"/>
      <c r="G331" s="473"/>
      <c r="H331" s="473"/>
      <c r="I331" s="473"/>
      <c r="J331" s="473"/>
      <c r="K331" s="473"/>
      <c r="L331" s="473"/>
      <c r="M331" s="473"/>
      <c r="N331" s="473"/>
      <c r="O331" s="473"/>
      <c r="P331" s="473"/>
      <c r="Q331" s="473"/>
      <c r="R331" s="473"/>
      <c r="S331" s="473"/>
      <c r="T331" s="473"/>
      <c r="U331" s="473"/>
      <c r="V331" s="473"/>
      <c r="W331" s="473"/>
      <c r="X331" s="473"/>
      <c r="Y331" s="473"/>
      <c r="Z331" s="473"/>
    </row>
    <row r="332" spans="1:26" ht="14.25" customHeight="1" x14ac:dyDescent="0.25">
      <c r="A332" s="473"/>
      <c r="B332" s="473"/>
      <c r="C332" s="473"/>
      <c r="D332" s="473"/>
      <c r="E332" s="473"/>
      <c r="F332" s="473"/>
      <c r="G332" s="473"/>
      <c r="H332" s="473"/>
      <c r="I332" s="473"/>
      <c r="J332" s="473"/>
      <c r="K332" s="473"/>
      <c r="L332" s="473"/>
      <c r="M332" s="473"/>
      <c r="N332" s="473"/>
      <c r="O332" s="473"/>
      <c r="P332" s="473"/>
      <c r="Q332" s="473"/>
      <c r="R332" s="473"/>
      <c r="S332" s="473"/>
      <c r="T332" s="473"/>
      <c r="U332" s="473"/>
      <c r="V332" s="473"/>
      <c r="W332" s="473"/>
      <c r="X332" s="473"/>
      <c r="Y332" s="473"/>
      <c r="Z332" s="473"/>
    </row>
    <row r="333" spans="1:26" ht="14.25" customHeight="1" x14ac:dyDescent="0.25">
      <c r="A333" s="473"/>
      <c r="B333" s="473"/>
      <c r="C333" s="473"/>
      <c r="D333" s="473"/>
      <c r="E333" s="473"/>
      <c r="F333" s="473"/>
      <c r="G333" s="473"/>
      <c r="H333" s="473"/>
      <c r="I333" s="473"/>
      <c r="J333" s="473"/>
      <c r="K333" s="473"/>
      <c r="L333" s="473"/>
      <c r="M333" s="473"/>
      <c r="N333" s="473"/>
      <c r="O333" s="473"/>
      <c r="P333" s="473"/>
      <c r="Q333" s="473"/>
      <c r="R333" s="473"/>
      <c r="S333" s="473"/>
      <c r="T333" s="473"/>
      <c r="U333" s="473"/>
      <c r="V333" s="473"/>
      <c r="W333" s="473"/>
      <c r="X333" s="473"/>
      <c r="Y333" s="473"/>
      <c r="Z333" s="473"/>
    </row>
    <row r="334" spans="1:26" ht="14.25" customHeight="1" x14ac:dyDescent="0.25">
      <c r="A334" s="473"/>
      <c r="B334" s="473"/>
      <c r="C334" s="473"/>
      <c r="D334" s="473"/>
      <c r="E334" s="473"/>
      <c r="F334" s="473"/>
      <c r="G334" s="473"/>
      <c r="H334" s="473"/>
      <c r="I334" s="473"/>
      <c r="J334" s="473"/>
      <c r="K334" s="473"/>
      <c r="L334" s="473"/>
      <c r="M334" s="473"/>
      <c r="N334" s="473"/>
      <c r="O334" s="473"/>
      <c r="P334" s="473"/>
      <c r="Q334" s="473"/>
      <c r="R334" s="473"/>
      <c r="S334" s="473"/>
      <c r="T334" s="473"/>
      <c r="U334" s="473"/>
      <c r="V334" s="473"/>
      <c r="W334" s="473"/>
      <c r="X334" s="473"/>
      <c r="Y334" s="473"/>
      <c r="Z334" s="473"/>
    </row>
    <row r="335" spans="1:26" ht="14.25" customHeight="1" x14ac:dyDescent="0.25">
      <c r="A335" s="473"/>
      <c r="B335" s="473"/>
      <c r="C335" s="473"/>
      <c r="D335" s="473"/>
      <c r="E335" s="473"/>
      <c r="F335" s="473"/>
      <c r="G335" s="473"/>
      <c r="H335" s="473"/>
      <c r="I335" s="473"/>
      <c r="J335" s="473"/>
      <c r="K335" s="473"/>
      <c r="L335" s="473"/>
      <c r="M335" s="473"/>
      <c r="N335" s="473"/>
      <c r="O335" s="473"/>
      <c r="P335" s="473"/>
      <c r="Q335" s="473"/>
      <c r="R335" s="473"/>
      <c r="S335" s="473"/>
      <c r="T335" s="473"/>
      <c r="U335" s="473"/>
      <c r="V335" s="473"/>
      <c r="W335" s="473"/>
      <c r="X335" s="473"/>
      <c r="Y335" s="473"/>
      <c r="Z335" s="473"/>
    </row>
    <row r="336" spans="1:26" ht="14.25" customHeight="1" x14ac:dyDescent="0.25">
      <c r="A336" s="473"/>
      <c r="B336" s="473"/>
      <c r="C336" s="473"/>
      <c r="D336" s="473"/>
      <c r="E336" s="473"/>
      <c r="F336" s="473"/>
      <c r="G336" s="473"/>
      <c r="H336" s="473"/>
      <c r="I336" s="473"/>
      <c r="J336" s="473"/>
      <c r="K336" s="473"/>
      <c r="L336" s="473"/>
      <c r="M336" s="473"/>
      <c r="N336" s="473"/>
      <c r="O336" s="473"/>
      <c r="P336" s="473"/>
      <c r="Q336" s="473"/>
      <c r="R336" s="473"/>
      <c r="S336" s="473"/>
      <c r="T336" s="473"/>
      <c r="U336" s="473"/>
      <c r="V336" s="473"/>
      <c r="W336" s="473"/>
      <c r="X336" s="473"/>
      <c r="Y336" s="473"/>
      <c r="Z336" s="473"/>
    </row>
    <row r="337" spans="1:26" ht="14.25" customHeight="1" x14ac:dyDescent="0.25">
      <c r="A337" s="473"/>
      <c r="B337" s="473"/>
      <c r="C337" s="473"/>
      <c r="D337" s="473"/>
      <c r="E337" s="473"/>
      <c r="F337" s="473"/>
      <c r="G337" s="473"/>
      <c r="H337" s="473"/>
      <c r="I337" s="473"/>
      <c r="J337" s="473"/>
      <c r="K337" s="473"/>
      <c r="L337" s="473"/>
      <c r="M337" s="473"/>
      <c r="N337" s="473"/>
      <c r="O337" s="473"/>
      <c r="P337" s="473"/>
      <c r="Q337" s="473"/>
      <c r="R337" s="473"/>
      <c r="S337" s="473"/>
      <c r="T337" s="473"/>
      <c r="U337" s="473"/>
      <c r="V337" s="473"/>
      <c r="W337" s="473"/>
      <c r="X337" s="473"/>
      <c r="Y337" s="473"/>
      <c r="Z337" s="473"/>
    </row>
    <row r="338" spans="1:26" ht="14.25" customHeight="1" x14ac:dyDescent="0.25">
      <c r="A338" s="473"/>
      <c r="B338" s="473"/>
      <c r="C338" s="473"/>
      <c r="D338" s="473"/>
      <c r="E338" s="473"/>
      <c r="F338" s="473"/>
      <c r="G338" s="473"/>
      <c r="H338" s="473"/>
      <c r="I338" s="473"/>
      <c r="J338" s="473"/>
      <c r="K338" s="473"/>
      <c r="L338" s="473"/>
      <c r="M338" s="473"/>
      <c r="N338" s="473"/>
      <c r="O338" s="473"/>
      <c r="P338" s="473"/>
      <c r="Q338" s="473"/>
      <c r="R338" s="473"/>
      <c r="S338" s="473"/>
      <c r="T338" s="473"/>
      <c r="U338" s="473"/>
      <c r="V338" s="473"/>
      <c r="W338" s="473"/>
      <c r="X338" s="473"/>
      <c r="Y338" s="473"/>
      <c r="Z338" s="473"/>
    </row>
    <row r="339" spans="1:26" ht="14.25" customHeight="1" x14ac:dyDescent="0.25">
      <c r="A339" s="473"/>
      <c r="B339" s="473"/>
      <c r="C339" s="473"/>
      <c r="D339" s="473"/>
      <c r="E339" s="473"/>
      <c r="F339" s="473"/>
      <c r="G339" s="473"/>
      <c r="H339" s="473"/>
      <c r="I339" s="473"/>
      <c r="J339" s="473"/>
      <c r="K339" s="473"/>
      <c r="L339" s="473"/>
      <c r="M339" s="473"/>
      <c r="N339" s="473"/>
      <c r="O339" s="473"/>
      <c r="P339" s="473"/>
      <c r="Q339" s="473"/>
      <c r="R339" s="473"/>
      <c r="S339" s="473"/>
      <c r="T339" s="473"/>
      <c r="U339" s="473"/>
      <c r="V339" s="473"/>
      <c r="W339" s="473"/>
      <c r="X339" s="473"/>
      <c r="Y339" s="473"/>
      <c r="Z339" s="473"/>
    </row>
    <row r="340" spans="1:26" ht="14.25" customHeight="1" x14ac:dyDescent="0.25">
      <c r="A340" s="473"/>
      <c r="B340" s="473"/>
      <c r="C340" s="473"/>
      <c r="D340" s="473"/>
      <c r="E340" s="473"/>
      <c r="F340" s="473"/>
      <c r="G340" s="473"/>
      <c r="H340" s="473"/>
      <c r="I340" s="473"/>
      <c r="J340" s="473"/>
      <c r="K340" s="473"/>
      <c r="L340" s="473"/>
      <c r="M340" s="473"/>
      <c r="N340" s="473"/>
      <c r="O340" s="473"/>
      <c r="P340" s="473"/>
      <c r="Q340" s="473"/>
      <c r="R340" s="473"/>
      <c r="S340" s="473"/>
      <c r="T340" s="473"/>
      <c r="U340" s="473"/>
      <c r="V340" s="473"/>
      <c r="W340" s="473"/>
      <c r="X340" s="473"/>
      <c r="Y340" s="473"/>
      <c r="Z340" s="473"/>
    </row>
    <row r="341" spans="1:26" ht="14.25" customHeight="1" x14ac:dyDescent="0.25">
      <c r="A341" s="473"/>
      <c r="B341" s="473"/>
      <c r="C341" s="473"/>
      <c r="D341" s="473"/>
      <c r="E341" s="473"/>
      <c r="F341" s="473"/>
      <c r="G341" s="473"/>
      <c r="H341" s="473"/>
      <c r="I341" s="473"/>
      <c r="J341" s="473"/>
      <c r="K341" s="473"/>
      <c r="L341" s="473"/>
      <c r="M341" s="473"/>
      <c r="N341" s="473"/>
      <c r="O341" s="473"/>
      <c r="P341" s="473"/>
      <c r="Q341" s="473"/>
      <c r="R341" s="473"/>
      <c r="S341" s="473"/>
      <c r="T341" s="473"/>
      <c r="U341" s="473"/>
      <c r="V341" s="473"/>
      <c r="W341" s="473"/>
      <c r="X341" s="473"/>
      <c r="Y341" s="473"/>
      <c r="Z341" s="473"/>
    </row>
    <row r="342" spans="1:26" ht="14.25" customHeight="1" x14ac:dyDescent="0.25">
      <c r="A342" s="473"/>
      <c r="B342" s="473"/>
      <c r="C342" s="473"/>
      <c r="D342" s="473"/>
      <c r="E342" s="473"/>
      <c r="F342" s="473"/>
      <c r="G342" s="473"/>
      <c r="H342" s="473"/>
      <c r="I342" s="473"/>
      <c r="J342" s="473"/>
      <c r="K342" s="473"/>
      <c r="L342" s="473"/>
      <c r="M342" s="473"/>
      <c r="N342" s="473"/>
      <c r="O342" s="473"/>
      <c r="P342" s="473"/>
      <c r="Q342" s="473"/>
      <c r="R342" s="473"/>
      <c r="S342" s="473"/>
      <c r="T342" s="473"/>
      <c r="U342" s="473"/>
      <c r="V342" s="473"/>
      <c r="W342" s="473"/>
      <c r="X342" s="473"/>
      <c r="Y342" s="473"/>
      <c r="Z342" s="473"/>
    </row>
    <row r="343" spans="1:26" ht="14.25" customHeight="1" x14ac:dyDescent="0.25">
      <c r="A343" s="473"/>
      <c r="B343" s="473"/>
      <c r="C343" s="473"/>
      <c r="D343" s="473"/>
      <c r="E343" s="473"/>
      <c r="F343" s="473"/>
      <c r="G343" s="473"/>
      <c r="H343" s="473"/>
      <c r="I343" s="473"/>
      <c r="J343" s="473"/>
      <c r="K343" s="473"/>
      <c r="L343" s="473"/>
      <c r="M343" s="473"/>
      <c r="N343" s="473"/>
      <c r="O343" s="473"/>
      <c r="P343" s="473"/>
      <c r="Q343" s="473"/>
      <c r="R343" s="473"/>
      <c r="S343" s="473"/>
      <c r="T343" s="473"/>
      <c r="U343" s="473"/>
      <c r="V343" s="473"/>
      <c r="W343" s="473"/>
      <c r="X343" s="473"/>
      <c r="Y343" s="473"/>
      <c r="Z343" s="473"/>
    </row>
    <row r="344" spans="1:26" ht="14.25" customHeight="1" x14ac:dyDescent="0.25">
      <c r="A344" s="473"/>
      <c r="B344" s="473"/>
      <c r="C344" s="473"/>
      <c r="D344" s="473"/>
      <c r="E344" s="473"/>
      <c r="F344" s="473"/>
      <c r="G344" s="473"/>
      <c r="H344" s="473"/>
      <c r="I344" s="473"/>
      <c r="J344" s="473"/>
      <c r="K344" s="473"/>
      <c r="L344" s="473"/>
      <c r="M344" s="473"/>
      <c r="N344" s="473"/>
      <c r="O344" s="473"/>
      <c r="P344" s="473"/>
      <c r="Q344" s="473"/>
      <c r="R344" s="473"/>
      <c r="S344" s="473"/>
      <c r="T344" s="473"/>
      <c r="U344" s="473"/>
      <c r="V344" s="473"/>
      <c r="W344" s="473"/>
      <c r="X344" s="473"/>
      <c r="Y344" s="473"/>
      <c r="Z344" s="473"/>
    </row>
    <row r="345" spans="1:26" ht="14.25" customHeight="1" x14ac:dyDescent="0.25">
      <c r="A345" s="473"/>
      <c r="B345" s="473"/>
      <c r="C345" s="473"/>
      <c r="D345" s="473"/>
      <c r="E345" s="473"/>
      <c r="F345" s="473"/>
      <c r="G345" s="473"/>
      <c r="H345" s="473"/>
      <c r="I345" s="473"/>
      <c r="J345" s="473"/>
      <c r="K345" s="473"/>
      <c r="L345" s="473"/>
      <c r="M345" s="473"/>
      <c r="N345" s="473"/>
      <c r="O345" s="473"/>
      <c r="P345" s="473"/>
      <c r="Q345" s="473"/>
      <c r="R345" s="473"/>
      <c r="S345" s="473"/>
      <c r="T345" s="473"/>
      <c r="U345" s="473"/>
      <c r="V345" s="473"/>
      <c r="W345" s="473"/>
      <c r="X345" s="473"/>
      <c r="Y345" s="473"/>
      <c r="Z345" s="473"/>
    </row>
    <row r="346" spans="1:26" ht="14.25" customHeight="1" x14ac:dyDescent="0.25">
      <c r="A346" s="473"/>
      <c r="B346" s="473"/>
      <c r="C346" s="473"/>
      <c r="D346" s="473"/>
      <c r="E346" s="473"/>
      <c r="F346" s="473"/>
      <c r="G346" s="473"/>
      <c r="H346" s="473"/>
      <c r="I346" s="473"/>
      <c r="J346" s="473"/>
      <c r="K346" s="473"/>
      <c r="L346" s="473"/>
      <c r="M346" s="473"/>
      <c r="N346" s="473"/>
      <c r="O346" s="473"/>
      <c r="P346" s="473"/>
      <c r="Q346" s="473"/>
      <c r="R346" s="473"/>
      <c r="S346" s="473"/>
      <c r="T346" s="473"/>
      <c r="U346" s="473"/>
      <c r="V346" s="473"/>
      <c r="W346" s="473"/>
      <c r="X346" s="473"/>
      <c r="Y346" s="473"/>
      <c r="Z346" s="473"/>
    </row>
    <row r="347" spans="1:26" ht="14.25" customHeight="1" x14ac:dyDescent="0.25">
      <c r="A347" s="473"/>
      <c r="B347" s="473"/>
      <c r="C347" s="473"/>
      <c r="D347" s="473"/>
      <c r="E347" s="473"/>
      <c r="F347" s="473"/>
      <c r="G347" s="473"/>
      <c r="H347" s="473"/>
      <c r="I347" s="473"/>
      <c r="J347" s="473"/>
      <c r="K347" s="473"/>
      <c r="L347" s="473"/>
      <c r="M347" s="473"/>
      <c r="N347" s="473"/>
      <c r="O347" s="473"/>
      <c r="P347" s="473"/>
      <c r="Q347" s="473"/>
      <c r="R347" s="473"/>
      <c r="S347" s="473"/>
      <c r="T347" s="473"/>
      <c r="U347" s="473"/>
      <c r="V347" s="473"/>
      <c r="W347" s="473"/>
      <c r="X347" s="473"/>
      <c r="Y347" s="473"/>
      <c r="Z347" s="473"/>
    </row>
    <row r="348" spans="1:26" ht="14.25" customHeight="1" x14ac:dyDescent="0.25">
      <c r="A348" s="473"/>
      <c r="B348" s="473"/>
      <c r="C348" s="473"/>
      <c r="D348" s="473"/>
      <c r="E348" s="473"/>
      <c r="F348" s="473"/>
      <c r="G348" s="473"/>
      <c r="H348" s="473"/>
      <c r="I348" s="473"/>
      <c r="J348" s="473"/>
      <c r="K348" s="473"/>
      <c r="L348" s="473"/>
      <c r="M348" s="473"/>
      <c r="N348" s="473"/>
      <c r="O348" s="473"/>
      <c r="P348" s="473"/>
      <c r="Q348" s="473"/>
      <c r="R348" s="473"/>
      <c r="S348" s="473"/>
      <c r="T348" s="473"/>
      <c r="U348" s="473"/>
      <c r="V348" s="473"/>
      <c r="W348" s="473"/>
      <c r="X348" s="473"/>
      <c r="Y348" s="473"/>
      <c r="Z348" s="473"/>
    </row>
    <row r="349" spans="1:26" ht="14.25" customHeight="1" x14ac:dyDescent="0.25">
      <c r="A349" s="473"/>
      <c r="B349" s="473"/>
      <c r="C349" s="473"/>
      <c r="D349" s="473"/>
      <c r="E349" s="473"/>
      <c r="F349" s="473"/>
      <c r="G349" s="473"/>
      <c r="H349" s="473"/>
      <c r="I349" s="473"/>
      <c r="J349" s="473"/>
      <c r="K349" s="473"/>
      <c r="L349" s="473"/>
      <c r="M349" s="473"/>
      <c r="N349" s="473"/>
      <c r="O349" s="473"/>
      <c r="P349" s="473"/>
      <c r="Q349" s="473"/>
      <c r="R349" s="473"/>
      <c r="S349" s="473"/>
      <c r="T349" s="473"/>
      <c r="U349" s="473"/>
      <c r="V349" s="473"/>
      <c r="W349" s="473"/>
      <c r="X349" s="473"/>
      <c r="Y349" s="473"/>
      <c r="Z349" s="473"/>
    </row>
    <row r="350" spans="1:26" ht="14.25" customHeight="1" x14ac:dyDescent="0.25">
      <c r="A350" s="473"/>
      <c r="B350" s="473"/>
      <c r="C350" s="473"/>
      <c r="D350" s="473"/>
      <c r="E350" s="473"/>
      <c r="F350" s="473"/>
      <c r="G350" s="473"/>
      <c r="H350" s="473"/>
      <c r="I350" s="473"/>
      <c r="J350" s="473"/>
      <c r="K350" s="473"/>
      <c r="L350" s="473"/>
      <c r="M350" s="473"/>
      <c r="N350" s="473"/>
      <c r="O350" s="473"/>
      <c r="P350" s="473"/>
      <c r="Q350" s="473"/>
      <c r="R350" s="473"/>
      <c r="S350" s="473"/>
      <c r="T350" s="473"/>
      <c r="U350" s="473"/>
      <c r="V350" s="473"/>
      <c r="W350" s="473"/>
      <c r="X350" s="473"/>
      <c r="Y350" s="473"/>
      <c r="Z350" s="473"/>
    </row>
    <row r="351" spans="1:26" ht="14.25" customHeight="1" x14ac:dyDescent="0.25">
      <c r="A351" s="473"/>
      <c r="B351" s="473"/>
      <c r="C351" s="473"/>
      <c r="D351" s="473"/>
      <c r="E351" s="473"/>
      <c r="F351" s="473"/>
      <c r="G351" s="473"/>
      <c r="H351" s="473"/>
      <c r="I351" s="473"/>
      <c r="J351" s="473"/>
      <c r="K351" s="473"/>
      <c r="L351" s="473"/>
      <c r="M351" s="473"/>
      <c r="N351" s="473"/>
      <c r="O351" s="473"/>
      <c r="P351" s="473"/>
      <c r="Q351" s="473"/>
      <c r="R351" s="473"/>
      <c r="S351" s="473"/>
      <c r="T351" s="473"/>
      <c r="U351" s="473"/>
      <c r="V351" s="473"/>
      <c r="W351" s="473"/>
      <c r="X351" s="473"/>
      <c r="Y351" s="473"/>
      <c r="Z351" s="473"/>
    </row>
    <row r="352" spans="1:26" ht="14.25" customHeight="1" x14ac:dyDescent="0.25">
      <c r="A352" s="473"/>
      <c r="B352" s="473"/>
      <c r="C352" s="473"/>
      <c r="D352" s="473"/>
      <c r="E352" s="473"/>
      <c r="F352" s="473"/>
      <c r="G352" s="473"/>
      <c r="H352" s="473"/>
      <c r="I352" s="473"/>
      <c r="J352" s="473"/>
      <c r="K352" s="473"/>
      <c r="L352" s="473"/>
      <c r="M352" s="473"/>
      <c r="N352" s="473"/>
      <c r="O352" s="473"/>
      <c r="P352" s="473"/>
      <c r="Q352" s="473"/>
      <c r="R352" s="473"/>
      <c r="S352" s="473"/>
      <c r="T352" s="473"/>
      <c r="U352" s="473"/>
      <c r="V352" s="473"/>
      <c r="W352" s="473"/>
      <c r="X352" s="473"/>
      <c r="Y352" s="473"/>
      <c r="Z352" s="473"/>
    </row>
    <row r="353" spans="1:26" ht="14.25" customHeight="1" x14ac:dyDescent="0.25">
      <c r="A353" s="473"/>
      <c r="B353" s="473"/>
      <c r="C353" s="473"/>
      <c r="D353" s="473"/>
      <c r="E353" s="473"/>
      <c r="F353" s="473"/>
      <c r="G353" s="473"/>
      <c r="H353" s="473"/>
      <c r="I353" s="473"/>
      <c r="J353" s="473"/>
      <c r="K353" s="473"/>
      <c r="L353" s="473"/>
      <c r="M353" s="473"/>
      <c r="N353" s="473"/>
      <c r="O353" s="473"/>
      <c r="P353" s="473"/>
      <c r="Q353" s="473"/>
      <c r="R353" s="473"/>
      <c r="S353" s="473"/>
      <c r="T353" s="473"/>
      <c r="U353" s="473"/>
      <c r="V353" s="473"/>
      <c r="W353" s="473"/>
      <c r="X353" s="473"/>
      <c r="Y353" s="473"/>
      <c r="Z353" s="473"/>
    </row>
    <row r="354" spans="1:26" ht="14.25" customHeight="1" x14ac:dyDescent="0.25">
      <c r="A354" s="473"/>
      <c r="B354" s="473"/>
      <c r="C354" s="473"/>
      <c r="D354" s="473"/>
      <c r="E354" s="473"/>
      <c r="F354" s="473"/>
      <c r="G354" s="473"/>
      <c r="H354" s="473"/>
      <c r="I354" s="473"/>
      <c r="J354" s="473"/>
      <c r="K354" s="473"/>
      <c r="L354" s="473"/>
      <c r="M354" s="473"/>
      <c r="N354" s="473"/>
      <c r="O354" s="473"/>
      <c r="P354" s="473"/>
      <c r="Q354" s="473"/>
      <c r="R354" s="473"/>
      <c r="S354" s="473"/>
      <c r="T354" s="473"/>
      <c r="U354" s="473"/>
      <c r="V354" s="473"/>
      <c r="W354" s="473"/>
      <c r="X354" s="473"/>
      <c r="Y354" s="473"/>
      <c r="Z354" s="473"/>
    </row>
    <row r="355" spans="1:26" ht="14.25" customHeight="1" x14ac:dyDescent="0.25">
      <c r="A355" s="473"/>
      <c r="B355" s="473"/>
      <c r="C355" s="473"/>
      <c r="D355" s="473"/>
      <c r="E355" s="473"/>
      <c r="F355" s="473"/>
      <c r="G355" s="473"/>
      <c r="H355" s="473"/>
      <c r="I355" s="473"/>
      <c r="J355" s="473"/>
      <c r="K355" s="473"/>
      <c r="L355" s="473"/>
      <c r="M355" s="473"/>
      <c r="N355" s="473"/>
      <c r="O355" s="473"/>
      <c r="P355" s="473"/>
      <c r="Q355" s="473"/>
      <c r="R355" s="473"/>
      <c r="S355" s="473"/>
      <c r="T355" s="473"/>
      <c r="U355" s="473"/>
      <c r="V355" s="473"/>
      <c r="W355" s="473"/>
      <c r="X355" s="473"/>
      <c r="Y355" s="473"/>
      <c r="Z355" s="473"/>
    </row>
    <row r="356" spans="1:26" ht="14.25" customHeight="1" x14ac:dyDescent="0.25">
      <c r="A356" s="473"/>
      <c r="B356" s="473"/>
      <c r="C356" s="473"/>
      <c r="D356" s="473"/>
      <c r="E356" s="473"/>
      <c r="F356" s="473"/>
      <c r="G356" s="473"/>
      <c r="H356" s="473"/>
      <c r="I356" s="473"/>
      <c r="J356" s="473"/>
      <c r="K356" s="473"/>
      <c r="L356" s="473"/>
      <c r="M356" s="473"/>
      <c r="N356" s="473"/>
      <c r="O356" s="473"/>
      <c r="P356" s="473"/>
      <c r="Q356" s="473"/>
      <c r="R356" s="473"/>
      <c r="S356" s="473"/>
      <c r="T356" s="473"/>
      <c r="U356" s="473"/>
      <c r="V356" s="473"/>
      <c r="W356" s="473"/>
      <c r="X356" s="473"/>
      <c r="Y356" s="473"/>
      <c r="Z356" s="473"/>
    </row>
    <row r="357" spans="1:26" ht="14.25" customHeight="1" x14ac:dyDescent="0.25">
      <c r="A357" s="473"/>
      <c r="B357" s="473"/>
      <c r="C357" s="473"/>
      <c r="D357" s="473"/>
      <c r="E357" s="473"/>
      <c r="F357" s="473"/>
      <c r="G357" s="473"/>
      <c r="H357" s="473"/>
      <c r="I357" s="473"/>
      <c r="J357" s="473"/>
      <c r="K357" s="473"/>
      <c r="L357" s="473"/>
      <c r="M357" s="473"/>
      <c r="N357" s="473"/>
      <c r="O357" s="473"/>
      <c r="P357" s="473"/>
      <c r="Q357" s="473"/>
      <c r="R357" s="473"/>
      <c r="S357" s="473"/>
      <c r="T357" s="473"/>
      <c r="U357" s="473"/>
      <c r="V357" s="473"/>
      <c r="W357" s="473"/>
      <c r="X357" s="473"/>
      <c r="Y357" s="473"/>
      <c r="Z357" s="473"/>
    </row>
    <row r="358" spans="1:26" ht="14.25" customHeight="1" x14ac:dyDescent="0.25">
      <c r="A358" s="473"/>
      <c r="B358" s="473"/>
      <c r="C358" s="473"/>
      <c r="D358" s="473"/>
      <c r="E358" s="473"/>
      <c r="F358" s="473"/>
      <c r="G358" s="473"/>
      <c r="H358" s="473"/>
      <c r="I358" s="473"/>
      <c r="J358" s="473"/>
      <c r="K358" s="473"/>
      <c r="L358" s="473"/>
      <c r="M358" s="473"/>
      <c r="N358" s="473"/>
      <c r="O358" s="473"/>
      <c r="P358" s="473"/>
      <c r="Q358" s="473"/>
      <c r="R358" s="473"/>
      <c r="S358" s="473"/>
      <c r="T358" s="473"/>
      <c r="U358" s="473"/>
      <c r="V358" s="473"/>
      <c r="W358" s="473"/>
      <c r="X358" s="473"/>
      <c r="Y358" s="473"/>
      <c r="Z358" s="473"/>
    </row>
    <row r="359" spans="1:26" ht="14.25" customHeight="1" x14ac:dyDescent="0.25">
      <c r="A359" s="473"/>
      <c r="B359" s="473"/>
      <c r="C359" s="473"/>
      <c r="D359" s="473"/>
      <c r="E359" s="473"/>
      <c r="F359" s="473"/>
      <c r="G359" s="473"/>
      <c r="H359" s="473"/>
      <c r="I359" s="473"/>
      <c r="J359" s="473"/>
      <c r="K359" s="473"/>
      <c r="L359" s="473"/>
      <c r="M359" s="473"/>
      <c r="N359" s="473"/>
      <c r="O359" s="473"/>
      <c r="P359" s="473"/>
      <c r="Q359" s="473"/>
      <c r="R359" s="473"/>
      <c r="S359" s="473"/>
      <c r="T359" s="473"/>
      <c r="U359" s="473"/>
      <c r="V359" s="473"/>
      <c r="W359" s="473"/>
      <c r="X359" s="473"/>
      <c r="Y359" s="473"/>
      <c r="Z359" s="473"/>
    </row>
    <row r="360" spans="1:26" ht="14.25" customHeight="1" x14ac:dyDescent="0.25">
      <c r="A360" s="473"/>
      <c r="B360" s="473"/>
      <c r="C360" s="473"/>
      <c r="D360" s="473"/>
      <c r="E360" s="473"/>
      <c r="F360" s="473"/>
      <c r="G360" s="473"/>
      <c r="H360" s="473"/>
      <c r="I360" s="473"/>
      <c r="J360" s="473"/>
      <c r="K360" s="473"/>
      <c r="L360" s="473"/>
      <c r="M360" s="473"/>
      <c r="N360" s="473"/>
      <c r="O360" s="473"/>
      <c r="P360" s="473"/>
      <c r="Q360" s="473"/>
      <c r="R360" s="473"/>
      <c r="S360" s="473"/>
      <c r="T360" s="473"/>
      <c r="U360" s="473"/>
      <c r="V360" s="473"/>
      <c r="W360" s="473"/>
      <c r="X360" s="473"/>
      <c r="Y360" s="473"/>
      <c r="Z360" s="473"/>
    </row>
    <row r="361" spans="1:26" ht="14.25" customHeight="1" x14ac:dyDescent="0.25">
      <c r="A361" s="473"/>
      <c r="B361" s="473"/>
      <c r="C361" s="473"/>
      <c r="D361" s="473"/>
      <c r="E361" s="473"/>
      <c r="F361" s="473"/>
      <c r="G361" s="473"/>
      <c r="H361" s="473"/>
      <c r="I361" s="473"/>
      <c r="J361" s="473"/>
      <c r="K361" s="473"/>
      <c r="L361" s="473"/>
      <c r="M361" s="473"/>
      <c r="N361" s="473"/>
      <c r="O361" s="473"/>
      <c r="P361" s="473"/>
      <c r="Q361" s="473"/>
      <c r="R361" s="473"/>
      <c r="S361" s="473"/>
      <c r="T361" s="473"/>
      <c r="U361" s="473"/>
      <c r="V361" s="473"/>
      <c r="W361" s="473"/>
      <c r="X361" s="473"/>
      <c r="Y361" s="473"/>
      <c r="Z361" s="473"/>
    </row>
    <row r="362" spans="1:26" ht="14.25" customHeight="1" x14ac:dyDescent="0.25">
      <c r="A362" s="473"/>
      <c r="B362" s="473"/>
      <c r="C362" s="473"/>
      <c r="D362" s="473"/>
      <c r="E362" s="473"/>
      <c r="F362" s="473"/>
      <c r="G362" s="473"/>
      <c r="H362" s="473"/>
      <c r="I362" s="473"/>
      <c r="J362" s="473"/>
      <c r="K362" s="473"/>
      <c r="L362" s="473"/>
      <c r="M362" s="473"/>
      <c r="N362" s="473"/>
      <c r="O362" s="473"/>
      <c r="P362" s="473"/>
      <c r="Q362" s="473"/>
      <c r="R362" s="473"/>
      <c r="S362" s="473"/>
      <c r="T362" s="473"/>
      <c r="U362" s="473"/>
      <c r="V362" s="473"/>
      <c r="W362" s="473"/>
      <c r="X362" s="473"/>
      <c r="Y362" s="473"/>
      <c r="Z362" s="473"/>
    </row>
    <row r="363" spans="1:26" ht="14.25" customHeight="1" x14ac:dyDescent="0.25">
      <c r="A363" s="473"/>
      <c r="B363" s="473"/>
      <c r="C363" s="473"/>
      <c r="D363" s="473"/>
      <c r="E363" s="473"/>
      <c r="F363" s="473"/>
      <c r="G363" s="473"/>
      <c r="H363" s="473"/>
      <c r="I363" s="473"/>
      <c r="J363" s="473"/>
      <c r="K363" s="473"/>
      <c r="L363" s="473"/>
      <c r="M363" s="473"/>
      <c r="N363" s="473"/>
      <c r="O363" s="473"/>
      <c r="P363" s="473"/>
      <c r="Q363" s="473"/>
      <c r="R363" s="473"/>
      <c r="S363" s="473"/>
      <c r="T363" s="473"/>
      <c r="U363" s="473"/>
      <c r="V363" s="473"/>
      <c r="W363" s="473"/>
      <c r="X363" s="473"/>
      <c r="Y363" s="473"/>
      <c r="Z363" s="473"/>
    </row>
    <row r="364" spans="1:26" ht="14.25" customHeight="1" x14ac:dyDescent="0.25">
      <c r="A364" s="473"/>
      <c r="B364" s="473"/>
      <c r="C364" s="473"/>
      <c r="D364" s="473"/>
      <c r="E364" s="473"/>
      <c r="F364" s="473"/>
      <c r="G364" s="473"/>
      <c r="H364" s="473"/>
      <c r="I364" s="473"/>
      <c r="J364" s="473"/>
      <c r="K364" s="473"/>
      <c r="L364" s="473"/>
      <c r="M364" s="473"/>
      <c r="N364" s="473"/>
      <c r="O364" s="473"/>
      <c r="P364" s="473"/>
      <c r="Q364" s="473"/>
      <c r="R364" s="473"/>
      <c r="S364" s="473"/>
      <c r="T364" s="473"/>
      <c r="U364" s="473"/>
      <c r="V364" s="473"/>
      <c r="W364" s="473"/>
      <c r="X364" s="473"/>
      <c r="Y364" s="473"/>
      <c r="Z364" s="473"/>
    </row>
    <row r="365" spans="1:26" ht="14.25" customHeight="1" x14ac:dyDescent="0.25">
      <c r="A365" s="473"/>
      <c r="B365" s="473"/>
      <c r="C365" s="473"/>
      <c r="D365" s="473"/>
      <c r="E365" s="473"/>
      <c r="F365" s="473"/>
      <c r="G365" s="473"/>
      <c r="H365" s="473"/>
      <c r="I365" s="473"/>
      <c r="J365" s="473"/>
      <c r="K365" s="473"/>
      <c r="L365" s="473"/>
      <c r="M365" s="473"/>
      <c r="N365" s="473"/>
      <c r="O365" s="473"/>
      <c r="P365" s="473"/>
      <c r="Q365" s="473"/>
      <c r="R365" s="473"/>
      <c r="S365" s="473"/>
      <c r="T365" s="473"/>
      <c r="U365" s="473"/>
      <c r="V365" s="473"/>
      <c r="W365" s="473"/>
      <c r="X365" s="473"/>
      <c r="Y365" s="473"/>
      <c r="Z365" s="473"/>
    </row>
    <row r="366" spans="1:26" ht="14.25" customHeight="1" x14ac:dyDescent="0.25">
      <c r="A366" s="473"/>
      <c r="B366" s="473"/>
      <c r="C366" s="473"/>
      <c r="D366" s="473"/>
      <c r="E366" s="473"/>
      <c r="F366" s="473"/>
      <c r="G366" s="473"/>
      <c r="H366" s="473"/>
      <c r="I366" s="473"/>
      <c r="J366" s="473"/>
      <c r="K366" s="473"/>
      <c r="L366" s="473"/>
      <c r="M366" s="473"/>
      <c r="N366" s="473"/>
      <c r="O366" s="473"/>
      <c r="P366" s="473"/>
      <c r="Q366" s="473"/>
      <c r="R366" s="473"/>
      <c r="S366" s="473"/>
      <c r="T366" s="473"/>
      <c r="U366" s="473"/>
      <c r="V366" s="473"/>
      <c r="W366" s="473"/>
      <c r="X366" s="473"/>
      <c r="Y366" s="473"/>
      <c r="Z366" s="473"/>
    </row>
    <row r="367" spans="1:26" ht="14.25" customHeight="1" x14ac:dyDescent="0.25">
      <c r="A367" s="473"/>
      <c r="B367" s="473"/>
      <c r="C367" s="473"/>
      <c r="D367" s="473"/>
      <c r="E367" s="473"/>
      <c r="F367" s="473"/>
      <c r="G367" s="473"/>
      <c r="H367" s="473"/>
      <c r="I367" s="473"/>
      <c r="J367" s="473"/>
      <c r="K367" s="473"/>
      <c r="L367" s="473"/>
      <c r="M367" s="473"/>
      <c r="N367" s="473"/>
      <c r="O367" s="473"/>
      <c r="P367" s="473"/>
      <c r="Q367" s="473"/>
      <c r="R367" s="473"/>
      <c r="S367" s="473"/>
      <c r="T367" s="473"/>
      <c r="U367" s="473"/>
      <c r="V367" s="473"/>
      <c r="W367" s="473"/>
      <c r="X367" s="473"/>
      <c r="Y367" s="473"/>
      <c r="Z367" s="473"/>
    </row>
    <row r="368" spans="1:26" ht="14.25" customHeight="1" x14ac:dyDescent="0.25">
      <c r="A368" s="473"/>
      <c r="B368" s="473"/>
      <c r="C368" s="473"/>
      <c r="D368" s="473"/>
      <c r="E368" s="473"/>
      <c r="F368" s="473"/>
      <c r="G368" s="473"/>
      <c r="H368" s="473"/>
      <c r="I368" s="473"/>
      <c r="J368" s="473"/>
      <c r="K368" s="473"/>
      <c r="L368" s="473"/>
      <c r="M368" s="473"/>
      <c r="N368" s="473"/>
      <c r="O368" s="473"/>
      <c r="P368" s="473"/>
      <c r="Q368" s="473"/>
      <c r="R368" s="473"/>
      <c r="S368" s="473"/>
      <c r="T368" s="473"/>
      <c r="U368" s="473"/>
      <c r="V368" s="473"/>
      <c r="W368" s="473"/>
      <c r="X368" s="473"/>
      <c r="Y368" s="473"/>
      <c r="Z368" s="473"/>
    </row>
    <row r="369" spans="1:26" ht="14.25" customHeight="1" x14ac:dyDescent="0.25">
      <c r="A369" s="473"/>
      <c r="B369" s="473"/>
      <c r="C369" s="473"/>
      <c r="D369" s="473"/>
      <c r="E369" s="473"/>
      <c r="F369" s="473"/>
      <c r="G369" s="473"/>
      <c r="H369" s="473"/>
      <c r="I369" s="473"/>
      <c r="J369" s="473"/>
      <c r="K369" s="473"/>
      <c r="L369" s="473"/>
      <c r="M369" s="473"/>
      <c r="N369" s="473"/>
      <c r="O369" s="473"/>
      <c r="P369" s="473"/>
      <c r="Q369" s="473"/>
      <c r="R369" s="473"/>
      <c r="S369" s="473"/>
      <c r="T369" s="473"/>
      <c r="U369" s="473"/>
      <c r="V369" s="473"/>
      <c r="W369" s="473"/>
      <c r="X369" s="473"/>
      <c r="Y369" s="473"/>
      <c r="Z369" s="473"/>
    </row>
    <row r="370" spans="1:26" ht="14.25" customHeight="1" x14ac:dyDescent="0.25">
      <c r="A370" s="473"/>
      <c r="B370" s="473"/>
      <c r="C370" s="473"/>
      <c r="D370" s="473"/>
      <c r="E370" s="473"/>
      <c r="F370" s="473"/>
      <c r="G370" s="473"/>
      <c r="H370" s="473"/>
      <c r="I370" s="473"/>
      <c r="J370" s="473"/>
      <c r="K370" s="473"/>
      <c r="L370" s="473"/>
      <c r="M370" s="473"/>
      <c r="N370" s="473"/>
      <c r="O370" s="473"/>
      <c r="P370" s="473"/>
      <c r="Q370" s="473"/>
      <c r="R370" s="473"/>
      <c r="S370" s="473"/>
      <c r="T370" s="473"/>
      <c r="U370" s="473"/>
      <c r="V370" s="473"/>
      <c r="W370" s="473"/>
      <c r="X370" s="473"/>
      <c r="Y370" s="473"/>
      <c r="Z370" s="473"/>
    </row>
    <row r="371" spans="1:26" ht="14.25" customHeight="1" x14ac:dyDescent="0.25">
      <c r="A371" s="473"/>
      <c r="B371" s="473"/>
      <c r="C371" s="473"/>
      <c r="D371" s="473"/>
      <c r="E371" s="473"/>
      <c r="F371" s="473"/>
      <c r="G371" s="473"/>
      <c r="H371" s="473"/>
      <c r="I371" s="473"/>
      <c r="J371" s="473"/>
      <c r="K371" s="473"/>
      <c r="L371" s="473"/>
      <c r="M371" s="473"/>
      <c r="N371" s="473"/>
      <c r="O371" s="473"/>
      <c r="P371" s="473"/>
      <c r="Q371" s="473"/>
      <c r="R371" s="473"/>
      <c r="S371" s="473"/>
      <c r="T371" s="473"/>
      <c r="U371" s="473"/>
      <c r="V371" s="473"/>
      <c r="W371" s="473"/>
      <c r="X371" s="473"/>
      <c r="Y371" s="473"/>
      <c r="Z371" s="473"/>
    </row>
    <row r="372" spans="1:26" ht="14.25" customHeight="1" x14ac:dyDescent="0.25">
      <c r="A372" s="473"/>
      <c r="B372" s="473"/>
      <c r="C372" s="473"/>
      <c r="D372" s="473"/>
      <c r="E372" s="473"/>
      <c r="F372" s="473"/>
      <c r="G372" s="473"/>
      <c r="H372" s="473"/>
      <c r="I372" s="473"/>
      <c r="J372" s="473"/>
      <c r="K372" s="473"/>
      <c r="L372" s="473"/>
      <c r="M372" s="473"/>
      <c r="N372" s="473"/>
      <c r="O372" s="473"/>
      <c r="P372" s="473"/>
      <c r="Q372" s="473"/>
      <c r="R372" s="473"/>
      <c r="S372" s="473"/>
      <c r="T372" s="473"/>
      <c r="U372" s="473"/>
      <c r="V372" s="473"/>
      <c r="W372" s="473"/>
      <c r="X372" s="473"/>
      <c r="Y372" s="473"/>
      <c r="Z372" s="473"/>
    </row>
    <row r="373" spans="1:26" ht="14.25" customHeight="1" x14ac:dyDescent="0.25">
      <c r="A373" s="473"/>
      <c r="B373" s="473"/>
      <c r="C373" s="473"/>
      <c r="D373" s="473"/>
      <c r="E373" s="473"/>
      <c r="F373" s="473"/>
      <c r="G373" s="473"/>
      <c r="H373" s="473"/>
      <c r="I373" s="473"/>
      <c r="J373" s="473"/>
      <c r="K373" s="473"/>
      <c r="L373" s="473"/>
      <c r="M373" s="473"/>
      <c r="N373" s="473"/>
      <c r="O373" s="473"/>
      <c r="P373" s="473"/>
      <c r="Q373" s="473"/>
      <c r="R373" s="473"/>
      <c r="S373" s="473"/>
      <c r="T373" s="473"/>
      <c r="U373" s="473"/>
      <c r="V373" s="473"/>
      <c r="W373" s="473"/>
      <c r="X373" s="473"/>
      <c r="Y373" s="473"/>
      <c r="Z373" s="473"/>
    </row>
    <row r="374" spans="1:26" ht="14.25" customHeight="1" x14ac:dyDescent="0.25">
      <c r="A374" s="473"/>
      <c r="B374" s="473"/>
      <c r="C374" s="473"/>
      <c r="D374" s="473"/>
      <c r="E374" s="473"/>
      <c r="F374" s="473"/>
      <c r="G374" s="473"/>
      <c r="H374" s="473"/>
      <c r="I374" s="473"/>
      <c r="J374" s="473"/>
      <c r="K374" s="473"/>
      <c r="L374" s="473"/>
      <c r="M374" s="473"/>
      <c r="N374" s="473"/>
      <c r="O374" s="473"/>
      <c r="P374" s="473"/>
      <c r="Q374" s="473"/>
      <c r="R374" s="473"/>
      <c r="S374" s="473"/>
      <c r="T374" s="473"/>
      <c r="U374" s="473"/>
      <c r="V374" s="473"/>
      <c r="W374" s="473"/>
      <c r="X374" s="473"/>
      <c r="Y374" s="473"/>
      <c r="Z374" s="473"/>
    </row>
    <row r="375" spans="1:26" ht="14.25" customHeight="1" x14ac:dyDescent="0.25">
      <c r="A375" s="473"/>
      <c r="B375" s="473"/>
      <c r="C375" s="473"/>
      <c r="D375" s="473"/>
      <c r="E375" s="473"/>
      <c r="F375" s="473"/>
      <c r="G375" s="473"/>
      <c r="H375" s="473"/>
      <c r="I375" s="473"/>
      <c r="J375" s="473"/>
      <c r="K375" s="473"/>
      <c r="L375" s="473"/>
      <c r="M375" s="473"/>
      <c r="N375" s="473"/>
      <c r="O375" s="473"/>
      <c r="P375" s="473"/>
      <c r="Q375" s="473"/>
      <c r="R375" s="473"/>
      <c r="S375" s="473"/>
      <c r="T375" s="473"/>
      <c r="U375" s="473"/>
      <c r="V375" s="473"/>
      <c r="W375" s="473"/>
      <c r="X375" s="473"/>
      <c r="Y375" s="473"/>
      <c r="Z375" s="473"/>
    </row>
    <row r="376" spans="1:26" ht="14.25" customHeight="1" x14ac:dyDescent="0.25">
      <c r="A376" s="473"/>
      <c r="B376" s="473"/>
      <c r="C376" s="473"/>
      <c r="D376" s="473"/>
      <c r="E376" s="473"/>
      <c r="F376" s="473"/>
      <c r="G376" s="473"/>
      <c r="H376" s="473"/>
      <c r="I376" s="473"/>
      <c r="J376" s="473"/>
      <c r="K376" s="473"/>
      <c r="L376" s="473"/>
      <c r="M376" s="473"/>
      <c r="N376" s="473"/>
      <c r="O376" s="473"/>
      <c r="P376" s="473"/>
      <c r="Q376" s="473"/>
      <c r="R376" s="473"/>
      <c r="S376" s="473"/>
      <c r="T376" s="473"/>
      <c r="U376" s="473"/>
      <c r="V376" s="473"/>
      <c r="W376" s="473"/>
      <c r="X376" s="473"/>
      <c r="Y376" s="473"/>
      <c r="Z376" s="473"/>
    </row>
    <row r="377" spans="1:26" ht="14.25" customHeight="1" x14ac:dyDescent="0.25">
      <c r="A377" s="473"/>
      <c r="B377" s="473"/>
      <c r="C377" s="473"/>
      <c r="D377" s="473"/>
      <c r="E377" s="473"/>
      <c r="F377" s="473"/>
      <c r="G377" s="473"/>
      <c r="H377" s="473"/>
      <c r="I377" s="473"/>
      <c r="J377" s="473"/>
      <c r="K377" s="473"/>
      <c r="L377" s="473"/>
      <c r="M377" s="473"/>
      <c r="N377" s="473"/>
      <c r="O377" s="473"/>
      <c r="P377" s="473"/>
      <c r="Q377" s="473"/>
      <c r="R377" s="473"/>
      <c r="S377" s="473"/>
      <c r="T377" s="473"/>
      <c r="U377" s="473"/>
      <c r="V377" s="473"/>
      <c r="W377" s="473"/>
      <c r="X377" s="473"/>
      <c r="Y377" s="473"/>
      <c r="Z377" s="473"/>
    </row>
    <row r="378" spans="1:26" ht="14.25" customHeight="1" x14ac:dyDescent="0.25">
      <c r="A378" s="473"/>
      <c r="B378" s="473"/>
      <c r="C378" s="473"/>
      <c r="D378" s="473"/>
      <c r="E378" s="473"/>
      <c r="F378" s="473"/>
      <c r="G378" s="473"/>
      <c r="H378" s="473"/>
      <c r="I378" s="473"/>
      <c r="J378" s="473"/>
      <c r="K378" s="473"/>
      <c r="L378" s="473"/>
      <c r="M378" s="473"/>
      <c r="N378" s="473"/>
      <c r="O378" s="473"/>
      <c r="P378" s="473"/>
      <c r="Q378" s="473"/>
      <c r="R378" s="473"/>
      <c r="S378" s="473"/>
      <c r="T378" s="473"/>
      <c r="U378" s="473"/>
      <c r="V378" s="473"/>
      <c r="W378" s="473"/>
      <c r="X378" s="473"/>
      <c r="Y378" s="473"/>
      <c r="Z378" s="473"/>
    </row>
    <row r="379" spans="1:26" ht="14.25" customHeight="1" x14ac:dyDescent="0.25">
      <c r="A379" s="473"/>
      <c r="B379" s="473"/>
      <c r="C379" s="473"/>
      <c r="D379" s="473"/>
      <c r="E379" s="473"/>
      <c r="F379" s="473"/>
      <c r="G379" s="473"/>
      <c r="H379" s="473"/>
      <c r="I379" s="473"/>
      <c r="J379" s="473"/>
      <c r="K379" s="473"/>
      <c r="L379" s="473"/>
      <c r="M379" s="473"/>
      <c r="N379" s="473"/>
      <c r="O379" s="473"/>
      <c r="P379" s="473"/>
      <c r="Q379" s="473"/>
      <c r="R379" s="473"/>
      <c r="S379" s="473"/>
      <c r="T379" s="473"/>
      <c r="U379" s="473"/>
      <c r="V379" s="473"/>
      <c r="W379" s="473"/>
      <c r="X379" s="473"/>
      <c r="Y379" s="473"/>
      <c r="Z379" s="473"/>
    </row>
    <row r="380" spans="1:26" ht="14.25" customHeight="1" x14ac:dyDescent="0.25">
      <c r="A380" s="473"/>
      <c r="B380" s="473"/>
      <c r="C380" s="473"/>
      <c r="D380" s="473"/>
      <c r="E380" s="473"/>
      <c r="F380" s="473"/>
      <c r="G380" s="473"/>
      <c r="H380" s="473"/>
      <c r="I380" s="473"/>
      <c r="J380" s="473"/>
      <c r="K380" s="473"/>
      <c r="L380" s="473"/>
      <c r="M380" s="473"/>
      <c r="N380" s="473"/>
      <c r="O380" s="473"/>
      <c r="P380" s="473"/>
      <c r="Q380" s="473"/>
      <c r="R380" s="473"/>
      <c r="S380" s="473"/>
      <c r="T380" s="473"/>
      <c r="U380" s="473"/>
      <c r="V380" s="473"/>
      <c r="W380" s="473"/>
      <c r="X380" s="473"/>
      <c r="Y380" s="473"/>
      <c r="Z380" s="473"/>
    </row>
    <row r="381" spans="1:26" ht="14.25" customHeight="1" x14ac:dyDescent="0.25">
      <c r="A381" s="473"/>
      <c r="B381" s="473"/>
      <c r="C381" s="473"/>
      <c r="D381" s="473"/>
      <c r="E381" s="473"/>
      <c r="F381" s="473"/>
      <c r="G381" s="473"/>
      <c r="H381" s="473"/>
      <c r="I381" s="473"/>
      <c r="J381" s="473"/>
      <c r="K381" s="473"/>
      <c r="L381" s="473"/>
      <c r="M381" s="473"/>
      <c r="N381" s="473"/>
      <c r="O381" s="473"/>
      <c r="P381" s="473"/>
      <c r="Q381" s="473"/>
      <c r="R381" s="473"/>
      <c r="S381" s="473"/>
      <c r="T381" s="473"/>
      <c r="U381" s="473"/>
      <c r="V381" s="473"/>
      <c r="W381" s="473"/>
      <c r="X381" s="473"/>
      <c r="Y381" s="473"/>
      <c r="Z381" s="473"/>
    </row>
    <row r="382" spans="1:26" ht="14.25" customHeight="1" x14ac:dyDescent="0.25">
      <c r="A382" s="473"/>
      <c r="B382" s="473"/>
      <c r="C382" s="473"/>
      <c r="D382" s="473"/>
      <c r="E382" s="473"/>
      <c r="F382" s="473"/>
      <c r="G382" s="473"/>
      <c r="H382" s="473"/>
      <c r="I382" s="473"/>
      <c r="J382" s="473"/>
      <c r="K382" s="473"/>
      <c r="L382" s="473"/>
      <c r="M382" s="473"/>
      <c r="N382" s="473"/>
      <c r="O382" s="473"/>
      <c r="P382" s="473"/>
      <c r="Q382" s="473"/>
      <c r="R382" s="473"/>
      <c r="S382" s="473"/>
      <c r="T382" s="473"/>
      <c r="U382" s="473"/>
      <c r="V382" s="473"/>
      <c r="W382" s="473"/>
      <c r="X382" s="473"/>
      <c r="Y382" s="473"/>
      <c r="Z382" s="473"/>
    </row>
    <row r="383" spans="1:26" ht="14.25" customHeight="1" x14ac:dyDescent="0.25">
      <c r="A383" s="473"/>
      <c r="B383" s="473"/>
      <c r="C383" s="473"/>
      <c r="D383" s="473"/>
      <c r="E383" s="473"/>
      <c r="F383" s="473"/>
      <c r="G383" s="473"/>
      <c r="H383" s="473"/>
      <c r="I383" s="473"/>
      <c r="J383" s="473"/>
      <c r="K383" s="473"/>
      <c r="L383" s="473"/>
      <c r="M383" s="473"/>
      <c r="N383" s="473"/>
      <c r="O383" s="473"/>
      <c r="P383" s="473"/>
      <c r="Q383" s="473"/>
      <c r="R383" s="473"/>
      <c r="S383" s="473"/>
      <c r="T383" s="473"/>
      <c r="U383" s="473"/>
      <c r="V383" s="473"/>
      <c r="W383" s="473"/>
      <c r="X383" s="473"/>
      <c r="Y383" s="473"/>
      <c r="Z383" s="473"/>
    </row>
    <row r="384" spans="1:26" ht="14.25" customHeight="1" x14ac:dyDescent="0.25">
      <c r="A384" s="473"/>
      <c r="B384" s="473"/>
      <c r="C384" s="473"/>
      <c r="D384" s="473"/>
      <c r="E384" s="473"/>
      <c r="F384" s="473"/>
      <c r="G384" s="473"/>
      <c r="H384" s="473"/>
      <c r="I384" s="473"/>
      <c r="J384" s="473"/>
      <c r="K384" s="473"/>
      <c r="L384" s="473"/>
      <c r="M384" s="473"/>
      <c r="N384" s="473"/>
      <c r="O384" s="473"/>
      <c r="P384" s="473"/>
      <c r="Q384" s="473"/>
      <c r="R384" s="473"/>
      <c r="S384" s="473"/>
      <c r="T384" s="473"/>
      <c r="U384" s="473"/>
      <c r="V384" s="473"/>
      <c r="W384" s="473"/>
      <c r="X384" s="473"/>
      <c r="Y384" s="473"/>
      <c r="Z384" s="473"/>
    </row>
    <row r="385" spans="1:26" ht="14.25" customHeight="1" x14ac:dyDescent="0.25">
      <c r="A385" s="473"/>
      <c r="B385" s="473"/>
      <c r="C385" s="473"/>
      <c r="D385" s="473"/>
      <c r="E385" s="473"/>
      <c r="F385" s="473"/>
      <c r="G385" s="473"/>
      <c r="H385" s="473"/>
      <c r="I385" s="473"/>
      <c r="J385" s="473"/>
      <c r="K385" s="473"/>
      <c r="L385" s="473"/>
      <c r="M385" s="473"/>
      <c r="N385" s="473"/>
      <c r="O385" s="473"/>
      <c r="P385" s="473"/>
      <c r="Q385" s="473"/>
      <c r="R385" s="473"/>
      <c r="S385" s="473"/>
      <c r="T385" s="473"/>
      <c r="U385" s="473"/>
      <c r="V385" s="473"/>
      <c r="W385" s="473"/>
      <c r="X385" s="473"/>
      <c r="Y385" s="473"/>
      <c r="Z385" s="473"/>
    </row>
    <row r="386" spans="1:26" ht="14.25" customHeight="1" x14ac:dyDescent="0.25">
      <c r="A386" s="473"/>
      <c r="B386" s="473"/>
      <c r="C386" s="473"/>
      <c r="D386" s="473"/>
      <c r="E386" s="473"/>
      <c r="F386" s="473"/>
      <c r="G386" s="473"/>
      <c r="H386" s="473"/>
      <c r="I386" s="473"/>
      <c r="J386" s="473"/>
      <c r="K386" s="473"/>
      <c r="L386" s="473"/>
      <c r="M386" s="473"/>
      <c r="N386" s="473"/>
      <c r="O386" s="473"/>
      <c r="P386" s="473"/>
      <c r="Q386" s="473"/>
      <c r="R386" s="473"/>
      <c r="S386" s="473"/>
      <c r="T386" s="473"/>
      <c r="U386" s="473"/>
      <c r="V386" s="473"/>
      <c r="W386" s="473"/>
      <c r="X386" s="473"/>
      <c r="Y386" s="473"/>
      <c r="Z386" s="473"/>
    </row>
    <row r="387" spans="1:26" ht="14.25" customHeight="1" x14ac:dyDescent="0.25">
      <c r="A387" s="473"/>
      <c r="B387" s="473"/>
      <c r="C387" s="473"/>
      <c r="D387" s="473"/>
      <c r="E387" s="473"/>
      <c r="F387" s="473"/>
      <c r="G387" s="473"/>
      <c r="H387" s="473"/>
      <c r="I387" s="473"/>
      <c r="J387" s="473"/>
      <c r="K387" s="473"/>
      <c r="L387" s="473"/>
      <c r="M387" s="473"/>
      <c r="N387" s="473"/>
      <c r="O387" s="473"/>
      <c r="P387" s="473"/>
      <c r="Q387" s="473"/>
      <c r="R387" s="473"/>
      <c r="S387" s="473"/>
      <c r="T387" s="473"/>
      <c r="U387" s="473"/>
      <c r="V387" s="473"/>
      <c r="W387" s="473"/>
      <c r="X387" s="473"/>
      <c r="Y387" s="473"/>
      <c r="Z387" s="473"/>
    </row>
    <row r="388" spans="1:26" ht="14.25" customHeight="1" x14ac:dyDescent="0.25">
      <c r="A388" s="473"/>
      <c r="B388" s="473"/>
      <c r="C388" s="473"/>
      <c r="D388" s="473"/>
      <c r="E388" s="473"/>
      <c r="F388" s="473"/>
      <c r="G388" s="473"/>
      <c r="H388" s="473"/>
      <c r="I388" s="473"/>
      <c r="J388" s="473"/>
      <c r="K388" s="473"/>
      <c r="L388" s="473"/>
      <c r="M388" s="473"/>
      <c r="N388" s="473"/>
      <c r="O388" s="473"/>
      <c r="P388" s="473"/>
      <c r="Q388" s="473"/>
      <c r="R388" s="473"/>
      <c r="S388" s="473"/>
      <c r="T388" s="473"/>
      <c r="U388" s="473"/>
      <c r="V388" s="473"/>
      <c r="W388" s="473"/>
      <c r="X388" s="473"/>
      <c r="Y388" s="473"/>
      <c r="Z388" s="473"/>
    </row>
    <row r="389" spans="1:26" ht="14.25" customHeight="1" x14ac:dyDescent="0.25">
      <c r="A389" s="473"/>
      <c r="B389" s="473"/>
      <c r="C389" s="473"/>
      <c r="D389" s="473"/>
      <c r="E389" s="473"/>
      <c r="F389" s="473"/>
      <c r="G389" s="473"/>
      <c r="H389" s="473"/>
      <c r="I389" s="473"/>
      <c r="J389" s="473"/>
      <c r="K389" s="473"/>
      <c r="L389" s="473"/>
      <c r="M389" s="473"/>
      <c r="N389" s="473"/>
      <c r="O389" s="473"/>
      <c r="P389" s="473"/>
      <c r="Q389" s="473"/>
      <c r="R389" s="473"/>
      <c r="S389" s="473"/>
      <c r="T389" s="473"/>
      <c r="U389" s="473"/>
      <c r="V389" s="473"/>
      <c r="W389" s="473"/>
      <c r="X389" s="473"/>
      <c r="Y389" s="473"/>
      <c r="Z389" s="473"/>
    </row>
    <row r="390" spans="1:26" ht="14.25" customHeight="1" x14ac:dyDescent="0.25">
      <c r="A390" s="473"/>
      <c r="B390" s="473"/>
      <c r="C390" s="473"/>
      <c r="D390" s="473"/>
      <c r="E390" s="473"/>
      <c r="F390" s="473"/>
      <c r="G390" s="473"/>
      <c r="H390" s="473"/>
      <c r="I390" s="473"/>
      <c r="J390" s="473"/>
      <c r="K390" s="473"/>
      <c r="L390" s="473"/>
      <c r="M390" s="473"/>
      <c r="N390" s="473"/>
      <c r="O390" s="473"/>
      <c r="P390" s="473"/>
      <c r="Q390" s="473"/>
      <c r="R390" s="473"/>
      <c r="S390" s="473"/>
      <c r="T390" s="473"/>
      <c r="U390" s="473"/>
      <c r="V390" s="473"/>
      <c r="W390" s="473"/>
      <c r="X390" s="473"/>
      <c r="Y390" s="473"/>
      <c r="Z390" s="473"/>
    </row>
    <row r="391" spans="1:26" ht="14.25" customHeight="1" x14ac:dyDescent="0.25">
      <c r="A391" s="473"/>
      <c r="B391" s="473"/>
      <c r="C391" s="473"/>
      <c r="D391" s="473"/>
      <c r="E391" s="473"/>
      <c r="F391" s="473"/>
      <c r="G391" s="473"/>
      <c r="H391" s="473"/>
      <c r="I391" s="473"/>
      <c r="J391" s="473"/>
      <c r="K391" s="473"/>
      <c r="L391" s="473"/>
      <c r="M391" s="473"/>
      <c r="N391" s="473"/>
      <c r="O391" s="473"/>
      <c r="P391" s="473"/>
      <c r="Q391" s="473"/>
      <c r="R391" s="473"/>
      <c r="S391" s="473"/>
      <c r="T391" s="473"/>
      <c r="U391" s="473"/>
      <c r="V391" s="473"/>
      <c r="W391" s="473"/>
      <c r="X391" s="473"/>
      <c r="Y391" s="473"/>
      <c r="Z391" s="473"/>
    </row>
    <row r="392" spans="1:26" ht="14.25" customHeight="1" x14ac:dyDescent="0.25">
      <c r="A392" s="473"/>
      <c r="B392" s="473"/>
      <c r="C392" s="473"/>
      <c r="D392" s="473"/>
      <c r="E392" s="473"/>
      <c r="F392" s="473"/>
      <c r="G392" s="473"/>
      <c r="H392" s="473"/>
      <c r="I392" s="473"/>
      <c r="J392" s="473"/>
      <c r="K392" s="473"/>
      <c r="L392" s="473"/>
      <c r="M392" s="473"/>
      <c r="N392" s="473"/>
      <c r="O392" s="473"/>
      <c r="P392" s="473"/>
      <c r="Q392" s="473"/>
      <c r="R392" s="473"/>
      <c r="S392" s="473"/>
      <c r="T392" s="473"/>
      <c r="U392" s="473"/>
      <c r="V392" s="473"/>
      <c r="W392" s="473"/>
      <c r="X392" s="473"/>
      <c r="Y392" s="473"/>
      <c r="Z392" s="473"/>
    </row>
    <row r="393" spans="1:26" ht="14.25" customHeight="1" x14ac:dyDescent="0.25">
      <c r="A393" s="473"/>
      <c r="B393" s="473"/>
      <c r="C393" s="473"/>
      <c r="D393" s="473"/>
      <c r="E393" s="473"/>
      <c r="F393" s="473"/>
      <c r="G393" s="473"/>
      <c r="H393" s="473"/>
      <c r="I393" s="473"/>
      <c r="J393" s="473"/>
      <c r="K393" s="473"/>
      <c r="L393" s="473"/>
      <c r="M393" s="473"/>
      <c r="N393" s="473"/>
      <c r="O393" s="473"/>
      <c r="P393" s="473"/>
      <c r="Q393" s="473"/>
      <c r="R393" s="473"/>
      <c r="S393" s="473"/>
      <c r="T393" s="473"/>
      <c r="U393" s="473"/>
      <c r="V393" s="473"/>
      <c r="W393" s="473"/>
      <c r="X393" s="473"/>
      <c r="Y393" s="473"/>
      <c r="Z393" s="473"/>
    </row>
    <row r="394" spans="1:26" ht="14.25" customHeight="1" x14ac:dyDescent="0.25">
      <c r="A394" s="473"/>
      <c r="B394" s="473"/>
      <c r="C394" s="473"/>
      <c r="D394" s="473"/>
      <c r="E394" s="473"/>
      <c r="F394" s="473"/>
      <c r="G394" s="473"/>
      <c r="H394" s="473"/>
      <c r="I394" s="473"/>
      <c r="J394" s="473"/>
      <c r="K394" s="473"/>
      <c r="L394" s="473"/>
      <c r="M394" s="473"/>
      <c r="N394" s="473"/>
      <c r="O394" s="473"/>
      <c r="P394" s="473"/>
      <c r="Q394" s="473"/>
      <c r="R394" s="473"/>
      <c r="S394" s="473"/>
      <c r="T394" s="473"/>
      <c r="U394" s="473"/>
      <c r="V394" s="473"/>
      <c r="W394" s="473"/>
      <c r="X394" s="473"/>
      <c r="Y394" s="473"/>
      <c r="Z394" s="473"/>
    </row>
    <row r="395" spans="1:26" ht="14.25" customHeight="1" x14ac:dyDescent="0.25">
      <c r="A395" s="473"/>
      <c r="B395" s="473"/>
      <c r="C395" s="473"/>
      <c r="D395" s="473"/>
      <c r="E395" s="473"/>
      <c r="F395" s="473"/>
      <c r="G395" s="473"/>
      <c r="H395" s="473"/>
      <c r="I395" s="473"/>
      <c r="J395" s="473"/>
      <c r="K395" s="473"/>
      <c r="L395" s="473"/>
      <c r="M395" s="473"/>
      <c r="N395" s="473"/>
      <c r="O395" s="473"/>
      <c r="P395" s="473"/>
      <c r="Q395" s="473"/>
      <c r="R395" s="473"/>
      <c r="S395" s="473"/>
      <c r="T395" s="473"/>
      <c r="U395" s="473"/>
      <c r="V395" s="473"/>
      <c r="W395" s="473"/>
      <c r="X395" s="473"/>
      <c r="Y395" s="473"/>
      <c r="Z395" s="473"/>
    </row>
    <row r="396" spans="1:26" ht="14.25" customHeight="1" x14ac:dyDescent="0.25">
      <c r="A396" s="473"/>
      <c r="B396" s="473"/>
      <c r="C396" s="473"/>
      <c r="D396" s="473"/>
      <c r="E396" s="473"/>
      <c r="F396" s="473"/>
      <c r="G396" s="473"/>
      <c r="H396" s="473"/>
      <c r="I396" s="473"/>
      <c r="J396" s="473"/>
      <c r="K396" s="473"/>
      <c r="L396" s="473"/>
      <c r="M396" s="473"/>
      <c r="N396" s="473"/>
      <c r="O396" s="473"/>
      <c r="P396" s="473"/>
      <c r="Q396" s="473"/>
      <c r="R396" s="473"/>
      <c r="S396" s="473"/>
      <c r="T396" s="473"/>
      <c r="U396" s="473"/>
      <c r="V396" s="473"/>
      <c r="W396" s="473"/>
      <c r="X396" s="473"/>
      <c r="Y396" s="473"/>
      <c r="Z396" s="473"/>
    </row>
    <row r="397" spans="1:26" ht="14.25" customHeight="1" x14ac:dyDescent="0.25">
      <c r="A397" s="473"/>
      <c r="B397" s="473"/>
      <c r="C397" s="473"/>
      <c r="D397" s="473"/>
      <c r="E397" s="473"/>
      <c r="F397" s="473"/>
      <c r="G397" s="473"/>
      <c r="H397" s="473"/>
      <c r="I397" s="473"/>
      <c r="J397" s="473"/>
      <c r="K397" s="473"/>
      <c r="L397" s="473"/>
      <c r="M397" s="473"/>
      <c r="N397" s="473"/>
      <c r="O397" s="473"/>
      <c r="P397" s="473"/>
      <c r="Q397" s="473"/>
      <c r="R397" s="473"/>
      <c r="S397" s="473"/>
      <c r="T397" s="473"/>
      <c r="U397" s="473"/>
      <c r="V397" s="473"/>
      <c r="W397" s="473"/>
      <c r="X397" s="473"/>
      <c r="Y397" s="473"/>
      <c r="Z397" s="473"/>
    </row>
    <row r="398" spans="1:26" ht="14.25" customHeight="1" x14ac:dyDescent="0.25">
      <c r="A398" s="473"/>
      <c r="B398" s="473"/>
      <c r="C398" s="473"/>
      <c r="D398" s="473"/>
      <c r="E398" s="473"/>
      <c r="F398" s="473"/>
      <c r="G398" s="473"/>
      <c r="H398" s="473"/>
      <c r="I398" s="473"/>
      <c r="J398" s="473"/>
      <c r="K398" s="473"/>
      <c r="L398" s="473"/>
      <c r="M398" s="473"/>
      <c r="N398" s="473"/>
      <c r="O398" s="473"/>
      <c r="P398" s="473"/>
      <c r="Q398" s="473"/>
      <c r="R398" s="473"/>
      <c r="S398" s="473"/>
      <c r="T398" s="473"/>
      <c r="U398" s="473"/>
      <c r="V398" s="473"/>
      <c r="W398" s="473"/>
      <c r="X398" s="473"/>
      <c r="Y398" s="473"/>
      <c r="Z398" s="473"/>
    </row>
    <row r="399" spans="1:26" ht="14.25" customHeight="1" x14ac:dyDescent="0.25">
      <c r="A399" s="473"/>
      <c r="B399" s="473"/>
      <c r="C399" s="473"/>
      <c r="D399" s="473"/>
      <c r="E399" s="473"/>
      <c r="F399" s="473"/>
      <c r="G399" s="473"/>
      <c r="H399" s="473"/>
      <c r="I399" s="473"/>
      <c r="J399" s="473"/>
      <c r="K399" s="473"/>
      <c r="L399" s="473"/>
      <c r="M399" s="473"/>
      <c r="N399" s="473"/>
      <c r="O399" s="473"/>
      <c r="P399" s="473"/>
      <c r="Q399" s="473"/>
      <c r="R399" s="473"/>
      <c r="S399" s="473"/>
      <c r="T399" s="473"/>
      <c r="U399" s="473"/>
      <c r="V399" s="473"/>
      <c r="W399" s="473"/>
      <c r="X399" s="473"/>
      <c r="Y399" s="473"/>
      <c r="Z399" s="473"/>
    </row>
    <row r="400" spans="1:26" ht="14.25" customHeight="1" x14ac:dyDescent="0.25">
      <c r="A400" s="473"/>
      <c r="B400" s="473"/>
      <c r="C400" s="473"/>
      <c r="D400" s="473"/>
      <c r="E400" s="473"/>
      <c r="F400" s="473"/>
      <c r="G400" s="473"/>
      <c r="H400" s="473"/>
      <c r="I400" s="473"/>
      <c r="J400" s="473"/>
      <c r="K400" s="473"/>
      <c r="L400" s="473"/>
      <c r="M400" s="473"/>
      <c r="N400" s="473"/>
      <c r="O400" s="473"/>
      <c r="P400" s="473"/>
      <c r="Q400" s="473"/>
      <c r="R400" s="473"/>
      <c r="S400" s="473"/>
      <c r="T400" s="473"/>
      <c r="U400" s="473"/>
      <c r="V400" s="473"/>
      <c r="W400" s="473"/>
      <c r="X400" s="473"/>
      <c r="Y400" s="473"/>
      <c r="Z400" s="473"/>
    </row>
    <row r="401" spans="1:26" ht="14.25" customHeight="1" x14ac:dyDescent="0.25">
      <c r="A401" s="473"/>
      <c r="B401" s="473"/>
      <c r="C401" s="473"/>
      <c r="D401" s="473"/>
      <c r="E401" s="473"/>
      <c r="F401" s="473"/>
      <c r="G401" s="473"/>
      <c r="H401" s="473"/>
      <c r="I401" s="473"/>
      <c r="J401" s="473"/>
      <c r="K401" s="473"/>
      <c r="L401" s="473"/>
      <c r="M401" s="473"/>
      <c r="N401" s="473"/>
      <c r="O401" s="473"/>
      <c r="P401" s="473"/>
      <c r="Q401" s="473"/>
      <c r="R401" s="473"/>
      <c r="S401" s="473"/>
      <c r="T401" s="473"/>
      <c r="U401" s="473"/>
      <c r="V401" s="473"/>
      <c r="W401" s="473"/>
      <c r="X401" s="473"/>
      <c r="Y401" s="473"/>
      <c r="Z401" s="473"/>
    </row>
    <row r="402" spans="1:26" ht="14.25" customHeight="1" x14ac:dyDescent="0.25">
      <c r="A402" s="473"/>
      <c r="B402" s="473"/>
      <c r="C402" s="473"/>
      <c r="D402" s="473"/>
      <c r="E402" s="473"/>
      <c r="F402" s="473"/>
      <c r="G402" s="473"/>
      <c r="H402" s="473"/>
      <c r="I402" s="473"/>
      <c r="J402" s="473"/>
      <c r="K402" s="473"/>
      <c r="L402" s="473"/>
      <c r="M402" s="473"/>
      <c r="N402" s="473"/>
      <c r="O402" s="473"/>
      <c r="P402" s="473"/>
      <c r="Q402" s="473"/>
      <c r="R402" s="473"/>
      <c r="S402" s="473"/>
      <c r="T402" s="473"/>
      <c r="U402" s="473"/>
      <c r="V402" s="473"/>
      <c r="W402" s="473"/>
      <c r="X402" s="473"/>
      <c r="Y402" s="473"/>
      <c r="Z402" s="473"/>
    </row>
    <row r="403" spans="1:26" ht="14.25" customHeight="1" x14ac:dyDescent="0.25">
      <c r="A403" s="473"/>
      <c r="B403" s="473"/>
      <c r="C403" s="473"/>
      <c r="D403" s="473"/>
      <c r="E403" s="473"/>
      <c r="F403" s="473"/>
      <c r="G403" s="473"/>
      <c r="H403" s="473"/>
      <c r="I403" s="473"/>
      <c r="J403" s="473"/>
      <c r="K403" s="473"/>
      <c r="L403" s="473"/>
      <c r="M403" s="473"/>
      <c r="N403" s="473"/>
      <c r="O403" s="473"/>
      <c r="P403" s="473"/>
      <c r="Q403" s="473"/>
      <c r="R403" s="473"/>
      <c r="S403" s="473"/>
      <c r="T403" s="473"/>
      <c r="U403" s="473"/>
      <c r="V403" s="473"/>
      <c r="W403" s="473"/>
      <c r="X403" s="473"/>
      <c r="Y403" s="473"/>
      <c r="Z403" s="473"/>
    </row>
    <row r="404" spans="1:26" ht="14.25" customHeight="1" x14ac:dyDescent="0.25">
      <c r="A404" s="473"/>
      <c r="B404" s="473"/>
      <c r="C404" s="473"/>
      <c r="D404" s="473"/>
      <c r="E404" s="473"/>
      <c r="F404" s="473"/>
      <c r="G404" s="473"/>
      <c r="H404" s="473"/>
      <c r="I404" s="473"/>
      <c r="J404" s="473"/>
      <c r="K404" s="473"/>
      <c r="L404" s="473"/>
      <c r="M404" s="473"/>
      <c r="N404" s="473"/>
      <c r="O404" s="473"/>
      <c r="P404" s="473"/>
      <c r="Q404" s="473"/>
      <c r="R404" s="473"/>
      <c r="S404" s="473"/>
      <c r="T404" s="473"/>
      <c r="U404" s="473"/>
      <c r="V404" s="473"/>
      <c r="W404" s="473"/>
      <c r="X404" s="473"/>
      <c r="Y404" s="473"/>
      <c r="Z404" s="473"/>
    </row>
    <row r="405" spans="1:26" ht="14.25" customHeight="1" x14ac:dyDescent="0.25">
      <c r="A405" s="473"/>
      <c r="B405" s="473"/>
      <c r="C405" s="473"/>
      <c r="D405" s="473"/>
      <c r="E405" s="473"/>
      <c r="F405" s="473"/>
      <c r="G405" s="473"/>
      <c r="H405" s="473"/>
      <c r="I405" s="473"/>
      <c r="J405" s="473"/>
      <c r="K405" s="473"/>
      <c r="L405" s="473"/>
      <c r="M405" s="473"/>
      <c r="N405" s="473"/>
      <c r="O405" s="473"/>
      <c r="P405" s="473"/>
      <c r="Q405" s="473"/>
      <c r="R405" s="473"/>
      <c r="S405" s="473"/>
      <c r="T405" s="473"/>
      <c r="U405" s="473"/>
      <c r="V405" s="473"/>
      <c r="W405" s="473"/>
      <c r="X405" s="473"/>
      <c r="Y405" s="473"/>
      <c r="Z405" s="473"/>
    </row>
    <row r="406" spans="1:26" ht="14.25" customHeight="1" x14ac:dyDescent="0.25">
      <c r="A406" s="473"/>
      <c r="B406" s="473"/>
      <c r="C406" s="473"/>
      <c r="D406" s="473"/>
      <c r="E406" s="473"/>
      <c r="F406" s="473"/>
      <c r="G406" s="473"/>
      <c r="H406" s="473"/>
      <c r="I406" s="473"/>
      <c r="J406" s="473"/>
      <c r="K406" s="473"/>
      <c r="L406" s="473"/>
      <c r="M406" s="473"/>
      <c r="N406" s="473"/>
      <c r="O406" s="473"/>
      <c r="P406" s="473"/>
      <c r="Q406" s="473"/>
      <c r="R406" s="473"/>
      <c r="S406" s="473"/>
      <c r="T406" s="473"/>
      <c r="U406" s="473"/>
      <c r="V406" s="473"/>
      <c r="W406" s="473"/>
      <c r="X406" s="473"/>
      <c r="Y406" s="473"/>
      <c r="Z406" s="473"/>
    </row>
    <row r="407" spans="1:26" ht="14.25" customHeight="1" x14ac:dyDescent="0.25">
      <c r="A407" s="473"/>
      <c r="B407" s="473"/>
      <c r="C407" s="473"/>
      <c r="D407" s="473"/>
      <c r="E407" s="473"/>
      <c r="F407" s="473"/>
      <c r="G407" s="473"/>
      <c r="H407" s="473"/>
      <c r="I407" s="473"/>
      <c r="J407" s="473"/>
      <c r="K407" s="473"/>
      <c r="L407" s="473"/>
      <c r="M407" s="473"/>
      <c r="N407" s="473"/>
      <c r="O407" s="473"/>
      <c r="P407" s="473"/>
      <c r="Q407" s="473"/>
      <c r="R407" s="473"/>
      <c r="S407" s="473"/>
      <c r="T407" s="473"/>
      <c r="U407" s="473"/>
      <c r="V407" s="473"/>
      <c r="W407" s="473"/>
      <c r="X407" s="473"/>
      <c r="Y407" s="473"/>
      <c r="Z407" s="473"/>
    </row>
    <row r="408" spans="1:26" ht="14.25" customHeight="1" x14ac:dyDescent="0.25">
      <c r="A408" s="473"/>
      <c r="B408" s="473"/>
      <c r="C408" s="473"/>
      <c r="D408" s="473"/>
      <c r="E408" s="473"/>
      <c r="F408" s="473"/>
      <c r="G408" s="473"/>
      <c r="H408" s="473"/>
      <c r="I408" s="473"/>
      <c r="J408" s="473"/>
      <c r="K408" s="473"/>
      <c r="L408" s="473"/>
      <c r="M408" s="473"/>
      <c r="N408" s="473"/>
      <c r="O408" s="473"/>
      <c r="P408" s="473"/>
      <c r="Q408" s="473"/>
      <c r="R408" s="473"/>
      <c r="S408" s="473"/>
      <c r="T408" s="473"/>
      <c r="U408" s="473"/>
      <c r="V408" s="473"/>
      <c r="W408" s="473"/>
      <c r="X408" s="473"/>
      <c r="Y408" s="473"/>
      <c r="Z408" s="473"/>
    </row>
    <row r="409" spans="1:26" ht="14.25" customHeight="1" x14ac:dyDescent="0.25">
      <c r="A409" s="473"/>
      <c r="B409" s="473"/>
      <c r="C409" s="473"/>
      <c r="D409" s="473"/>
      <c r="E409" s="473"/>
      <c r="F409" s="473"/>
      <c r="G409" s="473"/>
      <c r="H409" s="473"/>
      <c r="I409" s="473"/>
      <c r="J409" s="473"/>
      <c r="K409" s="473"/>
      <c r="L409" s="473"/>
      <c r="M409" s="473"/>
      <c r="N409" s="473"/>
      <c r="O409" s="473"/>
      <c r="P409" s="473"/>
      <c r="Q409" s="473"/>
      <c r="R409" s="473"/>
      <c r="S409" s="473"/>
      <c r="T409" s="473"/>
      <c r="U409" s="473"/>
      <c r="V409" s="473"/>
      <c r="W409" s="473"/>
      <c r="X409" s="473"/>
      <c r="Y409" s="473"/>
      <c r="Z409" s="473"/>
    </row>
    <row r="410" spans="1:26" ht="14.25" customHeight="1" x14ac:dyDescent="0.25">
      <c r="A410" s="473"/>
      <c r="B410" s="473"/>
      <c r="C410" s="473"/>
      <c r="D410" s="473"/>
      <c r="E410" s="473"/>
      <c r="F410" s="473"/>
      <c r="G410" s="473"/>
      <c r="H410" s="473"/>
      <c r="I410" s="473"/>
      <c r="J410" s="473"/>
      <c r="K410" s="473"/>
      <c r="L410" s="473"/>
      <c r="M410" s="473"/>
      <c r="N410" s="473"/>
      <c r="O410" s="473"/>
      <c r="P410" s="473"/>
      <c r="Q410" s="473"/>
      <c r="R410" s="473"/>
      <c r="S410" s="473"/>
      <c r="T410" s="473"/>
      <c r="U410" s="473"/>
      <c r="V410" s="473"/>
      <c r="W410" s="473"/>
      <c r="X410" s="473"/>
      <c r="Y410" s="473"/>
      <c r="Z410" s="473"/>
    </row>
    <row r="411" spans="1:26" ht="14.25" customHeight="1" x14ac:dyDescent="0.25">
      <c r="A411" s="473"/>
      <c r="B411" s="473"/>
      <c r="C411" s="473"/>
      <c r="D411" s="473"/>
      <c r="E411" s="473"/>
      <c r="F411" s="473"/>
      <c r="G411" s="473"/>
      <c r="H411" s="473"/>
      <c r="I411" s="473"/>
      <c r="J411" s="473"/>
      <c r="K411" s="473"/>
      <c r="L411" s="473"/>
      <c r="M411" s="473"/>
      <c r="N411" s="473"/>
      <c r="O411" s="473"/>
      <c r="P411" s="473"/>
      <c r="Q411" s="473"/>
      <c r="R411" s="473"/>
      <c r="S411" s="473"/>
      <c r="T411" s="473"/>
      <c r="U411" s="473"/>
      <c r="V411" s="473"/>
      <c r="W411" s="473"/>
      <c r="X411" s="473"/>
      <c r="Y411" s="473"/>
      <c r="Z411" s="473"/>
    </row>
    <row r="412" spans="1:26" ht="14.25" customHeight="1" x14ac:dyDescent="0.25">
      <c r="A412" s="473"/>
      <c r="B412" s="473"/>
      <c r="C412" s="473"/>
      <c r="D412" s="473"/>
      <c r="E412" s="473"/>
      <c r="F412" s="473"/>
      <c r="G412" s="473"/>
      <c r="H412" s="473"/>
      <c r="I412" s="473"/>
      <c r="J412" s="473"/>
      <c r="K412" s="473"/>
      <c r="L412" s="473"/>
      <c r="M412" s="473"/>
      <c r="N412" s="473"/>
      <c r="O412" s="473"/>
      <c r="P412" s="473"/>
      <c r="Q412" s="473"/>
      <c r="R412" s="473"/>
      <c r="S412" s="473"/>
      <c r="T412" s="473"/>
      <c r="U412" s="473"/>
      <c r="V412" s="473"/>
      <c r="W412" s="473"/>
      <c r="X412" s="473"/>
      <c r="Y412" s="473"/>
      <c r="Z412" s="473"/>
    </row>
    <row r="413" spans="1:26" ht="14.25" customHeight="1" x14ac:dyDescent="0.25">
      <c r="A413" s="473"/>
      <c r="B413" s="473"/>
      <c r="C413" s="473"/>
      <c r="D413" s="473"/>
      <c r="E413" s="473"/>
      <c r="F413" s="473"/>
      <c r="G413" s="473"/>
      <c r="H413" s="473"/>
      <c r="I413" s="473"/>
      <c r="J413" s="473"/>
      <c r="K413" s="473"/>
      <c r="L413" s="473"/>
      <c r="M413" s="473"/>
      <c r="N413" s="473"/>
      <c r="O413" s="473"/>
      <c r="P413" s="473"/>
      <c r="Q413" s="473"/>
      <c r="R413" s="473"/>
      <c r="S413" s="473"/>
      <c r="T413" s="473"/>
      <c r="U413" s="473"/>
      <c r="V413" s="473"/>
      <c r="W413" s="473"/>
      <c r="X413" s="473"/>
      <c r="Y413" s="473"/>
      <c r="Z413" s="473"/>
    </row>
    <row r="414" spans="1:26" ht="14.25" customHeight="1" x14ac:dyDescent="0.25">
      <c r="A414" s="473"/>
      <c r="B414" s="473"/>
      <c r="C414" s="473"/>
      <c r="D414" s="473"/>
      <c r="E414" s="473"/>
      <c r="F414" s="473"/>
      <c r="G414" s="473"/>
      <c r="H414" s="473"/>
      <c r="I414" s="473"/>
      <c r="J414" s="473"/>
      <c r="K414" s="473"/>
      <c r="L414" s="473"/>
      <c r="M414" s="473"/>
      <c r="N414" s="473"/>
      <c r="O414" s="473"/>
      <c r="P414" s="473"/>
      <c r="Q414" s="473"/>
      <c r="R414" s="473"/>
      <c r="S414" s="473"/>
      <c r="T414" s="473"/>
      <c r="U414" s="473"/>
      <c r="V414" s="473"/>
      <c r="W414" s="473"/>
      <c r="X414" s="473"/>
      <c r="Y414" s="473"/>
      <c r="Z414" s="473"/>
    </row>
    <row r="415" spans="1:26" ht="14.25" customHeight="1" x14ac:dyDescent="0.25">
      <c r="A415" s="473"/>
      <c r="B415" s="473"/>
      <c r="C415" s="473"/>
      <c r="D415" s="473"/>
      <c r="E415" s="473"/>
      <c r="F415" s="473"/>
      <c r="G415" s="473"/>
      <c r="H415" s="473"/>
      <c r="I415" s="473"/>
      <c r="J415" s="473"/>
      <c r="K415" s="473"/>
      <c r="L415" s="473"/>
      <c r="M415" s="473"/>
      <c r="N415" s="473"/>
      <c r="O415" s="473"/>
      <c r="P415" s="473"/>
      <c r="Q415" s="473"/>
      <c r="R415" s="473"/>
      <c r="S415" s="473"/>
      <c r="T415" s="473"/>
      <c r="U415" s="473"/>
      <c r="V415" s="473"/>
      <c r="W415" s="473"/>
      <c r="X415" s="473"/>
      <c r="Y415" s="473"/>
      <c r="Z415" s="473"/>
    </row>
    <row r="416" spans="1:26" ht="14.25" customHeight="1" x14ac:dyDescent="0.25">
      <c r="A416" s="473"/>
      <c r="B416" s="473"/>
      <c r="C416" s="473"/>
      <c r="D416" s="473"/>
      <c r="E416" s="473"/>
      <c r="F416" s="473"/>
      <c r="G416" s="473"/>
      <c r="H416" s="473"/>
      <c r="I416" s="473"/>
      <c r="J416" s="473"/>
      <c r="K416" s="473"/>
      <c r="L416" s="473"/>
      <c r="M416" s="473"/>
      <c r="N416" s="473"/>
      <c r="O416" s="473"/>
      <c r="P416" s="473"/>
      <c r="Q416" s="473"/>
      <c r="R416" s="473"/>
      <c r="S416" s="473"/>
      <c r="T416" s="473"/>
      <c r="U416" s="473"/>
      <c r="V416" s="473"/>
      <c r="W416" s="473"/>
      <c r="X416" s="473"/>
      <c r="Y416" s="473"/>
      <c r="Z416" s="473"/>
    </row>
    <row r="417" spans="1:26" ht="14.25" customHeight="1" x14ac:dyDescent="0.25">
      <c r="A417" s="473"/>
      <c r="B417" s="473"/>
      <c r="C417" s="473"/>
      <c r="D417" s="473"/>
      <c r="E417" s="473"/>
      <c r="F417" s="473"/>
      <c r="G417" s="473"/>
      <c r="H417" s="473"/>
      <c r="I417" s="473"/>
      <c r="J417" s="473"/>
      <c r="K417" s="473"/>
      <c r="L417" s="473"/>
      <c r="M417" s="473"/>
      <c r="N417" s="473"/>
      <c r="O417" s="473"/>
      <c r="P417" s="473"/>
      <c r="Q417" s="473"/>
      <c r="R417" s="473"/>
      <c r="S417" s="473"/>
      <c r="T417" s="473"/>
      <c r="U417" s="473"/>
      <c r="V417" s="473"/>
      <c r="W417" s="473"/>
      <c r="X417" s="473"/>
      <c r="Y417" s="473"/>
      <c r="Z417" s="473"/>
    </row>
    <row r="418" spans="1:26" ht="14.25" customHeight="1" x14ac:dyDescent="0.25">
      <c r="A418" s="473"/>
      <c r="B418" s="473"/>
      <c r="C418" s="473"/>
      <c r="D418" s="473"/>
      <c r="E418" s="473"/>
      <c r="F418" s="473"/>
      <c r="G418" s="473"/>
      <c r="H418" s="473"/>
      <c r="I418" s="473"/>
      <c r="J418" s="473"/>
      <c r="K418" s="473"/>
      <c r="L418" s="473"/>
      <c r="M418" s="473"/>
      <c r="N418" s="473"/>
      <c r="O418" s="473"/>
      <c r="P418" s="473"/>
      <c r="Q418" s="473"/>
      <c r="R418" s="473"/>
      <c r="S418" s="473"/>
      <c r="T418" s="473"/>
      <c r="U418" s="473"/>
      <c r="V418" s="473"/>
      <c r="W418" s="473"/>
      <c r="X418" s="473"/>
      <c r="Y418" s="473"/>
      <c r="Z418" s="473"/>
    </row>
    <row r="419" spans="1:26" ht="14.25" customHeight="1" x14ac:dyDescent="0.25">
      <c r="A419" s="473"/>
      <c r="B419" s="473"/>
      <c r="C419" s="473"/>
      <c r="D419" s="473"/>
      <c r="E419" s="473"/>
      <c r="F419" s="473"/>
      <c r="G419" s="473"/>
      <c r="H419" s="473"/>
      <c r="I419" s="473"/>
      <c r="J419" s="473"/>
      <c r="K419" s="473"/>
      <c r="L419" s="473"/>
      <c r="M419" s="473"/>
      <c r="N419" s="473"/>
      <c r="O419" s="473"/>
      <c r="P419" s="473"/>
      <c r="Q419" s="473"/>
      <c r="R419" s="473"/>
      <c r="S419" s="473"/>
      <c r="T419" s="473"/>
      <c r="U419" s="473"/>
      <c r="V419" s="473"/>
      <c r="W419" s="473"/>
      <c r="X419" s="473"/>
      <c r="Y419" s="473"/>
      <c r="Z419" s="473"/>
    </row>
    <row r="420" spans="1:26" ht="14.25" customHeight="1" x14ac:dyDescent="0.25">
      <c r="A420" s="473"/>
      <c r="B420" s="473"/>
      <c r="C420" s="473"/>
      <c r="D420" s="473"/>
      <c r="E420" s="473"/>
      <c r="F420" s="473"/>
      <c r="G420" s="473"/>
      <c r="H420" s="473"/>
      <c r="I420" s="473"/>
      <c r="J420" s="473"/>
      <c r="K420" s="473"/>
      <c r="L420" s="473"/>
      <c r="M420" s="473"/>
      <c r="N420" s="473"/>
      <c r="O420" s="473"/>
      <c r="P420" s="473"/>
      <c r="Q420" s="473"/>
      <c r="R420" s="473"/>
      <c r="S420" s="473"/>
      <c r="T420" s="473"/>
      <c r="U420" s="473"/>
      <c r="V420" s="473"/>
      <c r="W420" s="473"/>
      <c r="X420" s="473"/>
      <c r="Y420" s="473"/>
      <c r="Z420" s="473"/>
    </row>
    <row r="421" spans="1:26" ht="14.25" customHeight="1" x14ac:dyDescent="0.25">
      <c r="A421" s="473"/>
      <c r="B421" s="473"/>
      <c r="C421" s="473"/>
      <c r="D421" s="473"/>
      <c r="E421" s="473"/>
      <c r="F421" s="473"/>
      <c r="G421" s="473"/>
      <c r="H421" s="473"/>
      <c r="I421" s="473"/>
      <c r="J421" s="473"/>
      <c r="K421" s="473"/>
      <c r="L421" s="473"/>
      <c r="M421" s="473"/>
      <c r="N421" s="473"/>
      <c r="O421" s="473"/>
      <c r="P421" s="473"/>
      <c r="Q421" s="473"/>
      <c r="R421" s="473"/>
      <c r="S421" s="473"/>
      <c r="T421" s="473"/>
      <c r="U421" s="473"/>
      <c r="V421" s="473"/>
      <c r="W421" s="473"/>
      <c r="X421" s="473"/>
      <c r="Y421" s="473"/>
      <c r="Z421" s="473"/>
    </row>
    <row r="422" spans="1:26" ht="14.25" customHeight="1" x14ac:dyDescent="0.25">
      <c r="A422" s="473"/>
      <c r="B422" s="473"/>
      <c r="C422" s="473"/>
      <c r="D422" s="473"/>
      <c r="E422" s="473"/>
      <c r="F422" s="473"/>
      <c r="G422" s="473"/>
      <c r="H422" s="473"/>
      <c r="I422" s="473"/>
      <c r="J422" s="473"/>
      <c r="K422" s="473"/>
      <c r="L422" s="473"/>
      <c r="M422" s="473"/>
      <c r="N422" s="473"/>
      <c r="O422" s="473"/>
      <c r="P422" s="473"/>
      <c r="Q422" s="473"/>
      <c r="R422" s="473"/>
      <c r="S422" s="473"/>
      <c r="T422" s="473"/>
      <c r="U422" s="473"/>
      <c r="V422" s="473"/>
      <c r="W422" s="473"/>
      <c r="X422" s="473"/>
      <c r="Y422" s="473"/>
      <c r="Z422" s="473"/>
    </row>
    <row r="423" spans="1:26" ht="14.25" customHeight="1" x14ac:dyDescent="0.25">
      <c r="A423" s="473"/>
      <c r="B423" s="473"/>
      <c r="C423" s="473"/>
      <c r="D423" s="473"/>
      <c r="E423" s="473"/>
      <c r="F423" s="473"/>
      <c r="G423" s="473"/>
      <c r="H423" s="473"/>
      <c r="I423" s="473"/>
      <c r="J423" s="473"/>
      <c r="K423" s="473"/>
      <c r="L423" s="473"/>
      <c r="M423" s="473"/>
      <c r="N423" s="473"/>
      <c r="O423" s="473"/>
      <c r="P423" s="473"/>
      <c r="Q423" s="473"/>
      <c r="R423" s="473"/>
      <c r="S423" s="473"/>
      <c r="T423" s="473"/>
      <c r="U423" s="473"/>
      <c r="V423" s="473"/>
      <c r="W423" s="473"/>
      <c r="X423" s="473"/>
      <c r="Y423" s="473"/>
      <c r="Z423" s="473"/>
    </row>
    <row r="424" spans="1:26" ht="14.25" customHeight="1" x14ac:dyDescent="0.25">
      <c r="A424" s="473"/>
      <c r="B424" s="473"/>
      <c r="C424" s="473"/>
      <c r="D424" s="473"/>
      <c r="E424" s="473"/>
      <c r="F424" s="473"/>
      <c r="G424" s="473"/>
      <c r="H424" s="473"/>
      <c r="I424" s="473"/>
      <c r="J424" s="473"/>
      <c r="K424" s="473"/>
      <c r="L424" s="473"/>
      <c r="M424" s="473"/>
      <c r="N424" s="473"/>
      <c r="O424" s="473"/>
      <c r="P424" s="473"/>
      <c r="Q424" s="473"/>
      <c r="R424" s="473"/>
      <c r="S424" s="473"/>
      <c r="T424" s="473"/>
      <c r="U424" s="473"/>
      <c r="V424" s="473"/>
      <c r="W424" s="473"/>
      <c r="X424" s="473"/>
      <c r="Y424" s="473"/>
      <c r="Z424" s="473"/>
    </row>
    <row r="425" spans="1:26" ht="14.25" customHeight="1" x14ac:dyDescent="0.25">
      <c r="A425" s="473"/>
      <c r="B425" s="473"/>
      <c r="C425" s="473"/>
      <c r="D425" s="473"/>
      <c r="E425" s="473"/>
      <c r="F425" s="473"/>
      <c r="G425" s="473"/>
      <c r="H425" s="473"/>
      <c r="I425" s="473"/>
      <c r="J425" s="473"/>
      <c r="K425" s="473"/>
      <c r="L425" s="473"/>
      <c r="M425" s="473"/>
      <c r="N425" s="473"/>
      <c r="O425" s="473"/>
      <c r="P425" s="473"/>
      <c r="Q425" s="473"/>
      <c r="R425" s="473"/>
      <c r="S425" s="473"/>
      <c r="T425" s="473"/>
      <c r="U425" s="473"/>
      <c r="V425" s="473"/>
      <c r="W425" s="473"/>
      <c r="X425" s="473"/>
      <c r="Y425" s="473"/>
      <c r="Z425" s="473"/>
    </row>
    <row r="426" spans="1:26" ht="14.25" customHeight="1" x14ac:dyDescent="0.25">
      <c r="A426" s="473"/>
      <c r="B426" s="473"/>
      <c r="C426" s="473"/>
      <c r="D426" s="473"/>
      <c r="E426" s="473"/>
      <c r="F426" s="473"/>
      <c r="G426" s="473"/>
      <c r="H426" s="473"/>
      <c r="I426" s="473"/>
      <c r="J426" s="473"/>
      <c r="K426" s="473"/>
      <c r="L426" s="473"/>
      <c r="M426" s="473"/>
      <c r="N426" s="473"/>
      <c r="O426" s="473"/>
      <c r="P426" s="473"/>
      <c r="Q426" s="473"/>
      <c r="R426" s="473"/>
      <c r="S426" s="473"/>
      <c r="T426" s="473"/>
      <c r="U426" s="473"/>
      <c r="V426" s="473"/>
      <c r="W426" s="473"/>
      <c r="X426" s="473"/>
      <c r="Y426" s="473"/>
      <c r="Z426" s="473"/>
    </row>
    <row r="427" spans="1:26" ht="14.25" customHeight="1" x14ac:dyDescent="0.25">
      <c r="A427" s="473"/>
      <c r="B427" s="473"/>
      <c r="C427" s="473"/>
      <c r="D427" s="473"/>
      <c r="E427" s="473"/>
      <c r="F427" s="473"/>
      <c r="G427" s="473"/>
      <c r="H427" s="473"/>
      <c r="I427" s="473"/>
      <c r="J427" s="473"/>
      <c r="K427" s="473"/>
      <c r="L427" s="473"/>
      <c r="M427" s="473"/>
      <c r="N427" s="473"/>
      <c r="O427" s="473"/>
      <c r="P427" s="473"/>
      <c r="Q427" s="473"/>
      <c r="R427" s="473"/>
      <c r="S427" s="473"/>
      <c r="T427" s="473"/>
      <c r="U427" s="473"/>
      <c r="V427" s="473"/>
      <c r="W427" s="473"/>
      <c r="X427" s="473"/>
      <c r="Y427" s="473"/>
      <c r="Z427" s="473"/>
    </row>
    <row r="428" spans="1:26" ht="14.25" customHeight="1" x14ac:dyDescent="0.25">
      <c r="A428" s="473"/>
      <c r="B428" s="473"/>
      <c r="C428" s="473"/>
      <c r="D428" s="473"/>
      <c r="E428" s="473"/>
      <c r="F428" s="473"/>
      <c r="G428" s="473"/>
      <c r="H428" s="473"/>
      <c r="I428" s="473"/>
      <c r="J428" s="473"/>
      <c r="K428" s="473"/>
      <c r="L428" s="473"/>
      <c r="M428" s="473"/>
      <c r="N428" s="473"/>
      <c r="O428" s="473"/>
      <c r="P428" s="473"/>
      <c r="Q428" s="473"/>
      <c r="R428" s="473"/>
      <c r="S428" s="473"/>
      <c r="T428" s="473"/>
      <c r="U428" s="473"/>
      <c r="V428" s="473"/>
      <c r="W428" s="473"/>
      <c r="X428" s="473"/>
      <c r="Y428" s="473"/>
      <c r="Z428" s="473"/>
    </row>
    <row r="429" spans="1:26" ht="14.25" customHeight="1" x14ac:dyDescent="0.25">
      <c r="A429" s="473"/>
      <c r="B429" s="473"/>
      <c r="C429" s="473"/>
      <c r="D429" s="473"/>
      <c r="E429" s="473"/>
      <c r="F429" s="473"/>
      <c r="G429" s="473"/>
      <c r="H429" s="473"/>
      <c r="I429" s="473"/>
      <c r="J429" s="473"/>
      <c r="K429" s="473"/>
      <c r="L429" s="473"/>
      <c r="M429" s="473"/>
      <c r="N429" s="473"/>
      <c r="O429" s="473"/>
      <c r="P429" s="473"/>
      <c r="Q429" s="473"/>
      <c r="R429" s="473"/>
      <c r="S429" s="473"/>
      <c r="T429" s="473"/>
      <c r="U429" s="473"/>
      <c r="V429" s="473"/>
      <c r="W429" s="473"/>
      <c r="X429" s="473"/>
      <c r="Y429" s="473"/>
      <c r="Z429" s="473"/>
    </row>
    <row r="430" spans="1:26" ht="14.25" customHeight="1" x14ac:dyDescent="0.25">
      <c r="A430" s="473"/>
      <c r="B430" s="473"/>
      <c r="C430" s="473"/>
      <c r="D430" s="473"/>
      <c r="E430" s="473"/>
      <c r="F430" s="473"/>
      <c r="G430" s="473"/>
      <c r="H430" s="473"/>
      <c r="I430" s="473"/>
      <c r="J430" s="473"/>
      <c r="K430" s="473"/>
      <c r="L430" s="473"/>
      <c r="M430" s="473"/>
      <c r="N430" s="473"/>
      <c r="O430" s="473"/>
      <c r="P430" s="473"/>
      <c r="Q430" s="473"/>
      <c r="R430" s="473"/>
      <c r="S430" s="473"/>
      <c r="T430" s="473"/>
      <c r="U430" s="473"/>
      <c r="V430" s="473"/>
      <c r="W430" s="473"/>
      <c r="X430" s="473"/>
      <c r="Y430" s="473"/>
      <c r="Z430" s="473"/>
    </row>
    <row r="431" spans="1:26" ht="14.25" customHeight="1" x14ac:dyDescent="0.25">
      <c r="A431" s="473"/>
      <c r="B431" s="473"/>
      <c r="C431" s="473"/>
      <c r="D431" s="473"/>
      <c r="E431" s="473"/>
      <c r="F431" s="473"/>
      <c r="G431" s="473"/>
      <c r="H431" s="473"/>
      <c r="I431" s="473"/>
      <c r="J431" s="473"/>
      <c r="K431" s="473"/>
      <c r="L431" s="473"/>
      <c r="M431" s="473"/>
      <c r="N431" s="473"/>
      <c r="O431" s="473"/>
      <c r="P431" s="473"/>
      <c r="Q431" s="473"/>
      <c r="R431" s="473"/>
      <c r="S431" s="473"/>
      <c r="T431" s="473"/>
      <c r="U431" s="473"/>
      <c r="V431" s="473"/>
      <c r="W431" s="473"/>
      <c r="X431" s="473"/>
      <c r="Y431" s="473"/>
      <c r="Z431" s="473"/>
    </row>
    <row r="432" spans="1:26" ht="14.25" customHeight="1" x14ac:dyDescent="0.25">
      <c r="A432" s="473"/>
      <c r="B432" s="473"/>
      <c r="C432" s="473"/>
      <c r="D432" s="473"/>
      <c r="E432" s="473"/>
      <c r="F432" s="473"/>
      <c r="G432" s="473"/>
      <c r="H432" s="473"/>
      <c r="I432" s="473"/>
      <c r="J432" s="473"/>
      <c r="K432" s="473"/>
      <c r="L432" s="473"/>
      <c r="M432" s="473"/>
      <c r="N432" s="473"/>
      <c r="O432" s="473"/>
      <c r="P432" s="473"/>
      <c r="Q432" s="473"/>
      <c r="R432" s="473"/>
      <c r="S432" s="473"/>
      <c r="T432" s="473"/>
      <c r="U432" s="473"/>
      <c r="V432" s="473"/>
      <c r="W432" s="473"/>
      <c r="X432" s="473"/>
      <c r="Y432" s="473"/>
      <c r="Z432" s="473"/>
    </row>
    <row r="433" spans="1:26" ht="14.25" customHeight="1" x14ac:dyDescent="0.25">
      <c r="A433" s="473"/>
      <c r="B433" s="473"/>
      <c r="C433" s="473"/>
      <c r="D433" s="473"/>
      <c r="E433" s="473"/>
      <c r="F433" s="473"/>
      <c r="G433" s="473"/>
      <c r="H433" s="473"/>
      <c r="I433" s="473"/>
      <c r="J433" s="473"/>
      <c r="K433" s="473"/>
      <c r="L433" s="473"/>
      <c r="M433" s="473"/>
      <c r="N433" s="473"/>
      <c r="O433" s="473"/>
      <c r="P433" s="473"/>
      <c r="Q433" s="473"/>
      <c r="R433" s="473"/>
      <c r="S433" s="473"/>
      <c r="T433" s="473"/>
      <c r="U433" s="473"/>
      <c r="V433" s="473"/>
      <c r="W433" s="473"/>
      <c r="X433" s="473"/>
      <c r="Y433" s="473"/>
      <c r="Z433" s="473"/>
    </row>
    <row r="434" spans="1:26" ht="14.25" customHeight="1" x14ac:dyDescent="0.25">
      <c r="A434" s="473"/>
      <c r="B434" s="473"/>
      <c r="C434" s="473"/>
      <c r="D434" s="473"/>
      <c r="E434" s="473"/>
      <c r="F434" s="473"/>
      <c r="G434" s="473"/>
      <c r="H434" s="473"/>
      <c r="I434" s="473"/>
      <c r="J434" s="473"/>
      <c r="K434" s="473"/>
      <c r="L434" s="473"/>
      <c r="M434" s="473"/>
      <c r="N434" s="473"/>
      <c r="O434" s="473"/>
      <c r="P434" s="473"/>
      <c r="Q434" s="473"/>
      <c r="R434" s="473"/>
      <c r="S434" s="473"/>
      <c r="T434" s="473"/>
      <c r="U434" s="473"/>
      <c r="V434" s="473"/>
      <c r="W434" s="473"/>
      <c r="X434" s="473"/>
      <c r="Y434" s="473"/>
      <c r="Z434" s="473"/>
    </row>
    <row r="435" spans="1:26" ht="14.25" customHeight="1" x14ac:dyDescent="0.25">
      <c r="A435" s="473"/>
      <c r="B435" s="473"/>
      <c r="C435" s="473"/>
      <c r="D435" s="473"/>
      <c r="E435" s="473"/>
      <c r="F435" s="473"/>
      <c r="G435" s="473"/>
      <c r="H435" s="473"/>
      <c r="I435" s="473"/>
      <c r="J435" s="473"/>
      <c r="K435" s="473"/>
      <c r="L435" s="473"/>
      <c r="M435" s="473"/>
      <c r="N435" s="473"/>
      <c r="O435" s="473"/>
      <c r="P435" s="473"/>
      <c r="Q435" s="473"/>
      <c r="R435" s="473"/>
      <c r="S435" s="473"/>
      <c r="T435" s="473"/>
      <c r="U435" s="473"/>
      <c r="V435" s="473"/>
      <c r="W435" s="473"/>
      <c r="X435" s="473"/>
      <c r="Y435" s="473"/>
      <c r="Z435" s="473"/>
    </row>
    <row r="436" spans="1:26" ht="14.25" customHeight="1" x14ac:dyDescent="0.25">
      <c r="A436" s="473"/>
      <c r="B436" s="473"/>
      <c r="C436" s="473"/>
      <c r="D436" s="473"/>
      <c r="E436" s="473"/>
      <c r="F436" s="473"/>
      <c r="G436" s="473"/>
      <c r="H436" s="473"/>
      <c r="I436" s="473"/>
      <c r="J436" s="473"/>
      <c r="K436" s="473"/>
      <c r="L436" s="473"/>
      <c r="M436" s="473"/>
      <c r="N436" s="473"/>
      <c r="O436" s="473"/>
      <c r="P436" s="473"/>
      <c r="Q436" s="473"/>
      <c r="R436" s="473"/>
      <c r="S436" s="473"/>
      <c r="T436" s="473"/>
      <c r="U436" s="473"/>
      <c r="V436" s="473"/>
      <c r="W436" s="473"/>
      <c r="X436" s="473"/>
      <c r="Y436" s="473"/>
      <c r="Z436" s="473"/>
    </row>
    <row r="437" spans="1:26" ht="14.25" customHeight="1" x14ac:dyDescent="0.25">
      <c r="A437" s="473"/>
      <c r="B437" s="473"/>
      <c r="C437" s="473"/>
      <c r="D437" s="473"/>
      <c r="E437" s="473"/>
      <c r="F437" s="473"/>
      <c r="G437" s="473"/>
      <c r="H437" s="473"/>
      <c r="I437" s="473"/>
      <c r="J437" s="473"/>
      <c r="K437" s="473"/>
      <c r="L437" s="473"/>
      <c r="M437" s="473"/>
      <c r="N437" s="473"/>
      <c r="O437" s="473"/>
      <c r="P437" s="473"/>
      <c r="Q437" s="473"/>
      <c r="R437" s="473"/>
      <c r="S437" s="473"/>
      <c r="T437" s="473"/>
      <c r="U437" s="473"/>
      <c r="V437" s="473"/>
      <c r="W437" s="473"/>
      <c r="X437" s="473"/>
      <c r="Y437" s="473"/>
      <c r="Z437" s="473"/>
    </row>
    <row r="438" spans="1:26" ht="14.25" customHeight="1" x14ac:dyDescent="0.25">
      <c r="A438" s="473"/>
      <c r="B438" s="473"/>
      <c r="C438" s="473"/>
      <c r="D438" s="473"/>
      <c r="E438" s="473"/>
      <c r="F438" s="473"/>
      <c r="G438" s="473"/>
      <c r="H438" s="473"/>
      <c r="I438" s="473"/>
      <c r="J438" s="473"/>
      <c r="K438" s="473"/>
      <c r="L438" s="473"/>
      <c r="M438" s="473"/>
      <c r="N438" s="473"/>
      <c r="O438" s="473"/>
      <c r="P438" s="473"/>
      <c r="Q438" s="473"/>
      <c r="R438" s="473"/>
      <c r="S438" s="473"/>
      <c r="T438" s="473"/>
      <c r="U438" s="473"/>
      <c r="V438" s="473"/>
      <c r="W438" s="473"/>
      <c r="X438" s="473"/>
      <c r="Y438" s="473"/>
      <c r="Z438" s="473"/>
    </row>
    <row r="439" spans="1:26" ht="14.25" customHeight="1" x14ac:dyDescent="0.25">
      <c r="A439" s="473"/>
      <c r="B439" s="473"/>
      <c r="C439" s="473"/>
      <c r="D439" s="473"/>
      <c r="E439" s="473"/>
      <c r="F439" s="473"/>
      <c r="G439" s="473"/>
      <c r="H439" s="473"/>
      <c r="I439" s="473"/>
      <c r="J439" s="473"/>
      <c r="K439" s="473"/>
      <c r="L439" s="473"/>
      <c r="M439" s="473"/>
      <c r="N439" s="473"/>
      <c r="O439" s="473"/>
      <c r="P439" s="473"/>
      <c r="Q439" s="473"/>
      <c r="R439" s="473"/>
      <c r="S439" s="473"/>
      <c r="T439" s="473"/>
      <c r="U439" s="473"/>
      <c r="V439" s="473"/>
      <c r="W439" s="473"/>
      <c r="X439" s="473"/>
      <c r="Y439" s="473"/>
      <c r="Z439" s="473"/>
    </row>
    <row r="440" spans="1:26" ht="14.25" customHeight="1" x14ac:dyDescent="0.25">
      <c r="A440" s="473"/>
      <c r="B440" s="473"/>
      <c r="C440" s="473"/>
      <c r="D440" s="473"/>
      <c r="E440" s="473"/>
      <c r="F440" s="473"/>
      <c r="G440" s="473"/>
      <c r="H440" s="473"/>
      <c r="I440" s="473"/>
      <c r="J440" s="473"/>
      <c r="K440" s="473"/>
      <c r="L440" s="473"/>
      <c r="M440" s="473"/>
      <c r="N440" s="473"/>
      <c r="O440" s="473"/>
      <c r="P440" s="473"/>
      <c r="Q440" s="473"/>
      <c r="R440" s="473"/>
      <c r="S440" s="473"/>
      <c r="T440" s="473"/>
      <c r="U440" s="473"/>
      <c r="V440" s="473"/>
      <c r="W440" s="473"/>
      <c r="X440" s="473"/>
      <c r="Y440" s="473"/>
      <c r="Z440" s="473"/>
    </row>
    <row r="441" spans="1:26" ht="14.25" customHeight="1" x14ac:dyDescent="0.25">
      <c r="A441" s="473"/>
      <c r="B441" s="473"/>
      <c r="C441" s="473"/>
      <c r="D441" s="473"/>
      <c r="E441" s="473"/>
      <c r="F441" s="473"/>
      <c r="G441" s="473"/>
      <c r="H441" s="473"/>
      <c r="I441" s="473"/>
      <c r="J441" s="473"/>
      <c r="K441" s="473"/>
      <c r="L441" s="473"/>
      <c r="M441" s="473"/>
      <c r="N441" s="473"/>
      <c r="O441" s="473"/>
      <c r="P441" s="473"/>
      <c r="Q441" s="473"/>
      <c r="R441" s="473"/>
      <c r="S441" s="473"/>
      <c r="T441" s="473"/>
      <c r="U441" s="473"/>
      <c r="V441" s="473"/>
      <c r="W441" s="473"/>
      <c r="X441" s="473"/>
      <c r="Y441" s="473"/>
      <c r="Z441" s="473"/>
    </row>
    <row r="442" spans="1:26" ht="14.25" customHeight="1" x14ac:dyDescent="0.25">
      <c r="A442" s="473"/>
      <c r="B442" s="473"/>
      <c r="C442" s="473"/>
      <c r="D442" s="473"/>
      <c r="E442" s="473"/>
      <c r="F442" s="473"/>
      <c r="G442" s="473"/>
      <c r="H442" s="473"/>
      <c r="I442" s="473"/>
      <c r="J442" s="473"/>
      <c r="K442" s="473"/>
      <c r="L442" s="473"/>
      <c r="M442" s="473"/>
      <c r="N442" s="473"/>
      <c r="O442" s="473"/>
      <c r="P442" s="473"/>
      <c r="Q442" s="473"/>
      <c r="R442" s="473"/>
      <c r="S442" s="473"/>
      <c r="T442" s="473"/>
      <c r="U442" s="473"/>
      <c r="V442" s="473"/>
      <c r="W442" s="473"/>
      <c r="X442" s="473"/>
      <c r="Y442" s="473"/>
      <c r="Z442" s="473"/>
    </row>
    <row r="443" spans="1:26" ht="14.25" customHeight="1" x14ac:dyDescent="0.25">
      <c r="A443" s="473"/>
      <c r="B443" s="473"/>
      <c r="C443" s="473"/>
      <c r="D443" s="473"/>
      <c r="E443" s="473"/>
      <c r="F443" s="473"/>
      <c r="G443" s="473"/>
      <c r="H443" s="473"/>
      <c r="I443" s="473"/>
      <c r="J443" s="473"/>
      <c r="K443" s="473"/>
      <c r="L443" s="473"/>
      <c r="M443" s="473"/>
      <c r="N443" s="473"/>
      <c r="O443" s="473"/>
      <c r="P443" s="473"/>
      <c r="Q443" s="473"/>
      <c r="R443" s="473"/>
      <c r="S443" s="473"/>
      <c r="T443" s="473"/>
      <c r="U443" s="473"/>
      <c r="V443" s="473"/>
      <c r="W443" s="473"/>
      <c r="X443" s="473"/>
      <c r="Y443" s="473"/>
      <c r="Z443" s="473"/>
    </row>
    <row r="444" spans="1:26" ht="14.25" customHeight="1" x14ac:dyDescent="0.25">
      <c r="A444" s="473"/>
      <c r="B444" s="473"/>
      <c r="C444" s="473"/>
      <c r="D444" s="473"/>
      <c r="E444" s="473"/>
      <c r="F444" s="473"/>
      <c r="G444" s="473"/>
      <c r="H444" s="473"/>
      <c r="I444" s="473"/>
      <c r="J444" s="473"/>
      <c r="K444" s="473"/>
      <c r="L444" s="473"/>
      <c r="M444" s="473"/>
      <c r="N444" s="473"/>
      <c r="O444" s="473"/>
      <c r="P444" s="473"/>
      <c r="Q444" s="473"/>
      <c r="R444" s="473"/>
      <c r="S444" s="473"/>
      <c r="T444" s="473"/>
      <c r="U444" s="473"/>
      <c r="V444" s="473"/>
      <c r="W444" s="473"/>
      <c r="X444" s="473"/>
      <c r="Y444" s="473"/>
      <c r="Z444" s="473"/>
    </row>
    <row r="445" spans="1:26" ht="14.25" customHeight="1" x14ac:dyDescent="0.25">
      <c r="A445" s="473"/>
      <c r="B445" s="473"/>
      <c r="C445" s="473"/>
      <c r="D445" s="473"/>
      <c r="E445" s="473"/>
      <c r="F445" s="473"/>
      <c r="G445" s="473"/>
      <c r="H445" s="473"/>
      <c r="I445" s="473"/>
      <c r="J445" s="473"/>
      <c r="K445" s="473"/>
      <c r="L445" s="473"/>
      <c r="M445" s="473"/>
      <c r="N445" s="473"/>
      <c r="O445" s="473"/>
      <c r="P445" s="473"/>
      <c r="Q445" s="473"/>
      <c r="R445" s="473"/>
      <c r="S445" s="473"/>
      <c r="T445" s="473"/>
      <c r="U445" s="473"/>
      <c r="V445" s="473"/>
      <c r="W445" s="473"/>
      <c r="X445" s="473"/>
      <c r="Y445" s="473"/>
      <c r="Z445" s="473"/>
    </row>
    <row r="446" spans="1:26" ht="14.25" customHeight="1" x14ac:dyDescent="0.25">
      <c r="A446" s="473"/>
      <c r="B446" s="473"/>
      <c r="C446" s="473"/>
      <c r="D446" s="473"/>
      <c r="E446" s="473"/>
      <c r="F446" s="473"/>
      <c r="G446" s="473"/>
      <c r="H446" s="473"/>
      <c r="I446" s="473"/>
      <c r="J446" s="473"/>
      <c r="K446" s="473"/>
      <c r="L446" s="473"/>
      <c r="M446" s="473"/>
      <c r="N446" s="473"/>
      <c r="O446" s="473"/>
      <c r="P446" s="473"/>
      <c r="Q446" s="473"/>
      <c r="R446" s="473"/>
      <c r="S446" s="473"/>
      <c r="T446" s="473"/>
      <c r="U446" s="473"/>
      <c r="V446" s="473"/>
      <c r="W446" s="473"/>
      <c r="X446" s="473"/>
      <c r="Y446" s="473"/>
      <c r="Z446" s="473"/>
    </row>
    <row r="447" spans="1:26" ht="14.25" customHeight="1" x14ac:dyDescent="0.25">
      <c r="A447" s="473"/>
      <c r="B447" s="473"/>
      <c r="C447" s="473"/>
      <c r="D447" s="473"/>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row>
    <row r="448" spans="1:26" ht="14.25" customHeight="1" x14ac:dyDescent="0.25">
      <c r="A448" s="473"/>
      <c r="B448" s="473"/>
      <c r="C448" s="473"/>
      <c r="D448" s="473"/>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row>
    <row r="449" spans="1:26" ht="14.25" customHeight="1" x14ac:dyDescent="0.25">
      <c r="A449" s="473"/>
      <c r="B449" s="473"/>
      <c r="C449" s="473"/>
      <c r="D449" s="473"/>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row>
    <row r="450" spans="1:26" ht="14.25" customHeight="1" x14ac:dyDescent="0.25">
      <c r="A450" s="473"/>
      <c r="B450" s="473"/>
      <c r="C450" s="473"/>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row>
    <row r="451" spans="1:26" ht="14.25" customHeight="1" x14ac:dyDescent="0.25">
      <c r="A451" s="473"/>
      <c r="B451" s="473"/>
      <c r="C451" s="473"/>
      <c r="D451" s="473"/>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row>
    <row r="452" spans="1:26" ht="14.25" customHeight="1" x14ac:dyDescent="0.25">
      <c r="A452" s="473"/>
      <c r="B452" s="473"/>
      <c r="C452" s="473"/>
      <c r="D452" s="473"/>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row>
    <row r="453" spans="1:26" ht="14.25" customHeight="1" x14ac:dyDescent="0.25">
      <c r="A453" s="473"/>
      <c r="B453" s="473"/>
      <c r="C453" s="473"/>
      <c r="D453" s="473"/>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row>
    <row r="454" spans="1:26" ht="14.25" customHeight="1" x14ac:dyDescent="0.25">
      <c r="A454" s="473"/>
      <c r="B454" s="473"/>
      <c r="C454" s="473"/>
      <c r="D454" s="473"/>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row>
    <row r="455" spans="1:26" ht="14.25" customHeight="1" x14ac:dyDescent="0.25">
      <c r="A455" s="473"/>
      <c r="B455" s="473"/>
      <c r="C455" s="473"/>
      <c r="D455" s="473"/>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row>
    <row r="456" spans="1:26" ht="14.25" customHeight="1" x14ac:dyDescent="0.25">
      <c r="A456" s="473"/>
      <c r="B456" s="473"/>
      <c r="C456" s="473"/>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row>
    <row r="457" spans="1:26" ht="14.25" customHeight="1" x14ac:dyDescent="0.25">
      <c r="A457" s="473"/>
      <c r="B457" s="473"/>
      <c r="C457" s="473"/>
      <c r="D457" s="473"/>
      <c r="E457" s="473"/>
      <c r="F457" s="473"/>
      <c r="G457" s="473"/>
      <c r="H457" s="473"/>
      <c r="I457" s="473"/>
      <c r="J457" s="473"/>
      <c r="K457" s="473"/>
      <c r="L457" s="473"/>
      <c r="M457" s="473"/>
      <c r="N457" s="473"/>
      <c r="O457" s="473"/>
      <c r="P457" s="473"/>
      <c r="Q457" s="473"/>
      <c r="R457" s="473"/>
      <c r="S457" s="473"/>
      <c r="T457" s="473"/>
      <c r="U457" s="473"/>
      <c r="V457" s="473"/>
      <c r="W457" s="473"/>
      <c r="X457" s="473"/>
      <c r="Y457" s="473"/>
      <c r="Z457" s="473"/>
    </row>
    <row r="458" spans="1:26" ht="14.25" customHeight="1" x14ac:dyDescent="0.25">
      <c r="A458" s="473"/>
      <c r="B458" s="473"/>
      <c r="C458" s="473"/>
      <c r="D458" s="473"/>
      <c r="E458" s="473"/>
      <c r="F458" s="473"/>
      <c r="G458" s="473"/>
      <c r="H458" s="473"/>
      <c r="I458" s="473"/>
      <c r="J458" s="473"/>
      <c r="K458" s="473"/>
      <c r="L458" s="473"/>
      <c r="M458" s="473"/>
      <c r="N458" s="473"/>
      <c r="O458" s="473"/>
      <c r="P458" s="473"/>
      <c r="Q458" s="473"/>
      <c r="R458" s="473"/>
      <c r="S458" s="473"/>
      <c r="T458" s="473"/>
      <c r="U458" s="473"/>
      <c r="V458" s="473"/>
      <c r="W458" s="473"/>
      <c r="X458" s="473"/>
      <c r="Y458" s="473"/>
      <c r="Z458" s="473"/>
    </row>
    <row r="459" spans="1:26" ht="14.25" customHeight="1" x14ac:dyDescent="0.25">
      <c r="A459" s="473"/>
      <c r="B459" s="473"/>
      <c r="C459" s="473"/>
      <c r="D459" s="473"/>
      <c r="E459" s="473"/>
      <c r="F459" s="473"/>
      <c r="G459" s="473"/>
      <c r="H459" s="473"/>
      <c r="I459" s="473"/>
      <c r="J459" s="473"/>
      <c r="K459" s="473"/>
      <c r="L459" s="473"/>
      <c r="M459" s="473"/>
      <c r="N459" s="473"/>
      <c r="O459" s="473"/>
      <c r="P459" s="473"/>
      <c r="Q459" s="473"/>
      <c r="R459" s="473"/>
      <c r="S459" s="473"/>
      <c r="T459" s="473"/>
      <c r="U459" s="473"/>
      <c r="V459" s="473"/>
      <c r="W459" s="473"/>
      <c r="X459" s="473"/>
      <c r="Y459" s="473"/>
      <c r="Z459" s="473"/>
    </row>
    <row r="460" spans="1:26" ht="14.25" customHeight="1" x14ac:dyDescent="0.25">
      <c r="A460" s="473"/>
      <c r="B460" s="473"/>
      <c r="C460" s="473"/>
      <c r="D460" s="473"/>
      <c r="E460" s="473"/>
      <c r="F460" s="473"/>
      <c r="G460" s="473"/>
      <c r="H460" s="473"/>
      <c r="I460" s="473"/>
      <c r="J460" s="473"/>
      <c r="K460" s="473"/>
      <c r="L460" s="473"/>
      <c r="M460" s="473"/>
      <c r="N460" s="473"/>
      <c r="O460" s="473"/>
      <c r="P460" s="473"/>
      <c r="Q460" s="473"/>
      <c r="R460" s="473"/>
      <c r="S460" s="473"/>
      <c r="T460" s="473"/>
      <c r="U460" s="473"/>
      <c r="V460" s="473"/>
      <c r="W460" s="473"/>
      <c r="X460" s="473"/>
      <c r="Y460" s="473"/>
      <c r="Z460" s="473"/>
    </row>
    <row r="461" spans="1:26" ht="14.25" customHeight="1" x14ac:dyDescent="0.25">
      <c r="A461" s="473"/>
      <c r="B461" s="473"/>
      <c r="C461" s="473"/>
      <c r="D461" s="473"/>
      <c r="E461" s="473"/>
      <c r="F461" s="473"/>
      <c r="G461" s="473"/>
      <c r="H461" s="473"/>
      <c r="I461" s="473"/>
      <c r="J461" s="473"/>
      <c r="K461" s="473"/>
      <c r="L461" s="473"/>
      <c r="M461" s="473"/>
      <c r="N461" s="473"/>
      <c r="O461" s="473"/>
      <c r="P461" s="473"/>
      <c r="Q461" s="473"/>
      <c r="R461" s="473"/>
      <c r="S461" s="473"/>
      <c r="T461" s="473"/>
      <c r="U461" s="473"/>
      <c r="V461" s="473"/>
      <c r="W461" s="473"/>
      <c r="X461" s="473"/>
      <c r="Y461" s="473"/>
      <c r="Z461" s="473"/>
    </row>
    <row r="462" spans="1:26" ht="14.25" customHeight="1" x14ac:dyDescent="0.25">
      <c r="A462" s="473"/>
      <c r="B462" s="473"/>
      <c r="C462" s="473"/>
      <c r="D462" s="473"/>
      <c r="E462" s="473"/>
      <c r="F462" s="473"/>
      <c r="G462" s="473"/>
      <c r="H462" s="473"/>
      <c r="I462" s="473"/>
      <c r="J462" s="473"/>
      <c r="K462" s="473"/>
      <c r="L462" s="473"/>
      <c r="M462" s="473"/>
      <c r="N462" s="473"/>
      <c r="O462" s="473"/>
      <c r="P462" s="473"/>
      <c r="Q462" s="473"/>
      <c r="R462" s="473"/>
      <c r="S462" s="473"/>
      <c r="T462" s="473"/>
      <c r="U462" s="473"/>
      <c r="V462" s="473"/>
      <c r="W462" s="473"/>
      <c r="X462" s="473"/>
      <c r="Y462" s="473"/>
      <c r="Z462" s="473"/>
    </row>
    <row r="463" spans="1:26" ht="14.25" customHeight="1" x14ac:dyDescent="0.25">
      <c r="A463" s="473"/>
      <c r="B463" s="473"/>
      <c r="C463" s="473"/>
      <c r="D463" s="473"/>
      <c r="E463" s="473"/>
      <c r="F463" s="473"/>
      <c r="G463" s="473"/>
      <c r="H463" s="473"/>
      <c r="I463" s="473"/>
      <c r="J463" s="473"/>
      <c r="K463" s="473"/>
      <c r="L463" s="473"/>
      <c r="M463" s="473"/>
      <c r="N463" s="473"/>
      <c r="O463" s="473"/>
      <c r="P463" s="473"/>
      <c r="Q463" s="473"/>
      <c r="R463" s="473"/>
      <c r="S463" s="473"/>
      <c r="T463" s="473"/>
      <c r="U463" s="473"/>
      <c r="V463" s="473"/>
      <c r="W463" s="473"/>
      <c r="X463" s="473"/>
      <c r="Y463" s="473"/>
      <c r="Z463" s="473"/>
    </row>
    <row r="464" spans="1:26" ht="14.25" customHeight="1" x14ac:dyDescent="0.25">
      <c r="A464" s="473"/>
      <c r="B464" s="473"/>
      <c r="C464" s="473"/>
      <c r="D464" s="473"/>
      <c r="E464" s="473"/>
      <c r="F464" s="473"/>
      <c r="G464" s="473"/>
      <c r="H464" s="473"/>
      <c r="I464" s="473"/>
      <c r="J464" s="473"/>
      <c r="K464" s="473"/>
      <c r="L464" s="473"/>
      <c r="M464" s="473"/>
      <c r="N464" s="473"/>
      <c r="O464" s="473"/>
      <c r="P464" s="473"/>
      <c r="Q464" s="473"/>
      <c r="R464" s="473"/>
      <c r="S464" s="473"/>
      <c r="T464" s="473"/>
      <c r="U464" s="473"/>
      <c r="V464" s="473"/>
      <c r="W464" s="473"/>
      <c r="X464" s="473"/>
      <c r="Y464" s="473"/>
      <c r="Z464" s="473"/>
    </row>
    <row r="465" spans="1:26" ht="14.25" customHeight="1" x14ac:dyDescent="0.25">
      <c r="A465" s="473"/>
      <c r="B465" s="473"/>
      <c r="C465" s="473"/>
      <c r="D465" s="473"/>
      <c r="E465" s="473"/>
      <c r="F465" s="473"/>
      <c r="G465" s="473"/>
      <c r="H465" s="473"/>
      <c r="I465" s="473"/>
      <c r="J465" s="473"/>
      <c r="K465" s="473"/>
      <c r="L465" s="473"/>
      <c r="M465" s="473"/>
      <c r="N465" s="473"/>
      <c r="O465" s="473"/>
      <c r="P465" s="473"/>
      <c r="Q465" s="473"/>
      <c r="R465" s="473"/>
      <c r="S465" s="473"/>
      <c r="T465" s="473"/>
      <c r="U465" s="473"/>
      <c r="V465" s="473"/>
      <c r="W465" s="473"/>
      <c r="X465" s="473"/>
      <c r="Y465" s="473"/>
      <c r="Z465" s="473"/>
    </row>
    <row r="466" spans="1:26" ht="14.25" customHeight="1" x14ac:dyDescent="0.25">
      <c r="A466" s="473"/>
      <c r="B466" s="473"/>
      <c r="C466" s="473"/>
      <c r="D466" s="473"/>
      <c r="E466" s="473"/>
      <c r="F466" s="473"/>
      <c r="G466" s="473"/>
      <c r="H466" s="473"/>
      <c r="I466" s="473"/>
      <c r="J466" s="473"/>
      <c r="K466" s="473"/>
      <c r="L466" s="473"/>
      <c r="M466" s="473"/>
      <c r="N466" s="473"/>
      <c r="O466" s="473"/>
      <c r="P466" s="473"/>
      <c r="Q466" s="473"/>
      <c r="R466" s="473"/>
      <c r="S466" s="473"/>
      <c r="T466" s="473"/>
      <c r="U466" s="473"/>
      <c r="V466" s="473"/>
      <c r="W466" s="473"/>
      <c r="X466" s="473"/>
      <c r="Y466" s="473"/>
      <c r="Z466" s="473"/>
    </row>
    <row r="467" spans="1:26" ht="14.25" customHeight="1" x14ac:dyDescent="0.25">
      <c r="A467" s="473"/>
      <c r="B467" s="473"/>
      <c r="C467" s="473"/>
      <c r="D467" s="473"/>
      <c r="E467" s="473"/>
      <c r="F467" s="473"/>
      <c r="G467" s="473"/>
      <c r="H467" s="473"/>
      <c r="I467" s="473"/>
      <c r="J467" s="473"/>
      <c r="K467" s="473"/>
      <c r="L467" s="473"/>
      <c r="M467" s="473"/>
      <c r="N467" s="473"/>
      <c r="O467" s="473"/>
      <c r="P467" s="473"/>
      <c r="Q467" s="473"/>
      <c r="R467" s="473"/>
      <c r="S467" s="473"/>
      <c r="T467" s="473"/>
      <c r="U467" s="473"/>
      <c r="V467" s="473"/>
      <c r="W467" s="473"/>
      <c r="X467" s="473"/>
      <c r="Y467" s="473"/>
      <c r="Z467" s="473"/>
    </row>
    <row r="468" spans="1:26" ht="14.25" customHeight="1" x14ac:dyDescent="0.25">
      <c r="A468" s="473"/>
      <c r="B468" s="473"/>
      <c r="C468" s="473"/>
      <c r="D468" s="473"/>
      <c r="E468" s="473"/>
      <c r="F468" s="473"/>
      <c r="G468" s="473"/>
      <c r="H468" s="473"/>
      <c r="I468" s="473"/>
      <c r="J468" s="473"/>
      <c r="K468" s="473"/>
      <c r="L468" s="473"/>
      <c r="M468" s="473"/>
      <c r="N468" s="473"/>
      <c r="O468" s="473"/>
      <c r="P468" s="473"/>
      <c r="Q468" s="473"/>
      <c r="R468" s="473"/>
      <c r="S468" s="473"/>
      <c r="T468" s="473"/>
      <c r="U468" s="473"/>
      <c r="V468" s="473"/>
      <c r="W468" s="473"/>
      <c r="X468" s="473"/>
      <c r="Y468" s="473"/>
      <c r="Z468" s="473"/>
    </row>
    <row r="469" spans="1:26" ht="14.25" customHeight="1" x14ac:dyDescent="0.25">
      <c r="A469" s="473"/>
      <c r="B469" s="473"/>
      <c r="C469" s="473"/>
      <c r="D469" s="473"/>
      <c r="E469" s="473"/>
      <c r="F469" s="473"/>
      <c r="G469" s="473"/>
      <c r="H469" s="473"/>
      <c r="I469" s="473"/>
      <c r="J469" s="473"/>
      <c r="K469" s="473"/>
      <c r="L469" s="473"/>
      <c r="M469" s="473"/>
      <c r="N469" s="473"/>
      <c r="O469" s="473"/>
      <c r="P469" s="473"/>
      <c r="Q469" s="473"/>
      <c r="R469" s="473"/>
      <c r="S469" s="473"/>
      <c r="T469" s="473"/>
      <c r="U469" s="473"/>
      <c r="V469" s="473"/>
      <c r="W469" s="473"/>
      <c r="X469" s="473"/>
      <c r="Y469" s="473"/>
      <c r="Z469" s="473"/>
    </row>
    <row r="470" spans="1:26" ht="14.25" customHeight="1" x14ac:dyDescent="0.25">
      <c r="A470" s="473"/>
      <c r="B470" s="473"/>
      <c r="C470" s="473"/>
      <c r="D470" s="473"/>
      <c r="E470" s="473"/>
      <c r="F470" s="473"/>
      <c r="G470" s="473"/>
      <c r="H470" s="473"/>
      <c r="I470" s="473"/>
      <c r="J470" s="473"/>
      <c r="K470" s="473"/>
      <c r="L470" s="473"/>
      <c r="M470" s="473"/>
      <c r="N470" s="473"/>
      <c r="O470" s="473"/>
      <c r="P470" s="473"/>
      <c r="Q470" s="473"/>
      <c r="R470" s="473"/>
      <c r="S470" s="473"/>
      <c r="T470" s="473"/>
      <c r="U470" s="473"/>
      <c r="V470" s="473"/>
      <c r="W470" s="473"/>
      <c r="X470" s="473"/>
      <c r="Y470" s="473"/>
      <c r="Z470" s="473"/>
    </row>
    <row r="471" spans="1:26" ht="14.25" customHeight="1" x14ac:dyDescent="0.25">
      <c r="A471" s="473"/>
      <c r="B471" s="473"/>
      <c r="C471" s="473"/>
      <c r="D471" s="473"/>
      <c r="E471" s="473"/>
      <c r="F471" s="473"/>
      <c r="G471" s="473"/>
      <c r="H471" s="473"/>
      <c r="I471" s="473"/>
      <c r="J471" s="473"/>
      <c r="K471" s="473"/>
      <c r="L471" s="473"/>
      <c r="M471" s="473"/>
      <c r="N471" s="473"/>
      <c r="O471" s="473"/>
      <c r="P471" s="473"/>
      <c r="Q471" s="473"/>
      <c r="R471" s="473"/>
      <c r="S471" s="473"/>
      <c r="T471" s="473"/>
      <c r="U471" s="473"/>
      <c r="V471" s="473"/>
      <c r="W471" s="473"/>
      <c r="X471" s="473"/>
      <c r="Y471" s="473"/>
      <c r="Z471" s="473"/>
    </row>
    <row r="472" spans="1:26" ht="14.25" customHeight="1" x14ac:dyDescent="0.25">
      <c r="A472" s="473"/>
      <c r="B472" s="473"/>
      <c r="C472" s="473"/>
      <c r="D472" s="473"/>
      <c r="E472" s="473"/>
      <c r="F472" s="473"/>
      <c r="G472" s="473"/>
      <c r="H472" s="473"/>
      <c r="I472" s="473"/>
      <c r="J472" s="473"/>
      <c r="K472" s="473"/>
      <c r="L472" s="473"/>
      <c r="M472" s="473"/>
      <c r="N472" s="473"/>
      <c r="O472" s="473"/>
      <c r="P472" s="473"/>
      <c r="Q472" s="473"/>
      <c r="R472" s="473"/>
      <c r="S472" s="473"/>
      <c r="T472" s="473"/>
      <c r="U472" s="473"/>
      <c r="V472" s="473"/>
      <c r="W472" s="473"/>
      <c r="X472" s="473"/>
      <c r="Y472" s="473"/>
      <c r="Z472" s="473"/>
    </row>
    <row r="473" spans="1:26" ht="14.25" customHeight="1" x14ac:dyDescent="0.25">
      <c r="A473" s="473"/>
      <c r="B473" s="473"/>
      <c r="C473" s="473"/>
      <c r="D473" s="473"/>
      <c r="E473" s="473"/>
      <c r="F473" s="473"/>
      <c r="G473" s="473"/>
      <c r="H473" s="473"/>
      <c r="I473" s="473"/>
      <c r="J473" s="473"/>
      <c r="K473" s="473"/>
      <c r="L473" s="473"/>
      <c r="M473" s="473"/>
      <c r="N473" s="473"/>
      <c r="O473" s="473"/>
      <c r="P473" s="473"/>
      <c r="Q473" s="473"/>
      <c r="R473" s="473"/>
      <c r="S473" s="473"/>
      <c r="T473" s="473"/>
      <c r="U473" s="473"/>
      <c r="V473" s="473"/>
      <c r="W473" s="473"/>
      <c r="X473" s="473"/>
      <c r="Y473" s="473"/>
      <c r="Z473" s="473"/>
    </row>
    <row r="474" spans="1:26" ht="14.25" customHeight="1" x14ac:dyDescent="0.25">
      <c r="A474" s="473"/>
      <c r="B474" s="473"/>
      <c r="C474" s="473"/>
      <c r="D474" s="473"/>
      <c r="E474" s="473"/>
      <c r="F474" s="473"/>
      <c r="G474" s="473"/>
      <c r="H474" s="473"/>
      <c r="I474" s="473"/>
      <c r="J474" s="473"/>
      <c r="K474" s="473"/>
      <c r="L474" s="473"/>
      <c r="M474" s="473"/>
      <c r="N474" s="473"/>
      <c r="O474" s="473"/>
      <c r="P474" s="473"/>
      <c r="Q474" s="473"/>
      <c r="R474" s="473"/>
      <c r="S474" s="473"/>
      <c r="T474" s="473"/>
      <c r="U474" s="473"/>
      <c r="V474" s="473"/>
      <c r="W474" s="473"/>
      <c r="X474" s="473"/>
      <c r="Y474" s="473"/>
      <c r="Z474" s="473"/>
    </row>
    <row r="475" spans="1:26" ht="14.25" customHeight="1" x14ac:dyDescent="0.25">
      <c r="A475" s="473"/>
      <c r="B475" s="473"/>
      <c r="C475" s="473"/>
      <c r="D475" s="473"/>
      <c r="E475" s="473"/>
      <c r="F475" s="473"/>
      <c r="G475" s="473"/>
      <c r="H475" s="473"/>
      <c r="I475" s="473"/>
      <c r="J475" s="473"/>
      <c r="K475" s="473"/>
      <c r="L475" s="473"/>
      <c r="M475" s="473"/>
      <c r="N475" s="473"/>
      <c r="O475" s="473"/>
      <c r="P475" s="473"/>
      <c r="Q475" s="473"/>
      <c r="R475" s="473"/>
      <c r="S475" s="473"/>
      <c r="T475" s="473"/>
      <c r="U475" s="473"/>
      <c r="V475" s="473"/>
      <c r="W475" s="473"/>
      <c r="X475" s="473"/>
      <c r="Y475" s="473"/>
      <c r="Z475" s="473"/>
    </row>
    <row r="476" spans="1:26" ht="14.25" customHeight="1" x14ac:dyDescent="0.25">
      <c r="A476" s="473"/>
      <c r="B476" s="473"/>
      <c r="C476" s="473"/>
      <c r="D476" s="473"/>
      <c r="E476" s="473"/>
      <c r="F476" s="473"/>
      <c r="G476" s="473"/>
      <c r="H476" s="473"/>
      <c r="I476" s="473"/>
      <c r="J476" s="473"/>
      <c r="K476" s="473"/>
      <c r="L476" s="473"/>
      <c r="M476" s="473"/>
      <c r="N476" s="473"/>
      <c r="O476" s="473"/>
      <c r="P476" s="473"/>
      <c r="Q476" s="473"/>
      <c r="R476" s="473"/>
      <c r="S476" s="473"/>
      <c r="T476" s="473"/>
      <c r="U476" s="473"/>
      <c r="V476" s="473"/>
      <c r="W476" s="473"/>
      <c r="X476" s="473"/>
      <c r="Y476" s="473"/>
      <c r="Z476" s="473"/>
    </row>
    <row r="477" spans="1:26" ht="14.25" customHeight="1" x14ac:dyDescent="0.25">
      <c r="A477" s="473"/>
      <c r="B477" s="473"/>
      <c r="C477" s="473"/>
      <c r="D477" s="473"/>
      <c r="E477" s="473"/>
      <c r="F477" s="473"/>
      <c r="G477" s="473"/>
      <c r="H477" s="473"/>
      <c r="I477" s="473"/>
      <c r="J477" s="473"/>
      <c r="K477" s="473"/>
      <c r="L477" s="473"/>
      <c r="M477" s="473"/>
      <c r="N477" s="473"/>
      <c r="O477" s="473"/>
      <c r="P477" s="473"/>
      <c r="Q477" s="473"/>
      <c r="R477" s="473"/>
      <c r="S477" s="473"/>
      <c r="T477" s="473"/>
      <c r="U477" s="473"/>
      <c r="V477" s="473"/>
      <c r="W477" s="473"/>
      <c r="X477" s="473"/>
      <c r="Y477" s="473"/>
      <c r="Z477" s="473"/>
    </row>
    <row r="478" spans="1:26" ht="14.25" customHeight="1" x14ac:dyDescent="0.25">
      <c r="A478" s="473"/>
      <c r="B478" s="473"/>
      <c r="C478" s="473"/>
      <c r="D478" s="473"/>
      <c r="E478" s="473"/>
      <c r="F478" s="473"/>
      <c r="G478" s="473"/>
      <c r="H478" s="473"/>
      <c r="I478" s="473"/>
      <c r="J478" s="473"/>
      <c r="K478" s="473"/>
      <c r="L478" s="473"/>
      <c r="M478" s="473"/>
      <c r="N478" s="473"/>
      <c r="O478" s="473"/>
      <c r="P478" s="473"/>
      <c r="Q478" s="473"/>
      <c r="R478" s="473"/>
      <c r="S478" s="473"/>
      <c r="T478" s="473"/>
      <c r="U478" s="473"/>
      <c r="V478" s="473"/>
      <c r="W478" s="473"/>
      <c r="X478" s="473"/>
      <c r="Y478" s="473"/>
      <c r="Z478" s="473"/>
    </row>
    <row r="479" spans="1:26" ht="14.25" customHeight="1" x14ac:dyDescent="0.25">
      <c r="A479" s="473"/>
      <c r="B479" s="473"/>
      <c r="C479" s="473"/>
      <c r="D479" s="473"/>
      <c r="E479" s="473"/>
      <c r="F479" s="473"/>
      <c r="G479" s="473"/>
      <c r="H479" s="473"/>
      <c r="I479" s="473"/>
      <c r="J479" s="473"/>
      <c r="K479" s="473"/>
      <c r="L479" s="473"/>
      <c r="M479" s="473"/>
      <c r="N479" s="473"/>
      <c r="O479" s="473"/>
      <c r="P479" s="473"/>
      <c r="Q479" s="473"/>
      <c r="R479" s="473"/>
      <c r="S479" s="473"/>
      <c r="T479" s="473"/>
      <c r="U479" s="473"/>
      <c r="V479" s="473"/>
      <c r="W479" s="473"/>
      <c r="X479" s="473"/>
      <c r="Y479" s="473"/>
      <c r="Z479" s="473"/>
    </row>
    <row r="480" spans="1:26" ht="14.25" customHeight="1" x14ac:dyDescent="0.25">
      <c r="A480" s="473"/>
      <c r="B480" s="473"/>
      <c r="C480" s="473"/>
      <c r="D480" s="473"/>
      <c r="E480" s="473"/>
      <c r="F480" s="473"/>
      <c r="G480" s="473"/>
      <c r="H480" s="473"/>
      <c r="I480" s="473"/>
      <c r="J480" s="473"/>
      <c r="K480" s="473"/>
      <c r="L480" s="473"/>
      <c r="M480" s="473"/>
      <c r="N480" s="473"/>
      <c r="O480" s="473"/>
      <c r="P480" s="473"/>
      <c r="Q480" s="473"/>
      <c r="R480" s="473"/>
      <c r="S480" s="473"/>
      <c r="T480" s="473"/>
      <c r="U480" s="473"/>
      <c r="V480" s="473"/>
      <c r="W480" s="473"/>
      <c r="X480" s="473"/>
      <c r="Y480" s="473"/>
      <c r="Z480" s="473"/>
    </row>
    <row r="481" spans="1:26" ht="14.25" customHeight="1" x14ac:dyDescent="0.25">
      <c r="A481" s="473"/>
      <c r="B481" s="473"/>
      <c r="C481" s="473"/>
      <c r="D481" s="473"/>
      <c r="E481" s="473"/>
      <c r="F481" s="473"/>
      <c r="G481" s="473"/>
      <c r="H481" s="473"/>
      <c r="I481" s="473"/>
      <c r="J481" s="473"/>
      <c r="K481" s="473"/>
      <c r="L481" s="473"/>
      <c r="M481" s="473"/>
      <c r="N481" s="473"/>
      <c r="O481" s="473"/>
      <c r="P481" s="473"/>
      <c r="Q481" s="473"/>
      <c r="R481" s="473"/>
      <c r="S481" s="473"/>
      <c r="T481" s="473"/>
      <c r="U481" s="473"/>
      <c r="V481" s="473"/>
      <c r="W481" s="473"/>
      <c r="X481" s="473"/>
      <c r="Y481" s="473"/>
      <c r="Z481" s="473"/>
    </row>
    <row r="482" spans="1:26" ht="14.25" customHeight="1" x14ac:dyDescent="0.25">
      <c r="A482" s="473"/>
      <c r="B482" s="473"/>
      <c r="C482" s="473"/>
      <c r="D482" s="473"/>
      <c r="E482" s="473"/>
      <c r="F482" s="473"/>
      <c r="G482" s="473"/>
      <c r="H482" s="473"/>
      <c r="I482" s="473"/>
      <c r="J482" s="473"/>
      <c r="K482" s="473"/>
      <c r="L482" s="473"/>
      <c r="M482" s="473"/>
      <c r="N482" s="473"/>
      <c r="O482" s="473"/>
      <c r="P482" s="473"/>
      <c r="Q482" s="473"/>
      <c r="R482" s="473"/>
      <c r="S482" s="473"/>
      <c r="T482" s="473"/>
      <c r="U482" s="473"/>
      <c r="V482" s="473"/>
      <c r="W482" s="473"/>
      <c r="X482" s="473"/>
      <c r="Y482" s="473"/>
      <c r="Z482" s="473"/>
    </row>
    <row r="483" spans="1:26" ht="14.25" customHeight="1" x14ac:dyDescent="0.25">
      <c r="A483" s="473"/>
      <c r="B483" s="473"/>
      <c r="C483" s="473"/>
      <c r="D483" s="473"/>
      <c r="E483" s="473"/>
      <c r="F483" s="473"/>
      <c r="G483" s="473"/>
      <c r="H483" s="473"/>
      <c r="I483" s="473"/>
      <c r="J483" s="473"/>
      <c r="K483" s="473"/>
      <c r="L483" s="473"/>
      <c r="M483" s="473"/>
      <c r="N483" s="473"/>
      <c r="O483" s="473"/>
      <c r="P483" s="473"/>
      <c r="Q483" s="473"/>
      <c r="R483" s="473"/>
      <c r="S483" s="473"/>
      <c r="T483" s="473"/>
      <c r="U483" s="473"/>
      <c r="V483" s="473"/>
      <c r="W483" s="473"/>
      <c r="X483" s="473"/>
      <c r="Y483" s="473"/>
      <c r="Z483" s="473"/>
    </row>
    <row r="484" spans="1:26" ht="14.25" customHeight="1" x14ac:dyDescent="0.25">
      <c r="A484" s="473"/>
      <c r="B484" s="473"/>
      <c r="C484" s="473"/>
      <c r="D484" s="473"/>
      <c r="E484" s="473"/>
      <c r="F484" s="473"/>
      <c r="G484" s="473"/>
      <c r="H484" s="473"/>
      <c r="I484" s="473"/>
      <c r="J484" s="473"/>
      <c r="K484" s="473"/>
      <c r="L484" s="473"/>
      <c r="M484" s="473"/>
      <c r="N484" s="473"/>
      <c r="O484" s="473"/>
      <c r="P484" s="473"/>
      <c r="Q484" s="473"/>
      <c r="R484" s="473"/>
      <c r="S484" s="473"/>
      <c r="T484" s="473"/>
      <c r="U484" s="473"/>
      <c r="V484" s="473"/>
      <c r="W484" s="473"/>
      <c r="X484" s="473"/>
      <c r="Y484" s="473"/>
      <c r="Z484" s="473"/>
    </row>
    <row r="485" spans="1:26" ht="14.25" customHeight="1" x14ac:dyDescent="0.25">
      <c r="A485" s="473"/>
      <c r="B485" s="473"/>
      <c r="C485" s="473"/>
      <c r="D485" s="473"/>
      <c r="E485" s="473"/>
      <c r="F485" s="473"/>
      <c r="G485" s="473"/>
      <c r="H485" s="473"/>
      <c r="I485" s="473"/>
      <c r="J485" s="473"/>
      <c r="K485" s="473"/>
      <c r="L485" s="473"/>
      <c r="M485" s="473"/>
      <c r="N485" s="473"/>
      <c r="O485" s="473"/>
      <c r="P485" s="473"/>
      <c r="Q485" s="473"/>
      <c r="R485" s="473"/>
      <c r="S485" s="473"/>
      <c r="T485" s="473"/>
      <c r="U485" s="473"/>
      <c r="V485" s="473"/>
      <c r="W485" s="473"/>
      <c r="X485" s="473"/>
      <c r="Y485" s="473"/>
      <c r="Z485" s="473"/>
    </row>
    <row r="486" spans="1:26" ht="14.25" customHeight="1" x14ac:dyDescent="0.25">
      <c r="A486" s="473"/>
      <c r="B486" s="473"/>
      <c r="C486" s="473"/>
      <c r="D486" s="473"/>
      <c r="E486" s="473"/>
      <c r="F486" s="473"/>
      <c r="G486" s="473"/>
      <c r="H486" s="473"/>
      <c r="I486" s="473"/>
      <c r="J486" s="473"/>
      <c r="K486" s="473"/>
      <c r="L486" s="473"/>
      <c r="M486" s="473"/>
      <c r="N486" s="473"/>
      <c r="O486" s="473"/>
      <c r="P486" s="473"/>
      <c r="Q486" s="473"/>
      <c r="R486" s="473"/>
      <c r="S486" s="473"/>
      <c r="T486" s="473"/>
      <c r="U486" s="473"/>
      <c r="V486" s="473"/>
      <c r="W486" s="473"/>
      <c r="X486" s="473"/>
      <c r="Y486" s="473"/>
      <c r="Z486" s="473"/>
    </row>
    <row r="487" spans="1:26" ht="14.25" customHeight="1" x14ac:dyDescent="0.25">
      <c r="A487" s="473"/>
      <c r="B487" s="473"/>
      <c r="C487" s="473"/>
      <c r="D487" s="473"/>
      <c r="E487" s="473"/>
      <c r="F487" s="473"/>
      <c r="G487" s="473"/>
      <c r="H487" s="473"/>
      <c r="I487" s="473"/>
      <c r="J487" s="473"/>
      <c r="K487" s="473"/>
      <c r="L487" s="473"/>
      <c r="M487" s="473"/>
      <c r="N487" s="473"/>
      <c r="O487" s="473"/>
      <c r="P487" s="473"/>
      <c r="Q487" s="473"/>
      <c r="R487" s="473"/>
      <c r="S487" s="473"/>
      <c r="T487" s="473"/>
      <c r="U487" s="473"/>
      <c r="V487" s="473"/>
      <c r="W487" s="473"/>
      <c r="X487" s="473"/>
      <c r="Y487" s="473"/>
      <c r="Z487" s="473"/>
    </row>
    <row r="488" spans="1:26" ht="14.25" customHeight="1" x14ac:dyDescent="0.25">
      <c r="A488" s="473"/>
      <c r="B488" s="473"/>
      <c r="C488" s="473"/>
      <c r="D488" s="473"/>
      <c r="E488" s="473"/>
      <c r="F488" s="473"/>
      <c r="G488" s="473"/>
      <c r="H488" s="473"/>
      <c r="I488" s="473"/>
      <c r="J488" s="473"/>
      <c r="K488" s="473"/>
      <c r="L488" s="473"/>
      <c r="M488" s="473"/>
      <c r="N488" s="473"/>
      <c r="O488" s="473"/>
      <c r="P488" s="473"/>
      <c r="Q488" s="473"/>
      <c r="R488" s="473"/>
      <c r="S488" s="473"/>
      <c r="T488" s="473"/>
      <c r="U488" s="473"/>
      <c r="V488" s="473"/>
      <c r="W488" s="473"/>
      <c r="X488" s="473"/>
      <c r="Y488" s="473"/>
      <c r="Z488" s="473"/>
    </row>
    <row r="489" spans="1:26" ht="14.25" customHeight="1" x14ac:dyDescent="0.25">
      <c r="A489" s="473"/>
      <c r="B489" s="473"/>
      <c r="C489" s="473"/>
      <c r="D489" s="473"/>
      <c r="E489" s="473"/>
      <c r="F489" s="473"/>
      <c r="G489" s="473"/>
      <c r="H489" s="473"/>
      <c r="I489" s="473"/>
      <c r="J489" s="473"/>
      <c r="K489" s="473"/>
      <c r="L489" s="473"/>
      <c r="M489" s="473"/>
      <c r="N489" s="473"/>
      <c r="O489" s="473"/>
      <c r="P489" s="473"/>
      <c r="Q489" s="473"/>
      <c r="R489" s="473"/>
      <c r="S489" s="473"/>
      <c r="T489" s="473"/>
      <c r="U489" s="473"/>
      <c r="V489" s="473"/>
      <c r="W489" s="473"/>
      <c r="X489" s="473"/>
      <c r="Y489" s="473"/>
      <c r="Z489" s="473"/>
    </row>
    <row r="490" spans="1:26" ht="14.25" customHeight="1" x14ac:dyDescent="0.25">
      <c r="A490" s="473"/>
      <c r="B490" s="473"/>
      <c r="C490" s="473"/>
      <c r="D490" s="473"/>
      <c r="E490" s="473"/>
      <c r="F490" s="473"/>
      <c r="G490" s="473"/>
      <c r="H490" s="473"/>
      <c r="I490" s="473"/>
      <c r="J490" s="473"/>
      <c r="K490" s="473"/>
      <c r="L490" s="473"/>
      <c r="M490" s="473"/>
      <c r="N490" s="473"/>
      <c r="O490" s="473"/>
      <c r="P490" s="473"/>
      <c r="Q490" s="473"/>
      <c r="R490" s="473"/>
      <c r="S490" s="473"/>
      <c r="T490" s="473"/>
      <c r="U490" s="473"/>
      <c r="V490" s="473"/>
      <c r="W490" s="473"/>
      <c r="X490" s="473"/>
      <c r="Y490" s="473"/>
      <c r="Z490" s="473"/>
    </row>
    <row r="491" spans="1:26" ht="14.25" customHeight="1" x14ac:dyDescent="0.25">
      <c r="A491" s="473"/>
      <c r="B491" s="473"/>
      <c r="C491" s="473"/>
      <c r="D491" s="473"/>
      <c r="E491" s="473"/>
      <c r="F491" s="473"/>
      <c r="G491" s="473"/>
      <c r="H491" s="473"/>
      <c r="I491" s="473"/>
      <c r="J491" s="473"/>
      <c r="K491" s="473"/>
      <c r="L491" s="473"/>
      <c r="M491" s="473"/>
      <c r="N491" s="473"/>
      <c r="O491" s="473"/>
      <c r="P491" s="473"/>
      <c r="Q491" s="473"/>
      <c r="R491" s="473"/>
      <c r="S491" s="473"/>
      <c r="T491" s="473"/>
      <c r="U491" s="473"/>
      <c r="V491" s="473"/>
      <c r="W491" s="473"/>
      <c r="X491" s="473"/>
      <c r="Y491" s="473"/>
      <c r="Z491" s="473"/>
    </row>
    <row r="492" spans="1:26" ht="14.25" customHeight="1" x14ac:dyDescent="0.25">
      <c r="A492" s="473"/>
      <c r="B492" s="473"/>
      <c r="C492" s="473"/>
      <c r="D492" s="473"/>
      <c r="E492" s="473"/>
      <c r="F492" s="473"/>
      <c r="G492" s="473"/>
      <c r="H492" s="473"/>
      <c r="I492" s="473"/>
      <c r="J492" s="473"/>
      <c r="K492" s="473"/>
      <c r="L492" s="473"/>
      <c r="M492" s="473"/>
      <c r="N492" s="473"/>
      <c r="O492" s="473"/>
      <c r="P492" s="473"/>
      <c r="Q492" s="473"/>
      <c r="R492" s="473"/>
      <c r="S492" s="473"/>
      <c r="T492" s="473"/>
      <c r="U492" s="473"/>
      <c r="V492" s="473"/>
      <c r="W492" s="473"/>
      <c r="X492" s="473"/>
      <c r="Y492" s="473"/>
      <c r="Z492" s="473"/>
    </row>
    <row r="493" spans="1:26" ht="14.25" customHeight="1" x14ac:dyDescent="0.25">
      <c r="A493" s="473"/>
      <c r="B493" s="473"/>
      <c r="C493" s="473"/>
      <c r="D493" s="473"/>
      <c r="E493" s="473"/>
      <c r="F493" s="473"/>
      <c r="G493" s="473"/>
      <c r="H493" s="473"/>
      <c r="I493" s="473"/>
      <c r="J493" s="473"/>
      <c r="K493" s="473"/>
      <c r="L493" s="473"/>
      <c r="M493" s="473"/>
      <c r="N493" s="473"/>
      <c r="O493" s="473"/>
      <c r="P493" s="473"/>
      <c r="Q493" s="473"/>
      <c r="R493" s="473"/>
      <c r="S493" s="473"/>
      <c r="T493" s="473"/>
      <c r="U493" s="473"/>
      <c r="V493" s="473"/>
      <c r="W493" s="473"/>
      <c r="X493" s="473"/>
      <c r="Y493" s="473"/>
      <c r="Z493" s="473"/>
    </row>
    <row r="494" spans="1:26" ht="14.25" customHeight="1" x14ac:dyDescent="0.25">
      <c r="A494" s="473"/>
      <c r="B494" s="473"/>
      <c r="C494" s="473"/>
      <c r="D494" s="473"/>
      <c r="E494" s="473"/>
      <c r="F494" s="473"/>
      <c r="G494" s="473"/>
      <c r="H494" s="473"/>
      <c r="I494" s="473"/>
      <c r="J494" s="473"/>
      <c r="K494" s="473"/>
      <c r="L494" s="473"/>
      <c r="M494" s="473"/>
      <c r="N494" s="473"/>
      <c r="O494" s="473"/>
      <c r="P494" s="473"/>
      <c r="Q494" s="473"/>
      <c r="R494" s="473"/>
      <c r="S494" s="473"/>
      <c r="T494" s="473"/>
      <c r="U494" s="473"/>
      <c r="V494" s="473"/>
      <c r="W494" s="473"/>
      <c r="X494" s="473"/>
      <c r="Y494" s="473"/>
      <c r="Z494" s="473"/>
    </row>
    <row r="495" spans="1:26" ht="14.25" customHeight="1" x14ac:dyDescent="0.25">
      <c r="A495" s="473"/>
      <c r="B495" s="473"/>
      <c r="C495" s="473"/>
      <c r="D495" s="473"/>
      <c r="E495" s="473"/>
      <c r="F495" s="473"/>
      <c r="G495" s="473"/>
      <c r="H495" s="473"/>
      <c r="I495" s="473"/>
      <c r="J495" s="473"/>
      <c r="K495" s="473"/>
      <c r="L495" s="473"/>
      <c r="M495" s="473"/>
      <c r="N495" s="473"/>
      <c r="O495" s="473"/>
      <c r="P495" s="473"/>
      <c r="Q495" s="473"/>
      <c r="R495" s="473"/>
      <c r="S495" s="473"/>
      <c r="T495" s="473"/>
      <c r="U495" s="473"/>
      <c r="V495" s="473"/>
      <c r="W495" s="473"/>
      <c r="X495" s="473"/>
      <c r="Y495" s="473"/>
      <c r="Z495" s="473"/>
    </row>
    <row r="496" spans="1:26" ht="14.25" customHeight="1" x14ac:dyDescent="0.25">
      <c r="A496" s="473"/>
      <c r="B496" s="473"/>
      <c r="C496" s="473"/>
      <c r="D496" s="473"/>
      <c r="E496" s="473"/>
      <c r="F496" s="473"/>
      <c r="G496" s="473"/>
      <c r="H496" s="473"/>
      <c r="I496" s="473"/>
      <c r="J496" s="473"/>
      <c r="K496" s="473"/>
      <c r="L496" s="473"/>
      <c r="M496" s="473"/>
      <c r="N496" s="473"/>
      <c r="O496" s="473"/>
      <c r="P496" s="473"/>
      <c r="Q496" s="473"/>
      <c r="R496" s="473"/>
      <c r="S496" s="473"/>
      <c r="T496" s="473"/>
      <c r="U496" s="473"/>
      <c r="V496" s="473"/>
      <c r="W496" s="473"/>
      <c r="X496" s="473"/>
      <c r="Y496" s="473"/>
      <c r="Z496" s="473"/>
    </row>
    <row r="497" spans="1:26" ht="14.25" customHeight="1" x14ac:dyDescent="0.25">
      <c r="A497" s="473"/>
      <c r="B497" s="473"/>
      <c r="C497" s="473"/>
      <c r="D497" s="473"/>
      <c r="E497" s="473"/>
      <c r="F497" s="473"/>
      <c r="G497" s="473"/>
      <c r="H497" s="473"/>
      <c r="I497" s="473"/>
      <c r="J497" s="473"/>
      <c r="K497" s="473"/>
      <c r="L497" s="473"/>
      <c r="M497" s="473"/>
      <c r="N497" s="473"/>
      <c r="O497" s="473"/>
      <c r="P497" s="473"/>
      <c r="Q497" s="473"/>
      <c r="R497" s="473"/>
      <c r="S497" s="473"/>
      <c r="T497" s="473"/>
      <c r="U497" s="473"/>
      <c r="V497" s="473"/>
      <c r="W497" s="473"/>
      <c r="X497" s="473"/>
      <c r="Y497" s="473"/>
      <c r="Z497" s="473"/>
    </row>
    <row r="498" spans="1:26" ht="14.25" customHeight="1" x14ac:dyDescent="0.25">
      <c r="A498" s="473"/>
      <c r="B498" s="473"/>
      <c r="C498" s="473"/>
      <c r="D498" s="473"/>
      <c r="E498" s="473"/>
      <c r="F498" s="473"/>
      <c r="G498" s="473"/>
      <c r="H498" s="473"/>
      <c r="I498" s="473"/>
      <c r="J498" s="473"/>
      <c r="K498" s="473"/>
      <c r="L498" s="473"/>
      <c r="M498" s="473"/>
      <c r="N498" s="473"/>
      <c r="O498" s="473"/>
      <c r="P498" s="473"/>
      <c r="Q498" s="473"/>
      <c r="R498" s="473"/>
      <c r="S498" s="473"/>
      <c r="T498" s="473"/>
      <c r="U498" s="473"/>
      <c r="V498" s="473"/>
      <c r="W498" s="473"/>
      <c r="X498" s="473"/>
      <c r="Y498" s="473"/>
      <c r="Z498" s="473"/>
    </row>
    <row r="499" spans="1:26" ht="14.25" customHeight="1" x14ac:dyDescent="0.25">
      <c r="A499" s="473"/>
      <c r="B499" s="473"/>
      <c r="C499" s="473"/>
      <c r="D499" s="473"/>
      <c r="E499" s="473"/>
      <c r="F499" s="473"/>
      <c r="G499" s="473"/>
      <c r="H499" s="473"/>
      <c r="I499" s="473"/>
      <c r="J499" s="473"/>
      <c r="K499" s="473"/>
      <c r="L499" s="473"/>
      <c r="M499" s="473"/>
      <c r="N499" s="473"/>
      <c r="O499" s="473"/>
      <c r="P499" s="473"/>
      <c r="Q499" s="473"/>
      <c r="R499" s="473"/>
      <c r="S499" s="473"/>
      <c r="T499" s="473"/>
      <c r="U499" s="473"/>
      <c r="V499" s="473"/>
      <c r="W499" s="473"/>
      <c r="X499" s="473"/>
      <c r="Y499" s="473"/>
      <c r="Z499" s="473"/>
    </row>
    <row r="500" spans="1:26" ht="14.25" customHeight="1" x14ac:dyDescent="0.25">
      <c r="A500" s="473"/>
      <c r="B500" s="473"/>
      <c r="C500" s="473"/>
      <c r="D500" s="473"/>
      <c r="E500" s="473"/>
      <c r="F500" s="473"/>
      <c r="G500" s="473"/>
      <c r="H500" s="473"/>
      <c r="I500" s="473"/>
      <c r="J500" s="473"/>
      <c r="K500" s="473"/>
      <c r="L500" s="473"/>
      <c r="M500" s="473"/>
      <c r="N500" s="473"/>
      <c r="O500" s="473"/>
      <c r="P500" s="473"/>
      <c r="Q500" s="473"/>
      <c r="R500" s="473"/>
      <c r="S500" s="473"/>
      <c r="T500" s="473"/>
      <c r="U500" s="473"/>
      <c r="V500" s="473"/>
      <c r="W500" s="473"/>
      <c r="X500" s="473"/>
      <c r="Y500" s="473"/>
      <c r="Z500" s="473"/>
    </row>
    <row r="501" spans="1:26" ht="14.25" customHeight="1" x14ac:dyDescent="0.25">
      <c r="A501" s="473"/>
      <c r="B501" s="473"/>
      <c r="C501" s="473"/>
      <c r="D501" s="473"/>
      <c r="E501" s="473"/>
      <c r="F501" s="473"/>
      <c r="G501" s="473"/>
      <c r="H501" s="473"/>
      <c r="I501" s="473"/>
      <c r="J501" s="473"/>
      <c r="K501" s="473"/>
      <c r="L501" s="473"/>
      <c r="M501" s="473"/>
      <c r="N501" s="473"/>
      <c r="O501" s="473"/>
      <c r="P501" s="473"/>
      <c r="Q501" s="473"/>
      <c r="R501" s="473"/>
      <c r="S501" s="473"/>
      <c r="T501" s="473"/>
      <c r="U501" s="473"/>
      <c r="V501" s="473"/>
      <c r="W501" s="473"/>
      <c r="X501" s="473"/>
      <c r="Y501" s="473"/>
      <c r="Z501" s="473"/>
    </row>
    <row r="502" spans="1:26" ht="14.25" customHeight="1" x14ac:dyDescent="0.25">
      <c r="A502" s="473"/>
      <c r="B502" s="473"/>
      <c r="C502" s="473"/>
      <c r="D502" s="473"/>
      <c r="E502" s="473"/>
      <c r="F502" s="473"/>
      <c r="G502" s="473"/>
      <c r="H502" s="473"/>
      <c r="I502" s="473"/>
      <c r="J502" s="473"/>
      <c r="K502" s="473"/>
      <c r="L502" s="473"/>
      <c r="M502" s="473"/>
      <c r="N502" s="473"/>
      <c r="O502" s="473"/>
      <c r="P502" s="473"/>
      <c r="Q502" s="473"/>
      <c r="R502" s="473"/>
      <c r="S502" s="473"/>
      <c r="T502" s="473"/>
      <c r="U502" s="473"/>
      <c r="V502" s="473"/>
      <c r="W502" s="473"/>
      <c r="X502" s="473"/>
      <c r="Y502" s="473"/>
      <c r="Z502" s="473"/>
    </row>
    <row r="503" spans="1:26" ht="14.25" customHeight="1" x14ac:dyDescent="0.25">
      <c r="A503" s="473"/>
      <c r="B503" s="473"/>
      <c r="C503" s="473"/>
      <c r="D503" s="473"/>
      <c r="E503" s="473"/>
      <c r="F503" s="473"/>
      <c r="G503" s="473"/>
      <c r="H503" s="473"/>
      <c r="I503" s="473"/>
      <c r="J503" s="473"/>
      <c r="K503" s="473"/>
      <c r="L503" s="473"/>
      <c r="M503" s="473"/>
      <c r="N503" s="473"/>
      <c r="O503" s="473"/>
      <c r="P503" s="473"/>
      <c r="Q503" s="473"/>
      <c r="R503" s="473"/>
      <c r="S503" s="473"/>
      <c r="T503" s="473"/>
      <c r="U503" s="473"/>
      <c r="V503" s="473"/>
      <c r="W503" s="473"/>
      <c r="X503" s="473"/>
      <c r="Y503" s="473"/>
      <c r="Z503" s="473"/>
    </row>
    <row r="504" spans="1:26" ht="14.25" customHeight="1" x14ac:dyDescent="0.25">
      <c r="A504" s="473"/>
      <c r="B504" s="473"/>
      <c r="C504" s="473"/>
      <c r="D504" s="473"/>
      <c r="E504" s="473"/>
      <c r="F504" s="473"/>
      <c r="G504" s="473"/>
      <c r="H504" s="473"/>
      <c r="I504" s="473"/>
      <c r="J504" s="473"/>
      <c r="K504" s="473"/>
      <c r="L504" s="473"/>
      <c r="M504" s="473"/>
      <c r="N504" s="473"/>
      <c r="O504" s="473"/>
      <c r="P504" s="473"/>
      <c r="Q504" s="473"/>
      <c r="R504" s="473"/>
      <c r="S504" s="473"/>
      <c r="T504" s="473"/>
      <c r="U504" s="473"/>
      <c r="V504" s="473"/>
      <c r="W504" s="473"/>
      <c r="X504" s="473"/>
      <c r="Y504" s="473"/>
      <c r="Z504" s="473"/>
    </row>
    <row r="505" spans="1:26" ht="14.25" customHeight="1" x14ac:dyDescent="0.25">
      <c r="A505" s="473"/>
      <c r="B505" s="473"/>
      <c r="C505" s="473"/>
      <c r="D505" s="473"/>
      <c r="E505" s="473"/>
      <c r="F505" s="473"/>
      <c r="G505" s="473"/>
      <c r="H505" s="473"/>
      <c r="I505" s="473"/>
      <c r="J505" s="473"/>
      <c r="K505" s="473"/>
      <c r="L505" s="473"/>
      <c r="M505" s="473"/>
      <c r="N505" s="473"/>
      <c r="O505" s="473"/>
      <c r="P505" s="473"/>
      <c r="Q505" s="473"/>
      <c r="R505" s="473"/>
      <c r="S505" s="473"/>
      <c r="T505" s="473"/>
      <c r="U505" s="473"/>
      <c r="V505" s="473"/>
      <c r="W505" s="473"/>
      <c r="X505" s="473"/>
      <c r="Y505" s="473"/>
      <c r="Z505" s="473"/>
    </row>
    <row r="506" spans="1:26" ht="14.25" customHeight="1" x14ac:dyDescent="0.25">
      <c r="A506" s="473"/>
      <c r="B506" s="473"/>
      <c r="C506" s="473"/>
      <c r="D506" s="473"/>
      <c r="E506" s="473"/>
      <c r="F506" s="473"/>
      <c r="G506" s="473"/>
      <c r="H506" s="473"/>
      <c r="I506" s="473"/>
      <c r="J506" s="473"/>
      <c r="K506" s="473"/>
      <c r="L506" s="473"/>
      <c r="M506" s="473"/>
      <c r="N506" s="473"/>
      <c r="O506" s="473"/>
      <c r="P506" s="473"/>
      <c r="Q506" s="473"/>
      <c r="R506" s="473"/>
      <c r="S506" s="473"/>
      <c r="T506" s="473"/>
      <c r="U506" s="473"/>
      <c r="V506" s="473"/>
      <c r="W506" s="473"/>
      <c r="X506" s="473"/>
      <c r="Y506" s="473"/>
      <c r="Z506" s="473"/>
    </row>
    <row r="507" spans="1:26" ht="14.25" customHeight="1" x14ac:dyDescent="0.25">
      <c r="A507" s="473"/>
      <c r="B507" s="473"/>
      <c r="C507" s="473"/>
      <c r="D507" s="473"/>
      <c r="E507" s="473"/>
      <c r="F507" s="473"/>
      <c r="G507" s="473"/>
      <c r="H507" s="473"/>
      <c r="I507" s="473"/>
      <c r="J507" s="473"/>
      <c r="K507" s="473"/>
      <c r="L507" s="473"/>
      <c r="M507" s="473"/>
      <c r="N507" s="473"/>
      <c r="O507" s="473"/>
      <c r="P507" s="473"/>
      <c r="Q507" s="473"/>
      <c r="R507" s="473"/>
      <c r="S507" s="473"/>
      <c r="T507" s="473"/>
      <c r="U507" s="473"/>
      <c r="V507" s="473"/>
      <c r="W507" s="473"/>
      <c r="X507" s="473"/>
      <c r="Y507" s="473"/>
      <c r="Z507" s="473"/>
    </row>
    <row r="508" spans="1:26" ht="14.25" customHeight="1" x14ac:dyDescent="0.25">
      <c r="A508" s="473"/>
      <c r="B508" s="473"/>
      <c r="C508" s="473"/>
      <c r="D508" s="473"/>
      <c r="E508" s="473"/>
      <c r="F508" s="473"/>
      <c r="G508" s="473"/>
      <c r="H508" s="473"/>
      <c r="I508" s="473"/>
      <c r="J508" s="473"/>
      <c r="K508" s="473"/>
      <c r="L508" s="473"/>
      <c r="M508" s="473"/>
      <c r="N508" s="473"/>
      <c r="O508" s="473"/>
      <c r="P508" s="473"/>
      <c r="Q508" s="473"/>
      <c r="R508" s="473"/>
      <c r="S508" s="473"/>
      <c r="T508" s="473"/>
      <c r="U508" s="473"/>
      <c r="V508" s="473"/>
      <c r="W508" s="473"/>
      <c r="X508" s="473"/>
      <c r="Y508" s="473"/>
      <c r="Z508" s="473"/>
    </row>
    <row r="509" spans="1:26" ht="14.25" customHeight="1" x14ac:dyDescent="0.25">
      <c r="A509" s="473"/>
      <c r="B509" s="473"/>
      <c r="C509" s="473"/>
      <c r="D509" s="473"/>
      <c r="E509" s="473"/>
      <c r="F509" s="473"/>
      <c r="G509" s="473"/>
      <c r="H509" s="473"/>
      <c r="I509" s="473"/>
      <c r="J509" s="473"/>
      <c r="K509" s="473"/>
      <c r="L509" s="473"/>
      <c r="M509" s="473"/>
      <c r="N509" s="473"/>
      <c r="O509" s="473"/>
      <c r="P509" s="473"/>
      <c r="Q509" s="473"/>
      <c r="R509" s="473"/>
      <c r="S509" s="473"/>
      <c r="T509" s="473"/>
      <c r="U509" s="473"/>
      <c r="V509" s="473"/>
      <c r="W509" s="473"/>
      <c r="X509" s="473"/>
      <c r="Y509" s="473"/>
      <c r="Z509" s="473"/>
    </row>
    <row r="510" spans="1:26" ht="14.25" customHeight="1" x14ac:dyDescent="0.25">
      <c r="A510" s="473"/>
      <c r="B510" s="473"/>
      <c r="C510" s="473"/>
      <c r="D510" s="473"/>
      <c r="E510" s="473"/>
      <c r="F510" s="473"/>
      <c r="G510" s="473"/>
      <c r="H510" s="473"/>
      <c r="I510" s="473"/>
      <c r="J510" s="473"/>
      <c r="K510" s="473"/>
      <c r="L510" s="473"/>
      <c r="M510" s="473"/>
      <c r="N510" s="473"/>
      <c r="O510" s="473"/>
      <c r="P510" s="473"/>
      <c r="Q510" s="473"/>
      <c r="R510" s="473"/>
      <c r="S510" s="473"/>
      <c r="T510" s="473"/>
      <c r="U510" s="473"/>
      <c r="V510" s="473"/>
      <c r="W510" s="473"/>
      <c r="X510" s="473"/>
      <c r="Y510" s="473"/>
      <c r="Z510" s="473"/>
    </row>
    <row r="511" spans="1:26" ht="14.25" customHeight="1" x14ac:dyDescent="0.25">
      <c r="A511" s="473"/>
      <c r="B511" s="473"/>
      <c r="C511" s="473"/>
      <c r="D511" s="473"/>
      <c r="E511" s="473"/>
      <c r="F511" s="473"/>
      <c r="G511" s="473"/>
      <c r="H511" s="473"/>
      <c r="I511" s="473"/>
      <c r="J511" s="473"/>
      <c r="K511" s="473"/>
      <c r="L511" s="473"/>
      <c r="M511" s="473"/>
      <c r="N511" s="473"/>
      <c r="O511" s="473"/>
      <c r="P511" s="473"/>
      <c r="Q511" s="473"/>
      <c r="R511" s="473"/>
      <c r="S511" s="473"/>
      <c r="T511" s="473"/>
      <c r="U511" s="473"/>
      <c r="V511" s="473"/>
      <c r="W511" s="473"/>
      <c r="X511" s="473"/>
      <c r="Y511" s="473"/>
      <c r="Z511" s="473"/>
    </row>
    <row r="512" spans="1:26" ht="14.25" customHeight="1" x14ac:dyDescent="0.25">
      <c r="A512" s="473"/>
      <c r="B512" s="473"/>
      <c r="C512" s="473"/>
      <c r="D512" s="473"/>
      <c r="E512" s="473"/>
      <c r="F512" s="473"/>
      <c r="G512" s="473"/>
      <c r="H512" s="473"/>
      <c r="I512" s="473"/>
      <c r="J512" s="473"/>
      <c r="K512" s="473"/>
      <c r="L512" s="473"/>
      <c r="M512" s="473"/>
      <c r="N512" s="473"/>
      <c r="O512" s="473"/>
      <c r="P512" s="473"/>
      <c r="Q512" s="473"/>
      <c r="R512" s="473"/>
      <c r="S512" s="473"/>
      <c r="T512" s="473"/>
      <c r="U512" s="473"/>
      <c r="V512" s="473"/>
      <c r="W512" s="473"/>
      <c r="X512" s="473"/>
      <c r="Y512" s="473"/>
      <c r="Z512" s="473"/>
    </row>
    <row r="513" spans="1:26" ht="14.25" customHeight="1" x14ac:dyDescent="0.25">
      <c r="A513" s="473"/>
      <c r="B513" s="473"/>
      <c r="C513" s="473"/>
      <c r="D513" s="473"/>
      <c r="E513" s="473"/>
      <c r="F513" s="473"/>
      <c r="G513" s="473"/>
      <c r="H513" s="473"/>
      <c r="I513" s="473"/>
      <c r="J513" s="473"/>
      <c r="K513" s="473"/>
      <c r="L513" s="473"/>
      <c r="M513" s="473"/>
      <c r="N513" s="473"/>
      <c r="O513" s="473"/>
      <c r="P513" s="473"/>
      <c r="Q513" s="473"/>
      <c r="R513" s="473"/>
      <c r="S513" s="473"/>
      <c r="T513" s="473"/>
      <c r="U513" s="473"/>
      <c r="V513" s="473"/>
      <c r="W513" s="473"/>
      <c r="X513" s="473"/>
      <c r="Y513" s="473"/>
      <c r="Z513" s="473"/>
    </row>
    <row r="514" spans="1:26" ht="14.25" customHeight="1" x14ac:dyDescent="0.25">
      <c r="A514" s="473"/>
      <c r="B514" s="473"/>
      <c r="C514" s="473"/>
      <c r="D514" s="473"/>
      <c r="E514" s="473"/>
      <c r="F514" s="473"/>
      <c r="G514" s="473"/>
      <c r="H514" s="473"/>
      <c r="I514" s="473"/>
      <c r="J514" s="473"/>
      <c r="K514" s="473"/>
      <c r="L514" s="473"/>
      <c r="M514" s="473"/>
      <c r="N514" s="473"/>
      <c r="O514" s="473"/>
      <c r="P514" s="473"/>
      <c r="Q514" s="473"/>
      <c r="R514" s="473"/>
      <c r="S514" s="473"/>
      <c r="T514" s="473"/>
      <c r="U514" s="473"/>
      <c r="V514" s="473"/>
      <c r="W514" s="473"/>
      <c r="X514" s="473"/>
      <c r="Y514" s="473"/>
      <c r="Z514" s="473"/>
    </row>
    <row r="515" spans="1:26" ht="14.25" customHeight="1" x14ac:dyDescent="0.25">
      <c r="A515" s="473"/>
      <c r="B515" s="473"/>
      <c r="C515" s="473"/>
      <c r="D515" s="473"/>
      <c r="E515" s="473"/>
      <c r="F515" s="473"/>
      <c r="G515" s="473"/>
      <c r="H515" s="473"/>
      <c r="I515" s="473"/>
      <c r="J515" s="473"/>
      <c r="K515" s="473"/>
      <c r="L515" s="473"/>
      <c r="M515" s="473"/>
      <c r="N515" s="473"/>
      <c r="O515" s="473"/>
      <c r="P515" s="473"/>
      <c r="Q515" s="473"/>
      <c r="R515" s="473"/>
      <c r="S515" s="473"/>
      <c r="T515" s="473"/>
      <c r="U515" s="473"/>
      <c r="V515" s="473"/>
      <c r="W515" s="473"/>
      <c r="X515" s="473"/>
      <c r="Y515" s="473"/>
      <c r="Z515" s="473"/>
    </row>
    <row r="516" spans="1:26" ht="14.25" customHeight="1" x14ac:dyDescent="0.25">
      <c r="A516" s="473"/>
      <c r="B516" s="473"/>
      <c r="C516" s="473"/>
      <c r="D516" s="473"/>
      <c r="E516" s="473"/>
      <c r="F516" s="473"/>
      <c r="G516" s="473"/>
      <c r="H516" s="473"/>
      <c r="I516" s="473"/>
      <c r="J516" s="473"/>
      <c r="K516" s="473"/>
      <c r="L516" s="473"/>
      <c r="M516" s="473"/>
      <c r="N516" s="473"/>
      <c r="O516" s="473"/>
      <c r="P516" s="473"/>
      <c r="Q516" s="473"/>
      <c r="R516" s="473"/>
      <c r="S516" s="473"/>
      <c r="T516" s="473"/>
      <c r="U516" s="473"/>
      <c r="V516" s="473"/>
      <c r="W516" s="473"/>
      <c r="X516" s="473"/>
      <c r="Y516" s="473"/>
      <c r="Z516" s="473"/>
    </row>
    <row r="517" spans="1:26" ht="14.25" customHeight="1" x14ac:dyDescent="0.25">
      <c r="A517" s="473"/>
      <c r="B517" s="473"/>
      <c r="C517" s="473"/>
      <c r="D517" s="473"/>
      <c r="E517" s="473"/>
      <c r="F517" s="473"/>
      <c r="G517" s="473"/>
      <c r="H517" s="473"/>
      <c r="I517" s="473"/>
      <c r="J517" s="473"/>
      <c r="K517" s="473"/>
      <c r="L517" s="473"/>
      <c r="M517" s="473"/>
      <c r="N517" s="473"/>
      <c r="O517" s="473"/>
      <c r="P517" s="473"/>
      <c r="Q517" s="473"/>
      <c r="R517" s="473"/>
      <c r="S517" s="473"/>
      <c r="T517" s="473"/>
      <c r="U517" s="473"/>
      <c r="V517" s="473"/>
      <c r="W517" s="473"/>
      <c r="X517" s="473"/>
      <c r="Y517" s="473"/>
      <c r="Z517" s="473"/>
    </row>
    <row r="518" spans="1:26" ht="14.25" customHeight="1" x14ac:dyDescent="0.25">
      <c r="A518" s="473"/>
      <c r="B518" s="473"/>
      <c r="C518" s="473"/>
      <c r="D518" s="473"/>
      <c r="E518" s="473"/>
      <c r="F518" s="473"/>
      <c r="G518" s="473"/>
      <c r="H518" s="473"/>
      <c r="I518" s="473"/>
      <c r="J518" s="473"/>
      <c r="K518" s="473"/>
      <c r="L518" s="473"/>
      <c r="M518" s="473"/>
      <c r="N518" s="473"/>
      <c r="O518" s="473"/>
      <c r="P518" s="473"/>
      <c r="Q518" s="473"/>
      <c r="R518" s="473"/>
      <c r="S518" s="473"/>
      <c r="T518" s="473"/>
      <c r="U518" s="473"/>
      <c r="V518" s="473"/>
      <c r="W518" s="473"/>
      <c r="X518" s="473"/>
      <c r="Y518" s="473"/>
      <c r="Z518" s="473"/>
    </row>
    <row r="519" spans="1:26" ht="14.25" customHeight="1" x14ac:dyDescent="0.25">
      <c r="A519" s="473"/>
      <c r="B519" s="473"/>
      <c r="C519" s="473"/>
      <c r="D519" s="473"/>
      <c r="E519" s="473"/>
      <c r="F519" s="473"/>
      <c r="G519" s="473"/>
      <c r="H519" s="473"/>
      <c r="I519" s="473"/>
      <c r="J519" s="473"/>
      <c r="K519" s="473"/>
      <c r="L519" s="473"/>
      <c r="M519" s="473"/>
      <c r="N519" s="473"/>
      <c r="O519" s="473"/>
      <c r="P519" s="473"/>
      <c r="Q519" s="473"/>
      <c r="R519" s="473"/>
      <c r="S519" s="473"/>
      <c r="T519" s="473"/>
      <c r="U519" s="473"/>
      <c r="V519" s="473"/>
      <c r="W519" s="473"/>
      <c r="X519" s="473"/>
      <c r="Y519" s="473"/>
      <c r="Z519" s="473"/>
    </row>
    <row r="520" spans="1:26" ht="14.25" customHeight="1" x14ac:dyDescent="0.25">
      <c r="A520" s="473"/>
      <c r="B520" s="473"/>
      <c r="C520" s="473"/>
      <c r="D520" s="473"/>
      <c r="E520" s="473"/>
      <c r="F520" s="473"/>
      <c r="G520" s="473"/>
      <c r="H520" s="473"/>
      <c r="I520" s="473"/>
      <c r="J520" s="473"/>
      <c r="K520" s="473"/>
      <c r="L520" s="473"/>
      <c r="M520" s="473"/>
      <c r="N520" s="473"/>
      <c r="O520" s="473"/>
      <c r="P520" s="473"/>
      <c r="Q520" s="473"/>
      <c r="R520" s="473"/>
      <c r="S520" s="473"/>
      <c r="T520" s="473"/>
      <c r="U520" s="473"/>
      <c r="V520" s="473"/>
      <c r="W520" s="473"/>
      <c r="X520" s="473"/>
      <c r="Y520" s="473"/>
      <c r="Z520" s="473"/>
    </row>
    <row r="521" spans="1:26" ht="14.25" customHeight="1" x14ac:dyDescent="0.25">
      <c r="A521" s="473"/>
      <c r="B521" s="473"/>
      <c r="C521" s="473"/>
      <c r="D521" s="473"/>
      <c r="E521" s="473"/>
      <c r="F521" s="473"/>
      <c r="G521" s="473"/>
      <c r="H521" s="473"/>
      <c r="I521" s="473"/>
      <c r="J521" s="473"/>
      <c r="K521" s="473"/>
      <c r="L521" s="473"/>
      <c r="M521" s="473"/>
      <c r="N521" s="473"/>
      <c r="O521" s="473"/>
      <c r="P521" s="473"/>
      <c r="Q521" s="473"/>
      <c r="R521" s="473"/>
      <c r="S521" s="473"/>
      <c r="T521" s="473"/>
      <c r="U521" s="473"/>
      <c r="V521" s="473"/>
      <c r="W521" s="473"/>
      <c r="X521" s="473"/>
      <c r="Y521" s="473"/>
      <c r="Z521" s="473"/>
    </row>
    <row r="522" spans="1:26" ht="14.25" customHeight="1" x14ac:dyDescent="0.25">
      <c r="A522" s="473"/>
      <c r="B522" s="473"/>
      <c r="C522" s="473"/>
      <c r="D522" s="473"/>
      <c r="E522" s="473"/>
      <c r="F522" s="473"/>
      <c r="G522" s="473"/>
      <c r="H522" s="473"/>
      <c r="I522" s="473"/>
      <c r="J522" s="473"/>
      <c r="K522" s="473"/>
      <c r="L522" s="473"/>
      <c r="M522" s="473"/>
      <c r="N522" s="473"/>
      <c r="O522" s="473"/>
      <c r="P522" s="473"/>
      <c r="Q522" s="473"/>
      <c r="R522" s="473"/>
      <c r="S522" s="473"/>
      <c r="T522" s="473"/>
      <c r="U522" s="473"/>
      <c r="V522" s="473"/>
      <c r="W522" s="473"/>
      <c r="X522" s="473"/>
      <c r="Y522" s="473"/>
      <c r="Z522" s="473"/>
    </row>
    <row r="523" spans="1:26" ht="14.25" customHeight="1" x14ac:dyDescent="0.25">
      <c r="A523" s="473"/>
      <c r="B523" s="473"/>
      <c r="C523" s="473"/>
      <c r="D523" s="473"/>
      <c r="E523" s="473"/>
      <c r="F523" s="473"/>
      <c r="G523" s="473"/>
      <c r="H523" s="473"/>
      <c r="I523" s="473"/>
      <c r="J523" s="473"/>
      <c r="K523" s="473"/>
      <c r="L523" s="473"/>
      <c r="M523" s="473"/>
      <c r="N523" s="473"/>
      <c r="O523" s="473"/>
      <c r="P523" s="473"/>
      <c r="Q523" s="473"/>
      <c r="R523" s="473"/>
      <c r="S523" s="473"/>
      <c r="T523" s="473"/>
      <c r="U523" s="473"/>
      <c r="V523" s="473"/>
      <c r="W523" s="473"/>
      <c r="X523" s="473"/>
      <c r="Y523" s="473"/>
      <c r="Z523" s="473"/>
    </row>
    <row r="524" spans="1:26" ht="14.25" customHeight="1" x14ac:dyDescent="0.25">
      <c r="A524" s="473"/>
      <c r="B524" s="473"/>
      <c r="C524" s="473"/>
      <c r="D524" s="473"/>
      <c r="E524" s="473"/>
      <c r="F524" s="473"/>
      <c r="G524" s="473"/>
      <c r="H524" s="473"/>
      <c r="I524" s="473"/>
      <c r="J524" s="473"/>
      <c r="K524" s="473"/>
      <c r="L524" s="473"/>
      <c r="M524" s="473"/>
      <c r="N524" s="473"/>
      <c r="O524" s="473"/>
      <c r="P524" s="473"/>
      <c r="Q524" s="473"/>
      <c r="R524" s="473"/>
      <c r="S524" s="473"/>
      <c r="T524" s="473"/>
      <c r="U524" s="473"/>
      <c r="V524" s="473"/>
      <c r="W524" s="473"/>
      <c r="X524" s="473"/>
      <c r="Y524" s="473"/>
      <c r="Z524" s="473"/>
    </row>
    <row r="525" spans="1:26" ht="14.25" customHeight="1" x14ac:dyDescent="0.25">
      <c r="A525" s="473"/>
      <c r="B525" s="473"/>
      <c r="C525" s="473"/>
      <c r="D525" s="473"/>
      <c r="E525" s="473"/>
      <c r="F525" s="473"/>
      <c r="G525" s="473"/>
      <c r="H525" s="473"/>
      <c r="I525" s="473"/>
      <c r="J525" s="473"/>
      <c r="K525" s="473"/>
      <c r="L525" s="473"/>
      <c r="M525" s="473"/>
      <c r="N525" s="473"/>
      <c r="O525" s="473"/>
      <c r="P525" s="473"/>
      <c r="Q525" s="473"/>
      <c r="R525" s="473"/>
      <c r="S525" s="473"/>
      <c r="T525" s="473"/>
      <c r="U525" s="473"/>
      <c r="V525" s="473"/>
      <c r="W525" s="473"/>
      <c r="X525" s="473"/>
      <c r="Y525" s="473"/>
      <c r="Z525" s="473"/>
    </row>
    <row r="526" spans="1:26" ht="14.25" customHeight="1" x14ac:dyDescent="0.25">
      <c r="A526" s="473"/>
      <c r="B526" s="473"/>
      <c r="C526" s="473"/>
      <c r="D526" s="473"/>
      <c r="E526" s="473"/>
      <c r="F526" s="473"/>
      <c r="G526" s="473"/>
      <c r="H526" s="473"/>
      <c r="I526" s="473"/>
      <c r="J526" s="473"/>
      <c r="K526" s="473"/>
      <c r="L526" s="473"/>
      <c r="M526" s="473"/>
      <c r="N526" s="473"/>
      <c r="O526" s="473"/>
      <c r="P526" s="473"/>
      <c r="Q526" s="473"/>
      <c r="R526" s="473"/>
      <c r="S526" s="473"/>
      <c r="T526" s="473"/>
      <c r="U526" s="473"/>
      <c r="V526" s="473"/>
      <c r="W526" s="473"/>
      <c r="X526" s="473"/>
      <c r="Y526" s="473"/>
      <c r="Z526" s="473"/>
    </row>
    <row r="527" spans="1:26" ht="14.25" customHeight="1" x14ac:dyDescent="0.25">
      <c r="A527" s="473"/>
      <c r="B527" s="473"/>
      <c r="C527" s="473"/>
      <c r="D527" s="473"/>
      <c r="E527" s="473"/>
      <c r="F527" s="473"/>
      <c r="G527" s="473"/>
      <c r="H527" s="473"/>
      <c r="I527" s="473"/>
      <c r="J527" s="473"/>
      <c r="K527" s="473"/>
      <c r="L527" s="473"/>
      <c r="M527" s="473"/>
      <c r="N527" s="473"/>
      <c r="O527" s="473"/>
      <c r="P527" s="473"/>
      <c r="Q527" s="473"/>
      <c r="R527" s="473"/>
      <c r="S527" s="473"/>
      <c r="T527" s="473"/>
      <c r="U527" s="473"/>
      <c r="V527" s="473"/>
      <c r="W527" s="473"/>
      <c r="X527" s="473"/>
      <c r="Y527" s="473"/>
      <c r="Z527" s="473"/>
    </row>
    <row r="528" spans="1:26" ht="14.25" customHeight="1" x14ac:dyDescent="0.25">
      <c r="A528" s="473"/>
      <c r="B528" s="473"/>
      <c r="C528" s="473"/>
      <c r="D528" s="473"/>
      <c r="E528" s="473"/>
      <c r="F528" s="473"/>
      <c r="G528" s="473"/>
      <c r="H528" s="473"/>
      <c r="I528" s="473"/>
      <c r="J528" s="473"/>
      <c r="K528" s="473"/>
      <c r="L528" s="473"/>
      <c r="M528" s="473"/>
      <c r="N528" s="473"/>
      <c r="O528" s="473"/>
      <c r="P528" s="473"/>
      <c r="Q528" s="473"/>
      <c r="R528" s="473"/>
      <c r="S528" s="473"/>
      <c r="T528" s="473"/>
      <c r="U528" s="473"/>
      <c r="V528" s="473"/>
      <c r="W528" s="473"/>
      <c r="X528" s="473"/>
      <c r="Y528" s="473"/>
      <c r="Z528" s="473"/>
    </row>
    <row r="529" spans="1:26" ht="14.25" customHeight="1" x14ac:dyDescent="0.25">
      <c r="A529" s="473"/>
      <c r="B529" s="473"/>
      <c r="C529" s="473"/>
      <c r="D529" s="473"/>
      <c r="E529" s="473"/>
      <c r="F529" s="473"/>
      <c r="G529" s="473"/>
      <c r="H529" s="473"/>
      <c r="I529" s="473"/>
      <c r="J529" s="473"/>
      <c r="K529" s="473"/>
      <c r="L529" s="473"/>
      <c r="M529" s="473"/>
      <c r="N529" s="473"/>
      <c r="O529" s="473"/>
      <c r="P529" s="473"/>
      <c r="Q529" s="473"/>
      <c r="R529" s="473"/>
      <c r="S529" s="473"/>
      <c r="T529" s="473"/>
      <c r="U529" s="473"/>
      <c r="V529" s="473"/>
      <c r="W529" s="473"/>
      <c r="X529" s="473"/>
      <c r="Y529" s="473"/>
      <c r="Z529" s="473"/>
    </row>
    <row r="530" spans="1:26" ht="14.25" customHeight="1" x14ac:dyDescent="0.25">
      <c r="A530" s="473"/>
      <c r="B530" s="473"/>
      <c r="C530" s="473"/>
      <c r="D530" s="473"/>
      <c r="E530" s="473"/>
      <c r="F530" s="473"/>
      <c r="G530" s="473"/>
      <c r="H530" s="473"/>
      <c r="I530" s="473"/>
      <c r="J530" s="473"/>
      <c r="K530" s="473"/>
      <c r="L530" s="473"/>
      <c r="M530" s="473"/>
      <c r="N530" s="473"/>
      <c r="O530" s="473"/>
      <c r="P530" s="473"/>
      <c r="Q530" s="473"/>
      <c r="R530" s="473"/>
      <c r="S530" s="473"/>
      <c r="T530" s="473"/>
      <c r="U530" s="473"/>
      <c r="V530" s="473"/>
      <c r="W530" s="473"/>
      <c r="X530" s="473"/>
      <c r="Y530" s="473"/>
      <c r="Z530" s="473"/>
    </row>
    <row r="531" spans="1:26" ht="14.25" customHeight="1" x14ac:dyDescent="0.25">
      <c r="A531" s="473"/>
      <c r="B531" s="473"/>
      <c r="C531" s="473"/>
      <c r="D531" s="473"/>
      <c r="E531" s="473"/>
      <c r="F531" s="473"/>
      <c r="G531" s="473"/>
      <c r="H531" s="473"/>
      <c r="I531" s="473"/>
      <c r="J531" s="473"/>
      <c r="K531" s="473"/>
      <c r="L531" s="473"/>
      <c r="M531" s="473"/>
      <c r="N531" s="473"/>
      <c r="O531" s="473"/>
      <c r="P531" s="473"/>
      <c r="Q531" s="473"/>
      <c r="R531" s="473"/>
      <c r="S531" s="473"/>
      <c r="T531" s="473"/>
      <c r="U531" s="473"/>
      <c r="V531" s="473"/>
      <c r="W531" s="473"/>
      <c r="X531" s="473"/>
      <c r="Y531" s="473"/>
      <c r="Z531" s="473"/>
    </row>
    <row r="532" spans="1:26" ht="14.25" customHeight="1" x14ac:dyDescent="0.25">
      <c r="A532" s="473"/>
      <c r="B532" s="473"/>
      <c r="C532" s="473"/>
      <c r="D532" s="473"/>
      <c r="E532" s="473"/>
      <c r="F532" s="473"/>
      <c r="G532" s="473"/>
      <c r="H532" s="473"/>
      <c r="I532" s="473"/>
      <c r="J532" s="473"/>
      <c r="K532" s="473"/>
      <c r="L532" s="473"/>
      <c r="M532" s="473"/>
      <c r="N532" s="473"/>
      <c r="O532" s="473"/>
      <c r="P532" s="473"/>
      <c r="Q532" s="473"/>
      <c r="R532" s="473"/>
      <c r="S532" s="473"/>
      <c r="T532" s="473"/>
      <c r="U532" s="473"/>
      <c r="V532" s="473"/>
      <c r="W532" s="473"/>
      <c r="X532" s="473"/>
      <c r="Y532" s="473"/>
      <c r="Z532" s="473"/>
    </row>
    <row r="533" spans="1:26" ht="14.25" customHeight="1" x14ac:dyDescent="0.25">
      <c r="A533" s="473"/>
      <c r="B533" s="473"/>
      <c r="C533" s="473"/>
      <c r="D533" s="473"/>
      <c r="E533" s="473"/>
      <c r="F533" s="473"/>
      <c r="G533" s="473"/>
      <c r="H533" s="473"/>
      <c r="I533" s="473"/>
      <c r="J533" s="473"/>
      <c r="K533" s="473"/>
      <c r="L533" s="473"/>
      <c r="M533" s="473"/>
      <c r="N533" s="473"/>
      <c r="O533" s="473"/>
      <c r="P533" s="473"/>
      <c r="Q533" s="473"/>
      <c r="R533" s="473"/>
      <c r="S533" s="473"/>
      <c r="T533" s="473"/>
      <c r="U533" s="473"/>
      <c r="V533" s="473"/>
      <c r="W533" s="473"/>
      <c r="X533" s="473"/>
      <c r="Y533" s="473"/>
      <c r="Z533" s="473"/>
    </row>
    <row r="534" spans="1:26" ht="14.25" customHeight="1" x14ac:dyDescent="0.25">
      <c r="A534" s="473"/>
      <c r="B534" s="473"/>
      <c r="C534" s="473"/>
      <c r="D534" s="473"/>
      <c r="E534" s="473"/>
      <c r="F534" s="473"/>
      <c r="G534" s="473"/>
      <c r="H534" s="473"/>
      <c r="I534" s="473"/>
      <c r="J534" s="473"/>
      <c r="K534" s="473"/>
      <c r="L534" s="473"/>
      <c r="M534" s="473"/>
      <c r="N534" s="473"/>
      <c r="O534" s="473"/>
      <c r="P534" s="473"/>
      <c r="Q534" s="473"/>
      <c r="R534" s="473"/>
      <c r="S534" s="473"/>
      <c r="T534" s="473"/>
      <c r="U534" s="473"/>
      <c r="V534" s="473"/>
      <c r="W534" s="473"/>
      <c r="X534" s="473"/>
      <c r="Y534" s="473"/>
      <c r="Z534" s="473"/>
    </row>
    <row r="535" spans="1:26" ht="14.25" customHeight="1" x14ac:dyDescent="0.25">
      <c r="A535" s="473"/>
      <c r="B535" s="473"/>
      <c r="C535" s="473"/>
      <c r="D535" s="473"/>
      <c r="E535" s="473"/>
      <c r="F535" s="473"/>
      <c r="G535" s="473"/>
      <c r="H535" s="473"/>
      <c r="I535" s="473"/>
      <c r="J535" s="473"/>
      <c r="K535" s="473"/>
      <c r="L535" s="473"/>
      <c r="M535" s="473"/>
      <c r="N535" s="473"/>
      <c r="O535" s="473"/>
      <c r="P535" s="473"/>
      <c r="Q535" s="473"/>
      <c r="R535" s="473"/>
      <c r="S535" s="473"/>
      <c r="T535" s="473"/>
      <c r="U535" s="473"/>
      <c r="V535" s="473"/>
      <c r="W535" s="473"/>
      <c r="X535" s="473"/>
      <c r="Y535" s="473"/>
      <c r="Z535" s="473"/>
    </row>
    <row r="536" spans="1:26" ht="14.25" customHeight="1" x14ac:dyDescent="0.25">
      <c r="A536" s="473"/>
      <c r="B536" s="473"/>
      <c r="C536" s="473"/>
      <c r="D536" s="473"/>
      <c r="E536" s="473"/>
      <c r="F536" s="473"/>
      <c r="G536" s="473"/>
      <c r="H536" s="473"/>
      <c r="I536" s="473"/>
      <c r="J536" s="473"/>
      <c r="K536" s="473"/>
      <c r="L536" s="473"/>
      <c r="M536" s="473"/>
      <c r="N536" s="473"/>
      <c r="O536" s="473"/>
      <c r="P536" s="473"/>
      <c r="Q536" s="473"/>
      <c r="R536" s="473"/>
      <c r="S536" s="473"/>
      <c r="T536" s="473"/>
      <c r="U536" s="473"/>
      <c r="V536" s="473"/>
      <c r="W536" s="473"/>
      <c r="X536" s="473"/>
      <c r="Y536" s="473"/>
      <c r="Z536" s="473"/>
    </row>
    <row r="537" spans="1:26" ht="14.25" customHeight="1" x14ac:dyDescent="0.25">
      <c r="A537" s="473"/>
      <c r="B537" s="473"/>
      <c r="C537" s="473"/>
      <c r="D537" s="473"/>
      <c r="E537" s="473"/>
      <c r="F537" s="473"/>
      <c r="G537" s="473"/>
      <c r="H537" s="473"/>
      <c r="I537" s="473"/>
      <c r="J537" s="473"/>
      <c r="K537" s="473"/>
      <c r="L537" s="473"/>
      <c r="M537" s="473"/>
      <c r="N537" s="473"/>
      <c r="O537" s="473"/>
      <c r="P537" s="473"/>
      <c r="Q537" s="473"/>
      <c r="R537" s="473"/>
      <c r="S537" s="473"/>
      <c r="T537" s="473"/>
      <c r="U537" s="473"/>
      <c r="V537" s="473"/>
      <c r="W537" s="473"/>
      <c r="X537" s="473"/>
      <c r="Y537" s="473"/>
      <c r="Z537" s="473"/>
    </row>
    <row r="538" spans="1:26" ht="14.25" customHeight="1" x14ac:dyDescent="0.25">
      <c r="A538" s="473"/>
      <c r="B538" s="473"/>
      <c r="C538" s="473"/>
      <c r="D538" s="473"/>
      <c r="E538" s="473"/>
      <c r="F538" s="473"/>
      <c r="G538" s="473"/>
      <c r="H538" s="473"/>
      <c r="I538" s="473"/>
      <c r="J538" s="473"/>
      <c r="K538" s="473"/>
      <c r="L538" s="473"/>
      <c r="M538" s="473"/>
      <c r="N538" s="473"/>
      <c r="O538" s="473"/>
      <c r="P538" s="473"/>
      <c r="Q538" s="473"/>
      <c r="R538" s="473"/>
      <c r="S538" s="473"/>
      <c r="T538" s="473"/>
      <c r="U538" s="473"/>
      <c r="V538" s="473"/>
      <c r="W538" s="473"/>
      <c r="X538" s="473"/>
      <c r="Y538" s="473"/>
      <c r="Z538" s="473"/>
    </row>
    <row r="539" spans="1:26" ht="14.25" customHeight="1" x14ac:dyDescent="0.25">
      <c r="A539" s="473"/>
      <c r="B539" s="473"/>
      <c r="C539" s="473"/>
      <c r="D539" s="473"/>
      <c r="E539" s="473"/>
      <c r="F539" s="473"/>
      <c r="G539" s="473"/>
      <c r="H539" s="473"/>
      <c r="I539" s="473"/>
      <c r="J539" s="473"/>
      <c r="K539" s="473"/>
      <c r="L539" s="473"/>
      <c r="M539" s="473"/>
      <c r="N539" s="473"/>
      <c r="O539" s="473"/>
      <c r="P539" s="473"/>
      <c r="Q539" s="473"/>
      <c r="R539" s="473"/>
      <c r="S539" s="473"/>
      <c r="T539" s="473"/>
      <c r="U539" s="473"/>
      <c r="V539" s="473"/>
      <c r="W539" s="473"/>
      <c r="X539" s="473"/>
      <c r="Y539" s="473"/>
      <c r="Z539" s="473"/>
    </row>
    <row r="540" spans="1:26" ht="14.25" customHeight="1" x14ac:dyDescent="0.25">
      <c r="A540" s="473"/>
      <c r="B540" s="473"/>
      <c r="C540" s="473"/>
      <c r="D540" s="473"/>
      <c r="E540" s="473"/>
      <c r="F540" s="473"/>
      <c r="G540" s="473"/>
      <c r="H540" s="473"/>
      <c r="I540" s="473"/>
      <c r="J540" s="473"/>
      <c r="K540" s="473"/>
      <c r="L540" s="473"/>
      <c r="M540" s="473"/>
      <c r="N540" s="473"/>
      <c r="O540" s="473"/>
      <c r="P540" s="473"/>
      <c r="Q540" s="473"/>
      <c r="R540" s="473"/>
      <c r="S540" s="473"/>
      <c r="T540" s="473"/>
      <c r="U540" s="473"/>
      <c r="V540" s="473"/>
      <c r="W540" s="473"/>
      <c r="X540" s="473"/>
      <c r="Y540" s="473"/>
      <c r="Z540" s="473"/>
    </row>
    <row r="541" spans="1:26" ht="14.25" customHeight="1" x14ac:dyDescent="0.25">
      <c r="A541" s="473"/>
      <c r="B541" s="473"/>
      <c r="C541" s="473"/>
      <c r="D541" s="473"/>
      <c r="E541" s="473"/>
      <c r="F541" s="473"/>
      <c r="G541" s="473"/>
      <c r="H541" s="473"/>
      <c r="I541" s="473"/>
      <c r="J541" s="473"/>
      <c r="K541" s="473"/>
      <c r="L541" s="473"/>
      <c r="M541" s="473"/>
      <c r="N541" s="473"/>
      <c r="O541" s="473"/>
      <c r="P541" s="473"/>
      <c r="Q541" s="473"/>
      <c r="R541" s="473"/>
      <c r="S541" s="473"/>
      <c r="T541" s="473"/>
      <c r="U541" s="473"/>
      <c r="V541" s="473"/>
      <c r="W541" s="473"/>
      <c r="X541" s="473"/>
      <c r="Y541" s="473"/>
      <c r="Z541" s="473"/>
    </row>
    <row r="542" spans="1:26" ht="14.25" customHeight="1" x14ac:dyDescent="0.25">
      <c r="A542" s="473"/>
      <c r="B542" s="473"/>
      <c r="C542" s="473"/>
      <c r="D542" s="473"/>
      <c r="E542" s="473"/>
      <c r="F542" s="473"/>
      <c r="G542" s="473"/>
      <c r="H542" s="473"/>
      <c r="I542" s="473"/>
      <c r="J542" s="473"/>
      <c r="K542" s="473"/>
      <c r="L542" s="473"/>
      <c r="M542" s="473"/>
      <c r="N542" s="473"/>
      <c r="O542" s="473"/>
      <c r="P542" s="473"/>
      <c r="Q542" s="473"/>
      <c r="R542" s="473"/>
      <c r="S542" s="473"/>
      <c r="T542" s="473"/>
      <c r="U542" s="473"/>
      <c r="V542" s="473"/>
      <c r="W542" s="473"/>
      <c r="X542" s="473"/>
      <c r="Y542" s="473"/>
      <c r="Z542" s="473"/>
    </row>
    <row r="543" spans="1:26" ht="14.25" customHeight="1" x14ac:dyDescent="0.25">
      <c r="A543" s="473"/>
      <c r="B543" s="473"/>
      <c r="C543" s="473"/>
      <c r="D543" s="473"/>
      <c r="E543" s="473"/>
      <c r="F543" s="473"/>
      <c r="G543" s="473"/>
      <c r="H543" s="473"/>
      <c r="I543" s="473"/>
      <c r="J543" s="473"/>
      <c r="K543" s="473"/>
      <c r="L543" s="473"/>
      <c r="M543" s="473"/>
      <c r="N543" s="473"/>
      <c r="O543" s="473"/>
      <c r="P543" s="473"/>
      <c r="Q543" s="473"/>
      <c r="R543" s="473"/>
      <c r="S543" s="473"/>
      <c r="T543" s="473"/>
      <c r="U543" s="473"/>
      <c r="V543" s="473"/>
      <c r="W543" s="473"/>
      <c r="X543" s="473"/>
      <c r="Y543" s="473"/>
      <c r="Z543" s="473"/>
    </row>
    <row r="544" spans="1:26" ht="14.25" customHeight="1" x14ac:dyDescent="0.25">
      <c r="A544" s="473"/>
      <c r="B544" s="473"/>
      <c r="C544" s="473"/>
      <c r="D544" s="473"/>
      <c r="E544" s="473"/>
      <c r="F544" s="473"/>
      <c r="G544" s="473"/>
      <c r="H544" s="473"/>
      <c r="I544" s="473"/>
      <c r="J544" s="473"/>
      <c r="K544" s="473"/>
      <c r="L544" s="473"/>
      <c r="M544" s="473"/>
      <c r="N544" s="473"/>
      <c r="O544" s="473"/>
      <c r="P544" s="473"/>
      <c r="Q544" s="473"/>
      <c r="R544" s="473"/>
      <c r="S544" s="473"/>
      <c r="T544" s="473"/>
      <c r="U544" s="473"/>
      <c r="V544" s="473"/>
      <c r="W544" s="473"/>
      <c r="X544" s="473"/>
      <c r="Y544" s="473"/>
      <c r="Z544" s="473"/>
    </row>
    <row r="545" spans="1:26" ht="14.25" customHeight="1" x14ac:dyDescent="0.25">
      <c r="A545" s="473"/>
      <c r="B545" s="473"/>
      <c r="C545" s="473"/>
      <c r="D545" s="473"/>
      <c r="E545" s="473"/>
      <c r="F545" s="473"/>
      <c r="G545" s="473"/>
      <c r="H545" s="473"/>
      <c r="I545" s="473"/>
      <c r="J545" s="473"/>
      <c r="K545" s="473"/>
      <c r="L545" s="473"/>
      <c r="M545" s="473"/>
      <c r="N545" s="473"/>
      <c r="O545" s="473"/>
      <c r="P545" s="473"/>
      <c r="Q545" s="473"/>
      <c r="R545" s="473"/>
      <c r="S545" s="473"/>
      <c r="T545" s="473"/>
      <c r="U545" s="473"/>
      <c r="V545" s="473"/>
      <c r="W545" s="473"/>
      <c r="X545" s="473"/>
      <c r="Y545" s="473"/>
      <c r="Z545" s="473"/>
    </row>
    <row r="546" spans="1:26" ht="14.25" customHeight="1" x14ac:dyDescent="0.25">
      <c r="A546" s="473"/>
      <c r="B546" s="473"/>
      <c r="C546" s="473"/>
      <c r="D546" s="473"/>
      <c r="E546" s="473"/>
      <c r="F546" s="473"/>
      <c r="G546" s="473"/>
      <c r="H546" s="473"/>
      <c r="I546" s="473"/>
      <c r="J546" s="473"/>
      <c r="K546" s="473"/>
      <c r="L546" s="473"/>
      <c r="M546" s="473"/>
      <c r="N546" s="473"/>
      <c r="O546" s="473"/>
      <c r="P546" s="473"/>
      <c r="Q546" s="473"/>
      <c r="R546" s="473"/>
      <c r="S546" s="473"/>
      <c r="T546" s="473"/>
      <c r="U546" s="473"/>
      <c r="V546" s="473"/>
      <c r="W546" s="473"/>
      <c r="X546" s="473"/>
      <c r="Y546" s="473"/>
      <c r="Z546" s="473"/>
    </row>
    <row r="547" spans="1:26" ht="14.25" customHeight="1" x14ac:dyDescent="0.25">
      <c r="A547" s="473"/>
      <c r="B547" s="473"/>
      <c r="C547" s="473"/>
      <c r="D547" s="473"/>
      <c r="E547" s="473"/>
      <c r="F547" s="473"/>
      <c r="G547" s="473"/>
      <c r="H547" s="473"/>
      <c r="I547" s="473"/>
      <c r="J547" s="473"/>
      <c r="K547" s="473"/>
      <c r="L547" s="473"/>
      <c r="M547" s="473"/>
      <c r="N547" s="473"/>
      <c r="O547" s="473"/>
      <c r="P547" s="473"/>
      <c r="Q547" s="473"/>
      <c r="R547" s="473"/>
      <c r="S547" s="473"/>
      <c r="T547" s="473"/>
      <c r="U547" s="473"/>
      <c r="V547" s="473"/>
      <c r="W547" s="473"/>
      <c r="X547" s="473"/>
      <c r="Y547" s="473"/>
      <c r="Z547" s="473"/>
    </row>
    <row r="548" spans="1:26" ht="14.25" customHeight="1" x14ac:dyDescent="0.25">
      <c r="A548" s="473"/>
      <c r="B548" s="473"/>
      <c r="C548" s="473"/>
      <c r="D548" s="473"/>
      <c r="E548" s="473"/>
      <c r="F548" s="473"/>
      <c r="G548" s="473"/>
      <c r="H548" s="473"/>
      <c r="I548" s="473"/>
      <c r="J548" s="473"/>
      <c r="K548" s="473"/>
      <c r="L548" s="473"/>
      <c r="M548" s="473"/>
      <c r="N548" s="473"/>
      <c r="O548" s="473"/>
      <c r="P548" s="473"/>
      <c r="Q548" s="473"/>
      <c r="R548" s="473"/>
      <c r="S548" s="473"/>
      <c r="T548" s="473"/>
      <c r="U548" s="473"/>
      <c r="V548" s="473"/>
      <c r="W548" s="473"/>
      <c r="X548" s="473"/>
      <c r="Y548" s="473"/>
      <c r="Z548" s="473"/>
    </row>
    <row r="549" spans="1:26" ht="14.25" customHeight="1" x14ac:dyDescent="0.25">
      <c r="A549" s="473"/>
      <c r="B549" s="473"/>
      <c r="C549" s="473"/>
      <c r="D549" s="473"/>
      <c r="E549" s="473"/>
      <c r="F549" s="473"/>
      <c r="G549" s="473"/>
      <c r="H549" s="473"/>
      <c r="I549" s="473"/>
      <c r="J549" s="473"/>
      <c r="K549" s="473"/>
      <c r="L549" s="473"/>
      <c r="M549" s="473"/>
      <c r="N549" s="473"/>
      <c r="O549" s="473"/>
      <c r="P549" s="473"/>
      <c r="Q549" s="473"/>
      <c r="R549" s="473"/>
      <c r="S549" s="473"/>
      <c r="T549" s="473"/>
      <c r="U549" s="473"/>
      <c r="V549" s="473"/>
      <c r="W549" s="473"/>
      <c r="X549" s="473"/>
      <c r="Y549" s="473"/>
      <c r="Z549" s="473"/>
    </row>
    <row r="550" spans="1:26" ht="14.25" customHeight="1" x14ac:dyDescent="0.25">
      <c r="A550" s="473"/>
      <c r="B550" s="473"/>
      <c r="C550" s="473"/>
      <c r="D550" s="473"/>
      <c r="E550" s="473"/>
      <c r="F550" s="473"/>
      <c r="G550" s="473"/>
      <c r="H550" s="473"/>
      <c r="I550" s="473"/>
      <c r="J550" s="473"/>
      <c r="K550" s="473"/>
      <c r="L550" s="473"/>
      <c r="M550" s="473"/>
      <c r="N550" s="473"/>
      <c r="O550" s="473"/>
      <c r="P550" s="473"/>
      <c r="Q550" s="473"/>
      <c r="R550" s="473"/>
      <c r="S550" s="473"/>
      <c r="T550" s="473"/>
      <c r="U550" s="473"/>
      <c r="V550" s="473"/>
      <c r="W550" s="473"/>
      <c r="X550" s="473"/>
      <c r="Y550" s="473"/>
      <c r="Z550" s="473"/>
    </row>
    <row r="551" spans="1:26" ht="14.25" customHeight="1" x14ac:dyDescent="0.25">
      <c r="A551" s="473"/>
      <c r="B551" s="473"/>
      <c r="C551" s="473"/>
      <c r="D551" s="473"/>
      <c r="E551" s="473"/>
      <c r="F551" s="473"/>
      <c r="G551" s="473"/>
      <c r="H551" s="473"/>
      <c r="I551" s="473"/>
      <c r="J551" s="473"/>
      <c r="K551" s="473"/>
      <c r="L551" s="473"/>
      <c r="M551" s="473"/>
      <c r="N551" s="473"/>
      <c r="O551" s="473"/>
      <c r="P551" s="473"/>
      <c r="Q551" s="473"/>
      <c r="R551" s="473"/>
      <c r="S551" s="473"/>
      <c r="T551" s="473"/>
      <c r="U551" s="473"/>
      <c r="V551" s="473"/>
      <c r="W551" s="473"/>
      <c r="X551" s="473"/>
      <c r="Y551" s="473"/>
      <c r="Z551" s="473"/>
    </row>
    <row r="552" spans="1:26" ht="14.25" customHeight="1" x14ac:dyDescent="0.25">
      <c r="A552" s="473"/>
      <c r="B552" s="473"/>
      <c r="C552" s="473"/>
      <c r="D552" s="473"/>
      <c r="E552" s="473"/>
      <c r="F552" s="473"/>
      <c r="G552" s="473"/>
      <c r="H552" s="473"/>
      <c r="I552" s="473"/>
      <c r="J552" s="473"/>
      <c r="K552" s="473"/>
      <c r="L552" s="473"/>
      <c r="M552" s="473"/>
      <c r="N552" s="473"/>
      <c r="O552" s="473"/>
      <c r="P552" s="473"/>
      <c r="Q552" s="473"/>
      <c r="R552" s="473"/>
      <c r="S552" s="473"/>
      <c r="T552" s="473"/>
      <c r="U552" s="473"/>
      <c r="V552" s="473"/>
      <c r="W552" s="473"/>
      <c r="X552" s="473"/>
      <c r="Y552" s="473"/>
      <c r="Z552" s="473"/>
    </row>
    <row r="553" spans="1:26" ht="14.25" customHeight="1" x14ac:dyDescent="0.25">
      <c r="A553" s="473"/>
      <c r="B553" s="473"/>
      <c r="C553" s="473"/>
      <c r="D553" s="473"/>
      <c r="E553" s="473"/>
      <c r="F553" s="473"/>
      <c r="G553" s="473"/>
      <c r="H553" s="473"/>
      <c r="I553" s="473"/>
      <c r="J553" s="473"/>
      <c r="K553" s="473"/>
      <c r="L553" s="473"/>
      <c r="M553" s="473"/>
      <c r="N553" s="473"/>
      <c r="O553" s="473"/>
      <c r="P553" s="473"/>
      <c r="Q553" s="473"/>
      <c r="R553" s="473"/>
      <c r="S553" s="473"/>
      <c r="T553" s="473"/>
      <c r="U553" s="473"/>
      <c r="V553" s="473"/>
      <c r="W553" s="473"/>
      <c r="X553" s="473"/>
      <c r="Y553" s="473"/>
      <c r="Z553" s="473"/>
    </row>
    <row r="554" spans="1:26" ht="14.25" customHeight="1" x14ac:dyDescent="0.25">
      <c r="A554" s="473"/>
      <c r="B554" s="473"/>
      <c r="C554" s="473"/>
      <c r="D554" s="473"/>
      <c r="E554" s="473"/>
      <c r="F554" s="473"/>
      <c r="G554" s="473"/>
      <c r="H554" s="473"/>
      <c r="I554" s="473"/>
      <c r="J554" s="473"/>
      <c r="K554" s="473"/>
      <c r="L554" s="473"/>
      <c r="M554" s="473"/>
      <c r="N554" s="473"/>
      <c r="O554" s="473"/>
      <c r="P554" s="473"/>
      <c r="Q554" s="473"/>
      <c r="R554" s="473"/>
      <c r="S554" s="473"/>
      <c r="T554" s="473"/>
      <c r="U554" s="473"/>
      <c r="V554" s="473"/>
      <c r="W554" s="473"/>
      <c r="X554" s="473"/>
      <c r="Y554" s="473"/>
      <c r="Z554" s="473"/>
    </row>
    <row r="555" spans="1:26" ht="14.25" customHeight="1" x14ac:dyDescent="0.25">
      <c r="A555" s="473"/>
      <c r="B555" s="473"/>
      <c r="C555" s="473"/>
      <c r="D555" s="473"/>
      <c r="E555" s="473"/>
      <c r="F555" s="473"/>
      <c r="G555" s="473"/>
      <c r="H555" s="473"/>
      <c r="I555" s="473"/>
      <c r="J555" s="473"/>
      <c r="K555" s="473"/>
      <c r="L555" s="473"/>
      <c r="M555" s="473"/>
      <c r="N555" s="473"/>
      <c r="O555" s="473"/>
      <c r="P555" s="473"/>
      <c r="Q555" s="473"/>
      <c r="R555" s="473"/>
      <c r="S555" s="473"/>
      <c r="T555" s="473"/>
      <c r="U555" s="473"/>
      <c r="V555" s="473"/>
      <c r="W555" s="473"/>
      <c r="X555" s="473"/>
      <c r="Y555" s="473"/>
      <c r="Z555" s="473"/>
    </row>
    <row r="556" spans="1:26" ht="14.25" customHeight="1" x14ac:dyDescent="0.25">
      <c r="A556" s="473"/>
      <c r="B556" s="473"/>
      <c r="C556" s="473"/>
      <c r="D556" s="473"/>
      <c r="E556" s="473"/>
      <c r="F556" s="473"/>
      <c r="G556" s="473"/>
      <c r="H556" s="473"/>
      <c r="I556" s="473"/>
      <c r="J556" s="473"/>
      <c r="K556" s="473"/>
      <c r="L556" s="473"/>
      <c r="M556" s="473"/>
      <c r="N556" s="473"/>
      <c r="O556" s="473"/>
      <c r="P556" s="473"/>
      <c r="Q556" s="473"/>
      <c r="R556" s="473"/>
      <c r="S556" s="473"/>
      <c r="T556" s="473"/>
      <c r="U556" s="473"/>
      <c r="V556" s="473"/>
      <c r="W556" s="473"/>
      <c r="X556" s="473"/>
      <c r="Y556" s="473"/>
      <c r="Z556" s="473"/>
    </row>
    <row r="557" spans="1:26" ht="14.25" customHeight="1" x14ac:dyDescent="0.25">
      <c r="A557" s="473"/>
      <c r="B557" s="473"/>
      <c r="C557" s="473"/>
      <c r="D557" s="473"/>
      <c r="E557" s="473"/>
      <c r="F557" s="473"/>
      <c r="G557" s="473"/>
      <c r="H557" s="473"/>
      <c r="I557" s="473"/>
      <c r="J557" s="473"/>
      <c r="K557" s="473"/>
      <c r="L557" s="473"/>
      <c r="M557" s="473"/>
      <c r="N557" s="473"/>
      <c r="O557" s="473"/>
      <c r="P557" s="473"/>
      <c r="Q557" s="473"/>
      <c r="R557" s="473"/>
      <c r="S557" s="473"/>
      <c r="T557" s="473"/>
      <c r="U557" s="473"/>
      <c r="V557" s="473"/>
      <c r="W557" s="473"/>
      <c r="X557" s="473"/>
      <c r="Y557" s="473"/>
      <c r="Z557" s="473"/>
    </row>
    <row r="558" spans="1:26" ht="14.25" customHeight="1" x14ac:dyDescent="0.25">
      <c r="A558" s="473"/>
      <c r="B558" s="473"/>
      <c r="C558" s="473"/>
      <c r="D558" s="473"/>
      <c r="E558" s="473"/>
      <c r="F558" s="473"/>
      <c r="G558" s="473"/>
      <c r="H558" s="473"/>
      <c r="I558" s="473"/>
      <c r="J558" s="473"/>
      <c r="K558" s="473"/>
      <c r="L558" s="473"/>
      <c r="M558" s="473"/>
      <c r="N558" s="473"/>
      <c r="O558" s="473"/>
      <c r="P558" s="473"/>
      <c r="Q558" s="473"/>
      <c r="R558" s="473"/>
      <c r="S558" s="473"/>
      <c r="T558" s="473"/>
      <c r="U558" s="473"/>
      <c r="V558" s="473"/>
      <c r="W558" s="473"/>
      <c r="X558" s="473"/>
      <c r="Y558" s="473"/>
      <c r="Z558" s="473"/>
    </row>
    <row r="559" spans="1:26" ht="14.25" customHeight="1" x14ac:dyDescent="0.25">
      <c r="A559" s="473"/>
      <c r="B559" s="473"/>
      <c r="C559" s="473"/>
      <c r="D559" s="473"/>
      <c r="E559" s="473"/>
      <c r="F559" s="473"/>
      <c r="G559" s="473"/>
      <c r="H559" s="473"/>
      <c r="I559" s="473"/>
      <c r="J559" s="473"/>
      <c r="K559" s="473"/>
      <c r="L559" s="473"/>
      <c r="M559" s="473"/>
      <c r="N559" s="473"/>
      <c r="O559" s="473"/>
      <c r="P559" s="473"/>
      <c r="Q559" s="473"/>
      <c r="R559" s="473"/>
      <c r="S559" s="473"/>
      <c r="T559" s="473"/>
      <c r="U559" s="473"/>
      <c r="V559" s="473"/>
      <c r="W559" s="473"/>
      <c r="X559" s="473"/>
      <c r="Y559" s="473"/>
      <c r="Z559" s="473"/>
    </row>
    <row r="560" spans="1:26" ht="14.25" customHeight="1" x14ac:dyDescent="0.25">
      <c r="A560" s="473"/>
      <c r="B560" s="473"/>
      <c r="C560" s="473"/>
      <c r="D560" s="473"/>
      <c r="E560" s="473"/>
      <c r="F560" s="473"/>
      <c r="G560" s="473"/>
      <c r="H560" s="473"/>
      <c r="I560" s="473"/>
      <c r="J560" s="473"/>
      <c r="K560" s="473"/>
      <c r="L560" s="473"/>
      <c r="M560" s="473"/>
      <c r="N560" s="473"/>
      <c r="O560" s="473"/>
      <c r="P560" s="473"/>
      <c r="Q560" s="473"/>
      <c r="R560" s="473"/>
      <c r="S560" s="473"/>
      <c r="T560" s="473"/>
      <c r="U560" s="473"/>
      <c r="V560" s="473"/>
      <c r="W560" s="473"/>
      <c r="X560" s="473"/>
      <c r="Y560" s="473"/>
      <c r="Z560" s="473"/>
    </row>
    <row r="561" spans="1:26" ht="14.25" customHeight="1" x14ac:dyDescent="0.25">
      <c r="A561" s="473"/>
      <c r="B561" s="473"/>
      <c r="C561" s="473"/>
      <c r="D561" s="473"/>
      <c r="E561" s="473"/>
      <c r="F561" s="473"/>
      <c r="G561" s="473"/>
      <c r="H561" s="473"/>
      <c r="I561" s="473"/>
      <c r="J561" s="473"/>
      <c r="K561" s="473"/>
      <c r="L561" s="473"/>
      <c r="M561" s="473"/>
      <c r="N561" s="473"/>
      <c r="O561" s="473"/>
      <c r="P561" s="473"/>
      <c r="Q561" s="473"/>
      <c r="R561" s="473"/>
      <c r="S561" s="473"/>
      <c r="T561" s="473"/>
      <c r="U561" s="473"/>
      <c r="V561" s="473"/>
      <c r="W561" s="473"/>
      <c r="X561" s="473"/>
      <c r="Y561" s="473"/>
      <c r="Z561" s="473"/>
    </row>
    <row r="562" spans="1:26" ht="14.25" customHeight="1" x14ac:dyDescent="0.25">
      <c r="A562" s="473"/>
      <c r="B562" s="473"/>
      <c r="C562" s="473"/>
      <c r="D562" s="473"/>
      <c r="E562" s="473"/>
      <c r="F562" s="473"/>
      <c r="G562" s="473"/>
      <c r="H562" s="473"/>
      <c r="I562" s="473"/>
      <c r="J562" s="473"/>
      <c r="K562" s="473"/>
      <c r="L562" s="473"/>
      <c r="M562" s="473"/>
      <c r="N562" s="473"/>
      <c r="O562" s="473"/>
      <c r="P562" s="473"/>
      <c r="Q562" s="473"/>
      <c r="R562" s="473"/>
      <c r="S562" s="473"/>
      <c r="T562" s="473"/>
      <c r="U562" s="473"/>
      <c r="V562" s="473"/>
      <c r="W562" s="473"/>
      <c r="X562" s="473"/>
      <c r="Y562" s="473"/>
      <c r="Z562" s="473"/>
    </row>
    <row r="563" spans="1:26" ht="14.25" customHeight="1" x14ac:dyDescent="0.25">
      <c r="A563" s="473"/>
      <c r="B563" s="473"/>
      <c r="C563" s="473"/>
      <c r="D563" s="473"/>
      <c r="E563" s="473"/>
      <c r="F563" s="473"/>
      <c r="G563" s="473"/>
      <c r="H563" s="473"/>
      <c r="I563" s="473"/>
      <c r="J563" s="473"/>
      <c r="K563" s="473"/>
      <c r="L563" s="473"/>
      <c r="M563" s="473"/>
      <c r="N563" s="473"/>
      <c r="O563" s="473"/>
      <c r="P563" s="473"/>
      <c r="Q563" s="473"/>
      <c r="R563" s="473"/>
      <c r="S563" s="473"/>
      <c r="T563" s="473"/>
      <c r="U563" s="473"/>
      <c r="V563" s="473"/>
      <c r="W563" s="473"/>
      <c r="X563" s="473"/>
      <c r="Y563" s="473"/>
      <c r="Z563" s="473"/>
    </row>
    <row r="564" spans="1:26" ht="14.25" customHeight="1" x14ac:dyDescent="0.25">
      <c r="A564" s="473"/>
      <c r="B564" s="473"/>
      <c r="C564" s="473"/>
      <c r="D564" s="473"/>
      <c r="E564" s="473"/>
      <c r="F564" s="473"/>
      <c r="G564" s="473"/>
      <c r="H564" s="473"/>
      <c r="I564" s="473"/>
      <c r="J564" s="473"/>
      <c r="K564" s="473"/>
      <c r="L564" s="473"/>
      <c r="M564" s="473"/>
      <c r="N564" s="473"/>
      <c r="O564" s="473"/>
      <c r="P564" s="473"/>
      <c r="Q564" s="473"/>
      <c r="R564" s="473"/>
      <c r="S564" s="473"/>
      <c r="T564" s="473"/>
      <c r="U564" s="473"/>
      <c r="V564" s="473"/>
      <c r="W564" s="473"/>
      <c r="X564" s="473"/>
      <c r="Y564" s="473"/>
      <c r="Z564" s="473"/>
    </row>
    <row r="565" spans="1:26" ht="14.25" customHeight="1" x14ac:dyDescent="0.25">
      <c r="A565" s="473"/>
      <c r="B565" s="473"/>
      <c r="C565" s="473"/>
      <c r="D565" s="473"/>
      <c r="E565" s="473"/>
      <c r="F565" s="473"/>
      <c r="G565" s="473"/>
      <c r="H565" s="473"/>
      <c r="I565" s="473"/>
      <c r="J565" s="473"/>
      <c r="K565" s="473"/>
      <c r="L565" s="473"/>
      <c r="M565" s="473"/>
      <c r="N565" s="473"/>
      <c r="O565" s="473"/>
      <c r="P565" s="473"/>
      <c r="Q565" s="473"/>
      <c r="R565" s="473"/>
      <c r="S565" s="473"/>
      <c r="T565" s="473"/>
      <c r="U565" s="473"/>
      <c r="V565" s="473"/>
      <c r="W565" s="473"/>
      <c r="X565" s="473"/>
      <c r="Y565" s="473"/>
      <c r="Z565" s="473"/>
    </row>
    <row r="566" spans="1:26" ht="14.25" customHeight="1" x14ac:dyDescent="0.25">
      <c r="A566" s="473"/>
      <c r="B566" s="473"/>
      <c r="C566" s="473"/>
      <c r="D566" s="473"/>
      <c r="E566" s="473"/>
      <c r="F566" s="473"/>
      <c r="G566" s="473"/>
      <c r="H566" s="473"/>
      <c r="I566" s="473"/>
      <c r="J566" s="473"/>
      <c r="K566" s="473"/>
      <c r="L566" s="473"/>
      <c r="M566" s="473"/>
      <c r="N566" s="473"/>
      <c r="O566" s="473"/>
      <c r="P566" s="473"/>
      <c r="Q566" s="473"/>
      <c r="R566" s="473"/>
      <c r="S566" s="473"/>
      <c r="T566" s="473"/>
      <c r="U566" s="473"/>
      <c r="V566" s="473"/>
      <c r="W566" s="473"/>
      <c r="X566" s="473"/>
      <c r="Y566" s="473"/>
      <c r="Z566" s="473"/>
    </row>
    <row r="567" spans="1:26" ht="14.25" customHeight="1" x14ac:dyDescent="0.25">
      <c r="A567" s="473"/>
      <c r="B567" s="473"/>
      <c r="C567" s="473"/>
      <c r="D567" s="473"/>
      <c r="E567" s="473"/>
      <c r="F567" s="473"/>
      <c r="G567" s="473"/>
      <c r="H567" s="473"/>
      <c r="I567" s="473"/>
      <c r="J567" s="473"/>
      <c r="K567" s="473"/>
      <c r="L567" s="473"/>
      <c r="M567" s="473"/>
      <c r="N567" s="473"/>
      <c r="O567" s="473"/>
      <c r="P567" s="473"/>
      <c r="Q567" s="473"/>
      <c r="R567" s="473"/>
      <c r="S567" s="473"/>
      <c r="T567" s="473"/>
      <c r="U567" s="473"/>
      <c r="V567" s="473"/>
      <c r="W567" s="473"/>
      <c r="X567" s="473"/>
      <c r="Y567" s="473"/>
      <c r="Z567" s="473"/>
    </row>
    <row r="568" spans="1:26" ht="14.25" customHeight="1" x14ac:dyDescent="0.25">
      <c r="A568" s="473"/>
      <c r="B568" s="473"/>
      <c r="C568" s="473"/>
      <c r="D568" s="473"/>
      <c r="E568" s="473"/>
      <c r="F568" s="473"/>
      <c r="G568" s="473"/>
      <c r="H568" s="473"/>
      <c r="I568" s="473"/>
      <c r="J568" s="473"/>
      <c r="K568" s="473"/>
      <c r="L568" s="473"/>
      <c r="M568" s="473"/>
      <c r="N568" s="473"/>
      <c r="O568" s="473"/>
      <c r="P568" s="473"/>
      <c r="Q568" s="473"/>
      <c r="R568" s="473"/>
      <c r="S568" s="473"/>
      <c r="T568" s="473"/>
      <c r="U568" s="473"/>
      <c r="V568" s="473"/>
      <c r="W568" s="473"/>
      <c r="X568" s="473"/>
      <c r="Y568" s="473"/>
      <c r="Z568" s="473"/>
    </row>
    <row r="569" spans="1:26" ht="14.25" customHeight="1" x14ac:dyDescent="0.25">
      <c r="A569" s="473"/>
      <c r="B569" s="473"/>
      <c r="C569" s="473"/>
      <c r="D569" s="473"/>
      <c r="E569" s="473"/>
      <c r="F569" s="473"/>
      <c r="G569" s="473"/>
      <c r="H569" s="473"/>
      <c r="I569" s="473"/>
      <c r="J569" s="473"/>
      <c r="K569" s="473"/>
      <c r="L569" s="473"/>
      <c r="M569" s="473"/>
      <c r="N569" s="473"/>
      <c r="O569" s="473"/>
      <c r="P569" s="473"/>
      <c r="Q569" s="473"/>
      <c r="R569" s="473"/>
      <c r="S569" s="473"/>
      <c r="T569" s="473"/>
      <c r="U569" s="473"/>
      <c r="V569" s="473"/>
      <c r="W569" s="473"/>
      <c r="X569" s="473"/>
      <c r="Y569" s="473"/>
      <c r="Z569" s="473"/>
    </row>
    <row r="570" spans="1:26" ht="14.25" customHeight="1" x14ac:dyDescent="0.25">
      <c r="A570" s="473"/>
      <c r="B570" s="473"/>
      <c r="C570" s="473"/>
      <c r="D570" s="473"/>
      <c r="E570" s="473"/>
      <c r="F570" s="473"/>
      <c r="G570" s="473"/>
      <c r="H570" s="473"/>
      <c r="I570" s="473"/>
      <c r="J570" s="473"/>
      <c r="K570" s="473"/>
      <c r="L570" s="473"/>
      <c r="M570" s="473"/>
      <c r="N570" s="473"/>
      <c r="O570" s="473"/>
      <c r="P570" s="473"/>
      <c r="Q570" s="473"/>
      <c r="R570" s="473"/>
      <c r="S570" s="473"/>
      <c r="T570" s="473"/>
      <c r="U570" s="473"/>
      <c r="V570" s="473"/>
      <c r="W570" s="473"/>
      <c r="X570" s="473"/>
      <c r="Y570" s="473"/>
      <c r="Z570" s="473"/>
    </row>
    <row r="571" spans="1:26" ht="14.25" customHeight="1" x14ac:dyDescent="0.25">
      <c r="A571" s="473"/>
      <c r="B571" s="473"/>
      <c r="C571" s="473"/>
      <c r="D571" s="473"/>
      <c r="E571" s="473"/>
      <c r="F571" s="473"/>
      <c r="G571" s="473"/>
      <c r="H571" s="473"/>
      <c r="I571" s="473"/>
      <c r="J571" s="473"/>
      <c r="K571" s="473"/>
      <c r="L571" s="473"/>
      <c r="M571" s="473"/>
      <c r="N571" s="473"/>
      <c r="O571" s="473"/>
      <c r="P571" s="473"/>
      <c r="Q571" s="473"/>
      <c r="R571" s="473"/>
      <c r="S571" s="473"/>
      <c r="T571" s="473"/>
      <c r="U571" s="473"/>
      <c r="V571" s="473"/>
      <c r="W571" s="473"/>
      <c r="X571" s="473"/>
      <c r="Y571" s="473"/>
      <c r="Z571" s="473"/>
    </row>
    <row r="572" spans="1:26" ht="14.25" customHeight="1" x14ac:dyDescent="0.25">
      <c r="A572" s="473"/>
      <c r="B572" s="473"/>
      <c r="C572" s="473"/>
      <c r="D572" s="473"/>
      <c r="E572" s="473"/>
      <c r="F572" s="473"/>
      <c r="G572" s="473"/>
      <c r="H572" s="473"/>
      <c r="I572" s="473"/>
      <c r="J572" s="473"/>
      <c r="K572" s="473"/>
      <c r="L572" s="473"/>
      <c r="M572" s="473"/>
      <c r="N572" s="473"/>
      <c r="O572" s="473"/>
      <c r="P572" s="473"/>
      <c r="Q572" s="473"/>
      <c r="R572" s="473"/>
      <c r="S572" s="473"/>
      <c r="T572" s="473"/>
      <c r="U572" s="473"/>
      <c r="V572" s="473"/>
      <c r="W572" s="473"/>
      <c r="X572" s="473"/>
      <c r="Y572" s="473"/>
      <c r="Z572" s="473"/>
    </row>
    <row r="573" spans="1:26" ht="14.25" customHeight="1" x14ac:dyDescent="0.25">
      <c r="A573" s="473"/>
      <c r="B573" s="473"/>
      <c r="C573" s="473"/>
      <c r="D573" s="473"/>
      <c r="E573" s="473"/>
      <c r="F573" s="473"/>
      <c r="G573" s="473"/>
      <c r="H573" s="473"/>
      <c r="I573" s="473"/>
      <c r="J573" s="473"/>
      <c r="K573" s="473"/>
      <c r="L573" s="473"/>
      <c r="M573" s="473"/>
      <c r="N573" s="473"/>
      <c r="O573" s="473"/>
      <c r="P573" s="473"/>
      <c r="Q573" s="473"/>
      <c r="R573" s="473"/>
      <c r="S573" s="473"/>
      <c r="T573" s="473"/>
      <c r="U573" s="473"/>
      <c r="V573" s="473"/>
      <c r="W573" s="473"/>
      <c r="X573" s="473"/>
      <c r="Y573" s="473"/>
      <c r="Z573" s="473"/>
    </row>
    <row r="574" spans="1:26" ht="14.25" customHeight="1" x14ac:dyDescent="0.25">
      <c r="A574" s="473"/>
      <c r="B574" s="473"/>
      <c r="C574" s="473"/>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row>
    <row r="575" spans="1:26" ht="14.25" customHeight="1" x14ac:dyDescent="0.25">
      <c r="A575" s="473"/>
      <c r="B575" s="473"/>
      <c r="C575" s="473"/>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row>
    <row r="576" spans="1:26" ht="14.25" customHeight="1" x14ac:dyDescent="0.25">
      <c r="A576" s="473"/>
      <c r="B576" s="473"/>
      <c r="C576" s="473"/>
      <c r="D576" s="473"/>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row>
    <row r="577" spans="1:26" ht="14.25" customHeight="1" x14ac:dyDescent="0.25">
      <c r="A577" s="473"/>
      <c r="B577" s="473"/>
      <c r="C577" s="473"/>
      <c r="D577" s="473"/>
      <c r="E577" s="473"/>
      <c r="F577" s="473"/>
      <c r="G577" s="473"/>
      <c r="H577" s="473"/>
      <c r="I577" s="473"/>
      <c r="J577" s="473"/>
      <c r="K577" s="473"/>
      <c r="L577" s="473"/>
      <c r="M577" s="473"/>
      <c r="N577" s="473"/>
      <c r="O577" s="473"/>
      <c r="P577" s="473"/>
      <c r="Q577" s="473"/>
      <c r="R577" s="473"/>
      <c r="S577" s="473"/>
      <c r="T577" s="473"/>
      <c r="U577" s="473"/>
      <c r="V577" s="473"/>
      <c r="W577" s="473"/>
      <c r="X577" s="473"/>
      <c r="Y577" s="473"/>
      <c r="Z577" s="473"/>
    </row>
    <row r="578" spans="1:26" ht="14.25" customHeight="1" x14ac:dyDescent="0.25">
      <c r="A578" s="473"/>
      <c r="B578" s="473"/>
      <c r="C578" s="473"/>
      <c r="D578" s="473"/>
      <c r="E578" s="473"/>
      <c r="F578" s="473"/>
      <c r="G578" s="473"/>
      <c r="H578" s="473"/>
      <c r="I578" s="473"/>
      <c r="J578" s="473"/>
      <c r="K578" s="473"/>
      <c r="L578" s="473"/>
      <c r="M578" s="473"/>
      <c r="N578" s="473"/>
      <c r="O578" s="473"/>
      <c r="P578" s="473"/>
      <c r="Q578" s="473"/>
      <c r="R578" s="473"/>
      <c r="S578" s="473"/>
      <c r="T578" s="473"/>
      <c r="U578" s="473"/>
      <c r="V578" s="473"/>
      <c r="W578" s="473"/>
      <c r="X578" s="473"/>
      <c r="Y578" s="473"/>
      <c r="Z578" s="473"/>
    </row>
    <row r="579" spans="1:26" ht="14.25" customHeight="1" x14ac:dyDescent="0.25">
      <c r="A579" s="473"/>
      <c r="B579" s="473"/>
      <c r="C579" s="473"/>
      <c r="D579" s="473"/>
      <c r="E579" s="473"/>
      <c r="F579" s="473"/>
      <c r="G579" s="473"/>
      <c r="H579" s="473"/>
      <c r="I579" s="473"/>
      <c r="J579" s="473"/>
      <c r="K579" s="473"/>
      <c r="L579" s="473"/>
      <c r="M579" s="473"/>
      <c r="N579" s="473"/>
      <c r="O579" s="473"/>
      <c r="P579" s="473"/>
      <c r="Q579" s="473"/>
      <c r="R579" s="473"/>
      <c r="S579" s="473"/>
      <c r="T579" s="473"/>
      <c r="U579" s="473"/>
      <c r="V579" s="473"/>
      <c r="W579" s="473"/>
      <c r="X579" s="473"/>
      <c r="Y579" s="473"/>
      <c r="Z579" s="473"/>
    </row>
    <row r="580" spans="1:26" ht="14.25" customHeight="1" x14ac:dyDescent="0.25">
      <c r="A580" s="473"/>
      <c r="B580" s="473"/>
      <c r="C580" s="473"/>
      <c r="D580" s="473"/>
      <c r="E580" s="473"/>
      <c r="F580" s="473"/>
      <c r="G580" s="473"/>
      <c r="H580" s="473"/>
      <c r="I580" s="473"/>
      <c r="J580" s="473"/>
      <c r="K580" s="473"/>
      <c r="L580" s="473"/>
      <c r="M580" s="473"/>
      <c r="N580" s="473"/>
      <c r="O580" s="473"/>
      <c r="P580" s="473"/>
      <c r="Q580" s="473"/>
      <c r="R580" s="473"/>
      <c r="S580" s="473"/>
      <c r="T580" s="473"/>
      <c r="U580" s="473"/>
      <c r="V580" s="473"/>
      <c r="W580" s="473"/>
      <c r="X580" s="473"/>
      <c r="Y580" s="473"/>
      <c r="Z580" s="473"/>
    </row>
    <row r="581" spans="1:26" ht="14.25" customHeight="1" x14ac:dyDescent="0.25">
      <c r="A581" s="473"/>
      <c r="B581" s="473"/>
      <c r="C581" s="473"/>
      <c r="D581" s="473"/>
      <c r="E581" s="473"/>
      <c r="F581" s="473"/>
      <c r="G581" s="473"/>
      <c r="H581" s="473"/>
      <c r="I581" s="473"/>
      <c r="J581" s="473"/>
      <c r="K581" s="473"/>
      <c r="L581" s="473"/>
      <c r="M581" s="473"/>
      <c r="N581" s="473"/>
      <c r="O581" s="473"/>
      <c r="P581" s="473"/>
      <c r="Q581" s="473"/>
      <c r="R581" s="473"/>
      <c r="S581" s="473"/>
      <c r="T581" s="473"/>
      <c r="U581" s="473"/>
      <c r="V581" s="473"/>
      <c r="W581" s="473"/>
      <c r="X581" s="473"/>
      <c r="Y581" s="473"/>
      <c r="Z581" s="473"/>
    </row>
    <row r="582" spans="1:26" ht="14.25" customHeight="1" x14ac:dyDescent="0.25">
      <c r="A582" s="473"/>
      <c r="B582" s="473"/>
      <c r="C582" s="473"/>
      <c r="D582" s="473"/>
      <c r="E582" s="473"/>
      <c r="F582" s="473"/>
      <c r="G582" s="473"/>
      <c r="H582" s="473"/>
      <c r="I582" s="473"/>
      <c r="J582" s="473"/>
      <c r="K582" s="473"/>
      <c r="L582" s="473"/>
      <c r="M582" s="473"/>
      <c r="N582" s="473"/>
      <c r="O582" s="473"/>
      <c r="P582" s="473"/>
      <c r="Q582" s="473"/>
      <c r="R582" s="473"/>
      <c r="S582" s="473"/>
      <c r="T582" s="473"/>
      <c r="U582" s="473"/>
      <c r="V582" s="473"/>
      <c r="W582" s="473"/>
      <c r="X582" s="473"/>
      <c r="Y582" s="473"/>
      <c r="Z582" s="473"/>
    </row>
    <row r="583" spans="1:26" ht="14.25" customHeight="1" x14ac:dyDescent="0.25">
      <c r="A583" s="473"/>
      <c r="B583" s="473"/>
      <c r="C583" s="473"/>
      <c r="D583" s="473"/>
      <c r="E583" s="473"/>
      <c r="F583" s="473"/>
      <c r="G583" s="473"/>
      <c r="H583" s="473"/>
      <c r="I583" s="473"/>
      <c r="J583" s="473"/>
      <c r="K583" s="473"/>
      <c r="L583" s="473"/>
      <c r="M583" s="473"/>
      <c r="N583" s="473"/>
      <c r="O583" s="473"/>
      <c r="P583" s="473"/>
      <c r="Q583" s="473"/>
      <c r="R583" s="473"/>
      <c r="S583" s="473"/>
      <c r="T583" s="473"/>
      <c r="U583" s="473"/>
      <c r="V583" s="473"/>
      <c r="W583" s="473"/>
      <c r="X583" s="473"/>
      <c r="Y583" s="473"/>
      <c r="Z583" s="473"/>
    </row>
    <row r="584" spans="1:26" ht="14.25" customHeight="1" x14ac:dyDescent="0.25">
      <c r="A584" s="473"/>
      <c r="B584" s="473"/>
      <c r="C584" s="473"/>
      <c r="D584" s="473"/>
      <c r="E584" s="473"/>
      <c r="F584" s="473"/>
      <c r="G584" s="473"/>
      <c r="H584" s="473"/>
      <c r="I584" s="473"/>
      <c r="J584" s="473"/>
      <c r="K584" s="473"/>
      <c r="L584" s="473"/>
      <c r="M584" s="473"/>
      <c r="N584" s="473"/>
      <c r="O584" s="473"/>
      <c r="P584" s="473"/>
      <c r="Q584" s="473"/>
      <c r="R584" s="473"/>
      <c r="S584" s="473"/>
      <c r="T584" s="473"/>
      <c r="U584" s="473"/>
      <c r="V584" s="473"/>
      <c r="W584" s="473"/>
      <c r="X584" s="473"/>
      <c r="Y584" s="473"/>
      <c r="Z584" s="473"/>
    </row>
    <row r="585" spans="1:26" ht="14.25" customHeight="1" x14ac:dyDescent="0.25">
      <c r="A585" s="473"/>
      <c r="B585" s="473"/>
      <c r="C585" s="473"/>
      <c r="D585" s="473"/>
      <c r="E585" s="473"/>
      <c r="F585" s="473"/>
      <c r="G585" s="473"/>
      <c r="H585" s="473"/>
      <c r="I585" s="473"/>
      <c r="J585" s="473"/>
      <c r="K585" s="473"/>
      <c r="L585" s="473"/>
      <c r="M585" s="473"/>
      <c r="N585" s="473"/>
      <c r="O585" s="473"/>
      <c r="P585" s="473"/>
      <c r="Q585" s="473"/>
      <c r="R585" s="473"/>
      <c r="S585" s="473"/>
      <c r="T585" s="473"/>
      <c r="U585" s="473"/>
      <c r="V585" s="473"/>
      <c r="W585" s="473"/>
      <c r="X585" s="473"/>
      <c r="Y585" s="473"/>
      <c r="Z585" s="473"/>
    </row>
    <row r="586" spans="1:26" ht="14.25" customHeight="1" x14ac:dyDescent="0.25">
      <c r="A586" s="473"/>
      <c r="B586" s="473"/>
      <c r="C586" s="473"/>
      <c r="D586" s="473"/>
      <c r="E586" s="473"/>
      <c r="F586" s="473"/>
      <c r="G586" s="473"/>
      <c r="H586" s="473"/>
      <c r="I586" s="473"/>
      <c r="J586" s="473"/>
      <c r="K586" s="473"/>
      <c r="L586" s="473"/>
      <c r="M586" s="473"/>
      <c r="N586" s="473"/>
      <c r="O586" s="473"/>
      <c r="P586" s="473"/>
      <c r="Q586" s="473"/>
      <c r="R586" s="473"/>
      <c r="S586" s="473"/>
      <c r="T586" s="473"/>
      <c r="U586" s="473"/>
      <c r="V586" s="473"/>
      <c r="W586" s="473"/>
      <c r="X586" s="473"/>
      <c r="Y586" s="473"/>
      <c r="Z586" s="473"/>
    </row>
    <row r="587" spans="1:26" ht="14.25" customHeight="1" x14ac:dyDescent="0.25">
      <c r="A587" s="473"/>
      <c r="B587" s="473"/>
      <c r="C587" s="473"/>
      <c r="D587" s="473"/>
      <c r="E587" s="473"/>
      <c r="F587" s="473"/>
      <c r="G587" s="473"/>
      <c r="H587" s="473"/>
      <c r="I587" s="473"/>
      <c r="J587" s="473"/>
      <c r="K587" s="473"/>
      <c r="L587" s="473"/>
      <c r="M587" s="473"/>
      <c r="N587" s="473"/>
      <c r="O587" s="473"/>
      <c r="P587" s="473"/>
      <c r="Q587" s="473"/>
      <c r="R587" s="473"/>
      <c r="S587" s="473"/>
      <c r="T587" s="473"/>
      <c r="U587" s="473"/>
      <c r="V587" s="473"/>
      <c r="W587" s="473"/>
      <c r="X587" s="473"/>
      <c r="Y587" s="473"/>
      <c r="Z587" s="473"/>
    </row>
    <row r="588" spans="1:26" ht="14.25" customHeight="1" x14ac:dyDescent="0.25">
      <c r="A588" s="473"/>
      <c r="B588" s="473"/>
      <c r="C588" s="473"/>
      <c r="D588" s="473"/>
      <c r="E588" s="473"/>
      <c r="F588" s="473"/>
      <c r="G588" s="473"/>
      <c r="H588" s="473"/>
      <c r="I588" s="473"/>
      <c r="J588" s="473"/>
      <c r="K588" s="473"/>
      <c r="L588" s="473"/>
      <c r="M588" s="473"/>
      <c r="N588" s="473"/>
      <c r="O588" s="473"/>
      <c r="P588" s="473"/>
      <c r="Q588" s="473"/>
      <c r="R588" s="473"/>
      <c r="S588" s="473"/>
      <c r="T588" s="473"/>
      <c r="U588" s="473"/>
      <c r="V588" s="473"/>
      <c r="W588" s="473"/>
      <c r="X588" s="473"/>
      <c r="Y588" s="473"/>
      <c r="Z588" s="473"/>
    </row>
    <row r="589" spans="1:26" ht="14.25" customHeight="1" x14ac:dyDescent="0.25">
      <c r="A589" s="473"/>
      <c r="B589" s="473"/>
      <c r="C589" s="473"/>
      <c r="D589" s="473"/>
      <c r="E589" s="473"/>
      <c r="F589" s="473"/>
      <c r="G589" s="473"/>
      <c r="H589" s="473"/>
      <c r="I589" s="473"/>
      <c r="J589" s="473"/>
      <c r="K589" s="473"/>
      <c r="L589" s="473"/>
      <c r="M589" s="473"/>
      <c r="N589" s="473"/>
      <c r="O589" s="473"/>
      <c r="P589" s="473"/>
      <c r="Q589" s="473"/>
      <c r="R589" s="473"/>
      <c r="S589" s="473"/>
      <c r="T589" s="473"/>
      <c r="U589" s="473"/>
      <c r="V589" s="473"/>
      <c r="W589" s="473"/>
      <c r="X589" s="473"/>
      <c r="Y589" s="473"/>
      <c r="Z589" s="473"/>
    </row>
    <row r="590" spans="1:26" ht="14.25" customHeight="1" x14ac:dyDescent="0.25">
      <c r="A590" s="473"/>
      <c r="B590" s="473"/>
      <c r="C590" s="473"/>
      <c r="D590" s="473"/>
      <c r="E590" s="473"/>
      <c r="F590" s="473"/>
      <c r="G590" s="473"/>
      <c r="H590" s="473"/>
      <c r="I590" s="473"/>
      <c r="J590" s="473"/>
      <c r="K590" s="473"/>
      <c r="L590" s="473"/>
      <c r="M590" s="473"/>
      <c r="N590" s="473"/>
      <c r="O590" s="473"/>
      <c r="P590" s="473"/>
      <c r="Q590" s="473"/>
      <c r="R590" s="473"/>
      <c r="S590" s="473"/>
      <c r="T590" s="473"/>
      <c r="U590" s="473"/>
      <c r="V590" s="473"/>
      <c r="W590" s="473"/>
      <c r="X590" s="473"/>
      <c r="Y590" s="473"/>
      <c r="Z590" s="473"/>
    </row>
    <row r="591" spans="1:26" ht="14.25" customHeight="1" x14ac:dyDescent="0.25">
      <c r="A591" s="473"/>
      <c r="B591" s="473"/>
      <c r="C591" s="473"/>
      <c r="D591" s="473"/>
      <c r="E591" s="473"/>
      <c r="F591" s="473"/>
      <c r="G591" s="473"/>
      <c r="H591" s="473"/>
      <c r="I591" s="473"/>
      <c r="J591" s="473"/>
      <c r="K591" s="473"/>
      <c r="L591" s="473"/>
      <c r="M591" s="473"/>
      <c r="N591" s="473"/>
      <c r="O591" s="473"/>
      <c r="P591" s="473"/>
      <c r="Q591" s="473"/>
      <c r="R591" s="473"/>
      <c r="S591" s="473"/>
      <c r="T591" s="473"/>
      <c r="U591" s="473"/>
      <c r="V591" s="473"/>
      <c r="W591" s="473"/>
      <c r="X591" s="473"/>
      <c r="Y591" s="473"/>
      <c r="Z591" s="473"/>
    </row>
    <row r="592" spans="1:26" ht="14.25" customHeight="1" x14ac:dyDescent="0.25">
      <c r="A592" s="473"/>
      <c r="B592" s="473"/>
      <c r="C592" s="473"/>
      <c r="D592" s="473"/>
      <c r="E592" s="473"/>
      <c r="F592" s="473"/>
      <c r="G592" s="473"/>
      <c r="H592" s="473"/>
      <c r="I592" s="473"/>
      <c r="J592" s="473"/>
      <c r="K592" s="473"/>
      <c r="L592" s="473"/>
      <c r="M592" s="473"/>
      <c r="N592" s="473"/>
      <c r="O592" s="473"/>
      <c r="P592" s="473"/>
      <c r="Q592" s="473"/>
      <c r="R592" s="473"/>
      <c r="S592" s="473"/>
      <c r="T592" s="473"/>
      <c r="U592" s="473"/>
      <c r="V592" s="473"/>
      <c r="W592" s="473"/>
      <c r="X592" s="473"/>
      <c r="Y592" s="473"/>
      <c r="Z592" s="473"/>
    </row>
    <row r="593" spans="1:26" ht="14.25" customHeight="1" x14ac:dyDescent="0.25">
      <c r="A593" s="473"/>
      <c r="B593" s="473"/>
      <c r="C593" s="473"/>
      <c r="D593" s="473"/>
      <c r="E593" s="473"/>
      <c r="F593" s="473"/>
      <c r="G593" s="473"/>
      <c r="H593" s="473"/>
      <c r="I593" s="473"/>
      <c r="J593" s="473"/>
      <c r="K593" s="473"/>
      <c r="L593" s="473"/>
      <c r="M593" s="473"/>
      <c r="N593" s="473"/>
      <c r="O593" s="473"/>
      <c r="P593" s="473"/>
      <c r="Q593" s="473"/>
      <c r="R593" s="473"/>
      <c r="S593" s="473"/>
      <c r="T593" s="473"/>
      <c r="U593" s="473"/>
      <c r="V593" s="473"/>
      <c r="W593" s="473"/>
      <c r="X593" s="473"/>
      <c r="Y593" s="473"/>
      <c r="Z593" s="473"/>
    </row>
    <row r="594" spans="1:26" ht="14.25" customHeight="1" x14ac:dyDescent="0.25">
      <c r="A594" s="473"/>
      <c r="B594" s="473"/>
      <c r="C594" s="473"/>
      <c r="D594" s="473"/>
      <c r="E594" s="473"/>
      <c r="F594" s="473"/>
      <c r="G594" s="473"/>
      <c r="H594" s="473"/>
      <c r="I594" s="473"/>
      <c r="J594" s="473"/>
      <c r="K594" s="473"/>
      <c r="L594" s="473"/>
      <c r="M594" s="473"/>
      <c r="N594" s="473"/>
      <c r="O594" s="473"/>
      <c r="P594" s="473"/>
      <c r="Q594" s="473"/>
      <c r="R594" s="473"/>
      <c r="S594" s="473"/>
      <c r="T594" s="473"/>
      <c r="U594" s="473"/>
      <c r="V594" s="473"/>
      <c r="W594" s="473"/>
      <c r="X594" s="473"/>
      <c r="Y594" s="473"/>
      <c r="Z594" s="473"/>
    </row>
    <row r="595" spans="1:26" ht="14.25" customHeight="1" x14ac:dyDescent="0.25">
      <c r="A595" s="473"/>
      <c r="B595" s="473"/>
      <c r="C595" s="473"/>
      <c r="D595" s="473"/>
      <c r="E595" s="473"/>
      <c r="F595" s="473"/>
      <c r="G595" s="473"/>
      <c r="H595" s="473"/>
      <c r="I595" s="473"/>
      <c r="J595" s="473"/>
      <c r="K595" s="473"/>
      <c r="L595" s="473"/>
      <c r="M595" s="473"/>
      <c r="N595" s="473"/>
      <c r="O595" s="473"/>
      <c r="P595" s="473"/>
      <c r="Q595" s="473"/>
      <c r="R595" s="473"/>
      <c r="S595" s="473"/>
      <c r="T595" s="473"/>
      <c r="U595" s="473"/>
      <c r="V595" s="473"/>
      <c r="W595" s="473"/>
      <c r="X595" s="473"/>
      <c r="Y595" s="473"/>
      <c r="Z595" s="473"/>
    </row>
    <row r="596" spans="1:26" ht="14.25" customHeight="1" x14ac:dyDescent="0.25">
      <c r="A596" s="473"/>
      <c r="B596" s="473"/>
      <c r="C596" s="473"/>
      <c r="D596" s="473"/>
      <c r="E596" s="473"/>
      <c r="F596" s="473"/>
      <c r="G596" s="473"/>
      <c r="H596" s="473"/>
      <c r="I596" s="473"/>
      <c r="J596" s="473"/>
      <c r="K596" s="473"/>
      <c r="L596" s="473"/>
      <c r="M596" s="473"/>
      <c r="N596" s="473"/>
      <c r="O596" s="473"/>
      <c r="P596" s="473"/>
      <c r="Q596" s="473"/>
      <c r="R596" s="473"/>
      <c r="S596" s="473"/>
      <c r="T596" s="473"/>
      <c r="U596" s="473"/>
      <c r="V596" s="473"/>
      <c r="W596" s="473"/>
      <c r="X596" s="473"/>
      <c r="Y596" s="473"/>
      <c r="Z596" s="473"/>
    </row>
    <row r="597" spans="1:26" ht="14.25" customHeight="1" x14ac:dyDescent="0.25">
      <c r="A597" s="473"/>
      <c r="B597" s="473"/>
      <c r="C597" s="473"/>
      <c r="D597" s="473"/>
      <c r="E597" s="473"/>
      <c r="F597" s="473"/>
      <c r="G597" s="473"/>
      <c r="H597" s="473"/>
      <c r="I597" s="473"/>
      <c r="J597" s="473"/>
      <c r="K597" s="473"/>
      <c r="L597" s="473"/>
      <c r="M597" s="473"/>
      <c r="N597" s="473"/>
      <c r="O597" s="473"/>
      <c r="P597" s="473"/>
      <c r="Q597" s="473"/>
      <c r="R597" s="473"/>
      <c r="S597" s="473"/>
      <c r="T597" s="473"/>
      <c r="U597" s="473"/>
      <c r="V597" s="473"/>
      <c r="W597" s="473"/>
      <c r="X597" s="473"/>
      <c r="Y597" s="473"/>
      <c r="Z597" s="473"/>
    </row>
    <row r="598" spans="1:26" ht="14.25" customHeight="1" x14ac:dyDescent="0.25">
      <c r="A598" s="473"/>
      <c r="B598" s="473"/>
      <c r="C598" s="473"/>
      <c r="D598" s="473"/>
      <c r="E598" s="473"/>
      <c r="F598" s="473"/>
      <c r="G598" s="473"/>
      <c r="H598" s="473"/>
      <c r="I598" s="473"/>
      <c r="J598" s="473"/>
      <c r="K598" s="473"/>
      <c r="L598" s="473"/>
      <c r="M598" s="473"/>
      <c r="N598" s="473"/>
      <c r="O598" s="473"/>
      <c r="P598" s="473"/>
      <c r="Q598" s="473"/>
      <c r="R598" s="473"/>
      <c r="S598" s="473"/>
      <c r="T598" s="473"/>
      <c r="U598" s="473"/>
      <c r="V598" s="473"/>
      <c r="W598" s="473"/>
      <c r="X598" s="473"/>
      <c r="Y598" s="473"/>
      <c r="Z598" s="473"/>
    </row>
    <row r="599" spans="1:26" ht="14.25" customHeight="1" x14ac:dyDescent="0.25">
      <c r="A599" s="473"/>
      <c r="B599" s="473"/>
      <c r="C599" s="473"/>
      <c r="D599" s="473"/>
      <c r="E599" s="473"/>
      <c r="F599" s="473"/>
      <c r="G599" s="473"/>
      <c r="H599" s="473"/>
      <c r="I599" s="473"/>
      <c r="J599" s="473"/>
      <c r="K599" s="473"/>
      <c r="L599" s="473"/>
      <c r="M599" s="473"/>
      <c r="N599" s="473"/>
      <c r="O599" s="473"/>
      <c r="P599" s="473"/>
      <c r="Q599" s="473"/>
      <c r="R599" s="473"/>
      <c r="S599" s="473"/>
      <c r="T599" s="473"/>
      <c r="U599" s="473"/>
      <c r="V599" s="473"/>
      <c r="W599" s="473"/>
      <c r="X599" s="473"/>
      <c r="Y599" s="473"/>
      <c r="Z599" s="473"/>
    </row>
    <row r="600" spans="1:26" ht="14.25" customHeight="1" x14ac:dyDescent="0.25">
      <c r="A600" s="473"/>
      <c r="B600" s="473"/>
      <c r="C600" s="473"/>
      <c r="D600" s="473"/>
      <c r="E600" s="473"/>
      <c r="F600" s="473"/>
      <c r="G600" s="473"/>
      <c r="H600" s="473"/>
      <c r="I600" s="473"/>
      <c r="J600" s="473"/>
      <c r="K600" s="473"/>
      <c r="L600" s="473"/>
      <c r="M600" s="473"/>
      <c r="N600" s="473"/>
      <c r="O600" s="473"/>
      <c r="P600" s="473"/>
      <c r="Q600" s="473"/>
      <c r="R600" s="473"/>
      <c r="S600" s="473"/>
      <c r="T600" s="473"/>
      <c r="U600" s="473"/>
      <c r="V600" s="473"/>
      <c r="W600" s="473"/>
      <c r="X600" s="473"/>
      <c r="Y600" s="473"/>
      <c r="Z600" s="473"/>
    </row>
    <row r="601" spans="1:26" ht="14.25" customHeight="1" x14ac:dyDescent="0.25">
      <c r="A601" s="473"/>
      <c r="B601" s="473"/>
      <c r="C601" s="473"/>
      <c r="D601" s="473"/>
      <c r="E601" s="473"/>
      <c r="F601" s="473"/>
      <c r="G601" s="473"/>
      <c r="H601" s="473"/>
      <c r="I601" s="473"/>
      <c r="J601" s="473"/>
      <c r="K601" s="473"/>
      <c r="L601" s="473"/>
      <c r="M601" s="473"/>
      <c r="N601" s="473"/>
      <c r="O601" s="473"/>
      <c r="P601" s="473"/>
      <c r="Q601" s="473"/>
      <c r="R601" s="473"/>
      <c r="S601" s="473"/>
      <c r="T601" s="473"/>
      <c r="U601" s="473"/>
      <c r="V601" s="473"/>
      <c r="W601" s="473"/>
      <c r="X601" s="473"/>
      <c r="Y601" s="473"/>
      <c r="Z601" s="473"/>
    </row>
    <row r="602" spans="1:26" ht="14.25" customHeight="1" x14ac:dyDescent="0.25">
      <c r="A602" s="473"/>
      <c r="B602" s="473"/>
      <c r="C602" s="473"/>
      <c r="D602" s="473"/>
      <c r="E602" s="473"/>
      <c r="F602" s="473"/>
      <c r="G602" s="473"/>
      <c r="H602" s="473"/>
      <c r="I602" s="473"/>
      <c r="J602" s="473"/>
      <c r="K602" s="473"/>
      <c r="L602" s="473"/>
      <c r="M602" s="473"/>
      <c r="N602" s="473"/>
      <c r="O602" s="473"/>
      <c r="P602" s="473"/>
      <c r="Q602" s="473"/>
      <c r="R602" s="473"/>
      <c r="S602" s="473"/>
      <c r="T602" s="473"/>
      <c r="U602" s="473"/>
      <c r="V602" s="473"/>
      <c r="W602" s="473"/>
      <c r="X602" s="473"/>
      <c r="Y602" s="473"/>
      <c r="Z602" s="473"/>
    </row>
    <row r="603" spans="1:26" ht="14.25" customHeight="1" x14ac:dyDescent="0.25">
      <c r="A603" s="473"/>
      <c r="B603" s="473"/>
      <c r="C603" s="473"/>
      <c r="D603" s="473"/>
      <c r="E603" s="473"/>
      <c r="F603" s="473"/>
      <c r="G603" s="473"/>
      <c r="H603" s="473"/>
      <c r="I603" s="473"/>
      <c r="J603" s="473"/>
      <c r="K603" s="473"/>
      <c r="L603" s="473"/>
      <c r="M603" s="473"/>
      <c r="N603" s="473"/>
      <c r="O603" s="473"/>
      <c r="P603" s="473"/>
      <c r="Q603" s="473"/>
      <c r="R603" s="473"/>
      <c r="S603" s="473"/>
      <c r="T603" s="473"/>
      <c r="U603" s="473"/>
      <c r="V603" s="473"/>
      <c r="W603" s="473"/>
      <c r="X603" s="473"/>
      <c r="Y603" s="473"/>
      <c r="Z603" s="473"/>
    </row>
    <row r="604" spans="1:26" ht="14.25" customHeight="1" x14ac:dyDescent="0.25">
      <c r="A604" s="473"/>
      <c r="B604" s="473"/>
      <c r="C604" s="473"/>
      <c r="D604" s="473"/>
      <c r="E604" s="473"/>
      <c r="F604" s="473"/>
      <c r="G604" s="473"/>
      <c r="H604" s="473"/>
      <c r="I604" s="473"/>
      <c r="J604" s="473"/>
      <c r="K604" s="473"/>
      <c r="L604" s="473"/>
      <c r="M604" s="473"/>
      <c r="N604" s="473"/>
      <c r="O604" s="473"/>
      <c r="P604" s="473"/>
      <c r="Q604" s="473"/>
      <c r="R604" s="473"/>
      <c r="S604" s="473"/>
      <c r="T604" s="473"/>
      <c r="U604" s="473"/>
      <c r="V604" s="473"/>
      <c r="W604" s="473"/>
      <c r="X604" s="473"/>
      <c r="Y604" s="473"/>
      <c r="Z604" s="473"/>
    </row>
    <row r="605" spans="1:26" ht="14.25" customHeight="1" x14ac:dyDescent="0.25">
      <c r="A605" s="473"/>
      <c r="B605" s="473"/>
      <c r="C605" s="473"/>
      <c r="D605" s="473"/>
      <c r="E605" s="473"/>
      <c r="F605" s="473"/>
      <c r="G605" s="473"/>
      <c r="H605" s="473"/>
      <c r="I605" s="473"/>
      <c r="J605" s="473"/>
      <c r="K605" s="473"/>
      <c r="L605" s="473"/>
      <c r="M605" s="473"/>
      <c r="N605" s="473"/>
      <c r="O605" s="473"/>
      <c r="P605" s="473"/>
      <c r="Q605" s="473"/>
      <c r="R605" s="473"/>
      <c r="S605" s="473"/>
      <c r="T605" s="473"/>
      <c r="U605" s="473"/>
      <c r="V605" s="473"/>
      <c r="W605" s="473"/>
      <c r="X605" s="473"/>
      <c r="Y605" s="473"/>
      <c r="Z605" s="473"/>
    </row>
    <row r="606" spans="1:26" ht="14.25" customHeight="1" x14ac:dyDescent="0.25">
      <c r="A606" s="473"/>
      <c r="B606" s="473"/>
      <c r="C606" s="473"/>
      <c r="D606" s="473"/>
      <c r="E606" s="473"/>
      <c r="F606" s="473"/>
      <c r="G606" s="473"/>
      <c r="H606" s="473"/>
      <c r="I606" s="473"/>
      <c r="J606" s="473"/>
      <c r="K606" s="473"/>
      <c r="L606" s="473"/>
      <c r="M606" s="473"/>
      <c r="N606" s="473"/>
      <c r="O606" s="473"/>
      <c r="P606" s="473"/>
      <c r="Q606" s="473"/>
      <c r="R606" s="473"/>
      <c r="S606" s="473"/>
      <c r="T606" s="473"/>
      <c r="U606" s="473"/>
      <c r="V606" s="473"/>
      <c r="W606" s="473"/>
      <c r="X606" s="473"/>
      <c r="Y606" s="473"/>
      <c r="Z606" s="473"/>
    </row>
    <row r="607" spans="1:26" ht="14.25" customHeight="1" x14ac:dyDescent="0.25">
      <c r="A607" s="473"/>
      <c r="B607" s="473"/>
      <c r="C607" s="473"/>
      <c r="D607" s="473"/>
      <c r="E607" s="473"/>
      <c r="F607" s="473"/>
      <c r="G607" s="473"/>
      <c r="H607" s="473"/>
      <c r="I607" s="473"/>
      <c r="J607" s="473"/>
      <c r="K607" s="473"/>
      <c r="L607" s="473"/>
      <c r="M607" s="473"/>
      <c r="N607" s="473"/>
      <c r="O607" s="473"/>
      <c r="P607" s="473"/>
      <c r="Q607" s="473"/>
      <c r="R607" s="473"/>
      <c r="S607" s="473"/>
      <c r="T607" s="473"/>
      <c r="U607" s="473"/>
      <c r="V607" s="473"/>
      <c r="W607" s="473"/>
      <c r="X607" s="473"/>
      <c r="Y607" s="473"/>
      <c r="Z607" s="473"/>
    </row>
    <row r="608" spans="1:26" ht="14.25" customHeight="1" x14ac:dyDescent="0.25">
      <c r="A608" s="473"/>
      <c r="B608" s="473"/>
      <c r="C608" s="473"/>
      <c r="D608" s="473"/>
      <c r="E608" s="473"/>
      <c r="F608" s="473"/>
      <c r="G608" s="473"/>
      <c r="H608" s="473"/>
      <c r="I608" s="473"/>
      <c r="J608" s="473"/>
      <c r="K608" s="473"/>
      <c r="L608" s="473"/>
      <c r="M608" s="473"/>
      <c r="N608" s="473"/>
      <c r="O608" s="473"/>
      <c r="P608" s="473"/>
      <c r="Q608" s="473"/>
      <c r="R608" s="473"/>
      <c r="S608" s="473"/>
      <c r="T608" s="473"/>
      <c r="U608" s="473"/>
      <c r="V608" s="473"/>
      <c r="W608" s="473"/>
      <c r="X608" s="473"/>
      <c r="Y608" s="473"/>
      <c r="Z608" s="473"/>
    </row>
    <row r="609" spans="1:26" ht="14.25" customHeight="1" x14ac:dyDescent="0.25">
      <c r="A609" s="473"/>
      <c r="B609" s="473"/>
      <c r="C609" s="473"/>
      <c r="D609" s="473"/>
      <c r="E609" s="473"/>
      <c r="F609" s="473"/>
      <c r="G609" s="473"/>
      <c r="H609" s="473"/>
      <c r="I609" s="473"/>
      <c r="J609" s="473"/>
      <c r="K609" s="473"/>
      <c r="L609" s="473"/>
      <c r="M609" s="473"/>
      <c r="N609" s="473"/>
      <c r="O609" s="473"/>
      <c r="P609" s="473"/>
      <c r="Q609" s="473"/>
      <c r="R609" s="473"/>
      <c r="S609" s="473"/>
      <c r="T609" s="473"/>
      <c r="U609" s="473"/>
      <c r="V609" s="473"/>
      <c r="W609" s="473"/>
      <c r="X609" s="473"/>
      <c r="Y609" s="473"/>
      <c r="Z609" s="473"/>
    </row>
    <row r="610" spans="1:26" ht="14.25" customHeight="1" x14ac:dyDescent="0.25">
      <c r="A610" s="473"/>
      <c r="B610" s="473"/>
      <c r="C610" s="473"/>
      <c r="D610" s="473"/>
      <c r="E610" s="473"/>
      <c r="F610" s="473"/>
      <c r="G610" s="473"/>
      <c r="H610" s="473"/>
      <c r="I610" s="473"/>
      <c r="J610" s="473"/>
      <c r="K610" s="473"/>
      <c r="L610" s="473"/>
      <c r="M610" s="473"/>
      <c r="N610" s="473"/>
      <c r="O610" s="473"/>
      <c r="P610" s="473"/>
      <c r="Q610" s="473"/>
      <c r="R610" s="473"/>
      <c r="S610" s="473"/>
      <c r="T610" s="473"/>
      <c r="U610" s="473"/>
      <c r="V610" s="473"/>
      <c r="W610" s="473"/>
      <c r="X610" s="473"/>
      <c r="Y610" s="473"/>
      <c r="Z610" s="473"/>
    </row>
    <row r="611" spans="1:26" ht="14.25" customHeight="1" x14ac:dyDescent="0.25">
      <c r="A611" s="473"/>
      <c r="B611" s="473"/>
      <c r="C611" s="473"/>
      <c r="D611" s="473"/>
      <c r="E611" s="473"/>
      <c r="F611" s="473"/>
      <c r="G611" s="473"/>
      <c r="H611" s="473"/>
      <c r="I611" s="473"/>
      <c r="J611" s="473"/>
      <c r="K611" s="473"/>
      <c r="L611" s="473"/>
      <c r="M611" s="473"/>
      <c r="N611" s="473"/>
      <c r="O611" s="473"/>
      <c r="P611" s="473"/>
      <c r="Q611" s="473"/>
      <c r="R611" s="473"/>
      <c r="S611" s="473"/>
      <c r="T611" s="473"/>
      <c r="U611" s="473"/>
      <c r="V611" s="473"/>
      <c r="W611" s="473"/>
      <c r="X611" s="473"/>
      <c r="Y611" s="473"/>
      <c r="Z611" s="473"/>
    </row>
    <row r="612" spans="1:26" ht="14.25" customHeight="1" x14ac:dyDescent="0.25">
      <c r="A612" s="473"/>
      <c r="B612" s="473"/>
      <c r="C612" s="473"/>
      <c r="D612" s="473"/>
      <c r="E612" s="473"/>
      <c r="F612" s="473"/>
      <c r="G612" s="473"/>
      <c r="H612" s="473"/>
      <c r="I612" s="473"/>
      <c r="J612" s="473"/>
      <c r="K612" s="473"/>
      <c r="L612" s="473"/>
      <c r="M612" s="473"/>
      <c r="N612" s="473"/>
      <c r="O612" s="473"/>
      <c r="P612" s="473"/>
      <c r="Q612" s="473"/>
      <c r="R612" s="473"/>
      <c r="S612" s="473"/>
      <c r="T612" s="473"/>
      <c r="U612" s="473"/>
      <c r="V612" s="473"/>
      <c r="W612" s="473"/>
      <c r="X612" s="473"/>
      <c r="Y612" s="473"/>
      <c r="Z612" s="473"/>
    </row>
    <row r="613" spans="1:26" ht="14.25" customHeight="1" x14ac:dyDescent="0.25">
      <c r="A613" s="473"/>
      <c r="B613" s="473"/>
      <c r="C613" s="473"/>
      <c r="D613" s="473"/>
      <c r="E613" s="473"/>
      <c r="F613" s="473"/>
      <c r="G613" s="473"/>
      <c r="H613" s="473"/>
      <c r="I613" s="473"/>
      <c r="J613" s="473"/>
      <c r="K613" s="473"/>
      <c r="L613" s="473"/>
      <c r="M613" s="473"/>
      <c r="N613" s="473"/>
      <c r="O613" s="473"/>
      <c r="P613" s="473"/>
      <c r="Q613" s="473"/>
      <c r="R613" s="473"/>
      <c r="S613" s="473"/>
      <c r="T613" s="473"/>
      <c r="U613" s="473"/>
      <c r="V613" s="473"/>
      <c r="W613" s="473"/>
      <c r="X613" s="473"/>
      <c r="Y613" s="473"/>
      <c r="Z613" s="473"/>
    </row>
    <row r="614" spans="1:26" ht="14.25" customHeight="1" x14ac:dyDescent="0.25">
      <c r="A614" s="473"/>
      <c r="B614" s="473"/>
      <c r="C614" s="473"/>
      <c r="D614" s="473"/>
      <c r="E614" s="473"/>
      <c r="F614" s="473"/>
      <c r="G614" s="473"/>
      <c r="H614" s="473"/>
      <c r="I614" s="473"/>
      <c r="J614" s="473"/>
      <c r="K614" s="473"/>
      <c r="L614" s="473"/>
      <c r="M614" s="473"/>
      <c r="N614" s="473"/>
      <c r="O614" s="473"/>
      <c r="P614" s="473"/>
      <c r="Q614" s="473"/>
      <c r="R614" s="473"/>
      <c r="S614" s="473"/>
      <c r="T614" s="473"/>
      <c r="U614" s="473"/>
      <c r="V614" s="473"/>
      <c r="W614" s="473"/>
      <c r="X614" s="473"/>
      <c r="Y614" s="473"/>
      <c r="Z614" s="473"/>
    </row>
    <row r="615" spans="1:26" ht="14.25" customHeight="1" x14ac:dyDescent="0.25">
      <c r="A615" s="473"/>
      <c r="B615" s="473"/>
      <c r="C615" s="473"/>
      <c r="D615" s="473"/>
      <c r="E615" s="473"/>
      <c r="F615" s="473"/>
      <c r="G615" s="473"/>
      <c r="H615" s="473"/>
      <c r="I615" s="473"/>
      <c r="J615" s="473"/>
      <c r="K615" s="473"/>
      <c r="L615" s="473"/>
      <c r="M615" s="473"/>
      <c r="N615" s="473"/>
      <c r="O615" s="473"/>
      <c r="P615" s="473"/>
      <c r="Q615" s="473"/>
      <c r="R615" s="473"/>
      <c r="S615" s="473"/>
      <c r="T615" s="473"/>
      <c r="U615" s="473"/>
      <c r="V615" s="473"/>
      <c r="W615" s="473"/>
      <c r="X615" s="473"/>
      <c r="Y615" s="473"/>
      <c r="Z615" s="473"/>
    </row>
    <row r="616" spans="1:26" ht="14.25" customHeight="1" x14ac:dyDescent="0.25">
      <c r="A616" s="473"/>
      <c r="B616" s="473"/>
      <c r="C616" s="473"/>
      <c r="D616" s="473"/>
      <c r="E616" s="473"/>
      <c r="F616" s="473"/>
      <c r="G616" s="473"/>
      <c r="H616" s="473"/>
      <c r="I616" s="473"/>
      <c r="J616" s="473"/>
      <c r="K616" s="473"/>
      <c r="L616" s="473"/>
      <c r="M616" s="473"/>
      <c r="N616" s="473"/>
      <c r="O616" s="473"/>
      <c r="P616" s="473"/>
      <c r="Q616" s="473"/>
      <c r="R616" s="473"/>
      <c r="S616" s="473"/>
      <c r="T616" s="473"/>
      <c r="U616" s="473"/>
      <c r="V616" s="473"/>
      <c r="W616" s="473"/>
      <c r="X616" s="473"/>
      <c r="Y616" s="473"/>
      <c r="Z616" s="473"/>
    </row>
    <row r="617" spans="1:26" ht="14.25" customHeight="1" x14ac:dyDescent="0.25">
      <c r="A617" s="473"/>
      <c r="B617" s="473"/>
      <c r="C617" s="473"/>
      <c r="D617" s="473"/>
      <c r="E617" s="473"/>
      <c r="F617" s="473"/>
      <c r="G617" s="473"/>
      <c r="H617" s="473"/>
      <c r="I617" s="473"/>
      <c r="J617" s="473"/>
      <c r="K617" s="473"/>
      <c r="L617" s="473"/>
      <c r="M617" s="473"/>
      <c r="N617" s="473"/>
      <c r="O617" s="473"/>
      <c r="P617" s="473"/>
      <c r="Q617" s="473"/>
      <c r="R617" s="473"/>
      <c r="S617" s="473"/>
      <c r="T617" s="473"/>
      <c r="U617" s="473"/>
      <c r="V617" s="473"/>
      <c r="W617" s="473"/>
      <c r="X617" s="473"/>
      <c r="Y617" s="473"/>
      <c r="Z617" s="473"/>
    </row>
    <row r="618" spans="1:26" ht="14.25" customHeight="1" x14ac:dyDescent="0.25">
      <c r="A618" s="473"/>
      <c r="B618" s="473"/>
      <c r="C618" s="473"/>
      <c r="D618" s="473"/>
      <c r="E618" s="473"/>
      <c r="F618" s="473"/>
      <c r="G618" s="473"/>
      <c r="H618" s="473"/>
      <c r="I618" s="473"/>
      <c r="J618" s="473"/>
      <c r="K618" s="473"/>
      <c r="L618" s="473"/>
      <c r="M618" s="473"/>
      <c r="N618" s="473"/>
      <c r="O618" s="473"/>
      <c r="P618" s="473"/>
      <c r="Q618" s="473"/>
      <c r="R618" s="473"/>
      <c r="S618" s="473"/>
      <c r="T618" s="473"/>
      <c r="U618" s="473"/>
      <c r="V618" s="473"/>
      <c r="W618" s="473"/>
      <c r="X618" s="473"/>
      <c r="Y618" s="473"/>
      <c r="Z618" s="473"/>
    </row>
    <row r="619" spans="1:26" ht="14.25" customHeight="1" x14ac:dyDescent="0.25">
      <c r="A619" s="473"/>
      <c r="B619" s="473"/>
      <c r="C619" s="473"/>
      <c r="D619" s="473"/>
      <c r="E619" s="473"/>
      <c r="F619" s="473"/>
      <c r="G619" s="473"/>
      <c r="H619" s="473"/>
      <c r="I619" s="473"/>
      <c r="J619" s="473"/>
      <c r="K619" s="473"/>
      <c r="L619" s="473"/>
      <c r="M619" s="473"/>
      <c r="N619" s="473"/>
      <c r="O619" s="473"/>
      <c r="P619" s="473"/>
      <c r="Q619" s="473"/>
      <c r="R619" s="473"/>
      <c r="S619" s="473"/>
      <c r="T619" s="473"/>
      <c r="U619" s="473"/>
      <c r="V619" s="473"/>
      <c r="W619" s="473"/>
      <c r="X619" s="473"/>
      <c r="Y619" s="473"/>
      <c r="Z619" s="473"/>
    </row>
    <row r="620" spans="1:26" ht="14.25" customHeight="1" x14ac:dyDescent="0.25">
      <c r="A620" s="473"/>
      <c r="B620" s="473"/>
      <c r="C620" s="473"/>
      <c r="D620" s="473"/>
      <c r="E620" s="473"/>
      <c r="F620" s="473"/>
      <c r="G620" s="473"/>
      <c r="H620" s="473"/>
      <c r="I620" s="473"/>
      <c r="J620" s="473"/>
      <c r="K620" s="473"/>
      <c r="L620" s="473"/>
      <c r="M620" s="473"/>
      <c r="N620" s="473"/>
      <c r="O620" s="473"/>
      <c r="P620" s="473"/>
      <c r="Q620" s="473"/>
      <c r="R620" s="473"/>
      <c r="S620" s="473"/>
      <c r="T620" s="473"/>
      <c r="U620" s="473"/>
      <c r="V620" s="473"/>
      <c r="W620" s="473"/>
      <c r="X620" s="473"/>
      <c r="Y620" s="473"/>
      <c r="Z620" s="473"/>
    </row>
    <row r="621" spans="1:26" ht="14.25" customHeight="1" x14ac:dyDescent="0.25">
      <c r="A621" s="473"/>
      <c r="B621" s="473"/>
      <c r="C621" s="473"/>
      <c r="D621" s="473"/>
      <c r="E621" s="473"/>
      <c r="F621" s="473"/>
      <c r="G621" s="473"/>
      <c r="H621" s="473"/>
      <c r="I621" s="473"/>
      <c r="J621" s="473"/>
      <c r="K621" s="473"/>
      <c r="L621" s="473"/>
      <c r="M621" s="473"/>
      <c r="N621" s="473"/>
      <c r="O621" s="473"/>
      <c r="P621" s="473"/>
      <c r="Q621" s="473"/>
      <c r="R621" s="473"/>
      <c r="S621" s="473"/>
      <c r="T621" s="473"/>
      <c r="U621" s="473"/>
      <c r="V621" s="473"/>
      <c r="W621" s="473"/>
      <c r="X621" s="473"/>
      <c r="Y621" s="473"/>
      <c r="Z621" s="473"/>
    </row>
    <row r="622" spans="1:26" ht="14.25" customHeight="1" x14ac:dyDescent="0.25">
      <c r="A622" s="473"/>
      <c r="B622" s="473"/>
      <c r="C622" s="473"/>
      <c r="D622" s="473"/>
      <c r="E622" s="473"/>
      <c r="F622" s="473"/>
      <c r="G622" s="473"/>
      <c r="H622" s="473"/>
      <c r="I622" s="473"/>
      <c r="J622" s="473"/>
      <c r="K622" s="473"/>
      <c r="L622" s="473"/>
      <c r="M622" s="473"/>
      <c r="N622" s="473"/>
      <c r="O622" s="473"/>
      <c r="P622" s="473"/>
      <c r="Q622" s="473"/>
      <c r="R622" s="473"/>
      <c r="S622" s="473"/>
      <c r="T622" s="473"/>
      <c r="U622" s="473"/>
      <c r="V622" s="473"/>
      <c r="W622" s="473"/>
      <c r="X622" s="473"/>
      <c r="Y622" s="473"/>
      <c r="Z622" s="473"/>
    </row>
    <row r="623" spans="1:26" ht="14.25" customHeight="1" x14ac:dyDescent="0.25">
      <c r="A623" s="473"/>
      <c r="B623" s="473"/>
      <c r="C623" s="473"/>
      <c r="D623" s="473"/>
      <c r="E623" s="473"/>
      <c r="F623" s="473"/>
      <c r="G623" s="473"/>
      <c r="H623" s="473"/>
      <c r="I623" s="473"/>
      <c r="J623" s="473"/>
      <c r="K623" s="473"/>
      <c r="L623" s="473"/>
      <c r="M623" s="473"/>
      <c r="N623" s="473"/>
      <c r="O623" s="473"/>
      <c r="P623" s="473"/>
      <c r="Q623" s="473"/>
      <c r="R623" s="473"/>
      <c r="S623" s="473"/>
      <c r="T623" s="473"/>
      <c r="U623" s="473"/>
      <c r="V623" s="473"/>
      <c r="W623" s="473"/>
      <c r="X623" s="473"/>
      <c r="Y623" s="473"/>
      <c r="Z623" s="473"/>
    </row>
    <row r="624" spans="1:26" ht="14.25" customHeight="1" x14ac:dyDescent="0.25">
      <c r="A624" s="473"/>
      <c r="B624" s="473"/>
      <c r="C624" s="473"/>
      <c r="D624" s="473"/>
      <c r="E624" s="473"/>
      <c r="F624" s="473"/>
      <c r="G624" s="473"/>
      <c r="H624" s="473"/>
      <c r="I624" s="473"/>
      <c r="J624" s="473"/>
      <c r="K624" s="473"/>
      <c r="L624" s="473"/>
      <c r="M624" s="473"/>
      <c r="N624" s="473"/>
      <c r="O624" s="473"/>
      <c r="P624" s="473"/>
      <c r="Q624" s="473"/>
      <c r="R624" s="473"/>
      <c r="S624" s="473"/>
      <c r="T624" s="473"/>
      <c r="U624" s="473"/>
      <c r="V624" s="473"/>
      <c r="W624" s="473"/>
      <c r="X624" s="473"/>
      <c r="Y624" s="473"/>
      <c r="Z624" s="473"/>
    </row>
    <row r="625" spans="1:26" ht="14.25" customHeight="1" x14ac:dyDescent="0.25">
      <c r="A625" s="473"/>
      <c r="B625" s="473"/>
      <c r="C625" s="473"/>
      <c r="D625" s="473"/>
      <c r="E625" s="473"/>
      <c r="F625" s="473"/>
      <c r="G625" s="473"/>
      <c r="H625" s="473"/>
      <c r="I625" s="473"/>
      <c r="J625" s="473"/>
      <c r="K625" s="473"/>
      <c r="L625" s="473"/>
      <c r="M625" s="473"/>
      <c r="N625" s="473"/>
      <c r="O625" s="473"/>
      <c r="P625" s="473"/>
      <c r="Q625" s="473"/>
      <c r="R625" s="473"/>
      <c r="S625" s="473"/>
      <c r="T625" s="473"/>
      <c r="U625" s="473"/>
      <c r="V625" s="473"/>
      <c r="W625" s="473"/>
      <c r="X625" s="473"/>
      <c r="Y625" s="473"/>
      <c r="Z625" s="473"/>
    </row>
    <row r="626" spans="1:26" ht="14.25" customHeight="1" x14ac:dyDescent="0.25">
      <c r="A626" s="473"/>
      <c r="B626" s="473"/>
      <c r="C626" s="473"/>
      <c r="D626" s="473"/>
      <c r="E626" s="473"/>
      <c r="F626" s="473"/>
      <c r="G626" s="473"/>
      <c r="H626" s="473"/>
      <c r="I626" s="473"/>
      <c r="J626" s="473"/>
      <c r="K626" s="473"/>
      <c r="L626" s="473"/>
      <c r="M626" s="473"/>
      <c r="N626" s="473"/>
      <c r="O626" s="473"/>
      <c r="P626" s="473"/>
      <c r="Q626" s="473"/>
      <c r="R626" s="473"/>
      <c r="S626" s="473"/>
      <c r="T626" s="473"/>
      <c r="U626" s="473"/>
      <c r="V626" s="473"/>
      <c r="W626" s="473"/>
      <c r="X626" s="473"/>
      <c r="Y626" s="473"/>
      <c r="Z626" s="473"/>
    </row>
    <row r="627" spans="1:26" ht="14.25" customHeight="1" x14ac:dyDescent="0.25">
      <c r="A627" s="473"/>
      <c r="B627" s="473"/>
      <c r="C627" s="473"/>
      <c r="D627" s="473"/>
      <c r="E627" s="473"/>
      <c r="F627" s="473"/>
      <c r="G627" s="473"/>
      <c r="H627" s="473"/>
      <c r="I627" s="473"/>
      <c r="J627" s="473"/>
      <c r="K627" s="473"/>
      <c r="L627" s="473"/>
      <c r="M627" s="473"/>
      <c r="N627" s="473"/>
      <c r="O627" s="473"/>
      <c r="P627" s="473"/>
      <c r="Q627" s="473"/>
      <c r="R627" s="473"/>
      <c r="S627" s="473"/>
      <c r="T627" s="473"/>
      <c r="U627" s="473"/>
      <c r="V627" s="473"/>
      <c r="W627" s="473"/>
      <c r="X627" s="473"/>
      <c r="Y627" s="473"/>
      <c r="Z627" s="473"/>
    </row>
    <row r="628" spans="1:26" ht="14.25" customHeight="1" x14ac:dyDescent="0.25">
      <c r="A628" s="473"/>
      <c r="B628" s="473"/>
      <c r="C628" s="473"/>
      <c r="D628" s="473"/>
      <c r="E628" s="473"/>
      <c r="F628" s="473"/>
      <c r="G628" s="473"/>
      <c r="H628" s="473"/>
      <c r="I628" s="473"/>
      <c r="J628" s="473"/>
      <c r="K628" s="473"/>
      <c r="L628" s="473"/>
      <c r="M628" s="473"/>
      <c r="N628" s="473"/>
      <c r="O628" s="473"/>
      <c r="P628" s="473"/>
      <c r="Q628" s="473"/>
      <c r="R628" s="473"/>
      <c r="S628" s="473"/>
      <c r="T628" s="473"/>
      <c r="U628" s="473"/>
      <c r="V628" s="473"/>
      <c r="W628" s="473"/>
      <c r="X628" s="473"/>
      <c r="Y628" s="473"/>
      <c r="Z628" s="473"/>
    </row>
    <row r="629" spans="1:26" ht="14.25" customHeight="1" x14ac:dyDescent="0.25">
      <c r="A629" s="473"/>
      <c r="B629" s="473"/>
      <c r="C629" s="473"/>
      <c r="D629" s="473"/>
      <c r="E629" s="473"/>
      <c r="F629" s="473"/>
      <c r="G629" s="473"/>
      <c r="H629" s="473"/>
      <c r="I629" s="473"/>
      <c r="J629" s="473"/>
      <c r="K629" s="473"/>
      <c r="L629" s="473"/>
      <c r="M629" s="473"/>
      <c r="N629" s="473"/>
      <c r="O629" s="473"/>
      <c r="P629" s="473"/>
      <c r="Q629" s="473"/>
      <c r="R629" s="473"/>
      <c r="S629" s="473"/>
      <c r="T629" s="473"/>
      <c r="U629" s="473"/>
      <c r="V629" s="473"/>
      <c r="W629" s="473"/>
      <c r="X629" s="473"/>
      <c r="Y629" s="473"/>
      <c r="Z629" s="473"/>
    </row>
    <row r="630" spans="1:26" ht="14.25" customHeight="1" x14ac:dyDescent="0.25">
      <c r="A630" s="473"/>
      <c r="B630" s="473"/>
      <c r="C630" s="473"/>
      <c r="D630" s="473"/>
      <c r="E630" s="473"/>
      <c r="F630" s="473"/>
      <c r="G630" s="473"/>
      <c r="H630" s="473"/>
      <c r="I630" s="473"/>
      <c r="J630" s="473"/>
      <c r="K630" s="473"/>
      <c r="L630" s="473"/>
      <c r="M630" s="473"/>
      <c r="N630" s="473"/>
      <c r="O630" s="473"/>
      <c r="P630" s="473"/>
      <c r="Q630" s="473"/>
      <c r="R630" s="473"/>
      <c r="S630" s="473"/>
      <c r="T630" s="473"/>
      <c r="U630" s="473"/>
      <c r="V630" s="473"/>
      <c r="W630" s="473"/>
      <c r="X630" s="473"/>
      <c r="Y630" s="473"/>
      <c r="Z630" s="473"/>
    </row>
    <row r="631" spans="1:26" ht="14.25" customHeight="1" x14ac:dyDescent="0.25">
      <c r="A631" s="473"/>
      <c r="B631" s="473"/>
      <c r="C631" s="473"/>
      <c r="D631" s="473"/>
      <c r="E631" s="473"/>
      <c r="F631" s="473"/>
      <c r="G631" s="473"/>
      <c r="H631" s="473"/>
      <c r="I631" s="473"/>
      <c r="J631" s="473"/>
      <c r="K631" s="473"/>
      <c r="L631" s="473"/>
      <c r="M631" s="473"/>
      <c r="N631" s="473"/>
      <c r="O631" s="473"/>
      <c r="P631" s="473"/>
      <c r="Q631" s="473"/>
      <c r="R631" s="473"/>
      <c r="S631" s="473"/>
      <c r="T631" s="473"/>
      <c r="U631" s="473"/>
      <c r="V631" s="473"/>
      <c r="W631" s="473"/>
      <c r="X631" s="473"/>
      <c r="Y631" s="473"/>
      <c r="Z631" s="473"/>
    </row>
    <row r="632" spans="1:26" ht="14.25" customHeight="1" x14ac:dyDescent="0.25">
      <c r="A632" s="473"/>
      <c r="B632" s="473"/>
      <c r="C632" s="473"/>
      <c r="D632" s="473"/>
      <c r="E632" s="473"/>
      <c r="F632" s="473"/>
      <c r="G632" s="473"/>
      <c r="H632" s="473"/>
      <c r="I632" s="473"/>
      <c r="J632" s="473"/>
      <c r="K632" s="473"/>
      <c r="L632" s="473"/>
      <c r="M632" s="473"/>
      <c r="N632" s="473"/>
      <c r="O632" s="473"/>
      <c r="P632" s="473"/>
      <c r="Q632" s="473"/>
      <c r="R632" s="473"/>
      <c r="S632" s="473"/>
      <c r="T632" s="473"/>
      <c r="U632" s="473"/>
      <c r="V632" s="473"/>
      <c r="W632" s="473"/>
      <c r="X632" s="473"/>
      <c r="Y632" s="473"/>
      <c r="Z632" s="473"/>
    </row>
    <row r="633" spans="1:26" ht="14.25" customHeight="1" x14ac:dyDescent="0.25">
      <c r="A633" s="473"/>
      <c r="B633" s="473"/>
      <c r="C633" s="473"/>
      <c r="D633" s="473"/>
      <c r="E633" s="473"/>
      <c r="F633" s="473"/>
      <c r="G633" s="473"/>
      <c r="H633" s="473"/>
      <c r="I633" s="473"/>
      <c r="J633" s="473"/>
      <c r="K633" s="473"/>
      <c r="L633" s="473"/>
      <c r="M633" s="473"/>
      <c r="N633" s="473"/>
      <c r="O633" s="473"/>
      <c r="P633" s="473"/>
      <c r="Q633" s="473"/>
      <c r="R633" s="473"/>
      <c r="S633" s="473"/>
      <c r="T633" s="473"/>
      <c r="U633" s="473"/>
      <c r="V633" s="473"/>
      <c r="W633" s="473"/>
      <c r="X633" s="473"/>
      <c r="Y633" s="473"/>
      <c r="Z633" s="473"/>
    </row>
    <row r="634" spans="1:26" ht="14.25" customHeight="1" x14ac:dyDescent="0.25">
      <c r="A634" s="473"/>
      <c r="B634" s="473"/>
      <c r="C634" s="473"/>
      <c r="D634" s="473"/>
      <c r="E634" s="473"/>
      <c r="F634" s="473"/>
      <c r="G634" s="473"/>
      <c r="H634" s="473"/>
      <c r="I634" s="473"/>
      <c r="J634" s="473"/>
      <c r="K634" s="473"/>
      <c r="L634" s="473"/>
      <c r="M634" s="473"/>
      <c r="N634" s="473"/>
      <c r="O634" s="473"/>
      <c r="P634" s="473"/>
      <c r="Q634" s="473"/>
      <c r="R634" s="473"/>
      <c r="S634" s="473"/>
      <c r="T634" s="473"/>
      <c r="U634" s="473"/>
      <c r="V634" s="473"/>
      <c r="W634" s="473"/>
      <c r="X634" s="473"/>
      <c r="Y634" s="473"/>
      <c r="Z634" s="473"/>
    </row>
    <row r="635" spans="1:26" ht="14.25" customHeight="1" x14ac:dyDescent="0.25">
      <c r="A635" s="473"/>
      <c r="B635" s="473"/>
      <c r="C635" s="473"/>
      <c r="D635" s="473"/>
      <c r="E635" s="473"/>
      <c r="F635" s="473"/>
      <c r="G635" s="473"/>
      <c r="H635" s="473"/>
      <c r="I635" s="473"/>
      <c r="J635" s="473"/>
      <c r="K635" s="473"/>
      <c r="L635" s="473"/>
      <c r="M635" s="473"/>
      <c r="N635" s="473"/>
      <c r="O635" s="473"/>
      <c r="P635" s="473"/>
      <c r="Q635" s="473"/>
      <c r="R635" s="473"/>
      <c r="S635" s="473"/>
      <c r="T635" s="473"/>
      <c r="U635" s="473"/>
      <c r="V635" s="473"/>
      <c r="W635" s="473"/>
      <c r="X635" s="473"/>
      <c r="Y635" s="473"/>
      <c r="Z635" s="473"/>
    </row>
    <row r="636" spans="1:26" ht="14.25" customHeight="1" x14ac:dyDescent="0.25">
      <c r="A636" s="473"/>
      <c r="B636" s="473"/>
      <c r="C636" s="473"/>
      <c r="D636" s="473"/>
      <c r="E636" s="473"/>
      <c r="F636" s="473"/>
      <c r="G636" s="473"/>
      <c r="H636" s="473"/>
      <c r="I636" s="473"/>
      <c r="J636" s="473"/>
      <c r="K636" s="473"/>
      <c r="L636" s="473"/>
      <c r="M636" s="473"/>
      <c r="N636" s="473"/>
      <c r="O636" s="473"/>
      <c r="P636" s="473"/>
      <c r="Q636" s="473"/>
      <c r="R636" s="473"/>
      <c r="S636" s="473"/>
      <c r="T636" s="473"/>
      <c r="U636" s="473"/>
      <c r="V636" s="473"/>
      <c r="W636" s="473"/>
      <c r="X636" s="473"/>
      <c r="Y636" s="473"/>
      <c r="Z636" s="473"/>
    </row>
    <row r="637" spans="1:26" ht="14.25" customHeight="1" x14ac:dyDescent="0.25">
      <c r="A637" s="473"/>
      <c r="B637" s="473"/>
      <c r="C637" s="473"/>
      <c r="D637" s="473"/>
      <c r="E637" s="473"/>
      <c r="F637" s="473"/>
      <c r="G637" s="473"/>
      <c r="H637" s="473"/>
      <c r="I637" s="473"/>
      <c r="J637" s="473"/>
      <c r="K637" s="473"/>
      <c r="L637" s="473"/>
      <c r="M637" s="473"/>
      <c r="N637" s="473"/>
      <c r="O637" s="473"/>
      <c r="P637" s="473"/>
      <c r="Q637" s="473"/>
      <c r="R637" s="473"/>
      <c r="S637" s="473"/>
      <c r="T637" s="473"/>
      <c r="U637" s="473"/>
      <c r="V637" s="473"/>
      <c r="W637" s="473"/>
      <c r="X637" s="473"/>
      <c r="Y637" s="473"/>
      <c r="Z637" s="473"/>
    </row>
    <row r="638" spans="1:26" ht="14.25" customHeight="1" x14ac:dyDescent="0.25">
      <c r="A638" s="473"/>
      <c r="B638" s="473"/>
      <c r="C638" s="473"/>
      <c r="D638" s="473"/>
      <c r="E638" s="473"/>
      <c r="F638" s="473"/>
      <c r="G638" s="473"/>
      <c r="H638" s="473"/>
      <c r="I638" s="473"/>
      <c r="J638" s="473"/>
      <c r="K638" s="473"/>
      <c r="L638" s="473"/>
      <c r="M638" s="473"/>
      <c r="N638" s="473"/>
      <c r="O638" s="473"/>
      <c r="P638" s="473"/>
      <c r="Q638" s="473"/>
      <c r="R638" s="473"/>
      <c r="S638" s="473"/>
      <c r="T638" s="473"/>
      <c r="U638" s="473"/>
      <c r="V638" s="473"/>
      <c r="W638" s="473"/>
      <c r="X638" s="473"/>
      <c r="Y638" s="473"/>
      <c r="Z638" s="473"/>
    </row>
    <row r="639" spans="1:26" ht="14.25" customHeight="1" x14ac:dyDescent="0.25">
      <c r="A639" s="473"/>
      <c r="B639" s="473"/>
      <c r="C639" s="473"/>
      <c r="D639" s="473"/>
      <c r="E639" s="473"/>
      <c r="F639" s="473"/>
      <c r="G639" s="473"/>
      <c r="H639" s="473"/>
      <c r="I639" s="473"/>
      <c r="J639" s="473"/>
      <c r="K639" s="473"/>
      <c r="L639" s="473"/>
      <c r="M639" s="473"/>
      <c r="N639" s="473"/>
      <c r="O639" s="473"/>
      <c r="P639" s="473"/>
      <c r="Q639" s="473"/>
      <c r="R639" s="473"/>
      <c r="S639" s="473"/>
      <c r="T639" s="473"/>
      <c r="U639" s="473"/>
      <c r="V639" s="473"/>
      <c r="W639" s="473"/>
      <c r="X639" s="473"/>
      <c r="Y639" s="473"/>
      <c r="Z639" s="473"/>
    </row>
    <row r="640" spans="1:26" ht="14.25" customHeight="1" x14ac:dyDescent="0.25">
      <c r="A640" s="473"/>
      <c r="B640" s="473"/>
      <c r="C640" s="473"/>
      <c r="D640" s="473"/>
      <c r="E640" s="473"/>
      <c r="F640" s="473"/>
      <c r="G640" s="473"/>
      <c r="H640" s="473"/>
      <c r="I640" s="473"/>
      <c r="J640" s="473"/>
      <c r="K640" s="473"/>
      <c r="L640" s="473"/>
      <c r="M640" s="473"/>
      <c r="N640" s="473"/>
      <c r="O640" s="473"/>
      <c r="P640" s="473"/>
      <c r="Q640" s="473"/>
      <c r="R640" s="473"/>
      <c r="S640" s="473"/>
      <c r="T640" s="473"/>
      <c r="U640" s="473"/>
      <c r="V640" s="473"/>
      <c r="W640" s="473"/>
      <c r="X640" s="473"/>
      <c r="Y640" s="473"/>
      <c r="Z640" s="473"/>
    </row>
    <row r="641" spans="1:26" ht="14.25" customHeight="1" x14ac:dyDescent="0.25">
      <c r="A641" s="473"/>
      <c r="B641" s="473"/>
      <c r="C641" s="473"/>
      <c r="D641" s="473"/>
      <c r="E641" s="473"/>
      <c r="F641" s="473"/>
      <c r="G641" s="473"/>
      <c r="H641" s="473"/>
      <c r="I641" s="473"/>
      <c r="J641" s="473"/>
      <c r="K641" s="473"/>
      <c r="L641" s="473"/>
      <c r="M641" s="473"/>
      <c r="N641" s="473"/>
      <c r="O641" s="473"/>
      <c r="P641" s="473"/>
      <c r="Q641" s="473"/>
      <c r="R641" s="473"/>
      <c r="S641" s="473"/>
      <c r="T641" s="473"/>
      <c r="U641" s="473"/>
      <c r="V641" s="473"/>
      <c r="W641" s="473"/>
      <c r="X641" s="473"/>
      <c r="Y641" s="473"/>
      <c r="Z641" s="473"/>
    </row>
    <row r="642" spans="1:26" ht="14.25" customHeight="1" x14ac:dyDescent="0.25">
      <c r="A642" s="473"/>
      <c r="B642" s="473"/>
      <c r="C642" s="473"/>
      <c r="D642" s="473"/>
      <c r="E642" s="473"/>
      <c r="F642" s="473"/>
      <c r="G642" s="473"/>
      <c r="H642" s="473"/>
      <c r="I642" s="473"/>
      <c r="J642" s="473"/>
      <c r="K642" s="473"/>
      <c r="L642" s="473"/>
      <c r="M642" s="473"/>
      <c r="N642" s="473"/>
      <c r="O642" s="473"/>
      <c r="P642" s="473"/>
      <c r="Q642" s="473"/>
      <c r="R642" s="473"/>
      <c r="S642" s="473"/>
      <c r="T642" s="473"/>
      <c r="U642" s="473"/>
      <c r="V642" s="473"/>
      <c r="W642" s="473"/>
      <c r="X642" s="473"/>
      <c r="Y642" s="473"/>
      <c r="Z642" s="473"/>
    </row>
    <row r="643" spans="1:26" ht="14.25" customHeight="1" x14ac:dyDescent="0.25">
      <c r="A643" s="473"/>
      <c r="B643" s="473"/>
      <c r="C643" s="473"/>
      <c r="D643" s="473"/>
      <c r="E643" s="473"/>
      <c r="F643" s="473"/>
      <c r="G643" s="473"/>
      <c r="H643" s="473"/>
      <c r="I643" s="473"/>
      <c r="J643" s="473"/>
      <c r="K643" s="473"/>
      <c r="L643" s="473"/>
      <c r="M643" s="473"/>
      <c r="N643" s="473"/>
      <c r="O643" s="473"/>
      <c r="P643" s="473"/>
      <c r="Q643" s="473"/>
      <c r="R643" s="473"/>
      <c r="S643" s="473"/>
      <c r="T643" s="473"/>
      <c r="U643" s="473"/>
      <c r="V643" s="473"/>
      <c r="W643" s="473"/>
      <c r="X643" s="473"/>
      <c r="Y643" s="473"/>
      <c r="Z643" s="473"/>
    </row>
    <row r="644" spans="1:26" ht="14.25" customHeight="1" x14ac:dyDescent="0.25">
      <c r="A644" s="473"/>
      <c r="B644" s="473"/>
      <c r="C644" s="473"/>
      <c r="D644" s="473"/>
      <c r="E644" s="473"/>
      <c r="F644" s="473"/>
      <c r="G644" s="473"/>
      <c r="H644" s="473"/>
      <c r="I644" s="473"/>
      <c r="J644" s="473"/>
      <c r="K644" s="473"/>
      <c r="L644" s="473"/>
      <c r="M644" s="473"/>
      <c r="N644" s="473"/>
      <c r="O644" s="473"/>
      <c r="P644" s="473"/>
      <c r="Q644" s="473"/>
      <c r="R644" s="473"/>
      <c r="S644" s="473"/>
      <c r="T644" s="473"/>
      <c r="U644" s="473"/>
      <c r="V644" s="473"/>
      <c r="W644" s="473"/>
      <c r="X644" s="473"/>
      <c r="Y644" s="473"/>
      <c r="Z644" s="473"/>
    </row>
    <row r="645" spans="1:26" ht="14.25" customHeight="1" x14ac:dyDescent="0.25">
      <c r="A645" s="473"/>
      <c r="B645" s="473"/>
      <c r="C645" s="473"/>
      <c r="D645" s="473"/>
      <c r="E645" s="473"/>
      <c r="F645" s="473"/>
      <c r="G645" s="473"/>
      <c r="H645" s="473"/>
      <c r="I645" s="473"/>
      <c r="J645" s="473"/>
      <c r="K645" s="473"/>
      <c r="L645" s="473"/>
      <c r="M645" s="473"/>
      <c r="N645" s="473"/>
      <c r="O645" s="473"/>
      <c r="P645" s="473"/>
      <c r="Q645" s="473"/>
      <c r="R645" s="473"/>
      <c r="S645" s="473"/>
      <c r="T645" s="473"/>
      <c r="U645" s="473"/>
      <c r="V645" s="473"/>
      <c r="W645" s="473"/>
      <c r="X645" s="473"/>
      <c r="Y645" s="473"/>
      <c r="Z645" s="473"/>
    </row>
    <row r="646" spans="1:26" ht="14.25" customHeight="1" x14ac:dyDescent="0.25">
      <c r="A646" s="473"/>
      <c r="B646" s="473"/>
      <c r="C646" s="473"/>
      <c r="D646" s="473"/>
      <c r="E646" s="473"/>
      <c r="F646" s="473"/>
      <c r="G646" s="473"/>
      <c r="H646" s="473"/>
      <c r="I646" s="473"/>
      <c r="J646" s="473"/>
      <c r="K646" s="473"/>
      <c r="L646" s="473"/>
      <c r="M646" s="473"/>
      <c r="N646" s="473"/>
      <c r="O646" s="473"/>
      <c r="P646" s="473"/>
      <c r="Q646" s="473"/>
      <c r="R646" s="473"/>
      <c r="S646" s="473"/>
      <c r="T646" s="473"/>
      <c r="U646" s="473"/>
      <c r="V646" s="473"/>
      <c r="W646" s="473"/>
      <c r="X646" s="473"/>
      <c r="Y646" s="473"/>
      <c r="Z646" s="473"/>
    </row>
    <row r="647" spans="1:26" ht="14.25" customHeight="1" x14ac:dyDescent="0.25">
      <c r="A647" s="473"/>
      <c r="B647" s="473"/>
      <c r="C647" s="473"/>
      <c r="D647" s="473"/>
      <c r="E647" s="473"/>
      <c r="F647" s="473"/>
      <c r="G647" s="473"/>
      <c r="H647" s="473"/>
      <c r="I647" s="473"/>
      <c r="J647" s="473"/>
      <c r="K647" s="473"/>
      <c r="L647" s="473"/>
      <c r="M647" s="473"/>
      <c r="N647" s="473"/>
      <c r="O647" s="473"/>
      <c r="P647" s="473"/>
      <c r="Q647" s="473"/>
      <c r="R647" s="473"/>
      <c r="S647" s="473"/>
      <c r="T647" s="473"/>
      <c r="U647" s="473"/>
      <c r="V647" s="473"/>
      <c r="W647" s="473"/>
      <c r="X647" s="473"/>
      <c r="Y647" s="473"/>
      <c r="Z647" s="473"/>
    </row>
    <row r="648" spans="1:26" ht="14.25" customHeight="1" x14ac:dyDescent="0.25">
      <c r="A648" s="473"/>
      <c r="B648" s="473"/>
      <c r="C648" s="473"/>
      <c r="D648" s="473"/>
      <c r="E648" s="473"/>
      <c r="F648" s="473"/>
      <c r="G648" s="473"/>
      <c r="H648" s="473"/>
      <c r="I648" s="473"/>
      <c r="J648" s="473"/>
      <c r="K648" s="473"/>
      <c r="L648" s="473"/>
      <c r="M648" s="473"/>
      <c r="N648" s="473"/>
      <c r="O648" s="473"/>
      <c r="P648" s="473"/>
      <c r="Q648" s="473"/>
      <c r="R648" s="473"/>
      <c r="S648" s="473"/>
      <c r="T648" s="473"/>
      <c r="U648" s="473"/>
      <c r="V648" s="473"/>
      <c r="W648" s="473"/>
      <c r="X648" s="473"/>
      <c r="Y648" s="473"/>
      <c r="Z648" s="473"/>
    </row>
    <row r="649" spans="1:26" ht="14.25" customHeight="1" x14ac:dyDescent="0.25">
      <c r="A649" s="473"/>
      <c r="B649" s="473"/>
      <c r="C649" s="473"/>
      <c r="D649" s="473"/>
      <c r="E649" s="473"/>
      <c r="F649" s="473"/>
      <c r="G649" s="473"/>
      <c r="H649" s="473"/>
      <c r="I649" s="473"/>
      <c r="J649" s="473"/>
      <c r="K649" s="473"/>
      <c r="L649" s="473"/>
      <c r="M649" s="473"/>
      <c r="N649" s="473"/>
      <c r="O649" s="473"/>
      <c r="P649" s="473"/>
      <c r="Q649" s="473"/>
      <c r="R649" s="473"/>
      <c r="S649" s="473"/>
      <c r="T649" s="473"/>
      <c r="U649" s="473"/>
      <c r="V649" s="473"/>
      <c r="W649" s="473"/>
      <c r="X649" s="473"/>
      <c r="Y649" s="473"/>
      <c r="Z649" s="473"/>
    </row>
    <row r="650" spans="1:26" ht="14.25" customHeight="1" x14ac:dyDescent="0.25">
      <c r="A650" s="473"/>
      <c r="B650" s="473"/>
      <c r="C650" s="473"/>
      <c r="D650" s="473"/>
      <c r="E650" s="473"/>
      <c r="F650" s="473"/>
      <c r="G650" s="473"/>
      <c r="H650" s="473"/>
      <c r="I650" s="473"/>
      <c r="J650" s="473"/>
      <c r="K650" s="473"/>
      <c r="L650" s="473"/>
      <c r="M650" s="473"/>
      <c r="N650" s="473"/>
      <c r="O650" s="473"/>
      <c r="P650" s="473"/>
      <c r="Q650" s="473"/>
      <c r="R650" s="473"/>
      <c r="S650" s="473"/>
      <c r="T650" s="473"/>
      <c r="U650" s="473"/>
      <c r="V650" s="473"/>
      <c r="W650" s="473"/>
      <c r="X650" s="473"/>
      <c r="Y650" s="473"/>
      <c r="Z650" s="473"/>
    </row>
    <row r="651" spans="1:26" ht="14.25" customHeight="1" x14ac:dyDescent="0.25">
      <c r="A651" s="473"/>
      <c r="B651" s="473"/>
      <c r="C651" s="473"/>
      <c r="D651" s="473"/>
      <c r="E651" s="473"/>
      <c r="F651" s="473"/>
      <c r="G651" s="473"/>
      <c r="H651" s="473"/>
      <c r="I651" s="473"/>
      <c r="J651" s="473"/>
      <c r="K651" s="473"/>
      <c r="L651" s="473"/>
      <c r="M651" s="473"/>
      <c r="N651" s="473"/>
      <c r="O651" s="473"/>
      <c r="P651" s="473"/>
      <c r="Q651" s="473"/>
      <c r="R651" s="473"/>
      <c r="S651" s="473"/>
      <c r="T651" s="473"/>
      <c r="U651" s="473"/>
      <c r="V651" s="473"/>
      <c r="W651" s="473"/>
      <c r="X651" s="473"/>
      <c r="Y651" s="473"/>
      <c r="Z651" s="473"/>
    </row>
    <row r="652" spans="1:26" ht="14.25" customHeight="1" x14ac:dyDescent="0.25">
      <c r="A652" s="473"/>
      <c r="B652" s="473"/>
      <c r="C652" s="473"/>
      <c r="D652" s="473"/>
      <c r="E652" s="473"/>
      <c r="F652" s="473"/>
      <c r="G652" s="473"/>
      <c r="H652" s="473"/>
      <c r="I652" s="473"/>
      <c r="J652" s="473"/>
      <c r="K652" s="473"/>
      <c r="L652" s="473"/>
      <c r="M652" s="473"/>
      <c r="N652" s="473"/>
      <c r="O652" s="473"/>
      <c r="P652" s="473"/>
      <c r="Q652" s="473"/>
      <c r="R652" s="473"/>
      <c r="S652" s="473"/>
      <c r="T652" s="473"/>
      <c r="U652" s="473"/>
      <c r="V652" s="473"/>
      <c r="W652" s="473"/>
      <c r="X652" s="473"/>
      <c r="Y652" s="473"/>
      <c r="Z652" s="473"/>
    </row>
    <row r="653" spans="1:26" ht="14.25" customHeight="1" x14ac:dyDescent="0.25">
      <c r="A653" s="473"/>
      <c r="B653" s="473"/>
      <c r="C653" s="473"/>
      <c r="D653" s="473"/>
      <c r="E653" s="473"/>
      <c r="F653" s="473"/>
      <c r="G653" s="473"/>
      <c r="H653" s="473"/>
      <c r="I653" s="473"/>
      <c r="J653" s="473"/>
      <c r="K653" s="473"/>
      <c r="L653" s="473"/>
      <c r="M653" s="473"/>
      <c r="N653" s="473"/>
      <c r="O653" s="473"/>
      <c r="P653" s="473"/>
      <c r="Q653" s="473"/>
      <c r="R653" s="473"/>
      <c r="S653" s="473"/>
      <c r="T653" s="473"/>
      <c r="U653" s="473"/>
      <c r="V653" s="473"/>
      <c r="W653" s="473"/>
      <c r="X653" s="473"/>
      <c r="Y653" s="473"/>
      <c r="Z653" s="473"/>
    </row>
    <row r="654" spans="1:26" ht="14.25" customHeight="1" x14ac:dyDescent="0.25">
      <c r="A654" s="473"/>
      <c r="B654" s="473"/>
      <c r="C654" s="473"/>
      <c r="D654" s="473"/>
      <c r="E654" s="473"/>
      <c r="F654" s="473"/>
      <c r="G654" s="473"/>
      <c r="H654" s="473"/>
      <c r="I654" s="473"/>
      <c r="J654" s="473"/>
      <c r="K654" s="473"/>
      <c r="L654" s="473"/>
      <c r="M654" s="473"/>
      <c r="N654" s="473"/>
      <c r="O654" s="473"/>
      <c r="P654" s="473"/>
      <c r="Q654" s="473"/>
      <c r="R654" s="473"/>
      <c r="S654" s="473"/>
      <c r="T654" s="473"/>
      <c r="U654" s="473"/>
      <c r="V654" s="473"/>
      <c r="W654" s="473"/>
      <c r="X654" s="473"/>
      <c r="Y654" s="473"/>
      <c r="Z654" s="473"/>
    </row>
    <row r="655" spans="1:26" ht="14.25" customHeight="1" x14ac:dyDescent="0.25">
      <c r="A655" s="473"/>
      <c r="B655" s="473"/>
      <c r="C655" s="473"/>
      <c r="D655" s="473"/>
      <c r="E655" s="473"/>
      <c r="F655" s="473"/>
      <c r="G655" s="473"/>
      <c r="H655" s="473"/>
      <c r="I655" s="473"/>
      <c r="J655" s="473"/>
      <c r="K655" s="473"/>
      <c r="L655" s="473"/>
      <c r="M655" s="473"/>
      <c r="N655" s="473"/>
      <c r="O655" s="473"/>
      <c r="P655" s="473"/>
      <c r="Q655" s="473"/>
      <c r="R655" s="473"/>
      <c r="S655" s="473"/>
      <c r="T655" s="473"/>
      <c r="U655" s="473"/>
      <c r="V655" s="473"/>
      <c r="W655" s="473"/>
      <c r="X655" s="473"/>
      <c r="Y655" s="473"/>
      <c r="Z655" s="473"/>
    </row>
    <row r="656" spans="1:26" ht="14.25" customHeight="1" x14ac:dyDescent="0.25">
      <c r="A656" s="473"/>
      <c r="B656" s="473"/>
      <c r="C656" s="473"/>
      <c r="D656" s="473"/>
      <c r="E656" s="473"/>
      <c r="F656" s="473"/>
      <c r="G656" s="473"/>
      <c r="H656" s="473"/>
      <c r="I656" s="473"/>
      <c r="J656" s="473"/>
      <c r="K656" s="473"/>
      <c r="L656" s="473"/>
      <c r="M656" s="473"/>
      <c r="N656" s="473"/>
      <c r="O656" s="473"/>
      <c r="P656" s="473"/>
      <c r="Q656" s="473"/>
      <c r="R656" s="473"/>
      <c r="S656" s="473"/>
      <c r="T656" s="473"/>
      <c r="U656" s="473"/>
      <c r="V656" s="473"/>
      <c r="W656" s="473"/>
      <c r="X656" s="473"/>
      <c r="Y656" s="473"/>
      <c r="Z656" s="473"/>
    </row>
    <row r="657" spans="1:26" ht="14.25" customHeight="1" x14ac:dyDescent="0.25">
      <c r="A657" s="473"/>
      <c r="B657" s="473"/>
      <c r="C657" s="473"/>
      <c r="D657" s="473"/>
      <c r="E657" s="473"/>
      <c r="F657" s="473"/>
      <c r="G657" s="473"/>
      <c r="H657" s="473"/>
      <c r="I657" s="473"/>
      <c r="J657" s="473"/>
      <c r="K657" s="473"/>
      <c r="L657" s="473"/>
      <c r="M657" s="473"/>
      <c r="N657" s="473"/>
      <c r="O657" s="473"/>
      <c r="P657" s="473"/>
      <c r="Q657" s="473"/>
      <c r="R657" s="473"/>
      <c r="S657" s="473"/>
      <c r="T657" s="473"/>
      <c r="U657" s="473"/>
      <c r="V657" s="473"/>
      <c r="W657" s="473"/>
      <c r="X657" s="473"/>
      <c r="Y657" s="473"/>
      <c r="Z657" s="473"/>
    </row>
    <row r="658" spans="1:26" ht="14.25" customHeight="1" x14ac:dyDescent="0.25">
      <c r="A658" s="473"/>
      <c r="B658" s="473"/>
      <c r="C658" s="473"/>
      <c r="D658" s="473"/>
      <c r="E658" s="473"/>
      <c r="F658" s="473"/>
      <c r="G658" s="473"/>
      <c r="H658" s="473"/>
      <c r="I658" s="473"/>
      <c r="J658" s="473"/>
      <c r="K658" s="473"/>
      <c r="L658" s="473"/>
      <c r="M658" s="473"/>
      <c r="N658" s="473"/>
      <c r="O658" s="473"/>
      <c r="P658" s="473"/>
      <c r="Q658" s="473"/>
      <c r="R658" s="473"/>
      <c r="S658" s="473"/>
      <c r="T658" s="473"/>
      <c r="U658" s="473"/>
      <c r="V658" s="473"/>
      <c r="W658" s="473"/>
      <c r="X658" s="473"/>
      <c r="Y658" s="473"/>
      <c r="Z658" s="473"/>
    </row>
    <row r="659" spans="1:26" ht="14.25" customHeight="1" x14ac:dyDescent="0.25">
      <c r="A659" s="473"/>
      <c r="B659" s="473"/>
      <c r="C659" s="473"/>
      <c r="D659" s="473"/>
      <c r="E659" s="473"/>
      <c r="F659" s="473"/>
      <c r="G659" s="473"/>
      <c r="H659" s="473"/>
      <c r="I659" s="473"/>
      <c r="J659" s="473"/>
      <c r="K659" s="473"/>
      <c r="L659" s="473"/>
      <c r="M659" s="473"/>
      <c r="N659" s="473"/>
      <c r="O659" s="473"/>
      <c r="P659" s="473"/>
      <c r="Q659" s="473"/>
      <c r="R659" s="473"/>
      <c r="S659" s="473"/>
      <c r="T659" s="473"/>
      <c r="U659" s="473"/>
      <c r="V659" s="473"/>
      <c r="W659" s="473"/>
      <c r="X659" s="473"/>
      <c r="Y659" s="473"/>
      <c r="Z659" s="473"/>
    </row>
    <row r="660" spans="1:26" ht="14.25" customHeight="1" x14ac:dyDescent="0.25">
      <c r="A660" s="473"/>
      <c r="B660" s="473"/>
      <c r="C660" s="473"/>
      <c r="D660" s="473"/>
      <c r="E660" s="473"/>
      <c r="F660" s="473"/>
      <c r="G660" s="473"/>
      <c r="H660" s="473"/>
      <c r="I660" s="473"/>
      <c r="J660" s="473"/>
      <c r="K660" s="473"/>
      <c r="L660" s="473"/>
      <c r="M660" s="473"/>
      <c r="N660" s="473"/>
      <c r="O660" s="473"/>
      <c r="P660" s="473"/>
      <c r="Q660" s="473"/>
      <c r="R660" s="473"/>
      <c r="S660" s="473"/>
      <c r="T660" s="473"/>
      <c r="U660" s="473"/>
      <c r="V660" s="473"/>
      <c r="W660" s="473"/>
      <c r="X660" s="473"/>
      <c r="Y660" s="473"/>
      <c r="Z660" s="473"/>
    </row>
    <row r="661" spans="1:26" ht="14.25" customHeight="1" x14ac:dyDescent="0.25">
      <c r="A661" s="473"/>
      <c r="B661" s="473"/>
      <c r="C661" s="473"/>
      <c r="D661" s="473"/>
      <c r="E661" s="473"/>
      <c r="F661" s="473"/>
      <c r="G661" s="473"/>
      <c r="H661" s="473"/>
      <c r="I661" s="473"/>
      <c r="J661" s="473"/>
      <c r="K661" s="473"/>
      <c r="L661" s="473"/>
      <c r="M661" s="473"/>
      <c r="N661" s="473"/>
      <c r="O661" s="473"/>
      <c r="P661" s="473"/>
      <c r="Q661" s="473"/>
      <c r="R661" s="473"/>
      <c r="S661" s="473"/>
      <c r="T661" s="473"/>
      <c r="U661" s="473"/>
      <c r="V661" s="473"/>
      <c r="W661" s="473"/>
      <c r="X661" s="473"/>
      <c r="Y661" s="473"/>
      <c r="Z661" s="473"/>
    </row>
    <row r="662" spans="1:26" ht="14.25" customHeight="1" x14ac:dyDescent="0.25">
      <c r="A662" s="473"/>
      <c r="B662" s="473"/>
      <c r="C662" s="473"/>
      <c r="D662" s="473"/>
      <c r="E662" s="473"/>
      <c r="F662" s="473"/>
      <c r="G662" s="473"/>
      <c r="H662" s="473"/>
      <c r="I662" s="473"/>
      <c r="J662" s="473"/>
      <c r="K662" s="473"/>
      <c r="L662" s="473"/>
      <c r="M662" s="473"/>
      <c r="N662" s="473"/>
      <c r="O662" s="473"/>
      <c r="P662" s="473"/>
      <c r="Q662" s="473"/>
      <c r="R662" s="473"/>
      <c r="S662" s="473"/>
      <c r="T662" s="473"/>
      <c r="U662" s="473"/>
      <c r="V662" s="473"/>
      <c r="W662" s="473"/>
      <c r="X662" s="473"/>
      <c r="Y662" s="473"/>
      <c r="Z662" s="473"/>
    </row>
    <row r="663" spans="1:26" ht="14.25" customHeight="1" x14ac:dyDescent="0.25">
      <c r="A663" s="473"/>
      <c r="B663" s="473"/>
      <c r="C663" s="473"/>
      <c r="D663" s="473"/>
      <c r="E663" s="473"/>
      <c r="F663" s="473"/>
      <c r="G663" s="473"/>
      <c r="H663" s="473"/>
      <c r="I663" s="473"/>
      <c r="J663" s="473"/>
      <c r="K663" s="473"/>
      <c r="L663" s="473"/>
      <c r="M663" s="473"/>
      <c r="N663" s="473"/>
      <c r="O663" s="473"/>
      <c r="P663" s="473"/>
      <c r="Q663" s="473"/>
      <c r="R663" s="473"/>
      <c r="S663" s="473"/>
      <c r="T663" s="473"/>
      <c r="U663" s="473"/>
      <c r="V663" s="473"/>
      <c r="W663" s="473"/>
      <c r="X663" s="473"/>
      <c r="Y663" s="473"/>
      <c r="Z663" s="473"/>
    </row>
    <row r="664" spans="1:26" ht="14.25" customHeight="1" x14ac:dyDescent="0.25">
      <c r="A664" s="473"/>
      <c r="B664" s="473"/>
      <c r="C664" s="473"/>
      <c r="D664" s="473"/>
      <c r="E664" s="473"/>
      <c r="F664" s="473"/>
      <c r="G664" s="473"/>
      <c r="H664" s="473"/>
      <c r="I664" s="473"/>
      <c r="J664" s="473"/>
      <c r="K664" s="473"/>
      <c r="L664" s="473"/>
      <c r="M664" s="473"/>
      <c r="N664" s="473"/>
      <c r="O664" s="473"/>
      <c r="P664" s="473"/>
      <c r="Q664" s="473"/>
      <c r="R664" s="473"/>
      <c r="S664" s="473"/>
      <c r="T664" s="473"/>
      <c r="U664" s="473"/>
      <c r="V664" s="473"/>
      <c r="W664" s="473"/>
      <c r="X664" s="473"/>
      <c r="Y664" s="473"/>
      <c r="Z664" s="473"/>
    </row>
    <row r="665" spans="1:26" ht="14.25" customHeight="1" x14ac:dyDescent="0.25">
      <c r="A665" s="473"/>
      <c r="B665" s="473"/>
      <c r="C665" s="473"/>
      <c r="D665" s="473"/>
      <c r="E665" s="473"/>
      <c r="F665" s="473"/>
      <c r="G665" s="473"/>
      <c r="H665" s="473"/>
      <c r="I665" s="473"/>
      <c r="J665" s="473"/>
      <c r="K665" s="473"/>
      <c r="L665" s="473"/>
      <c r="M665" s="473"/>
      <c r="N665" s="473"/>
      <c r="O665" s="473"/>
      <c r="P665" s="473"/>
      <c r="Q665" s="473"/>
      <c r="R665" s="473"/>
      <c r="S665" s="473"/>
      <c r="T665" s="473"/>
      <c r="U665" s="473"/>
      <c r="V665" s="473"/>
      <c r="W665" s="473"/>
      <c r="X665" s="473"/>
      <c r="Y665" s="473"/>
      <c r="Z665" s="473"/>
    </row>
    <row r="666" spans="1:26" ht="14.25" customHeight="1" x14ac:dyDescent="0.25">
      <c r="A666" s="473"/>
      <c r="B666" s="473"/>
      <c r="C666" s="473"/>
      <c r="D666" s="473"/>
      <c r="E666" s="473"/>
      <c r="F666" s="473"/>
      <c r="G666" s="473"/>
      <c r="H666" s="473"/>
      <c r="I666" s="473"/>
      <c r="J666" s="473"/>
      <c r="K666" s="473"/>
      <c r="L666" s="473"/>
      <c r="M666" s="473"/>
      <c r="N666" s="473"/>
      <c r="O666" s="473"/>
      <c r="P666" s="473"/>
      <c r="Q666" s="473"/>
      <c r="R666" s="473"/>
      <c r="S666" s="473"/>
      <c r="T666" s="473"/>
      <c r="U666" s="473"/>
      <c r="V666" s="473"/>
      <c r="W666" s="473"/>
      <c r="X666" s="473"/>
      <c r="Y666" s="473"/>
      <c r="Z666" s="473"/>
    </row>
    <row r="667" spans="1:26" ht="14.25" customHeight="1" x14ac:dyDescent="0.25">
      <c r="A667" s="473"/>
      <c r="B667" s="473"/>
      <c r="C667" s="473"/>
      <c r="D667" s="473"/>
      <c r="E667" s="473"/>
      <c r="F667" s="473"/>
      <c r="G667" s="473"/>
      <c r="H667" s="473"/>
      <c r="I667" s="473"/>
      <c r="J667" s="473"/>
      <c r="K667" s="473"/>
      <c r="L667" s="473"/>
      <c r="M667" s="473"/>
      <c r="N667" s="473"/>
      <c r="O667" s="473"/>
      <c r="P667" s="473"/>
      <c r="Q667" s="473"/>
      <c r="R667" s="473"/>
      <c r="S667" s="473"/>
      <c r="T667" s="473"/>
      <c r="U667" s="473"/>
      <c r="V667" s="473"/>
      <c r="W667" s="473"/>
      <c r="X667" s="473"/>
      <c r="Y667" s="473"/>
      <c r="Z667" s="473"/>
    </row>
    <row r="668" spans="1:26" ht="14.25" customHeight="1" x14ac:dyDescent="0.25">
      <c r="A668" s="473"/>
      <c r="B668" s="473"/>
      <c r="C668" s="473"/>
      <c r="D668" s="473"/>
      <c r="E668" s="473"/>
      <c r="F668" s="473"/>
      <c r="G668" s="473"/>
      <c r="H668" s="473"/>
      <c r="I668" s="473"/>
      <c r="J668" s="473"/>
      <c r="K668" s="473"/>
      <c r="L668" s="473"/>
      <c r="M668" s="473"/>
      <c r="N668" s="473"/>
      <c r="O668" s="473"/>
      <c r="P668" s="473"/>
      <c r="Q668" s="473"/>
      <c r="R668" s="473"/>
      <c r="S668" s="473"/>
      <c r="T668" s="473"/>
      <c r="U668" s="473"/>
      <c r="V668" s="473"/>
      <c r="W668" s="473"/>
      <c r="X668" s="473"/>
      <c r="Y668" s="473"/>
      <c r="Z668" s="473"/>
    </row>
    <row r="669" spans="1:26" ht="14.25" customHeight="1" x14ac:dyDescent="0.25">
      <c r="A669" s="473"/>
      <c r="B669" s="473"/>
      <c r="C669" s="473"/>
      <c r="D669" s="473"/>
      <c r="E669" s="473"/>
      <c r="F669" s="473"/>
      <c r="G669" s="473"/>
      <c r="H669" s="473"/>
      <c r="I669" s="473"/>
      <c r="J669" s="473"/>
      <c r="K669" s="473"/>
      <c r="L669" s="473"/>
      <c r="M669" s="473"/>
      <c r="N669" s="473"/>
      <c r="O669" s="473"/>
      <c r="P669" s="473"/>
      <c r="Q669" s="473"/>
      <c r="R669" s="473"/>
      <c r="S669" s="473"/>
      <c r="T669" s="473"/>
      <c r="U669" s="473"/>
      <c r="V669" s="473"/>
      <c r="W669" s="473"/>
      <c r="X669" s="473"/>
      <c r="Y669" s="473"/>
      <c r="Z669" s="473"/>
    </row>
    <row r="670" spans="1:26" ht="14.25" customHeight="1" x14ac:dyDescent="0.25">
      <c r="A670" s="473"/>
      <c r="B670" s="473"/>
      <c r="C670" s="473"/>
      <c r="D670" s="473"/>
      <c r="E670" s="473"/>
      <c r="F670" s="473"/>
      <c r="G670" s="473"/>
      <c r="H670" s="473"/>
      <c r="I670" s="473"/>
      <c r="J670" s="473"/>
      <c r="K670" s="473"/>
      <c r="L670" s="473"/>
      <c r="M670" s="473"/>
      <c r="N670" s="473"/>
      <c r="O670" s="473"/>
      <c r="P670" s="473"/>
      <c r="Q670" s="473"/>
      <c r="R670" s="473"/>
      <c r="S670" s="473"/>
      <c r="T670" s="473"/>
      <c r="U670" s="473"/>
      <c r="V670" s="473"/>
      <c r="W670" s="473"/>
      <c r="X670" s="473"/>
      <c r="Y670" s="473"/>
      <c r="Z670" s="473"/>
    </row>
    <row r="671" spans="1:26" ht="14.25" customHeight="1" x14ac:dyDescent="0.25">
      <c r="A671" s="473"/>
      <c r="B671" s="473"/>
      <c r="C671" s="473"/>
      <c r="D671" s="473"/>
      <c r="E671" s="473"/>
      <c r="F671" s="473"/>
      <c r="G671" s="473"/>
      <c r="H671" s="473"/>
      <c r="I671" s="473"/>
      <c r="J671" s="473"/>
      <c r="K671" s="473"/>
      <c r="L671" s="473"/>
      <c r="M671" s="473"/>
      <c r="N671" s="473"/>
      <c r="O671" s="473"/>
      <c r="P671" s="473"/>
      <c r="Q671" s="473"/>
      <c r="R671" s="473"/>
      <c r="S671" s="473"/>
      <c r="T671" s="473"/>
      <c r="U671" s="473"/>
      <c r="V671" s="473"/>
      <c r="W671" s="473"/>
      <c r="X671" s="473"/>
      <c r="Y671" s="473"/>
      <c r="Z671" s="473"/>
    </row>
    <row r="672" spans="1:26" ht="14.25" customHeight="1" x14ac:dyDescent="0.25">
      <c r="A672" s="473"/>
      <c r="B672" s="473"/>
      <c r="C672" s="473"/>
      <c r="D672" s="473"/>
      <c r="E672" s="473"/>
      <c r="F672" s="473"/>
      <c r="G672" s="473"/>
      <c r="H672" s="473"/>
      <c r="I672" s="473"/>
      <c r="J672" s="473"/>
      <c r="K672" s="473"/>
      <c r="L672" s="473"/>
      <c r="M672" s="473"/>
      <c r="N672" s="473"/>
      <c r="O672" s="473"/>
      <c r="P672" s="473"/>
      <c r="Q672" s="473"/>
      <c r="R672" s="473"/>
      <c r="S672" s="473"/>
      <c r="T672" s="473"/>
      <c r="U672" s="473"/>
      <c r="V672" s="473"/>
      <c r="W672" s="473"/>
      <c r="X672" s="473"/>
      <c r="Y672" s="473"/>
      <c r="Z672" s="473"/>
    </row>
    <row r="673" spans="1:26" ht="14.25" customHeight="1" x14ac:dyDescent="0.25">
      <c r="A673" s="473"/>
      <c r="B673" s="473"/>
      <c r="C673" s="473"/>
      <c r="D673" s="473"/>
      <c r="E673" s="473"/>
      <c r="F673" s="473"/>
      <c r="G673" s="473"/>
      <c r="H673" s="473"/>
      <c r="I673" s="473"/>
      <c r="J673" s="473"/>
      <c r="K673" s="473"/>
      <c r="L673" s="473"/>
      <c r="M673" s="473"/>
      <c r="N673" s="473"/>
      <c r="O673" s="473"/>
      <c r="P673" s="473"/>
      <c r="Q673" s="473"/>
      <c r="R673" s="473"/>
      <c r="S673" s="473"/>
      <c r="T673" s="473"/>
      <c r="U673" s="473"/>
      <c r="V673" s="473"/>
      <c r="W673" s="473"/>
      <c r="X673" s="473"/>
      <c r="Y673" s="473"/>
      <c r="Z673" s="473"/>
    </row>
    <row r="674" spans="1:26" ht="14.25" customHeight="1" x14ac:dyDescent="0.25">
      <c r="A674" s="473"/>
      <c r="B674" s="473"/>
      <c r="C674" s="473"/>
      <c r="D674" s="473"/>
      <c r="E674" s="473"/>
      <c r="F674" s="473"/>
      <c r="G674" s="473"/>
      <c r="H674" s="473"/>
      <c r="I674" s="473"/>
      <c r="J674" s="473"/>
      <c r="K674" s="473"/>
      <c r="L674" s="473"/>
      <c r="M674" s="473"/>
      <c r="N674" s="473"/>
      <c r="O674" s="473"/>
      <c r="P674" s="473"/>
      <c r="Q674" s="473"/>
      <c r="R674" s="473"/>
      <c r="S674" s="473"/>
      <c r="T674" s="473"/>
      <c r="U674" s="473"/>
      <c r="V674" s="473"/>
      <c r="W674" s="473"/>
      <c r="X674" s="473"/>
      <c r="Y674" s="473"/>
      <c r="Z674" s="473"/>
    </row>
    <row r="675" spans="1:26" ht="14.25" customHeight="1" x14ac:dyDescent="0.25">
      <c r="A675" s="473"/>
      <c r="B675" s="473"/>
      <c r="C675" s="473"/>
      <c r="D675" s="473"/>
      <c r="E675" s="473"/>
      <c r="F675" s="473"/>
      <c r="G675" s="473"/>
      <c r="H675" s="473"/>
      <c r="I675" s="473"/>
      <c r="J675" s="473"/>
      <c r="K675" s="473"/>
      <c r="L675" s="473"/>
      <c r="M675" s="473"/>
      <c r="N675" s="473"/>
      <c r="O675" s="473"/>
      <c r="P675" s="473"/>
      <c r="Q675" s="473"/>
      <c r="R675" s="473"/>
      <c r="S675" s="473"/>
      <c r="T675" s="473"/>
      <c r="U675" s="473"/>
      <c r="V675" s="473"/>
      <c r="W675" s="473"/>
      <c r="X675" s="473"/>
      <c r="Y675" s="473"/>
      <c r="Z675" s="473"/>
    </row>
    <row r="676" spans="1:26" ht="14.25" customHeight="1" x14ac:dyDescent="0.25">
      <c r="A676" s="473"/>
      <c r="B676" s="473"/>
      <c r="C676" s="473"/>
      <c r="D676" s="473"/>
      <c r="E676" s="473"/>
      <c r="F676" s="473"/>
      <c r="G676" s="473"/>
      <c r="H676" s="473"/>
      <c r="I676" s="473"/>
      <c r="J676" s="473"/>
      <c r="K676" s="473"/>
      <c r="L676" s="473"/>
      <c r="M676" s="473"/>
      <c r="N676" s="473"/>
      <c r="O676" s="473"/>
      <c r="P676" s="473"/>
      <c r="Q676" s="473"/>
      <c r="R676" s="473"/>
      <c r="S676" s="473"/>
      <c r="T676" s="473"/>
      <c r="U676" s="473"/>
      <c r="V676" s="473"/>
      <c r="W676" s="473"/>
      <c r="X676" s="473"/>
      <c r="Y676" s="473"/>
      <c r="Z676" s="473"/>
    </row>
    <row r="677" spans="1:26" ht="14.25" customHeight="1" x14ac:dyDescent="0.25">
      <c r="A677" s="473"/>
      <c r="B677" s="473"/>
      <c r="C677" s="473"/>
      <c r="D677" s="473"/>
      <c r="E677" s="473"/>
      <c r="F677" s="473"/>
      <c r="G677" s="473"/>
      <c r="H677" s="473"/>
      <c r="I677" s="473"/>
      <c r="J677" s="473"/>
      <c r="K677" s="473"/>
      <c r="L677" s="473"/>
      <c r="M677" s="473"/>
      <c r="N677" s="473"/>
      <c r="O677" s="473"/>
      <c r="P677" s="473"/>
      <c r="Q677" s="473"/>
      <c r="R677" s="473"/>
      <c r="S677" s="473"/>
      <c r="T677" s="473"/>
      <c r="U677" s="473"/>
      <c r="V677" s="473"/>
      <c r="W677" s="473"/>
      <c r="X677" s="473"/>
      <c r="Y677" s="473"/>
      <c r="Z677" s="473"/>
    </row>
    <row r="678" spans="1:26" ht="14.25" customHeight="1" x14ac:dyDescent="0.25">
      <c r="A678" s="473"/>
      <c r="B678" s="473"/>
      <c r="C678" s="473"/>
      <c r="D678" s="473"/>
      <c r="E678" s="473"/>
      <c r="F678" s="473"/>
      <c r="G678" s="473"/>
      <c r="H678" s="473"/>
      <c r="I678" s="473"/>
      <c r="J678" s="473"/>
      <c r="K678" s="473"/>
      <c r="L678" s="473"/>
      <c r="M678" s="473"/>
      <c r="N678" s="473"/>
      <c r="O678" s="473"/>
      <c r="P678" s="473"/>
      <c r="Q678" s="473"/>
      <c r="R678" s="473"/>
      <c r="S678" s="473"/>
      <c r="T678" s="473"/>
      <c r="U678" s="473"/>
      <c r="V678" s="473"/>
      <c r="W678" s="473"/>
      <c r="X678" s="473"/>
      <c r="Y678" s="473"/>
      <c r="Z678" s="473"/>
    </row>
    <row r="679" spans="1:26" ht="14.25" customHeight="1" x14ac:dyDescent="0.25">
      <c r="A679" s="473"/>
      <c r="B679" s="473"/>
      <c r="C679" s="473"/>
      <c r="D679" s="473"/>
      <c r="E679" s="473"/>
      <c r="F679" s="473"/>
      <c r="G679" s="473"/>
      <c r="H679" s="473"/>
      <c r="I679" s="473"/>
      <c r="J679" s="473"/>
      <c r="K679" s="473"/>
      <c r="L679" s="473"/>
      <c r="M679" s="473"/>
      <c r="N679" s="473"/>
      <c r="O679" s="473"/>
      <c r="P679" s="473"/>
      <c r="Q679" s="473"/>
      <c r="R679" s="473"/>
      <c r="S679" s="473"/>
      <c r="T679" s="473"/>
      <c r="U679" s="473"/>
      <c r="V679" s="473"/>
      <c r="W679" s="473"/>
      <c r="X679" s="473"/>
      <c r="Y679" s="473"/>
      <c r="Z679" s="473"/>
    </row>
    <row r="680" spans="1:26" ht="14.25" customHeight="1" x14ac:dyDescent="0.25">
      <c r="A680" s="473"/>
      <c r="B680" s="473"/>
      <c r="C680" s="473"/>
      <c r="D680" s="473"/>
      <c r="E680" s="473"/>
      <c r="F680" s="473"/>
      <c r="G680" s="473"/>
      <c r="H680" s="473"/>
      <c r="I680" s="473"/>
      <c r="J680" s="473"/>
      <c r="K680" s="473"/>
      <c r="L680" s="473"/>
      <c r="M680" s="473"/>
      <c r="N680" s="473"/>
      <c r="O680" s="473"/>
      <c r="P680" s="473"/>
      <c r="Q680" s="473"/>
      <c r="R680" s="473"/>
      <c r="S680" s="473"/>
      <c r="T680" s="473"/>
      <c r="U680" s="473"/>
      <c r="V680" s="473"/>
      <c r="W680" s="473"/>
      <c r="X680" s="473"/>
      <c r="Y680" s="473"/>
      <c r="Z680" s="473"/>
    </row>
    <row r="681" spans="1:26" ht="14.25" customHeight="1" x14ac:dyDescent="0.25">
      <c r="A681" s="473"/>
      <c r="B681" s="473"/>
      <c r="C681" s="473"/>
      <c r="D681" s="473"/>
      <c r="E681" s="473"/>
      <c r="F681" s="473"/>
      <c r="G681" s="473"/>
      <c r="H681" s="473"/>
      <c r="I681" s="473"/>
      <c r="J681" s="473"/>
      <c r="K681" s="473"/>
      <c r="L681" s="473"/>
      <c r="M681" s="473"/>
      <c r="N681" s="473"/>
      <c r="O681" s="473"/>
      <c r="P681" s="473"/>
      <c r="Q681" s="473"/>
      <c r="R681" s="473"/>
      <c r="S681" s="473"/>
      <c r="T681" s="473"/>
      <c r="U681" s="473"/>
      <c r="V681" s="473"/>
      <c r="W681" s="473"/>
      <c r="X681" s="473"/>
      <c r="Y681" s="473"/>
      <c r="Z681" s="473"/>
    </row>
    <row r="682" spans="1:26" ht="14.25" customHeight="1" x14ac:dyDescent="0.25">
      <c r="A682" s="473"/>
      <c r="B682" s="473"/>
      <c r="C682" s="473"/>
      <c r="D682" s="473"/>
      <c r="E682" s="473"/>
      <c r="F682" s="473"/>
      <c r="G682" s="473"/>
      <c r="H682" s="473"/>
      <c r="I682" s="473"/>
      <c r="J682" s="473"/>
      <c r="K682" s="473"/>
      <c r="L682" s="473"/>
      <c r="M682" s="473"/>
      <c r="N682" s="473"/>
      <c r="O682" s="473"/>
      <c r="P682" s="473"/>
      <c r="Q682" s="473"/>
      <c r="R682" s="473"/>
      <c r="S682" s="473"/>
      <c r="T682" s="473"/>
      <c r="U682" s="473"/>
      <c r="V682" s="473"/>
      <c r="W682" s="473"/>
      <c r="X682" s="473"/>
      <c r="Y682" s="473"/>
      <c r="Z682" s="473"/>
    </row>
    <row r="683" spans="1:26" ht="14.25" customHeight="1" x14ac:dyDescent="0.25">
      <c r="A683" s="473"/>
      <c r="B683" s="473"/>
      <c r="C683" s="473"/>
      <c r="D683" s="473"/>
      <c r="E683" s="473"/>
      <c r="F683" s="473"/>
      <c r="G683" s="473"/>
      <c r="H683" s="473"/>
      <c r="I683" s="473"/>
      <c r="J683" s="473"/>
      <c r="K683" s="473"/>
      <c r="L683" s="473"/>
      <c r="M683" s="473"/>
      <c r="N683" s="473"/>
      <c r="O683" s="473"/>
      <c r="P683" s="473"/>
      <c r="Q683" s="473"/>
      <c r="R683" s="473"/>
      <c r="S683" s="473"/>
      <c r="T683" s="473"/>
      <c r="U683" s="473"/>
      <c r="V683" s="473"/>
      <c r="W683" s="473"/>
      <c r="X683" s="473"/>
      <c r="Y683" s="473"/>
      <c r="Z683" s="473"/>
    </row>
    <row r="684" spans="1:26" ht="14.25" customHeight="1" x14ac:dyDescent="0.25">
      <c r="A684" s="473"/>
      <c r="B684" s="473"/>
      <c r="C684" s="473"/>
      <c r="D684" s="473"/>
      <c r="E684" s="473"/>
      <c r="F684" s="473"/>
      <c r="G684" s="473"/>
      <c r="H684" s="473"/>
      <c r="I684" s="473"/>
      <c r="J684" s="473"/>
      <c r="K684" s="473"/>
      <c r="L684" s="473"/>
      <c r="M684" s="473"/>
      <c r="N684" s="473"/>
      <c r="O684" s="473"/>
      <c r="P684" s="473"/>
      <c r="Q684" s="473"/>
      <c r="R684" s="473"/>
      <c r="S684" s="473"/>
      <c r="T684" s="473"/>
      <c r="U684" s="473"/>
      <c r="V684" s="473"/>
      <c r="W684" s="473"/>
      <c r="X684" s="473"/>
      <c r="Y684" s="473"/>
      <c r="Z684" s="473"/>
    </row>
    <row r="685" spans="1:26" ht="14.25" customHeight="1" x14ac:dyDescent="0.25">
      <c r="A685" s="473"/>
      <c r="B685" s="473"/>
      <c r="C685" s="473"/>
      <c r="D685" s="473"/>
      <c r="E685" s="473"/>
      <c r="F685" s="473"/>
      <c r="G685" s="473"/>
      <c r="H685" s="473"/>
      <c r="I685" s="473"/>
      <c r="J685" s="473"/>
      <c r="K685" s="473"/>
      <c r="L685" s="473"/>
      <c r="M685" s="473"/>
      <c r="N685" s="473"/>
      <c r="O685" s="473"/>
      <c r="P685" s="473"/>
      <c r="Q685" s="473"/>
      <c r="R685" s="473"/>
      <c r="S685" s="473"/>
      <c r="T685" s="473"/>
      <c r="U685" s="473"/>
      <c r="V685" s="473"/>
      <c r="W685" s="473"/>
      <c r="X685" s="473"/>
      <c r="Y685" s="473"/>
      <c r="Z685" s="473"/>
    </row>
    <row r="686" spans="1:26" ht="14.25" customHeight="1" x14ac:dyDescent="0.25">
      <c r="A686" s="473"/>
      <c r="B686" s="473"/>
      <c r="C686" s="473"/>
      <c r="D686" s="473"/>
      <c r="E686" s="473"/>
      <c r="F686" s="473"/>
      <c r="G686" s="473"/>
      <c r="H686" s="473"/>
      <c r="I686" s="473"/>
      <c r="J686" s="473"/>
      <c r="K686" s="473"/>
      <c r="L686" s="473"/>
      <c r="M686" s="473"/>
      <c r="N686" s="473"/>
      <c r="O686" s="473"/>
      <c r="P686" s="473"/>
      <c r="Q686" s="473"/>
      <c r="R686" s="473"/>
      <c r="S686" s="473"/>
      <c r="T686" s="473"/>
      <c r="U686" s="473"/>
      <c r="V686" s="473"/>
      <c r="W686" s="473"/>
      <c r="X686" s="473"/>
      <c r="Y686" s="473"/>
      <c r="Z686" s="473"/>
    </row>
    <row r="687" spans="1:26" ht="14.25" customHeight="1" x14ac:dyDescent="0.25">
      <c r="A687" s="473"/>
      <c r="B687" s="473"/>
      <c r="C687" s="473"/>
      <c r="D687" s="473"/>
      <c r="E687" s="473"/>
      <c r="F687" s="473"/>
      <c r="G687" s="473"/>
      <c r="H687" s="473"/>
      <c r="I687" s="473"/>
      <c r="J687" s="473"/>
      <c r="K687" s="473"/>
      <c r="L687" s="473"/>
      <c r="M687" s="473"/>
      <c r="N687" s="473"/>
      <c r="O687" s="473"/>
      <c r="P687" s="473"/>
      <c r="Q687" s="473"/>
      <c r="R687" s="473"/>
      <c r="S687" s="473"/>
      <c r="T687" s="473"/>
      <c r="U687" s="473"/>
      <c r="V687" s="473"/>
      <c r="W687" s="473"/>
      <c r="X687" s="473"/>
      <c r="Y687" s="473"/>
      <c r="Z687" s="473"/>
    </row>
    <row r="688" spans="1:26" ht="14.25" customHeight="1" x14ac:dyDescent="0.25">
      <c r="A688" s="473"/>
      <c r="B688" s="473"/>
      <c r="C688" s="473"/>
      <c r="D688" s="473"/>
      <c r="E688" s="473"/>
      <c r="F688" s="473"/>
      <c r="G688" s="473"/>
      <c r="H688" s="473"/>
      <c r="I688" s="473"/>
      <c r="J688" s="473"/>
      <c r="K688" s="473"/>
      <c r="L688" s="473"/>
      <c r="M688" s="473"/>
      <c r="N688" s="473"/>
      <c r="O688" s="473"/>
      <c r="P688" s="473"/>
      <c r="Q688" s="473"/>
      <c r="R688" s="473"/>
      <c r="S688" s="473"/>
      <c r="T688" s="473"/>
      <c r="U688" s="473"/>
      <c r="V688" s="473"/>
      <c r="W688" s="473"/>
      <c r="X688" s="473"/>
      <c r="Y688" s="473"/>
      <c r="Z688" s="473"/>
    </row>
    <row r="689" spans="1:26" ht="14.25" customHeight="1" x14ac:dyDescent="0.25">
      <c r="A689" s="473"/>
      <c r="B689" s="473"/>
      <c r="C689" s="473"/>
      <c r="D689" s="473"/>
      <c r="E689" s="473"/>
      <c r="F689" s="473"/>
      <c r="G689" s="473"/>
      <c r="H689" s="473"/>
      <c r="I689" s="473"/>
      <c r="J689" s="473"/>
      <c r="K689" s="473"/>
      <c r="L689" s="473"/>
      <c r="M689" s="473"/>
      <c r="N689" s="473"/>
      <c r="O689" s="473"/>
      <c r="P689" s="473"/>
      <c r="Q689" s="473"/>
      <c r="R689" s="473"/>
      <c r="S689" s="473"/>
      <c r="T689" s="473"/>
      <c r="U689" s="473"/>
      <c r="V689" s="473"/>
      <c r="W689" s="473"/>
      <c r="X689" s="473"/>
      <c r="Y689" s="473"/>
      <c r="Z689" s="473"/>
    </row>
    <row r="690" spans="1:26" ht="14.25" customHeight="1" x14ac:dyDescent="0.25">
      <c r="A690" s="473"/>
      <c r="B690" s="473"/>
      <c r="C690" s="473"/>
      <c r="D690" s="473"/>
      <c r="E690" s="473"/>
      <c r="F690" s="473"/>
      <c r="G690" s="473"/>
      <c r="H690" s="473"/>
      <c r="I690" s="473"/>
      <c r="J690" s="473"/>
      <c r="K690" s="473"/>
      <c r="L690" s="473"/>
      <c r="M690" s="473"/>
      <c r="N690" s="473"/>
      <c r="O690" s="473"/>
      <c r="P690" s="473"/>
      <c r="Q690" s="473"/>
      <c r="R690" s="473"/>
      <c r="S690" s="473"/>
      <c r="T690" s="473"/>
      <c r="U690" s="473"/>
      <c r="V690" s="473"/>
      <c r="W690" s="473"/>
      <c r="X690" s="473"/>
      <c r="Y690" s="473"/>
      <c r="Z690" s="473"/>
    </row>
    <row r="691" spans="1:26" ht="14.25" customHeight="1" x14ac:dyDescent="0.25">
      <c r="A691" s="473"/>
      <c r="B691" s="473"/>
      <c r="C691" s="473"/>
      <c r="D691" s="473"/>
      <c r="E691" s="473"/>
      <c r="F691" s="473"/>
      <c r="G691" s="473"/>
      <c r="H691" s="473"/>
      <c r="I691" s="473"/>
      <c r="J691" s="473"/>
      <c r="K691" s="473"/>
      <c r="L691" s="473"/>
      <c r="M691" s="473"/>
      <c r="N691" s="473"/>
      <c r="O691" s="473"/>
      <c r="P691" s="473"/>
      <c r="Q691" s="473"/>
      <c r="R691" s="473"/>
      <c r="S691" s="473"/>
      <c r="T691" s="473"/>
      <c r="U691" s="473"/>
      <c r="V691" s="473"/>
      <c r="W691" s="473"/>
      <c r="X691" s="473"/>
      <c r="Y691" s="473"/>
      <c r="Z691" s="473"/>
    </row>
    <row r="692" spans="1:26" ht="14.25" customHeight="1" x14ac:dyDescent="0.25">
      <c r="A692" s="473"/>
      <c r="B692" s="473"/>
      <c r="C692" s="473"/>
      <c r="D692" s="473"/>
      <c r="E692" s="473"/>
      <c r="F692" s="473"/>
      <c r="G692" s="473"/>
      <c r="H692" s="473"/>
      <c r="I692" s="473"/>
      <c r="J692" s="473"/>
      <c r="K692" s="473"/>
      <c r="L692" s="473"/>
      <c r="M692" s="473"/>
      <c r="N692" s="473"/>
      <c r="O692" s="473"/>
      <c r="P692" s="473"/>
      <c r="Q692" s="473"/>
      <c r="R692" s="473"/>
      <c r="S692" s="473"/>
      <c r="T692" s="473"/>
      <c r="U692" s="473"/>
      <c r="V692" s="473"/>
      <c r="W692" s="473"/>
      <c r="X692" s="473"/>
      <c r="Y692" s="473"/>
      <c r="Z692" s="473"/>
    </row>
    <row r="693" spans="1:26" ht="14.25" customHeight="1" x14ac:dyDescent="0.25">
      <c r="A693" s="473"/>
      <c r="B693" s="473"/>
      <c r="C693" s="473"/>
      <c r="D693" s="473"/>
      <c r="E693" s="473"/>
      <c r="F693" s="473"/>
      <c r="G693" s="473"/>
      <c r="H693" s="473"/>
      <c r="I693" s="473"/>
      <c r="J693" s="473"/>
      <c r="K693" s="473"/>
      <c r="L693" s="473"/>
      <c r="M693" s="473"/>
      <c r="N693" s="473"/>
      <c r="O693" s="473"/>
      <c r="P693" s="473"/>
      <c r="Q693" s="473"/>
      <c r="R693" s="473"/>
      <c r="S693" s="473"/>
      <c r="T693" s="473"/>
      <c r="U693" s="473"/>
      <c r="V693" s="473"/>
      <c r="W693" s="473"/>
      <c r="X693" s="473"/>
      <c r="Y693" s="473"/>
      <c r="Z693" s="473"/>
    </row>
    <row r="694" spans="1:26" ht="14.25" customHeight="1" x14ac:dyDescent="0.25">
      <c r="A694" s="473"/>
      <c r="B694" s="473"/>
      <c r="C694" s="473"/>
      <c r="D694" s="473"/>
      <c r="E694" s="473"/>
      <c r="F694" s="473"/>
      <c r="G694" s="473"/>
      <c r="H694" s="473"/>
      <c r="I694" s="473"/>
      <c r="J694" s="473"/>
      <c r="K694" s="473"/>
      <c r="L694" s="473"/>
      <c r="M694" s="473"/>
      <c r="N694" s="473"/>
      <c r="O694" s="473"/>
      <c r="P694" s="473"/>
      <c r="Q694" s="473"/>
      <c r="R694" s="473"/>
      <c r="S694" s="473"/>
      <c r="T694" s="473"/>
      <c r="U694" s="473"/>
      <c r="V694" s="473"/>
      <c r="W694" s="473"/>
      <c r="X694" s="473"/>
      <c r="Y694" s="473"/>
      <c r="Z694" s="473"/>
    </row>
    <row r="695" spans="1:26" ht="14.25" customHeight="1" x14ac:dyDescent="0.25">
      <c r="A695" s="473"/>
      <c r="B695" s="473"/>
      <c r="C695" s="473"/>
      <c r="D695" s="473"/>
      <c r="E695" s="473"/>
      <c r="F695" s="473"/>
      <c r="G695" s="473"/>
      <c r="H695" s="473"/>
      <c r="I695" s="473"/>
      <c r="J695" s="473"/>
      <c r="K695" s="473"/>
      <c r="L695" s="473"/>
      <c r="M695" s="473"/>
      <c r="N695" s="473"/>
      <c r="O695" s="473"/>
      <c r="P695" s="473"/>
      <c r="Q695" s="473"/>
      <c r="R695" s="473"/>
      <c r="S695" s="473"/>
      <c r="T695" s="473"/>
      <c r="U695" s="473"/>
      <c r="V695" s="473"/>
      <c r="W695" s="473"/>
      <c r="X695" s="473"/>
      <c r="Y695" s="473"/>
      <c r="Z695" s="473"/>
    </row>
    <row r="696" spans="1:26" ht="14.25" customHeight="1" x14ac:dyDescent="0.25">
      <c r="A696" s="473"/>
      <c r="B696" s="473"/>
      <c r="C696" s="473"/>
      <c r="D696" s="473"/>
      <c r="E696" s="473"/>
      <c r="F696" s="473"/>
      <c r="G696" s="473"/>
      <c r="H696" s="473"/>
      <c r="I696" s="473"/>
      <c r="J696" s="473"/>
      <c r="K696" s="473"/>
      <c r="L696" s="473"/>
      <c r="M696" s="473"/>
      <c r="N696" s="473"/>
      <c r="O696" s="473"/>
      <c r="P696" s="473"/>
      <c r="Q696" s="473"/>
      <c r="R696" s="473"/>
      <c r="S696" s="473"/>
      <c r="T696" s="473"/>
      <c r="U696" s="473"/>
      <c r="V696" s="473"/>
      <c r="W696" s="473"/>
      <c r="X696" s="473"/>
      <c r="Y696" s="473"/>
      <c r="Z696" s="473"/>
    </row>
    <row r="697" spans="1:26" ht="14.25" customHeight="1" x14ac:dyDescent="0.25">
      <c r="A697" s="473"/>
      <c r="B697" s="473"/>
      <c r="C697" s="473"/>
      <c r="D697" s="473"/>
      <c r="E697" s="473"/>
      <c r="F697" s="473"/>
      <c r="G697" s="473"/>
      <c r="H697" s="473"/>
      <c r="I697" s="473"/>
      <c r="J697" s="473"/>
      <c r="K697" s="473"/>
      <c r="L697" s="473"/>
      <c r="M697" s="473"/>
      <c r="N697" s="473"/>
      <c r="O697" s="473"/>
      <c r="P697" s="473"/>
      <c r="Q697" s="473"/>
      <c r="R697" s="473"/>
      <c r="S697" s="473"/>
      <c r="T697" s="473"/>
      <c r="U697" s="473"/>
      <c r="V697" s="473"/>
      <c r="W697" s="473"/>
      <c r="X697" s="473"/>
      <c r="Y697" s="473"/>
      <c r="Z697" s="473"/>
    </row>
    <row r="698" spans="1:26" ht="14.25" customHeight="1" x14ac:dyDescent="0.25">
      <c r="A698" s="473"/>
      <c r="B698" s="473"/>
      <c r="C698" s="473"/>
      <c r="D698" s="473"/>
      <c r="E698" s="473"/>
      <c r="F698" s="473"/>
      <c r="G698" s="473"/>
      <c r="H698" s="473"/>
      <c r="I698" s="473"/>
      <c r="J698" s="473"/>
      <c r="K698" s="473"/>
      <c r="L698" s="473"/>
      <c r="M698" s="473"/>
      <c r="N698" s="473"/>
      <c r="O698" s="473"/>
      <c r="P698" s="473"/>
      <c r="Q698" s="473"/>
      <c r="R698" s="473"/>
      <c r="S698" s="473"/>
      <c r="T698" s="473"/>
      <c r="U698" s="473"/>
      <c r="V698" s="473"/>
      <c r="W698" s="473"/>
      <c r="X698" s="473"/>
      <c r="Y698" s="473"/>
      <c r="Z698" s="473"/>
    </row>
    <row r="699" spans="1:26" ht="14.25" customHeight="1" x14ac:dyDescent="0.25">
      <c r="A699" s="473"/>
      <c r="B699" s="473"/>
      <c r="C699" s="473"/>
      <c r="D699" s="473"/>
      <c r="E699" s="473"/>
      <c r="F699" s="473"/>
      <c r="G699" s="473"/>
      <c r="H699" s="473"/>
      <c r="I699" s="473"/>
      <c r="J699" s="473"/>
      <c r="K699" s="473"/>
      <c r="L699" s="473"/>
      <c r="M699" s="473"/>
      <c r="N699" s="473"/>
      <c r="O699" s="473"/>
      <c r="P699" s="473"/>
      <c r="Q699" s="473"/>
      <c r="R699" s="473"/>
      <c r="S699" s="473"/>
      <c r="T699" s="473"/>
      <c r="U699" s="473"/>
      <c r="V699" s="473"/>
      <c r="W699" s="473"/>
      <c r="X699" s="473"/>
      <c r="Y699" s="473"/>
      <c r="Z699" s="473"/>
    </row>
    <row r="700" spans="1:26" ht="14.25" customHeight="1" x14ac:dyDescent="0.25">
      <c r="A700" s="473"/>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row>
    <row r="701" spans="1:26" ht="14.25" customHeight="1" x14ac:dyDescent="0.25">
      <c r="A701" s="473"/>
      <c r="B701" s="473"/>
      <c r="C701" s="473"/>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row>
    <row r="702" spans="1:26" ht="14.25" customHeight="1" x14ac:dyDescent="0.25">
      <c r="A702" s="473"/>
      <c r="B702" s="473"/>
      <c r="C702" s="473"/>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row>
    <row r="703" spans="1:26" ht="14.25" customHeight="1" x14ac:dyDescent="0.25">
      <c r="A703" s="473"/>
      <c r="B703" s="473"/>
      <c r="C703" s="473"/>
      <c r="D703" s="473"/>
      <c r="E703" s="473"/>
      <c r="F703" s="473"/>
      <c r="G703" s="473"/>
      <c r="H703" s="473"/>
      <c r="I703" s="473"/>
      <c r="J703" s="473"/>
      <c r="K703" s="473"/>
      <c r="L703" s="473"/>
      <c r="M703" s="473"/>
      <c r="N703" s="473"/>
      <c r="O703" s="473"/>
      <c r="P703" s="473"/>
      <c r="Q703" s="473"/>
      <c r="R703" s="473"/>
      <c r="S703" s="473"/>
      <c r="T703" s="473"/>
      <c r="U703" s="473"/>
      <c r="V703" s="473"/>
      <c r="W703" s="473"/>
      <c r="X703" s="473"/>
      <c r="Y703" s="473"/>
      <c r="Z703" s="473"/>
    </row>
    <row r="704" spans="1:26" ht="14.25" customHeight="1" x14ac:dyDescent="0.25">
      <c r="A704" s="473"/>
      <c r="B704" s="473"/>
      <c r="C704" s="473"/>
      <c r="D704" s="473"/>
      <c r="E704" s="473"/>
      <c r="F704" s="473"/>
      <c r="G704" s="473"/>
      <c r="H704" s="473"/>
      <c r="I704" s="473"/>
      <c r="J704" s="473"/>
      <c r="K704" s="473"/>
      <c r="L704" s="473"/>
      <c r="M704" s="473"/>
      <c r="N704" s="473"/>
      <c r="O704" s="473"/>
      <c r="P704" s="473"/>
      <c r="Q704" s="473"/>
      <c r="R704" s="473"/>
      <c r="S704" s="473"/>
      <c r="T704" s="473"/>
      <c r="U704" s="473"/>
      <c r="V704" s="473"/>
      <c r="W704" s="473"/>
      <c r="X704" s="473"/>
      <c r="Y704" s="473"/>
      <c r="Z704" s="473"/>
    </row>
    <row r="705" spans="1:26" ht="14.25" customHeight="1" x14ac:dyDescent="0.25">
      <c r="A705" s="473"/>
      <c r="B705" s="473"/>
      <c r="C705" s="473"/>
      <c r="D705" s="473"/>
      <c r="E705" s="473"/>
      <c r="F705" s="473"/>
      <c r="G705" s="473"/>
      <c r="H705" s="473"/>
      <c r="I705" s="473"/>
      <c r="J705" s="473"/>
      <c r="K705" s="473"/>
      <c r="L705" s="473"/>
      <c r="M705" s="473"/>
      <c r="N705" s="473"/>
      <c r="O705" s="473"/>
      <c r="P705" s="473"/>
      <c r="Q705" s="473"/>
      <c r="R705" s="473"/>
      <c r="S705" s="473"/>
      <c r="T705" s="473"/>
      <c r="U705" s="473"/>
      <c r="V705" s="473"/>
      <c r="W705" s="473"/>
      <c r="X705" s="473"/>
      <c r="Y705" s="473"/>
      <c r="Z705" s="473"/>
    </row>
    <row r="706" spans="1:26" ht="14.25" customHeight="1" x14ac:dyDescent="0.25">
      <c r="A706" s="473"/>
      <c r="B706" s="473"/>
      <c r="C706" s="473"/>
      <c r="D706" s="473"/>
      <c r="E706" s="473"/>
      <c r="F706" s="473"/>
      <c r="G706" s="473"/>
      <c r="H706" s="473"/>
      <c r="I706" s="473"/>
      <c r="J706" s="473"/>
      <c r="K706" s="473"/>
      <c r="L706" s="473"/>
      <c r="M706" s="473"/>
      <c r="N706" s="473"/>
      <c r="O706" s="473"/>
      <c r="P706" s="473"/>
      <c r="Q706" s="473"/>
      <c r="R706" s="473"/>
      <c r="S706" s="473"/>
      <c r="T706" s="473"/>
      <c r="U706" s="473"/>
      <c r="V706" s="473"/>
      <c r="W706" s="473"/>
      <c r="X706" s="473"/>
      <c r="Y706" s="473"/>
      <c r="Z706" s="473"/>
    </row>
    <row r="707" spans="1:26" ht="14.25" customHeight="1" x14ac:dyDescent="0.25">
      <c r="A707" s="473"/>
      <c r="B707" s="473"/>
      <c r="C707" s="473"/>
      <c r="D707" s="473"/>
      <c r="E707" s="473"/>
      <c r="F707" s="473"/>
      <c r="G707" s="473"/>
      <c r="H707" s="473"/>
      <c r="I707" s="473"/>
      <c r="J707" s="473"/>
      <c r="K707" s="473"/>
      <c r="L707" s="473"/>
      <c r="M707" s="473"/>
      <c r="N707" s="473"/>
      <c r="O707" s="473"/>
      <c r="P707" s="473"/>
      <c r="Q707" s="473"/>
      <c r="R707" s="473"/>
      <c r="S707" s="473"/>
      <c r="T707" s="473"/>
      <c r="U707" s="473"/>
      <c r="V707" s="473"/>
      <c r="W707" s="473"/>
      <c r="X707" s="473"/>
      <c r="Y707" s="473"/>
      <c r="Z707" s="473"/>
    </row>
    <row r="708" spans="1:26" ht="14.25" customHeight="1" x14ac:dyDescent="0.25">
      <c r="A708" s="473"/>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row>
    <row r="709" spans="1:26" ht="14.25" customHeight="1" x14ac:dyDescent="0.25">
      <c r="A709" s="473"/>
      <c r="B709" s="473"/>
      <c r="C709" s="473"/>
      <c r="D709" s="473"/>
      <c r="E709" s="473"/>
      <c r="F709" s="473"/>
      <c r="G709" s="473"/>
      <c r="H709" s="473"/>
      <c r="I709" s="473"/>
      <c r="J709" s="473"/>
      <c r="K709" s="473"/>
      <c r="L709" s="473"/>
      <c r="M709" s="473"/>
      <c r="N709" s="473"/>
      <c r="O709" s="473"/>
      <c r="P709" s="473"/>
      <c r="Q709" s="473"/>
      <c r="R709" s="473"/>
      <c r="S709" s="473"/>
      <c r="T709" s="473"/>
      <c r="U709" s="473"/>
      <c r="V709" s="473"/>
      <c r="W709" s="473"/>
      <c r="X709" s="473"/>
      <c r="Y709" s="473"/>
      <c r="Z709" s="473"/>
    </row>
    <row r="710" spans="1:26" ht="14.25" customHeight="1" x14ac:dyDescent="0.25">
      <c r="A710" s="473"/>
      <c r="B710" s="473"/>
      <c r="C710" s="473"/>
      <c r="D710" s="473"/>
      <c r="E710" s="473"/>
      <c r="F710" s="473"/>
      <c r="G710" s="473"/>
      <c r="H710" s="473"/>
      <c r="I710" s="473"/>
      <c r="J710" s="473"/>
      <c r="K710" s="473"/>
      <c r="L710" s="473"/>
      <c r="M710" s="473"/>
      <c r="N710" s="473"/>
      <c r="O710" s="473"/>
      <c r="P710" s="473"/>
      <c r="Q710" s="473"/>
      <c r="R710" s="473"/>
      <c r="S710" s="473"/>
      <c r="T710" s="473"/>
      <c r="U710" s="473"/>
      <c r="V710" s="473"/>
      <c r="W710" s="473"/>
      <c r="X710" s="473"/>
      <c r="Y710" s="473"/>
      <c r="Z710" s="473"/>
    </row>
    <row r="711" spans="1:26" ht="14.25" customHeight="1" x14ac:dyDescent="0.25">
      <c r="A711" s="473"/>
      <c r="B711" s="473"/>
      <c r="C711" s="473"/>
      <c r="D711" s="473"/>
      <c r="E711" s="473"/>
      <c r="F711" s="473"/>
      <c r="G711" s="473"/>
      <c r="H711" s="473"/>
      <c r="I711" s="473"/>
      <c r="J711" s="473"/>
      <c r="K711" s="473"/>
      <c r="L711" s="473"/>
      <c r="M711" s="473"/>
      <c r="N711" s="473"/>
      <c r="O711" s="473"/>
      <c r="P711" s="473"/>
      <c r="Q711" s="473"/>
      <c r="R711" s="473"/>
      <c r="S711" s="473"/>
      <c r="T711" s="473"/>
      <c r="U711" s="473"/>
      <c r="V711" s="473"/>
      <c r="W711" s="473"/>
      <c r="X711" s="473"/>
      <c r="Y711" s="473"/>
      <c r="Z711" s="473"/>
    </row>
    <row r="712" spans="1:26" ht="14.25" customHeight="1" x14ac:dyDescent="0.25">
      <c r="A712" s="473"/>
      <c r="B712" s="473"/>
      <c r="C712" s="473"/>
      <c r="D712" s="473"/>
      <c r="E712" s="473"/>
      <c r="F712" s="473"/>
      <c r="G712" s="473"/>
      <c r="H712" s="473"/>
      <c r="I712" s="473"/>
      <c r="J712" s="473"/>
      <c r="K712" s="473"/>
      <c r="L712" s="473"/>
      <c r="M712" s="473"/>
      <c r="N712" s="473"/>
      <c r="O712" s="473"/>
      <c r="P712" s="473"/>
      <c r="Q712" s="473"/>
      <c r="R712" s="473"/>
      <c r="S712" s="473"/>
      <c r="T712" s="473"/>
      <c r="U712" s="473"/>
      <c r="V712" s="473"/>
      <c r="W712" s="473"/>
      <c r="X712" s="473"/>
      <c r="Y712" s="473"/>
      <c r="Z712" s="473"/>
    </row>
    <row r="713" spans="1:26" ht="14.25" customHeight="1" x14ac:dyDescent="0.25">
      <c r="A713" s="473"/>
      <c r="B713" s="473"/>
      <c r="C713" s="473"/>
      <c r="D713" s="473"/>
      <c r="E713" s="473"/>
      <c r="F713" s="473"/>
      <c r="G713" s="473"/>
      <c r="H713" s="473"/>
      <c r="I713" s="473"/>
      <c r="J713" s="473"/>
      <c r="K713" s="473"/>
      <c r="L713" s="473"/>
      <c r="M713" s="473"/>
      <c r="N713" s="473"/>
      <c r="O713" s="473"/>
      <c r="P713" s="473"/>
      <c r="Q713" s="473"/>
      <c r="R713" s="473"/>
      <c r="S713" s="473"/>
      <c r="T713" s="473"/>
      <c r="U713" s="473"/>
      <c r="V713" s="473"/>
      <c r="W713" s="473"/>
      <c r="X713" s="473"/>
      <c r="Y713" s="473"/>
      <c r="Z713" s="473"/>
    </row>
    <row r="714" spans="1:26" ht="14.25" customHeight="1" x14ac:dyDescent="0.25">
      <c r="A714" s="473"/>
      <c r="B714" s="473"/>
      <c r="C714" s="473"/>
      <c r="D714" s="473"/>
      <c r="E714" s="473"/>
      <c r="F714" s="473"/>
      <c r="G714" s="473"/>
      <c r="H714" s="473"/>
      <c r="I714" s="473"/>
      <c r="J714" s="473"/>
      <c r="K714" s="473"/>
      <c r="L714" s="473"/>
      <c r="M714" s="473"/>
      <c r="N714" s="473"/>
      <c r="O714" s="473"/>
      <c r="P714" s="473"/>
      <c r="Q714" s="473"/>
      <c r="R714" s="473"/>
      <c r="S714" s="473"/>
      <c r="T714" s="473"/>
      <c r="U714" s="473"/>
      <c r="V714" s="473"/>
      <c r="W714" s="473"/>
      <c r="X714" s="473"/>
      <c r="Y714" s="473"/>
      <c r="Z714" s="473"/>
    </row>
    <row r="715" spans="1:26" ht="14.25" customHeight="1" x14ac:dyDescent="0.25">
      <c r="A715" s="473"/>
      <c r="B715" s="473"/>
      <c r="C715" s="473"/>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row>
    <row r="716" spans="1:26" ht="14.25" customHeight="1" x14ac:dyDescent="0.25">
      <c r="A716" s="473"/>
      <c r="B716" s="473"/>
      <c r="C716" s="473"/>
      <c r="D716" s="473"/>
      <c r="E716" s="473"/>
      <c r="F716" s="473"/>
      <c r="G716" s="473"/>
      <c r="H716" s="473"/>
      <c r="I716" s="473"/>
      <c r="J716" s="473"/>
      <c r="K716" s="473"/>
      <c r="L716" s="473"/>
      <c r="M716" s="473"/>
      <c r="N716" s="473"/>
      <c r="O716" s="473"/>
      <c r="P716" s="473"/>
      <c r="Q716" s="473"/>
      <c r="R716" s="473"/>
      <c r="S716" s="473"/>
      <c r="T716" s="473"/>
      <c r="U716" s="473"/>
      <c r="V716" s="473"/>
      <c r="W716" s="473"/>
      <c r="X716" s="473"/>
      <c r="Y716" s="473"/>
      <c r="Z716" s="473"/>
    </row>
    <row r="717" spans="1:26" ht="14.25" customHeight="1" x14ac:dyDescent="0.25">
      <c r="A717" s="473"/>
      <c r="B717" s="473"/>
      <c r="C717" s="473"/>
      <c r="D717" s="473"/>
      <c r="E717" s="473"/>
      <c r="F717" s="473"/>
      <c r="G717" s="473"/>
      <c r="H717" s="473"/>
      <c r="I717" s="473"/>
      <c r="J717" s="473"/>
      <c r="K717" s="473"/>
      <c r="L717" s="473"/>
      <c r="M717" s="473"/>
      <c r="N717" s="473"/>
      <c r="O717" s="473"/>
      <c r="P717" s="473"/>
      <c r="Q717" s="473"/>
      <c r="R717" s="473"/>
      <c r="S717" s="473"/>
      <c r="T717" s="473"/>
      <c r="U717" s="473"/>
      <c r="V717" s="473"/>
      <c r="W717" s="473"/>
      <c r="X717" s="473"/>
      <c r="Y717" s="473"/>
      <c r="Z717" s="473"/>
    </row>
    <row r="718" spans="1:26" ht="14.25" customHeight="1" x14ac:dyDescent="0.25">
      <c r="A718" s="473"/>
      <c r="B718" s="473"/>
      <c r="C718" s="473"/>
      <c r="D718" s="473"/>
      <c r="E718" s="473"/>
      <c r="F718" s="473"/>
      <c r="G718" s="473"/>
      <c r="H718" s="473"/>
      <c r="I718" s="473"/>
      <c r="J718" s="473"/>
      <c r="K718" s="473"/>
      <c r="L718" s="473"/>
      <c r="M718" s="473"/>
      <c r="N718" s="473"/>
      <c r="O718" s="473"/>
      <c r="P718" s="473"/>
      <c r="Q718" s="473"/>
      <c r="R718" s="473"/>
      <c r="S718" s="473"/>
      <c r="T718" s="473"/>
      <c r="U718" s="473"/>
      <c r="V718" s="473"/>
      <c r="W718" s="473"/>
      <c r="X718" s="473"/>
      <c r="Y718" s="473"/>
      <c r="Z718" s="473"/>
    </row>
    <row r="719" spans="1:26" ht="14.25" customHeight="1" x14ac:dyDescent="0.25">
      <c r="A719" s="473"/>
      <c r="B719" s="473"/>
      <c r="C719" s="473"/>
      <c r="D719" s="473"/>
      <c r="E719" s="473"/>
      <c r="F719" s="473"/>
      <c r="G719" s="473"/>
      <c r="H719" s="473"/>
      <c r="I719" s="473"/>
      <c r="J719" s="473"/>
      <c r="K719" s="473"/>
      <c r="L719" s="473"/>
      <c r="M719" s="473"/>
      <c r="N719" s="473"/>
      <c r="O719" s="473"/>
      <c r="P719" s="473"/>
      <c r="Q719" s="473"/>
      <c r="R719" s="473"/>
      <c r="S719" s="473"/>
      <c r="T719" s="473"/>
      <c r="U719" s="473"/>
      <c r="V719" s="473"/>
      <c r="W719" s="473"/>
      <c r="X719" s="473"/>
      <c r="Y719" s="473"/>
      <c r="Z719" s="473"/>
    </row>
    <row r="720" spans="1:26" ht="14.25" customHeight="1" x14ac:dyDescent="0.25">
      <c r="A720" s="473"/>
      <c r="B720" s="473"/>
      <c r="C720" s="473"/>
      <c r="D720" s="473"/>
      <c r="E720" s="473"/>
      <c r="F720" s="473"/>
      <c r="G720" s="473"/>
      <c r="H720" s="473"/>
      <c r="I720" s="473"/>
      <c r="J720" s="473"/>
      <c r="K720" s="473"/>
      <c r="L720" s="473"/>
      <c r="M720" s="473"/>
      <c r="N720" s="473"/>
      <c r="O720" s="473"/>
      <c r="P720" s="473"/>
      <c r="Q720" s="473"/>
      <c r="R720" s="473"/>
      <c r="S720" s="473"/>
      <c r="T720" s="473"/>
      <c r="U720" s="473"/>
      <c r="V720" s="473"/>
      <c r="W720" s="473"/>
      <c r="X720" s="473"/>
      <c r="Y720" s="473"/>
      <c r="Z720" s="473"/>
    </row>
    <row r="721" spans="1:26" ht="14.25" customHeight="1" x14ac:dyDescent="0.25">
      <c r="A721" s="473"/>
      <c r="B721" s="473"/>
      <c r="C721" s="473"/>
      <c r="D721" s="473"/>
      <c r="E721" s="473"/>
      <c r="F721" s="473"/>
      <c r="G721" s="473"/>
      <c r="H721" s="473"/>
      <c r="I721" s="473"/>
      <c r="J721" s="473"/>
      <c r="K721" s="473"/>
      <c r="L721" s="473"/>
      <c r="M721" s="473"/>
      <c r="N721" s="473"/>
      <c r="O721" s="473"/>
      <c r="P721" s="473"/>
      <c r="Q721" s="473"/>
      <c r="R721" s="473"/>
      <c r="S721" s="473"/>
      <c r="T721" s="473"/>
      <c r="U721" s="473"/>
      <c r="V721" s="473"/>
      <c r="W721" s="473"/>
      <c r="X721" s="473"/>
      <c r="Y721" s="473"/>
      <c r="Z721" s="473"/>
    </row>
    <row r="722" spans="1:26" ht="14.25" customHeight="1" x14ac:dyDescent="0.25">
      <c r="A722" s="473"/>
      <c r="B722" s="473"/>
      <c r="C722" s="473"/>
      <c r="D722" s="473"/>
      <c r="E722" s="473"/>
      <c r="F722" s="473"/>
      <c r="G722" s="473"/>
      <c r="H722" s="473"/>
      <c r="I722" s="473"/>
      <c r="J722" s="473"/>
      <c r="K722" s="473"/>
      <c r="L722" s="473"/>
      <c r="M722" s="473"/>
      <c r="N722" s="473"/>
      <c r="O722" s="473"/>
      <c r="P722" s="473"/>
      <c r="Q722" s="473"/>
      <c r="R722" s="473"/>
      <c r="S722" s="473"/>
      <c r="T722" s="473"/>
      <c r="U722" s="473"/>
      <c r="V722" s="473"/>
      <c r="W722" s="473"/>
      <c r="X722" s="473"/>
      <c r="Y722" s="473"/>
      <c r="Z722" s="473"/>
    </row>
    <row r="723" spans="1:26" ht="14.25" customHeight="1" x14ac:dyDescent="0.25">
      <c r="A723" s="473"/>
      <c r="B723" s="473"/>
      <c r="C723" s="473"/>
      <c r="D723" s="473"/>
      <c r="E723" s="473"/>
      <c r="F723" s="473"/>
      <c r="G723" s="473"/>
      <c r="H723" s="473"/>
      <c r="I723" s="473"/>
      <c r="J723" s="473"/>
      <c r="K723" s="473"/>
      <c r="L723" s="473"/>
      <c r="M723" s="473"/>
      <c r="N723" s="473"/>
      <c r="O723" s="473"/>
      <c r="P723" s="473"/>
      <c r="Q723" s="473"/>
      <c r="R723" s="473"/>
      <c r="S723" s="473"/>
      <c r="T723" s="473"/>
      <c r="U723" s="473"/>
      <c r="V723" s="473"/>
      <c r="W723" s="473"/>
      <c r="X723" s="473"/>
      <c r="Y723" s="473"/>
      <c r="Z723" s="473"/>
    </row>
    <row r="724" spans="1:26" ht="14.25" customHeight="1" x14ac:dyDescent="0.25">
      <c r="A724" s="473"/>
      <c r="B724" s="473"/>
      <c r="C724" s="473"/>
      <c r="D724" s="473"/>
      <c r="E724" s="473"/>
      <c r="F724" s="473"/>
      <c r="G724" s="473"/>
      <c r="H724" s="473"/>
      <c r="I724" s="473"/>
      <c r="J724" s="473"/>
      <c r="K724" s="473"/>
      <c r="L724" s="473"/>
      <c r="M724" s="473"/>
      <c r="N724" s="473"/>
      <c r="O724" s="473"/>
      <c r="P724" s="473"/>
      <c r="Q724" s="473"/>
      <c r="R724" s="473"/>
      <c r="S724" s="473"/>
      <c r="T724" s="473"/>
      <c r="U724" s="473"/>
      <c r="V724" s="473"/>
      <c r="W724" s="473"/>
      <c r="X724" s="473"/>
      <c r="Y724" s="473"/>
      <c r="Z724" s="473"/>
    </row>
    <row r="725" spans="1:26" ht="14.25" customHeight="1" x14ac:dyDescent="0.25">
      <c r="A725" s="473"/>
      <c r="B725" s="473"/>
      <c r="C725" s="473"/>
      <c r="D725" s="473"/>
      <c r="E725" s="473"/>
      <c r="F725" s="473"/>
      <c r="G725" s="473"/>
      <c r="H725" s="473"/>
      <c r="I725" s="473"/>
      <c r="J725" s="473"/>
      <c r="K725" s="473"/>
      <c r="L725" s="473"/>
      <c r="M725" s="473"/>
      <c r="N725" s="473"/>
      <c r="O725" s="473"/>
      <c r="P725" s="473"/>
      <c r="Q725" s="473"/>
      <c r="R725" s="473"/>
      <c r="S725" s="473"/>
      <c r="T725" s="473"/>
      <c r="U725" s="473"/>
      <c r="V725" s="473"/>
      <c r="W725" s="473"/>
      <c r="X725" s="473"/>
      <c r="Y725" s="473"/>
      <c r="Z725" s="473"/>
    </row>
    <row r="726" spans="1:26" ht="14.25" customHeight="1" x14ac:dyDescent="0.25">
      <c r="A726" s="473"/>
      <c r="B726" s="473"/>
      <c r="C726" s="473"/>
      <c r="D726" s="473"/>
      <c r="E726" s="473"/>
      <c r="F726" s="473"/>
      <c r="G726" s="473"/>
      <c r="H726" s="473"/>
      <c r="I726" s="473"/>
      <c r="J726" s="473"/>
      <c r="K726" s="473"/>
      <c r="L726" s="473"/>
      <c r="M726" s="473"/>
      <c r="N726" s="473"/>
      <c r="O726" s="473"/>
      <c r="P726" s="473"/>
      <c r="Q726" s="473"/>
      <c r="R726" s="473"/>
      <c r="S726" s="473"/>
      <c r="T726" s="473"/>
      <c r="U726" s="473"/>
      <c r="V726" s="473"/>
      <c r="W726" s="473"/>
      <c r="X726" s="473"/>
      <c r="Y726" s="473"/>
      <c r="Z726" s="473"/>
    </row>
    <row r="727" spans="1:26" ht="14.25" customHeight="1" x14ac:dyDescent="0.25">
      <c r="A727" s="473"/>
      <c r="B727" s="473"/>
      <c r="C727" s="473"/>
      <c r="D727" s="473"/>
      <c r="E727" s="473"/>
      <c r="F727" s="473"/>
      <c r="G727" s="473"/>
      <c r="H727" s="473"/>
      <c r="I727" s="473"/>
      <c r="J727" s="473"/>
      <c r="K727" s="473"/>
      <c r="L727" s="473"/>
      <c r="M727" s="473"/>
      <c r="N727" s="473"/>
      <c r="O727" s="473"/>
      <c r="P727" s="473"/>
      <c r="Q727" s="473"/>
      <c r="R727" s="473"/>
      <c r="S727" s="473"/>
      <c r="T727" s="473"/>
      <c r="U727" s="473"/>
      <c r="V727" s="473"/>
      <c r="W727" s="473"/>
      <c r="X727" s="473"/>
      <c r="Y727" s="473"/>
      <c r="Z727" s="473"/>
    </row>
    <row r="728" spans="1:26" ht="14.25" customHeight="1" x14ac:dyDescent="0.25">
      <c r="A728" s="473"/>
      <c r="B728" s="473"/>
      <c r="C728" s="473"/>
      <c r="D728" s="473"/>
      <c r="E728" s="473"/>
      <c r="F728" s="473"/>
      <c r="G728" s="473"/>
      <c r="H728" s="473"/>
      <c r="I728" s="473"/>
      <c r="J728" s="473"/>
      <c r="K728" s="473"/>
      <c r="L728" s="473"/>
      <c r="M728" s="473"/>
      <c r="N728" s="473"/>
      <c r="O728" s="473"/>
      <c r="P728" s="473"/>
      <c r="Q728" s="473"/>
      <c r="R728" s="473"/>
      <c r="S728" s="473"/>
      <c r="T728" s="473"/>
      <c r="U728" s="473"/>
      <c r="V728" s="473"/>
      <c r="W728" s="473"/>
      <c r="X728" s="473"/>
      <c r="Y728" s="473"/>
      <c r="Z728" s="473"/>
    </row>
    <row r="729" spans="1:26" ht="14.25" customHeight="1" x14ac:dyDescent="0.25">
      <c r="A729" s="473"/>
      <c r="B729" s="473"/>
      <c r="C729" s="473"/>
      <c r="D729" s="473"/>
      <c r="E729" s="473"/>
      <c r="F729" s="473"/>
      <c r="G729" s="473"/>
      <c r="H729" s="473"/>
      <c r="I729" s="473"/>
      <c r="J729" s="473"/>
      <c r="K729" s="473"/>
      <c r="L729" s="473"/>
      <c r="M729" s="473"/>
      <c r="N729" s="473"/>
      <c r="O729" s="473"/>
      <c r="P729" s="473"/>
      <c r="Q729" s="473"/>
      <c r="R729" s="473"/>
      <c r="S729" s="473"/>
      <c r="T729" s="473"/>
      <c r="U729" s="473"/>
      <c r="V729" s="473"/>
      <c r="W729" s="473"/>
      <c r="X729" s="473"/>
      <c r="Y729" s="473"/>
      <c r="Z729" s="473"/>
    </row>
    <row r="730" spans="1:26" ht="14.25" customHeight="1" x14ac:dyDescent="0.25">
      <c r="A730" s="473"/>
      <c r="B730" s="473"/>
      <c r="C730" s="473"/>
      <c r="D730" s="473"/>
      <c r="E730" s="473"/>
      <c r="F730" s="473"/>
      <c r="G730" s="473"/>
      <c r="H730" s="473"/>
      <c r="I730" s="473"/>
      <c r="J730" s="473"/>
      <c r="K730" s="473"/>
      <c r="L730" s="473"/>
      <c r="M730" s="473"/>
      <c r="N730" s="473"/>
      <c r="O730" s="473"/>
      <c r="P730" s="473"/>
      <c r="Q730" s="473"/>
      <c r="R730" s="473"/>
      <c r="S730" s="473"/>
      <c r="T730" s="473"/>
      <c r="U730" s="473"/>
      <c r="V730" s="473"/>
      <c r="W730" s="473"/>
      <c r="X730" s="473"/>
      <c r="Y730" s="473"/>
      <c r="Z730" s="473"/>
    </row>
    <row r="731" spans="1:26" ht="14.25" customHeight="1" x14ac:dyDescent="0.25">
      <c r="A731" s="473"/>
      <c r="B731" s="473"/>
      <c r="C731" s="473"/>
      <c r="D731" s="473"/>
      <c r="E731" s="473"/>
      <c r="F731" s="473"/>
      <c r="G731" s="473"/>
      <c r="H731" s="473"/>
      <c r="I731" s="473"/>
      <c r="J731" s="473"/>
      <c r="K731" s="473"/>
      <c r="L731" s="473"/>
      <c r="M731" s="473"/>
      <c r="N731" s="473"/>
      <c r="O731" s="473"/>
      <c r="P731" s="473"/>
      <c r="Q731" s="473"/>
      <c r="R731" s="473"/>
      <c r="S731" s="473"/>
      <c r="T731" s="473"/>
      <c r="U731" s="473"/>
      <c r="V731" s="473"/>
      <c r="W731" s="473"/>
      <c r="X731" s="473"/>
      <c r="Y731" s="473"/>
      <c r="Z731" s="473"/>
    </row>
    <row r="732" spans="1:26" ht="14.25" customHeight="1" x14ac:dyDescent="0.25">
      <c r="A732" s="473"/>
      <c r="B732" s="473"/>
      <c r="C732" s="473"/>
      <c r="D732" s="473"/>
      <c r="E732" s="473"/>
      <c r="F732" s="473"/>
      <c r="G732" s="473"/>
      <c r="H732" s="473"/>
      <c r="I732" s="473"/>
      <c r="J732" s="473"/>
      <c r="K732" s="473"/>
      <c r="L732" s="473"/>
      <c r="M732" s="473"/>
      <c r="N732" s="473"/>
      <c r="O732" s="473"/>
      <c r="P732" s="473"/>
      <c r="Q732" s="473"/>
      <c r="R732" s="473"/>
      <c r="S732" s="473"/>
      <c r="T732" s="473"/>
      <c r="U732" s="473"/>
      <c r="V732" s="473"/>
      <c r="W732" s="473"/>
      <c r="X732" s="473"/>
      <c r="Y732" s="473"/>
      <c r="Z732" s="473"/>
    </row>
    <row r="733" spans="1:26" ht="14.25" customHeight="1" x14ac:dyDescent="0.25">
      <c r="A733" s="473"/>
      <c r="B733" s="473"/>
      <c r="C733" s="473"/>
      <c r="D733" s="473"/>
      <c r="E733" s="473"/>
      <c r="F733" s="473"/>
      <c r="G733" s="473"/>
      <c r="H733" s="473"/>
      <c r="I733" s="473"/>
      <c r="J733" s="473"/>
      <c r="K733" s="473"/>
      <c r="L733" s="473"/>
      <c r="M733" s="473"/>
      <c r="N733" s="473"/>
      <c r="O733" s="473"/>
      <c r="P733" s="473"/>
      <c r="Q733" s="473"/>
      <c r="R733" s="473"/>
      <c r="S733" s="473"/>
      <c r="T733" s="473"/>
      <c r="U733" s="473"/>
      <c r="V733" s="473"/>
      <c r="W733" s="473"/>
      <c r="X733" s="473"/>
      <c r="Y733" s="473"/>
      <c r="Z733" s="473"/>
    </row>
    <row r="734" spans="1:26" ht="14.25" customHeight="1" x14ac:dyDescent="0.25">
      <c r="A734" s="473"/>
      <c r="B734" s="473"/>
      <c r="C734" s="473"/>
      <c r="D734" s="473"/>
      <c r="E734" s="473"/>
      <c r="F734" s="473"/>
      <c r="G734" s="473"/>
      <c r="H734" s="473"/>
      <c r="I734" s="473"/>
      <c r="J734" s="473"/>
      <c r="K734" s="473"/>
      <c r="L734" s="473"/>
      <c r="M734" s="473"/>
      <c r="N734" s="473"/>
      <c r="O734" s="473"/>
      <c r="P734" s="473"/>
      <c r="Q734" s="473"/>
      <c r="R734" s="473"/>
      <c r="S734" s="473"/>
      <c r="T734" s="473"/>
      <c r="U734" s="473"/>
      <c r="V734" s="473"/>
      <c r="W734" s="473"/>
      <c r="X734" s="473"/>
      <c r="Y734" s="473"/>
      <c r="Z734" s="473"/>
    </row>
    <row r="735" spans="1:26" ht="14.25" customHeight="1" x14ac:dyDescent="0.25">
      <c r="A735" s="473"/>
      <c r="B735" s="473"/>
      <c r="C735" s="473"/>
      <c r="D735" s="473"/>
      <c r="E735" s="473"/>
      <c r="F735" s="473"/>
      <c r="G735" s="473"/>
      <c r="H735" s="473"/>
      <c r="I735" s="473"/>
      <c r="J735" s="473"/>
      <c r="K735" s="473"/>
      <c r="L735" s="473"/>
      <c r="M735" s="473"/>
      <c r="N735" s="473"/>
      <c r="O735" s="473"/>
      <c r="P735" s="473"/>
      <c r="Q735" s="473"/>
      <c r="R735" s="473"/>
      <c r="S735" s="473"/>
      <c r="T735" s="473"/>
      <c r="U735" s="473"/>
      <c r="V735" s="473"/>
      <c r="W735" s="473"/>
      <c r="X735" s="473"/>
      <c r="Y735" s="473"/>
      <c r="Z735" s="473"/>
    </row>
    <row r="736" spans="1:26" ht="14.25" customHeight="1" x14ac:dyDescent="0.25">
      <c r="A736" s="473"/>
      <c r="B736" s="473"/>
      <c r="C736" s="473"/>
      <c r="D736" s="473"/>
      <c r="E736" s="473"/>
      <c r="F736" s="473"/>
      <c r="G736" s="473"/>
      <c r="H736" s="473"/>
      <c r="I736" s="473"/>
      <c r="J736" s="473"/>
      <c r="K736" s="473"/>
      <c r="L736" s="473"/>
      <c r="M736" s="473"/>
      <c r="N736" s="473"/>
      <c r="O736" s="473"/>
      <c r="P736" s="473"/>
      <c r="Q736" s="473"/>
      <c r="R736" s="473"/>
      <c r="S736" s="473"/>
      <c r="T736" s="473"/>
      <c r="U736" s="473"/>
      <c r="V736" s="473"/>
      <c r="W736" s="473"/>
      <c r="X736" s="473"/>
      <c r="Y736" s="473"/>
      <c r="Z736" s="473"/>
    </row>
    <row r="737" spans="1:26" ht="14.25" customHeight="1" x14ac:dyDescent="0.25">
      <c r="A737" s="473"/>
      <c r="B737" s="473"/>
      <c r="C737" s="473"/>
      <c r="D737" s="473"/>
      <c r="E737" s="473"/>
      <c r="F737" s="473"/>
      <c r="G737" s="473"/>
      <c r="H737" s="473"/>
      <c r="I737" s="473"/>
      <c r="J737" s="473"/>
      <c r="K737" s="473"/>
      <c r="L737" s="473"/>
      <c r="M737" s="473"/>
      <c r="N737" s="473"/>
      <c r="O737" s="473"/>
      <c r="P737" s="473"/>
      <c r="Q737" s="473"/>
      <c r="R737" s="473"/>
      <c r="S737" s="473"/>
      <c r="T737" s="473"/>
      <c r="U737" s="473"/>
      <c r="V737" s="473"/>
      <c r="W737" s="473"/>
      <c r="X737" s="473"/>
      <c r="Y737" s="473"/>
      <c r="Z737" s="473"/>
    </row>
    <row r="738" spans="1:26" ht="14.25" customHeight="1" x14ac:dyDescent="0.25">
      <c r="A738" s="473"/>
      <c r="B738" s="473"/>
      <c r="C738" s="473"/>
      <c r="D738" s="473"/>
      <c r="E738" s="473"/>
      <c r="F738" s="473"/>
      <c r="G738" s="473"/>
      <c r="H738" s="473"/>
      <c r="I738" s="473"/>
      <c r="J738" s="473"/>
      <c r="K738" s="473"/>
      <c r="L738" s="473"/>
      <c r="M738" s="473"/>
      <c r="N738" s="473"/>
      <c r="O738" s="473"/>
      <c r="P738" s="473"/>
      <c r="Q738" s="473"/>
      <c r="R738" s="473"/>
      <c r="S738" s="473"/>
      <c r="T738" s="473"/>
      <c r="U738" s="473"/>
      <c r="V738" s="473"/>
      <c r="W738" s="473"/>
      <c r="X738" s="473"/>
      <c r="Y738" s="473"/>
      <c r="Z738" s="473"/>
    </row>
    <row r="739" spans="1:26" ht="14.25" customHeight="1" x14ac:dyDescent="0.25">
      <c r="A739" s="473"/>
      <c r="B739" s="473"/>
      <c r="C739" s="473"/>
      <c r="D739" s="473"/>
      <c r="E739" s="473"/>
      <c r="F739" s="473"/>
      <c r="G739" s="473"/>
      <c r="H739" s="473"/>
      <c r="I739" s="473"/>
      <c r="J739" s="473"/>
      <c r="K739" s="473"/>
      <c r="L739" s="473"/>
      <c r="M739" s="473"/>
      <c r="N739" s="473"/>
      <c r="O739" s="473"/>
      <c r="P739" s="473"/>
      <c r="Q739" s="473"/>
      <c r="R739" s="473"/>
      <c r="S739" s="473"/>
      <c r="T739" s="473"/>
      <c r="U739" s="473"/>
      <c r="V739" s="473"/>
      <c r="W739" s="473"/>
      <c r="X739" s="473"/>
      <c r="Y739" s="473"/>
      <c r="Z739" s="473"/>
    </row>
    <row r="740" spans="1:26" ht="14.25" customHeight="1" x14ac:dyDescent="0.25">
      <c r="A740" s="473"/>
      <c r="B740" s="473"/>
      <c r="C740" s="473"/>
      <c r="D740" s="473"/>
      <c r="E740" s="473"/>
      <c r="F740" s="473"/>
      <c r="G740" s="473"/>
      <c r="H740" s="473"/>
      <c r="I740" s="473"/>
      <c r="J740" s="473"/>
      <c r="K740" s="473"/>
      <c r="L740" s="473"/>
      <c r="M740" s="473"/>
      <c r="N740" s="473"/>
      <c r="O740" s="473"/>
      <c r="P740" s="473"/>
      <c r="Q740" s="473"/>
      <c r="R740" s="473"/>
      <c r="S740" s="473"/>
      <c r="T740" s="473"/>
      <c r="U740" s="473"/>
      <c r="V740" s="473"/>
      <c r="W740" s="473"/>
      <c r="X740" s="473"/>
      <c r="Y740" s="473"/>
      <c r="Z740" s="473"/>
    </row>
    <row r="741" spans="1:26" ht="14.25" customHeight="1" x14ac:dyDescent="0.25">
      <c r="A741" s="473"/>
      <c r="B741" s="473"/>
      <c r="C741" s="473"/>
      <c r="D741" s="473"/>
      <c r="E741" s="473"/>
      <c r="F741" s="473"/>
      <c r="G741" s="473"/>
      <c r="H741" s="473"/>
      <c r="I741" s="473"/>
      <c r="J741" s="473"/>
      <c r="K741" s="473"/>
      <c r="L741" s="473"/>
      <c r="M741" s="473"/>
      <c r="N741" s="473"/>
      <c r="O741" s="473"/>
      <c r="P741" s="473"/>
      <c r="Q741" s="473"/>
      <c r="R741" s="473"/>
      <c r="S741" s="473"/>
      <c r="T741" s="473"/>
      <c r="U741" s="473"/>
      <c r="V741" s="473"/>
      <c r="W741" s="473"/>
      <c r="X741" s="473"/>
      <c r="Y741" s="473"/>
      <c r="Z741" s="473"/>
    </row>
    <row r="742" spans="1:26" ht="14.25" customHeight="1" x14ac:dyDescent="0.25">
      <c r="A742" s="473"/>
      <c r="B742" s="473"/>
      <c r="C742" s="473"/>
      <c r="D742" s="473"/>
      <c r="E742" s="473"/>
      <c r="F742" s="473"/>
      <c r="G742" s="473"/>
      <c r="H742" s="473"/>
      <c r="I742" s="473"/>
      <c r="J742" s="473"/>
      <c r="K742" s="473"/>
      <c r="L742" s="473"/>
      <c r="M742" s="473"/>
      <c r="N742" s="473"/>
      <c r="O742" s="473"/>
      <c r="P742" s="473"/>
      <c r="Q742" s="473"/>
      <c r="R742" s="473"/>
      <c r="S742" s="473"/>
      <c r="T742" s="473"/>
      <c r="U742" s="473"/>
      <c r="V742" s="473"/>
      <c r="W742" s="473"/>
      <c r="X742" s="473"/>
      <c r="Y742" s="473"/>
      <c r="Z742" s="473"/>
    </row>
    <row r="743" spans="1:26" ht="14.25" customHeight="1" x14ac:dyDescent="0.25">
      <c r="A743" s="473"/>
      <c r="B743" s="473"/>
      <c r="C743" s="473"/>
      <c r="D743" s="473"/>
      <c r="E743" s="473"/>
      <c r="F743" s="473"/>
      <c r="G743" s="473"/>
      <c r="H743" s="473"/>
      <c r="I743" s="473"/>
      <c r="J743" s="473"/>
      <c r="K743" s="473"/>
      <c r="L743" s="473"/>
      <c r="M743" s="473"/>
      <c r="N743" s="473"/>
      <c r="O743" s="473"/>
      <c r="P743" s="473"/>
      <c r="Q743" s="473"/>
      <c r="R743" s="473"/>
      <c r="S743" s="473"/>
      <c r="T743" s="473"/>
      <c r="U743" s="473"/>
      <c r="V743" s="473"/>
      <c r="W743" s="473"/>
      <c r="X743" s="473"/>
      <c r="Y743" s="473"/>
      <c r="Z743" s="473"/>
    </row>
    <row r="744" spans="1:26" ht="14.25" customHeight="1" x14ac:dyDescent="0.25">
      <c r="A744" s="473"/>
      <c r="B744" s="473"/>
      <c r="C744" s="473"/>
      <c r="D744" s="473"/>
      <c r="E744" s="473"/>
      <c r="F744" s="473"/>
      <c r="G744" s="473"/>
      <c r="H744" s="473"/>
      <c r="I744" s="473"/>
      <c r="J744" s="473"/>
      <c r="K744" s="473"/>
      <c r="L744" s="473"/>
      <c r="M744" s="473"/>
      <c r="N744" s="473"/>
      <c r="O744" s="473"/>
      <c r="P744" s="473"/>
      <c r="Q744" s="473"/>
      <c r="R744" s="473"/>
      <c r="S744" s="473"/>
      <c r="T744" s="473"/>
      <c r="U744" s="473"/>
      <c r="V744" s="473"/>
      <c r="W744" s="473"/>
      <c r="X744" s="473"/>
      <c r="Y744" s="473"/>
      <c r="Z744" s="473"/>
    </row>
    <row r="745" spans="1:26" ht="14.25" customHeight="1" x14ac:dyDescent="0.25">
      <c r="A745" s="473"/>
      <c r="B745" s="473"/>
      <c r="C745" s="473"/>
      <c r="D745" s="473"/>
      <c r="E745" s="473"/>
      <c r="F745" s="473"/>
      <c r="G745" s="473"/>
      <c r="H745" s="473"/>
      <c r="I745" s="473"/>
      <c r="J745" s="473"/>
      <c r="K745" s="473"/>
      <c r="L745" s="473"/>
      <c r="M745" s="473"/>
      <c r="N745" s="473"/>
      <c r="O745" s="473"/>
      <c r="P745" s="473"/>
      <c r="Q745" s="473"/>
      <c r="R745" s="473"/>
      <c r="S745" s="473"/>
      <c r="T745" s="473"/>
      <c r="U745" s="473"/>
      <c r="V745" s="473"/>
      <c r="W745" s="473"/>
      <c r="X745" s="473"/>
      <c r="Y745" s="473"/>
      <c r="Z745" s="473"/>
    </row>
    <row r="746" spans="1:26" ht="14.25" customHeight="1" x14ac:dyDescent="0.25">
      <c r="A746" s="473"/>
      <c r="B746" s="473"/>
      <c r="C746" s="473"/>
      <c r="D746" s="473"/>
      <c r="E746" s="473"/>
      <c r="F746" s="473"/>
      <c r="G746" s="473"/>
      <c r="H746" s="473"/>
      <c r="I746" s="473"/>
      <c r="J746" s="473"/>
      <c r="K746" s="473"/>
      <c r="L746" s="473"/>
      <c r="M746" s="473"/>
      <c r="N746" s="473"/>
      <c r="O746" s="473"/>
      <c r="P746" s="473"/>
      <c r="Q746" s="473"/>
      <c r="R746" s="473"/>
      <c r="S746" s="473"/>
      <c r="T746" s="473"/>
      <c r="U746" s="473"/>
      <c r="V746" s="473"/>
      <c r="W746" s="473"/>
      <c r="X746" s="473"/>
      <c r="Y746" s="473"/>
      <c r="Z746" s="473"/>
    </row>
    <row r="747" spans="1:26" ht="14.25" customHeight="1" x14ac:dyDescent="0.25">
      <c r="A747" s="473"/>
      <c r="B747" s="473"/>
      <c r="C747" s="473"/>
      <c r="D747" s="473"/>
      <c r="E747" s="473"/>
      <c r="F747" s="473"/>
      <c r="G747" s="473"/>
      <c r="H747" s="473"/>
      <c r="I747" s="473"/>
      <c r="J747" s="473"/>
      <c r="K747" s="473"/>
      <c r="L747" s="473"/>
      <c r="M747" s="473"/>
      <c r="N747" s="473"/>
      <c r="O747" s="473"/>
      <c r="P747" s="473"/>
      <c r="Q747" s="473"/>
      <c r="R747" s="473"/>
      <c r="S747" s="473"/>
      <c r="T747" s="473"/>
      <c r="U747" s="473"/>
      <c r="V747" s="473"/>
      <c r="W747" s="473"/>
      <c r="X747" s="473"/>
      <c r="Y747" s="473"/>
      <c r="Z747" s="473"/>
    </row>
    <row r="748" spans="1:26" ht="14.25" customHeight="1" x14ac:dyDescent="0.25">
      <c r="A748" s="473"/>
      <c r="B748" s="473"/>
      <c r="C748" s="473"/>
      <c r="D748" s="473"/>
      <c r="E748" s="473"/>
      <c r="F748" s="473"/>
      <c r="G748" s="473"/>
      <c r="H748" s="473"/>
      <c r="I748" s="473"/>
      <c r="J748" s="473"/>
      <c r="K748" s="473"/>
      <c r="L748" s="473"/>
      <c r="M748" s="473"/>
      <c r="N748" s="473"/>
      <c r="O748" s="473"/>
      <c r="P748" s="473"/>
      <c r="Q748" s="473"/>
      <c r="R748" s="473"/>
      <c r="S748" s="473"/>
      <c r="T748" s="473"/>
      <c r="U748" s="473"/>
      <c r="V748" s="473"/>
      <c r="W748" s="473"/>
      <c r="X748" s="473"/>
      <c r="Y748" s="473"/>
      <c r="Z748" s="473"/>
    </row>
    <row r="749" spans="1:26" ht="14.25" customHeight="1" x14ac:dyDescent="0.25">
      <c r="A749" s="473"/>
      <c r="B749" s="473"/>
      <c r="C749" s="473"/>
      <c r="D749" s="473"/>
      <c r="E749" s="473"/>
      <c r="F749" s="473"/>
      <c r="G749" s="473"/>
      <c r="H749" s="473"/>
      <c r="I749" s="473"/>
      <c r="J749" s="473"/>
      <c r="K749" s="473"/>
      <c r="L749" s="473"/>
      <c r="M749" s="473"/>
      <c r="N749" s="473"/>
      <c r="O749" s="473"/>
      <c r="P749" s="473"/>
      <c r="Q749" s="473"/>
      <c r="R749" s="473"/>
      <c r="S749" s="473"/>
      <c r="T749" s="473"/>
      <c r="U749" s="473"/>
      <c r="V749" s="473"/>
      <c r="W749" s="473"/>
      <c r="X749" s="473"/>
      <c r="Y749" s="473"/>
      <c r="Z749" s="473"/>
    </row>
    <row r="750" spans="1:26" ht="14.25" customHeight="1" x14ac:dyDescent="0.25">
      <c r="A750" s="473"/>
      <c r="B750" s="473"/>
      <c r="C750" s="473"/>
      <c r="D750" s="473"/>
      <c r="E750" s="473"/>
      <c r="F750" s="473"/>
      <c r="G750" s="473"/>
      <c r="H750" s="473"/>
      <c r="I750" s="473"/>
      <c r="J750" s="473"/>
      <c r="K750" s="473"/>
      <c r="L750" s="473"/>
      <c r="M750" s="473"/>
      <c r="N750" s="473"/>
      <c r="O750" s="473"/>
      <c r="P750" s="473"/>
      <c r="Q750" s="473"/>
      <c r="R750" s="473"/>
      <c r="S750" s="473"/>
      <c r="T750" s="473"/>
      <c r="U750" s="473"/>
      <c r="V750" s="473"/>
      <c r="W750" s="473"/>
      <c r="X750" s="473"/>
      <c r="Y750" s="473"/>
      <c r="Z750" s="473"/>
    </row>
    <row r="751" spans="1:26" ht="14.25" customHeight="1" x14ac:dyDescent="0.25">
      <c r="A751" s="473"/>
      <c r="B751" s="473"/>
      <c r="C751" s="473"/>
      <c r="D751" s="473"/>
      <c r="E751" s="473"/>
      <c r="F751" s="473"/>
      <c r="G751" s="473"/>
      <c r="H751" s="473"/>
      <c r="I751" s="473"/>
      <c r="J751" s="473"/>
      <c r="K751" s="473"/>
      <c r="L751" s="473"/>
      <c r="M751" s="473"/>
      <c r="N751" s="473"/>
      <c r="O751" s="473"/>
      <c r="P751" s="473"/>
      <c r="Q751" s="473"/>
      <c r="R751" s="473"/>
      <c r="S751" s="473"/>
      <c r="T751" s="473"/>
      <c r="U751" s="473"/>
      <c r="V751" s="473"/>
      <c r="W751" s="473"/>
      <c r="X751" s="473"/>
      <c r="Y751" s="473"/>
      <c r="Z751" s="473"/>
    </row>
    <row r="752" spans="1:26" ht="14.25" customHeight="1" x14ac:dyDescent="0.25">
      <c r="A752" s="473"/>
      <c r="B752" s="473"/>
      <c r="C752" s="473"/>
      <c r="D752" s="473"/>
      <c r="E752" s="473"/>
      <c r="F752" s="473"/>
      <c r="G752" s="473"/>
      <c r="H752" s="473"/>
      <c r="I752" s="473"/>
      <c r="J752" s="473"/>
      <c r="K752" s="473"/>
      <c r="L752" s="473"/>
      <c r="M752" s="473"/>
      <c r="N752" s="473"/>
      <c r="O752" s="473"/>
      <c r="P752" s="473"/>
      <c r="Q752" s="473"/>
      <c r="R752" s="473"/>
      <c r="S752" s="473"/>
      <c r="T752" s="473"/>
      <c r="U752" s="473"/>
      <c r="V752" s="473"/>
      <c r="W752" s="473"/>
      <c r="X752" s="473"/>
      <c r="Y752" s="473"/>
      <c r="Z752" s="473"/>
    </row>
    <row r="753" spans="1:26" ht="14.25" customHeight="1" x14ac:dyDescent="0.25">
      <c r="A753" s="473"/>
      <c r="B753" s="473"/>
      <c r="C753" s="473"/>
      <c r="D753" s="473"/>
      <c r="E753" s="473"/>
      <c r="F753" s="473"/>
      <c r="G753" s="473"/>
      <c r="H753" s="473"/>
      <c r="I753" s="473"/>
      <c r="J753" s="473"/>
      <c r="K753" s="473"/>
      <c r="L753" s="473"/>
      <c r="M753" s="473"/>
      <c r="N753" s="473"/>
      <c r="O753" s="473"/>
      <c r="P753" s="473"/>
      <c r="Q753" s="473"/>
      <c r="R753" s="473"/>
      <c r="S753" s="473"/>
      <c r="T753" s="473"/>
      <c r="U753" s="473"/>
      <c r="V753" s="473"/>
      <c r="W753" s="473"/>
      <c r="X753" s="473"/>
      <c r="Y753" s="473"/>
      <c r="Z753" s="473"/>
    </row>
    <row r="754" spans="1:26" ht="14.25" customHeight="1" x14ac:dyDescent="0.25">
      <c r="A754" s="473"/>
      <c r="B754" s="473"/>
      <c r="C754" s="473"/>
      <c r="D754" s="473"/>
      <c r="E754" s="473"/>
      <c r="F754" s="473"/>
      <c r="G754" s="473"/>
      <c r="H754" s="473"/>
      <c r="I754" s="473"/>
      <c r="J754" s="473"/>
      <c r="K754" s="473"/>
      <c r="L754" s="473"/>
      <c r="M754" s="473"/>
      <c r="N754" s="473"/>
      <c r="O754" s="473"/>
      <c r="P754" s="473"/>
      <c r="Q754" s="473"/>
      <c r="R754" s="473"/>
      <c r="S754" s="473"/>
      <c r="T754" s="473"/>
      <c r="U754" s="473"/>
      <c r="V754" s="473"/>
      <c r="W754" s="473"/>
      <c r="X754" s="473"/>
      <c r="Y754" s="473"/>
      <c r="Z754" s="473"/>
    </row>
    <row r="755" spans="1:26" ht="14.25" customHeight="1" x14ac:dyDescent="0.25">
      <c r="A755" s="473"/>
      <c r="B755" s="473"/>
      <c r="C755" s="473"/>
      <c r="D755" s="473"/>
      <c r="E755" s="473"/>
      <c r="F755" s="473"/>
      <c r="G755" s="473"/>
      <c r="H755" s="473"/>
      <c r="I755" s="473"/>
      <c r="J755" s="473"/>
      <c r="K755" s="473"/>
      <c r="L755" s="473"/>
      <c r="M755" s="473"/>
      <c r="N755" s="473"/>
      <c r="O755" s="473"/>
      <c r="P755" s="473"/>
      <c r="Q755" s="473"/>
      <c r="R755" s="473"/>
      <c r="S755" s="473"/>
      <c r="T755" s="473"/>
      <c r="U755" s="473"/>
      <c r="V755" s="473"/>
      <c r="W755" s="473"/>
      <c r="X755" s="473"/>
      <c r="Y755" s="473"/>
      <c r="Z755" s="473"/>
    </row>
    <row r="756" spans="1:26" ht="14.25" customHeight="1" x14ac:dyDescent="0.25">
      <c r="A756" s="473"/>
      <c r="B756" s="473"/>
      <c r="C756" s="473"/>
      <c r="D756" s="473"/>
      <c r="E756" s="473"/>
      <c r="F756" s="473"/>
      <c r="G756" s="473"/>
      <c r="H756" s="473"/>
      <c r="I756" s="473"/>
      <c r="J756" s="473"/>
      <c r="K756" s="473"/>
      <c r="L756" s="473"/>
      <c r="M756" s="473"/>
      <c r="N756" s="473"/>
      <c r="O756" s="473"/>
      <c r="P756" s="473"/>
      <c r="Q756" s="473"/>
      <c r="R756" s="473"/>
      <c r="S756" s="473"/>
      <c r="T756" s="473"/>
      <c r="U756" s="473"/>
      <c r="V756" s="473"/>
      <c r="W756" s="473"/>
      <c r="X756" s="473"/>
      <c r="Y756" s="473"/>
      <c r="Z756" s="473"/>
    </row>
    <row r="757" spans="1:26" ht="14.25" customHeight="1" x14ac:dyDescent="0.25">
      <c r="A757" s="473"/>
      <c r="B757" s="473"/>
      <c r="C757" s="473"/>
      <c r="D757" s="473"/>
      <c r="E757" s="473"/>
      <c r="F757" s="473"/>
      <c r="G757" s="473"/>
      <c r="H757" s="473"/>
      <c r="I757" s="473"/>
      <c r="J757" s="473"/>
      <c r="K757" s="473"/>
      <c r="L757" s="473"/>
      <c r="M757" s="473"/>
      <c r="N757" s="473"/>
      <c r="O757" s="473"/>
      <c r="P757" s="473"/>
      <c r="Q757" s="473"/>
      <c r="R757" s="473"/>
      <c r="S757" s="473"/>
      <c r="T757" s="473"/>
      <c r="U757" s="473"/>
      <c r="V757" s="473"/>
      <c r="W757" s="473"/>
      <c r="X757" s="473"/>
      <c r="Y757" s="473"/>
      <c r="Z757" s="473"/>
    </row>
    <row r="758" spans="1:26" ht="14.25" customHeight="1" x14ac:dyDescent="0.25">
      <c r="A758" s="473"/>
      <c r="B758" s="473"/>
      <c r="C758" s="473"/>
      <c r="D758" s="473"/>
      <c r="E758" s="473"/>
      <c r="F758" s="473"/>
      <c r="G758" s="473"/>
      <c r="H758" s="473"/>
      <c r="I758" s="473"/>
      <c r="J758" s="473"/>
      <c r="K758" s="473"/>
      <c r="L758" s="473"/>
      <c r="M758" s="473"/>
      <c r="N758" s="473"/>
      <c r="O758" s="473"/>
      <c r="P758" s="473"/>
      <c r="Q758" s="473"/>
      <c r="R758" s="473"/>
      <c r="S758" s="473"/>
      <c r="T758" s="473"/>
      <c r="U758" s="473"/>
      <c r="V758" s="473"/>
      <c r="W758" s="473"/>
      <c r="X758" s="473"/>
      <c r="Y758" s="473"/>
      <c r="Z758" s="473"/>
    </row>
    <row r="759" spans="1:26" ht="14.25" customHeight="1" x14ac:dyDescent="0.25">
      <c r="A759" s="473"/>
      <c r="B759" s="473"/>
      <c r="C759" s="473"/>
      <c r="D759" s="473"/>
      <c r="E759" s="473"/>
      <c r="F759" s="473"/>
      <c r="G759" s="473"/>
      <c r="H759" s="473"/>
      <c r="I759" s="473"/>
      <c r="J759" s="473"/>
      <c r="K759" s="473"/>
      <c r="L759" s="473"/>
      <c r="M759" s="473"/>
      <c r="N759" s="473"/>
      <c r="O759" s="473"/>
      <c r="P759" s="473"/>
      <c r="Q759" s="473"/>
      <c r="R759" s="473"/>
      <c r="S759" s="473"/>
      <c r="T759" s="473"/>
      <c r="U759" s="473"/>
      <c r="V759" s="473"/>
      <c r="W759" s="473"/>
      <c r="X759" s="473"/>
      <c r="Y759" s="473"/>
      <c r="Z759" s="473"/>
    </row>
    <row r="760" spans="1:26" ht="14.25" customHeight="1" x14ac:dyDescent="0.25">
      <c r="A760" s="473"/>
      <c r="B760" s="473"/>
      <c r="C760" s="473"/>
      <c r="D760" s="473"/>
      <c r="E760" s="473"/>
      <c r="F760" s="473"/>
      <c r="G760" s="473"/>
      <c r="H760" s="473"/>
      <c r="I760" s="473"/>
      <c r="J760" s="473"/>
      <c r="K760" s="473"/>
      <c r="L760" s="473"/>
      <c r="M760" s="473"/>
      <c r="N760" s="473"/>
      <c r="O760" s="473"/>
      <c r="P760" s="473"/>
      <c r="Q760" s="473"/>
      <c r="R760" s="473"/>
      <c r="S760" s="473"/>
      <c r="T760" s="473"/>
      <c r="U760" s="473"/>
      <c r="V760" s="473"/>
      <c r="W760" s="473"/>
      <c r="X760" s="473"/>
      <c r="Y760" s="473"/>
      <c r="Z760" s="473"/>
    </row>
    <row r="761" spans="1:26" ht="14.25" customHeight="1" x14ac:dyDescent="0.25">
      <c r="A761" s="473"/>
      <c r="B761" s="473"/>
      <c r="C761" s="473"/>
      <c r="D761" s="473"/>
      <c r="E761" s="473"/>
      <c r="F761" s="473"/>
      <c r="G761" s="473"/>
      <c r="H761" s="473"/>
      <c r="I761" s="473"/>
      <c r="J761" s="473"/>
      <c r="K761" s="473"/>
      <c r="L761" s="473"/>
      <c r="M761" s="473"/>
      <c r="N761" s="473"/>
      <c r="O761" s="473"/>
      <c r="P761" s="473"/>
      <c r="Q761" s="473"/>
      <c r="R761" s="473"/>
      <c r="S761" s="473"/>
      <c r="T761" s="473"/>
      <c r="U761" s="473"/>
      <c r="V761" s="473"/>
      <c r="W761" s="473"/>
      <c r="X761" s="473"/>
      <c r="Y761" s="473"/>
      <c r="Z761" s="473"/>
    </row>
    <row r="762" spans="1:26" ht="14.25" customHeight="1" x14ac:dyDescent="0.25">
      <c r="A762" s="473"/>
      <c r="B762" s="473"/>
      <c r="C762" s="473"/>
      <c r="D762" s="473"/>
      <c r="E762" s="473"/>
      <c r="F762" s="473"/>
      <c r="G762" s="473"/>
      <c r="H762" s="473"/>
      <c r="I762" s="473"/>
      <c r="J762" s="473"/>
      <c r="K762" s="473"/>
      <c r="L762" s="473"/>
      <c r="M762" s="473"/>
      <c r="N762" s="473"/>
      <c r="O762" s="473"/>
      <c r="P762" s="473"/>
      <c r="Q762" s="473"/>
      <c r="R762" s="473"/>
      <c r="S762" s="473"/>
      <c r="T762" s="473"/>
      <c r="U762" s="473"/>
      <c r="V762" s="473"/>
      <c r="W762" s="473"/>
      <c r="X762" s="473"/>
      <c r="Y762" s="473"/>
      <c r="Z762" s="473"/>
    </row>
    <row r="763" spans="1:26" ht="14.25" customHeight="1" x14ac:dyDescent="0.25">
      <c r="A763" s="473"/>
      <c r="B763" s="473"/>
      <c r="C763" s="473"/>
      <c r="D763" s="473"/>
      <c r="E763" s="473"/>
      <c r="F763" s="473"/>
      <c r="G763" s="473"/>
      <c r="H763" s="473"/>
      <c r="I763" s="473"/>
      <c r="J763" s="473"/>
      <c r="K763" s="473"/>
      <c r="L763" s="473"/>
      <c r="M763" s="473"/>
      <c r="N763" s="473"/>
      <c r="O763" s="473"/>
      <c r="P763" s="473"/>
      <c r="Q763" s="473"/>
      <c r="R763" s="473"/>
      <c r="S763" s="473"/>
      <c r="T763" s="473"/>
      <c r="U763" s="473"/>
      <c r="V763" s="473"/>
      <c r="W763" s="473"/>
      <c r="X763" s="473"/>
      <c r="Y763" s="473"/>
      <c r="Z763" s="473"/>
    </row>
    <row r="764" spans="1:26" ht="14.25" customHeight="1" x14ac:dyDescent="0.25">
      <c r="A764" s="473"/>
      <c r="B764" s="473"/>
      <c r="C764" s="473"/>
      <c r="D764" s="473"/>
      <c r="E764" s="473"/>
      <c r="F764" s="473"/>
      <c r="G764" s="473"/>
      <c r="H764" s="473"/>
      <c r="I764" s="473"/>
      <c r="J764" s="473"/>
      <c r="K764" s="473"/>
      <c r="L764" s="473"/>
      <c r="M764" s="473"/>
      <c r="N764" s="473"/>
      <c r="O764" s="473"/>
      <c r="P764" s="473"/>
      <c r="Q764" s="473"/>
      <c r="R764" s="473"/>
      <c r="S764" s="473"/>
      <c r="T764" s="473"/>
      <c r="U764" s="473"/>
      <c r="V764" s="473"/>
      <c r="W764" s="473"/>
      <c r="X764" s="473"/>
      <c r="Y764" s="473"/>
      <c r="Z764" s="473"/>
    </row>
    <row r="765" spans="1:26" ht="14.25" customHeight="1" x14ac:dyDescent="0.25">
      <c r="A765" s="473"/>
      <c r="B765" s="473"/>
      <c r="C765" s="473"/>
      <c r="D765" s="473"/>
      <c r="E765" s="473"/>
      <c r="F765" s="473"/>
      <c r="G765" s="473"/>
      <c r="H765" s="473"/>
      <c r="I765" s="473"/>
      <c r="J765" s="473"/>
      <c r="K765" s="473"/>
      <c r="L765" s="473"/>
      <c r="M765" s="473"/>
      <c r="N765" s="473"/>
      <c r="O765" s="473"/>
      <c r="P765" s="473"/>
      <c r="Q765" s="473"/>
      <c r="R765" s="473"/>
      <c r="S765" s="473"/>
      <c r="T765" s="473"/>
      <c r="U765" s="473"/>
      <c r="V765" s="473"/>
      <c r="W765" s="473"/>
      <c r="X765" s="473"/>
      <c r="Y765" s="473"/>
      <c r="Z765" s="473"/>
    </row>
    <row r="766" spans="1:26" ht="14.25" customHeight="1" x14ac:dyDescent="0.25">
      <c r="A766" s="473"/>
      <c r="B766" s="473"/>
      <c r="C766" s="473"/>
      <c r="D766" s="473"/>
      <c r="E766" s="473"/>
      <c r="F766" s="473"/>
      <c r="G766" s="473"/>
      <c r="H766" s="473"/>
      <c r="I766" s="473"/>
      <c r="J766" s="473"/>
      <c r="K766" s="473"/>
      <c r="L766" s="473"/>
      <c r="M766" s="473"/>
      <c r="N766" s="473"/>
      <c r="O766" s="473"/>
      <c r="P766" s="473"/>
      <c r="Q766" s="473"/>
      <c r="R766" s="473"/>
      <c r="S766" s="473"/>
      <c r="T766" s="473"/>
      <c r="U766" s="473"/>
      <c r="V766" s="473"/>
      <c r="W766" s="473"/>
      <c r="X766" s="473"/>
      <c r="Y766" s="473"/>
      <c r="Z766" s="473"/>
    </row>
    <row r="767" spans="1:26" ht="14.25" customHeight="1" x14ac:dyDescent="0.25">
      <c r="A767" s="473"/>
      <c r="B767" s="473"/>
      <c r="C767" s="473"/>
      <c r="D767" s="473"/>
      <c r="E767" s="473"/>
      <c r="F767" s="473"/>
      <c r="G767" s="473"/>
      <c r="H767" s="473"/>
      <c r="I767" s="473"/>
      <c r="J767" s="473"/>
      <c r="K767" s="473"/>
      <c r="L767" s="473"/>
      <c r="M767" s="473"/>
      <c r="N767" s="473"/>
      <c r="O767" s="473"/>
      <c r="P767" s="473"/>
      <c r="Q767" s="473"/>
      <c r="R767" s="473"/>
      <c r="S767" s="473"/>
      <c r="T767" s="473"/>
      <c r="U767" s="473"/>
      <c r="V767" s="473"/>
      <c r="W767" s="473"/>
      <c r="X767" s="473"/>
      <c r="Y767" s="473"/>
      <c r="Z767" s="473"/>
    </row>
    <row r="768" spans="1:26" ht="14.25" customHeight="1" x14ac:dyDescent="0.25">
      <c r="A768" s="473"/>
      <c r="B768" s="473"/>
      <c r="C768" s="473"/>
      <c r="D768" s="473"/>
      <c r="E768" s="473"/>
      <c r="F768" s="473"/>
      <c r="G768" s="473"/>
      <c r="H768" s="473"/>
      <c r="I768" s="473"/>
      <c r="J768" s="473"/>
      <c r="K768" s="473"/>
      <c r="L768" s="473"/>
      <c r="M768" s="473"/>
      <c r="N768" s="473"/>
      <c r="O768" s="473"/>
      <c r="P768" s="473"/>
      <c r="Q768" s="473"/>
      <c r="R768" s="473"/>
      <c r="S768" s="473"/>
      <c r="T768" s="473"/>
      <c r="U768" s="473"/>
      <c r="V768" s="473"/>
      <c r="W768" s="473"/>
      <c r="X768" s="473"/>
      <c r="Y768" s="473"/>
      <c r="Z768" s="473"/>
    </row>
    <row r="769" spans="1:26" ht="14.25" customHeight="1" x14ac:dyDescent="0.25">
      <c r="A769" s="473"/>
      <c r="B769" s="473"/>
      <c r="C769" s="473"/>
      <c r="D769" s="473"/>
      <c r="E769" s="473"/>
      <c r="F769" s="473"/>
      <c r="G769" s="473"/>
      <c r="H769" s="473"/>
      <c r="I769" s="473"/>
      <c r="J769" s="473"/>
      <c r="K769" s="473"/>
      <c r="L769" s="473"/>
      <c r="M769" s="473"/>
      <c r="N769" s="473"/>
      <c r="O769" s="473"/>
      <c r="P769" s="473"/>
      <c r="Q769" s="473"/>
      <c r="R769" s="473"/>
      <c r="S769" s="473"/>
      <c r="T769" s="473"/>
      <c r="U769" s="473"/>
      <c r="V769" s="473"/>
      <c r="W769" s="473"/>
      <c r="X769" s="473"/>
      <c r="Y769" s="473"/>
      <c r="Z769" s="473"/>
    </row>
    <row r="770" spans="1:26" ht="14.25" customHeight="1" x14ac:dyDescent="0.25">
      <c r="A770" s="473"/>
      <c r="B770" s="473"/>
      <c r="C770" s="473"/>
      <c r="D770" s="473"/>
      <c r="E770" s="473"/>
      <c r="F770" s="473"/>
      <c r="G770" s="473"/>
      <c r="H770" s="473"/>
      <c r="I770" s="473"/>
      <c r="J770" s="473"/>
      <c r="K770" s="473"/>
      <c r="L770" s="473"/>
      <c r="M770" s="473"/>
      <c r="N770" s="473"/>
      <c r="O770" s="473"/>
      <c r="P770" s="473"/>
      <c r="Q770" s="473"/>
      <c r="R770" s="473"/>
      <c r="S770" s="473"/>
      <c r="T770" s="473"/>
      <c r="U770" s="473"/>
      <c r="V770" s="473"/>
      <c r="W770" s="473"/>
      <c r="X770" s="473"/>
      <c r="Y770" s="473"/>
      <c r="Z770" s="473"/>
    </row>
    <row r="771" spans="1:26" ht="14.25" customHeight="1" x14ac:dyDescent="0.25">
      <c r="A771" s="473"/>
      <c r="B771" s="473"/>
      <c r="C771" s="473"/>
      <c r="D771" s="473"/>
      <c r="E771" s="473"/>
      <c r="F771" s="473"/>
      <c r="G771" s="473"/>
      <c r="H771" s="473"/>
      <c r="I771" s="473"/>
      <c r="J771" s="473"/>
      <c r="K771" s="473"/>
      <c r="L771" s="473"/>
      <c r="M771" s="473"/>
      <c r="N771" s="473"/>
      <c r="O771" s="473"/>
      <c r="P771" s="473"/>
      <c r="Q771" s="473"/>
      <c r="R771" s="473"/>
      <c r="S771" s="473"/>
      <c r="T771" s="473"/>
      <c r="U771" s="473"/>
      <c r="V771" s="473"/>
      <c r="W771" s="473"/>
      <c r="X771" s="473"/>
      <c r="Y771" s="473"/>
      <c r="Z771" s="473"/>
    </row>
    <row r="772" spans="1:26" ht="14.25" customHeight="1" x14ac:dyDescent="0.25">
      <c r="A772" s="473"/>
      <c r="B772" s="473"/>
      <c r="C772" s="473"/>
      <c r="D772" s="473"/>
      <c r="E772" s="473"/>
      <c r="F772" s="473"/>
      <c r="G772" s="473"/>
      <c r="H772" s="473"/>
      <c r="I772" s="473"/>
      <c r="J772" s="473"/>
      <c r="K772" s="473"/>
      <c r="L772" s="473"/>
      <c r="M772" s="473"/>
      <c r="N772" s="473"/>
      <c r="O772" s="473"/>
      <c r="P772" s="473"/>
      <c r="Q772" s="473"/>
      <c r="R772" s="473"/>
      <c r="S772" s="473"/>
      <c r="T772" s="473"/>
      <c r="U772" s="473"/>
      <c r="V772" s="473"/>
      <c r="W772" s="473"/>
      <c r="X772" s="473"/>
      <c r="Y772" s="473"/>
      <c r="Z772" s="473"/>
    </row>
    <row r="773" spans="1:26" ht="14.25" customHeight="1" x14ac:dyDescent="0.25">
      <c r="A773" s="473"/>
      <c r="B773" s="473"/>
      <c r="C773" s="473"/>
      <c r="D773" s="473"/>
      <c r="E773" s="473"/>
      <c r="F773" s="473"/>
      <c r="G773" s="473"/>
      <c r="H773" s="473"/>
      <c r="I773" s="473"/>
      <c r="J773" s="473"/>
      <c r="K773" s="473"/>
      <c r="L773" s="473"/>
      <c r="M773" s="473"/>
      <c r="N773" s="473"/>
      <c r="O773" s="473"/>
      <c r="P773" s="473"/>
      <c r="Q773" s="473"/>
      <c r="R773" s="473"/>
      <c r="S773" s="473"/>
      <c r="T773" s="473"/>
      <c r="U773" s="473"/>
      <c r="V773" s="473"/>
      <c r="W773" s="473"/>
      <c r="X773" s="473"/>
      <c r="Y773" s="473"/>
      <c r="Z773" s="473"/>
    </row>
    <row r="774" spans="1:26" ht="14.25" customHeight="1" x14ac:dyDescent="0.25">
      <c r="A774" s="473"/>
      <c r="B774" s="473"/>
      <c r="C774" s="473"/>
      <c r="D774" s="473"/>
      <c r="E774" s="473"/>
      <c r="F774" s="473"/>
      <c r="G774" s="473"/>
      <c r="H774" s="473"/>
      <c r="I774" s="473"/>
      <c r="J774" s="473"/>
      <c r="K774" s="473"/>
      <c r="L774" s="473"/>
      <c r="M774" s="473"/>
      <c r="N774" s="473"/>
      <c r="O774" s="473"/>
      <c r="P774" s="473"/>
      <c r="Q774" s="473"/>
      <c r="R774" s="473"/>
      <c r="S774" s="473"/>
      <c r="T774" s="473"/>
      <c r="U774" s="473"/>
      <c r="V774" s="473"/>
      <c r="W774" s="473"/>
      <c r="X774" s="473"/>
      <c r="Y774" s="473"/>
      <c r="Z774" s="473"/>
    </row>
    <row r="775" spans="1:26" ht="14.25" customHeight="1" x14ac:dyDescent="0.25">
      <c r="A775" s="473"/>
      <c r="B775" s="473"/>
      <c r="C775" s="473"/>
      <c r="D775" s="473"/>
      <c r="E775" s="473"/>
      <c r="F775" s="473"/>
      <c r="G775" s="473"/>
      <c r="H775" s="473"/>
      <c r="I775" s="473"/>
      <c r="J775" s="473"/>
      <c r="K775" s="473"/>
      <c r="L775" s="473"/>
      <c r="M775" s="473"/>
      <c r="N775" s="473"/>
      <c r="O775" s="473"/>
      <c r="P775" s="473"/>
      <c r="Q775" s="473"/>
      <c r="R775" s="473"/>
      <c r="S775" s="473"/>
      <c r="T775" s="473"/>
      <c r="U775" s="473"/>
      <c r="V775" s="473"/>
      <c r="W775" s="473"/>
      <c r="X775" s="473"/>
      <c r="Y775" s="473"/>
      <c r="Z775" s="473"/>
    </row>
    <row r="776" spans="1:26" ht="14.25" customHeight="1" x14ac:dyDescent="0.25">
      <c r="A776" s="473"/>
      <c r="B776" s="473"/>
      <c r="C776" s="473"/>
      <c r="D776" s="473"/>
      <c r="E776" s="473"/>
      <c r="F776" s="473"/>
      <c r="G776" s="473"/>
      <c r="H776" s="473"/>
      <c r="I776" s="473"/>
      <c r="J776" s="473"/>
      <c r="K776" s="473"/>
      <c r="L776" s="473"/>
      <c r="M776" s="473"/>
      <c r="N776" s="473"/>
      <c r="O776" s="473"/>
      <c r="P776" s="473"/>
      <c r="Q776" s="473"/>
      <c r="R776" s="473"/>
      <c r="S776" s="473"/>
      <c r="T776" s="473"/>
      <c r="U776" s="473"/>
      <c r="V776" s="473"/>
      <c r="W776" s="473"/>
      <c r="X776" s="473"/>
      <c r="Y776" s="473"/>
      <c r="Z776" s="473"/>
    </row>
    <row r="777" spans="1:26" ht="14.25" customHeight="1" x14ac:dyDescent="0.25">
      <c r="A777" s="473"/>
      <c r="B777" s="473"/>
      <c r="C777" s="473"/>
      <c r="D777" s="473"/>
      <c r="E777" s="473"/>
      <c r="F777" s="473"/>
      <c r="G777" s="473"/>
      <c r="H777" s="473"/>
      <c r="I777" s="473"/>
      <c r="J777" s="473"/>
      <c r="K777" s="473"/>
      <c r="L777" s="473"/>
      <c r="M777" s="473"/>
      <c r="N777" s="473"/>
      <c r="O777" s="473"/>
      <c r="P777" s="473"/>
      <c r="Q777" s="473"/>
      <c r="R777" s="473"/>
      <c r="S777" s="473"/>
      <c r="T777" s="473"/>
      <c r="U777" s="473"/>
      <c r="V777" s="473"/>
      <c r="W777" s="473"/>
      <c r="X777" s="473"/>
      <c r="Y777" s="473"/>
      <c r="Z777" s="473"/>
    </row>
    <row r="778" spans="1:26" ht="14.25" customHeight="1" x14ac:dyDescent="0.25">
      <c r="A778" s="473"/>
      <c r="B778" s="473"/>
      <c r="C778" s="473"/>
      <c r="D778" s="473"/>
      <c r="E778" s="473"/>
      <c r="F778" s="473"/>
      <c r="G778" s="473"/>
      <c r="H778" s="473"/>
      <c r="I778" s="473"/>
      <c r="J778" s="473"/>
      <c r="K778" s="473"/>
      <c r="L778" s="473"/>
      <c r="M778" s="473"/>
      <c r="N778" s="473"/>
      <c r="O778" s="473"/>
      <c r="P778" s="473"/>
      <c r="Q778" s="473"/>
      <c r="R778" s="473"/>
      <c r="S778" s="473"/>
      <c r="T778" s="473"/>
      <c r="U778" s="473"/>
      <c r="V778" s="473"/>
      <c r="W778" s="473"/>
      <c r="X778" s="473"/>
      <c r="Y778" s="473"/>
      <c r="Z778" s="473"/>
    </row>
    <row r="779" spans="1:26" ht="14.25" customHeight="1" x14ac:dyDescent="0.25">
      <c r="A779" s="473"/>
      <c r="B779" s="473"/>
      <c r="C779" s="473"/>
      <c r="D779" s="473"/>
      <c r="E779" s="473"/>
      <c r="F779" s="473"/>
      <c r="G779" s="473"/>
      <c r="H779" s="473"/>
      <c r="I779" s="473"/>
      <c r="J779" s="473"/>
      <c r="K779" s="473"/>
      <c r="L779" s="473"/>
      <c r="M779" s="473"/>
      <c r="N779" s="473"/>
      <c r="O779" s="473"/>
      <c r="P779" s="473"/>
      <c r="Q779" s="473"/>
      <c r="R779" s="473"/>
      <c r="S779" s="473"/>
      <c r="T779" s="473"/>
      <c r="U779" s="473"/>
      <c r="V779" s="473"/>
      <c r="W779" s="473"/>
      <c r="X779" s="473"/>
      <c r="Y779" s="473"/>
      <c r="Z779" s="473"/>
    </row>
    <row r="780" spans="1:26" ht="14.25" customHeight="1" x14ac:dyDescent="0.25">
      <c r="A780" s="473"/>
      <c r="B780" s="473"/>
      <c r="C780" s="473"/>
      <c r="D780" s="473"/>
      <c r="E780" s="473"/>
      <c r="F780" s="473"/>
      <c r="G780" s="473"/>
      <c r="H780" s="473"/>
      <c r="I780" s="473"/>
      <c r="J780" s="473"/>
      <c r="K780" s="473"/>
      <c r="L780" s="473"/>
      <c r="M780" s="473"/>
      <c r="N780" s="473"/>
      <c r="O780" s="473"/>
      <c r="P780" s="473"/>
      <c r="Q780" s="473"/>
      <c r="R780" s="473"/>
      <c r="S780" s="473"/>
      <c r="T780" s="473"/>
      <c r="U780" s="473"/>
      <c r="V780" s="473"/>
      <c r="W780" s="473"/>
      <c r="X780" s="473"/>
      <c r="Y780" s="473"/>
      <c r="Z780" s="473"/>
    </row>
    <row r="781" spans="1:26" ht="14.25" customHeight="1" x14ac:dyDescent="0.25">
      <c r="A781" s="473"/>
      <c r="B781" s="473"/>
      <c r="C781" s="473"/>
      <c r="D781" s="473"/>
      <c r="E781" s="473"/>
      <c r="F781" s="473"/>
      <c r="G781" s="473"/>
      <c r="H781" s="473"/>
      <c r="I781" s="473"/>
      <c r="J781" s="473"/>
      <c r="K781" s="473"/>
      <c r="L781" s="473"/>
      <c r="M781" s="473"/>
      <c r="N781" s="473"/>
      <c r="O781" s="473"/>
      <c r="P781" s="473"/>
      <c r="Q781" s="473"/>
      <c r="R781" s="473"/>
      <c r="S781" s="473"/>
      <c r="T781" s="473"/>
      <c r="U781" s="473"/>
      <c r="V781" s="473"/>
      <c r="W781" s="473"/>
      <c r="X781" s="473"/>
      <c r="Y781" s="473"/>
      <c r="Z781" s="473"/>
    </row>
    <row r="782" spans="1:26" ht="14.25" customHeight="1" x14ac:dyDescent="0.25">
      <c r="A782" s="473"/>
      <c r="B782" s="473"/>
      <c r="C782" s="473"/>
      <c r="D782" s="473"/>
      <c r="E782" s="473"/>
      <c r="F782" s="473"/>
      <c r="G782" s="473"/>
      <c r="H782" s="473"/>
      <c r="I782" s="473"/>
      <c r="J782" s="473"/>
      <c r="K782" s="473"/>
      <c r="L782" s="473"/>
      <c r="M782" s="473"/>
      <c r="N782" s="473"/>
      <c r="O782" s="473"/>
      <c r="P782" s="473"/>
      <c r="Q782" s="473"/>
      <c r="R782" s="473"/>
      <c r="S782" s="473"/>
      <c r="T782" s="473"/>
      <c r="U782" s="473"/>
      <c r="V782" s="473"/>
      <c r="W782" s="473"/>
      <c r="X782" s="473"/>
      <c r="Y782" s="473"/>
      <c r="Z782" s="473"/>
    </row>
    <row r="783" spans="1:26" ht="14.25" customHeight="1" x14ac:dyDescent="0.25">
      <c r="A783" s="473"/>
      <c r="B783" s="473"/>
      <c r="C783" s="473"/>
      <c r="D783" s="473"/>
      <c r="E783" s="473"/>
      <c r="F783" s="473"/>
      <c r="G783" s="473"/>
      <c r="H783" s="473"/>
      <c r="I783" s="473"/>
      <c r="J783" s="473"/>
      <c r="K783" s="473"/>
      <c r="L783" s="473"/>
      <c r="M783" s="473"/>
      <c r="N783" s="473"/>
      <c r="O783" s="473"/>
      <c r="P783" s="473"/>
      <c r="Q783" s="473"/>
      <c r="R783" s="473"/>
      <c r="S783" s="473"/>
      <c r="T783" s="473"/>
      <c r="U783" s="473"/>
      <c r="V783" s="473"/>
      <c r="W783" s="473"/>
      <c r="X783" s="473"/>
      <c r="Y783" s="473"/>
      <c r="Z783" s="473"/>
    </row>
    <row r="784" spans="1:26" ht="14.25" customHeight="1" x14ac:dyDescent="0.25">
      <c r="A784" s="473"/>
      <c r="B784" s="473"/>
      <c r="C784" s="473"/>
      <c r="D784" s="473"/>
      <c r="E784" s="473"/>
      <c r="F784" s="473"/>
      <c r="G784" s="473"/>
      <c r="H784" s="473"/>
      <c r="I784" s="473"/>
      <c r="J784" s="473"/>
      <c r="K784" s="473"/>
      <c r="L784" s="473"/>
      <c r="M784" s="473"/>
      <c r="N784" s="473"/>
      <c r="O784" s="473"/>
      <c r="P784" s="473"/>
      <c r="Q784" s="473"/>
      <c r="R784" s="473"/>
      <c r="S784" s="473"/>
      <c r="T784" s="473"/>
      <c r="U784" s="473"/>
      <c r="V784" s="473"/>
      <c r="W784" s="473"/>
      <c r="X784" s="473"/>
      <c r="Y784" s="473"/>
      <c r="Z784" s="473"/>
    </row>
    <row r="785" spans="1:26" ht="14.25" customHeight="1" x14ac:dyDescent="0.25">
      <c r="A785" s="473"/>
      <c r="B785" s="473"/>
      <c r="C785" s="473"/>
      <c r="D785" s="473"/>
      <c r="E785" s="473"/>
      <c r="F785" s="473"/>
      <c r="G785" s="473"/>
      <c r="H785" s="473"/>
      <c r="I785" s="473"/>
      <c r="J785" s="473"/>
      <c r="K785" s="473"/>
      <c r="L785" s="473"/>
      <c r="M785" s="473"/>
      <c r="N785" s="473"/>
      <c r="O785" s="473"/>
      <c r="P785" s="473"/>
      <c r="Q785" s="473"/>
      <c r="R785" s="473"/>
      <c r="S785" s="473"/>
      <c r="T785" s="473"/>
      <c r="U785" s="473"/>
      <c r="V785" s="473"/>
      <c r="W785" s="473"/>
      <c r="X785" s="473"/>
      <c r="Y785" s="473"/>
      <c r="Z785" s="473"/>
    </row>
    <row r="786" spans="1:26" ht="14.25" customHeight="1" x14ac:dyDescent="0.25">
      <c r="A786" s="473"/>
      <c r="B786" s="473"/>
      <c r="C786" s="473"/>
      <c r="D786" s="473"/>
      <c r="E786" s="473"/>
      <c r="F786" s="473"/>
      <c r="G786" s="473"/>
      <c r="H786" s="473"/>
      <c r="I786" s="473"/>
      <c r="J786" s="473"/>
      <c r="K786" s="473"/>
      <c r="L786" s="473"/>
      <c r="M786" s="473"/>
      <c r="N786" s="473"/>
      <c r="O786" s="473"/>
      <c r="P786" s="473"/>
      <c r="Q786" s="473"/>
      <c r="R786" s="473"/>
      <c r="S786" s="473"/>
      <c r="T786" s="473"/>
      <c r="U786" s="473"/>
      <c r="V786" s="473"/>
      <c r="W786" s="473"/>
      <c r="X786" s="473"/>
      <c r="Y786" s="473"/>
      <c r="Z786" s="473"/>
    </row>
    <row r="787" spans="1:26" ht="14.25" customHeight="1" x14ac:dyDescent="0.25">
      <c r="A787" s="473"/>
      <c r="B787" s="473"/>
      <c r="C787" s="473"/>
      <c r="D787" s="473"/>
      <c r="E787" s="473"/>
      <c r="F787" s="473"/>
      <c r="G787" s="473"/>
      <c r="H787" s="473"/>
      <c r="I787" s="473"/>
      <c r="J787" s="473"/>
      <c r="K787" s="473"/>
      <c r="L787" s="473"/>
      <c r="M787" s="473"/>
      <c r="N787" s="473"/>
      <c r="O787" s="473"/>
      <c r="P787" s="473"/>
      <c r="Q787" s="473"/>
      <c r="R787" s="473"/>
      <c r="S787" s="473"/>
      <c r="T787" s="473"/>
      <c r="U787" s="473"/>
      <c r="V787" s="473"/>
      <c r="W787" s="473"/>
      <c r="X787" s="473"/>
      <c r="Y787" s="473"/>
      <c r="Z787" s="473"/>
    </row>
    <row r="788" spans="1:26" ht="14.25" customHeight="1" x14ac:dyDescent="0.25">
      <c r="A788" s="473"/>
      <c r="B788" s="473"/>
      <c r="C788" s="473"/>
      <c r="D788" s="473"/>
      <c r="E788" s="473"/>
      <c r="F788" s="473"/>
      <c r="G788" s="473"/>
      <c r="H788" s="473"/>
      <c r="I788" s="473"/>
      <c r="J788" s="473"/>
      <c r="K788" s="473"/>
      <c r="L788" s="473"/>
      <c r="M788" s="473"/>
      <c r="N788" s="473"/>
      <c r="O788" s="473"/>
      <c r="P788" s="473"/>
      <c r="Q788" s="473"/>
      <c r="R788" s="473"/>
      <c r="S788" s="473"/>
      <c r="T788" s="473"/>
      <c r="U788" s="473"/>
      <c r="V788" s="473"/>
      <c r="W788" s="473"/>
      <c r="X788" s="473"/>
      <c r="Y788" s="473"/>
      <c r="Z788" s="473"/>
    </row>
    <row r="789" spans="1:26" ht="14.25" customHeight="1" x14ac:dyDescent="0.25">
      <c r="A789" s="473"/>
      <c r="B789" s="473"/>
      <c r="C789" s="473"/>
      <c r="D789" s="473"/>
      <c r="E789" s="473"/>
      <c r="F789" s="473"/>
      <c r="G789" s="473"/>
      <c r="H789" s="473"/>
      <c r="I789" s="473"/>
      <c r="J789" s="473"/>
      <c r="K789" s="473"/>
      <c r="L789" s="473"/>
      <c r="M789" s="473"/>
      <c r="N789" s="473"/>
      <c r="O789" s="473"/>
      <c r="P789" s="473"/>
      <c r="Q789" s="473"/>
      <c r="R789" s="473"/>
      <c r="S789" s="473"/>
      <c r="T789" s="473"/>
      <c r="U789" s="473"/>
      <c r="V789" s="473"/>
      <c r="W789" s="473"/>
      <c r="X789" s="473"/>
      <c r="Y789" s="473"/>
      <c r="Z789" s="473"/>
    </row>
    <row r="790" spans="1:26" ht="14.25" customHeight="1" x14ac:dyDescent="0.25">
      <c r="A790" s="473"/>
      <c r="B790" s="473"/>
      <c r="C790" s="473"/>
      <c r="D790" s="473"/>
      <c r="E790" s="473"/>
      <c r="F790" s="473"/>
      <c r="G790" s="473"/>
      <c r="H790" s="473"/>
      <c r="I790" s="473"/>
      <c r="J790" s="473"/>
      <c r="K790" s="473"/>
      <c r="L790" s="473"/>
      <c r="M790" s="473"/>
      <c r="N790" s="473"/>
      <c r="O790" s="473"/>
      <c r="P790" s="473"/>
      <c r="Q790" s="473"/>
      <c r="R790" s="473"/>
      <c r="S790" s="473"/>
      <c r="T790" s="473"/>
      <c r="U790" s="473"/>
      <c r="V790" s="473"/>
      <c r="W790" s="473"/>
      <c r="X790" s="473"/>
      <c r="Y790" s="473"/>
      <c r="Z790" s="473"/>
    </row>
    <row r="791" spans="1:26" ht="14.25" customHeight="1" x14ac:dyDescent="0.25">
      <c r="A791" s="473"/>
      <c r="B791" s="473"/>
      <c r="C791" s="473"/>
      <c r="D791" s="473"/>
      <c r="E791" s="473"/>
      <c r="F791" s="473"/>
      <c r="G791" s="473"/>
      <c r="H791" s="473"/>
      <c r="I791" s="473"/>
      <c r="J791" s="473"/>
      <c r="K791" s="473"/>
      <c r="L791" s="473"/>
      <c r="M791" s="473"/>
      <c r="N791" s="473"/>
      <c r="O791" s="473"/>
      <c r="P791" s="473"/>
      <c r="Q791" s="473"/>
      <c r="R791" s="473"/>
      <c r="S791" s="473"/>
      <c r="T791" s="473"/>
      <c r="U791" s="473"/>
      <c r="V791" s="473"/>
      <c r="W791" s="473"/>
      <c r="X791" s="473"/>
      <c r="Y791" s="473"/>
      <c r="Z791" s="473"/>
    </row>
    <row r="792" spans="1:26" ht="14.25" customHeight="1" x14ac:dyDescent="0.25">
      <c r="A792" s="473"/>
      <c r="B792" s="473"/>
      <c r="C792" s="473"/>
      <c r="D792" s="473"/>
      <c r="E792" s="473"/>
      <c r="F792" s="473"/>
      <c r="G792" s="473"/>
      <c r="H792" s="473"/>
      <c r="I792" s="473"/>
      <c r="J792" s="473"/>
      <c r="K792" s="473"/>
      <c r="L792" s="473"/>
      <c r="M792" s="473"/>
      <c r="N792" s="473"/>
      <c r="O792" s="473"/>
      <c r="P792" s="473"/>
      <c r="Q792" s="473"/>
      <c r="R792" s="473"/>
      <c r="S792" s="473"/>
      <c r="T792" s="473"/>
      <c r="U792" s="473"/>
      <c r="V792" s="473"/>
      <c r="W792" s="473"/>
      <c r="X792" s="473"/>
      <c r="Y792" s="473"/>
      <c r="Z792" s="473"/>
    </row>
    <row r="793" spans="1:26" ht="14.25" customHeight="1" x14ac:dyDescent="0.25">
      <c r="A793" s="473"/>
      <c r="B793" s="473"/>
      <c r="C793" s="473"/>
      <c r="D793" s="473"/>
      <c r="E793" s="473"/>
      <c r="F793" s="473"/>
      <c r="G793" s="473"/>
      <c r="H793" s="473"/>
      <c r="I793" s="473"/>
      <c r="J793" s="473"/>
      <c r="K793" s="473"/>
      <c r="L793" s="473"/>
      <c r="M793" s="473"/>
      <c r="N793" s="473"/>
      <c r="O793" s="473"/>
      <c r="P793" s="473"/>
      <c r="Q793" s="473"/>
      <c r="R793" s="473"/>
      <c r="S793" s="473"/>
      <c r="T793" s="473"/>
      <c r="U793" s="473"/>
      <c r="V793" s="473"/>
      <c r="W793" s="473"/>
      <c r="X793" s="473"/>
      <c r="Y793" s="473"/>
      <c r="Z793" s="473"/>
    </row>
    <row r="794" spans="1:26" ht="14.25" customHeight="1" x14ac:dyDescent="0.25">
      <c r="A794" s="473"/>
      <c r="B794" s="473"/>
      <c r="C794" s="473"/>
      <c r="D794" s="473"/>
      <c r="E794" s="473"/>
      <c r="F794" s="473"/>
      <c r="G794" s="473"/>
      <c r="H794" s="473"/>
      <c r="I794" s="473"/>
      <c r="J794" s="473"/>
      <c r="K794" s="473"/>
      <c r="L794" s="473"/>
      <c r="M794" s="473"/>
      <c r="N794" s="473"/>
      <c r="O794" s="473"/>
      <c r="P794" s="473"/>
      <c r="Q794" s="473"/>
      <c r="R794" s="473"/>
      <c r="S794" s="473"/>
      <c r="T794" s="473"/>
      <c r="U794" s="473"/>
      <c r="V794" s="473"/>
      <c r="W794" s="473"/>
      <c r="X794" s="473"/>
      <c r="Y794" s="473"/>
      <c r="Z794" s="473"/>
    </row>
    <row r="795" spans="1:26" ht="14.25" customHeight="1" x14ac:dyDescent="0.25">
      <c r="A795" s="473"/>
      <c r="B795" s="473"/>
      <c r="C795" s="473"/>
      <c r="D795" s="473"/>
      <c r="E795" s="473"/>
      <c r="F795" s="473"/>
      <c r="G795" s="473"/>
      <c r="H795" s="473"/>
      <c r="I795" s="473"/>
      <c r="J795" s="473"/>
      <c r="K795" s="473"/>
      <c r="L795" s="473"/>
      <c r="M795" s="473"/>
      <c r="N795" s="473"/>
      <c r="O795" s="473"/>
      <c r="P795" s="473"/>
      <c r="Q795" s="473"/>
      <c r="R795" s="473"/>
      <c r="S795" s="473"/>
      <c r="T795" s="473"/>
      <c r="U795" s="473"/>
      <c r="V795" s="473"/>
      <c r="W795" s="473"/>
      <c r="X795" s="473"/>
      <c r="Y795" s="473"/>
      <c r="Z795" s="473"/>
    </row>
    <row r="796" spans="1:26" ht="14.25" customHeight="1" x14ac:dyDescent="0.25">
      <c r="A796" s="473"/>
      <c r="B796" s="473"/>
      <c r="C796" s="473"/>
      <c r="D796" s="473"/>
      <c r="E796" s="473"/>
      <c r="F796" s="473"/>
      <c r="G796" s="473"/>
      <c r="H796" s="473"/>
      <c r="I796" s="473"/>
      <c r="J796" s="473"/>
      <c r="K796" s="473"/>
      <c r="L796" s="473"/>
      <c r="M796" s="473"/>
      <c r="N796" s="473"/>
      <c r="O796" s="473"/>
      <c r="P796" s="473"/>
      <c r="Q796" s="473"/>
      <c r="R796" s="473"/>
      <c r="S796" s="473"/>
      <c r="T796" s="473"/>
      <c r="U796" s="473"/>
      <c r="V796" s="473"/>
      <c r="W796" s="473"/>
      <c r="X796" s="473"/>
      <c r="Y796" s="473"/>
      <c r="Z796" s="473"/>
    </row>
    <row r="797" spans="1:26" ht="14.25" customHeight="1" x14ac:dyDescent="0.25">
      <c r="A797" s="473"/>
      <c r="B797" s="473"/>
      <c r="C797" s="473"/>
      <c r="D797" s="473"/>
      <c r="E797" s="473"/>
      <c r="F797" s="473"/>
      <c r="G797" s="473"/>
      <c r="H797" s="473"/>
      <c r="I797" s="473"/>
      <c r="J797" s="473"/>
      <c r="K797" s="473"/>
      <c r="L797" s="473"/>
      <c r="M797" s="473"/>
      <c r="N797" s="473"/>
      <c r="O797" s="473"/>
      <c r="P797" s="473"/>
      <c r="Q797" s="473"/>
      <c r="R797" s="473"/>
      <c r="S797" s="473"/>
      <c r="T797" s="473"/>
      <c r="U797" s="473"/>
      <c r="V797" s="473"/>
      <c r="W797" s="473"/>
      <c r="X797" s="473"/>
      <c r="Y797" s="473"/>
      <c r="Z797" s="473"/>
    </row>
    <row r="798" spans="1:26" ht="14.25" customHeight="1" x14ac:dyDescent="0.25">
      <c r="A798" s="473"/>
      <c r="B798" s="473"/>
      <c r="C798" s="473"/>
      <c r="D798" s="473"/>
      <c r="E798" s="473"/>
      <c r="F798" s="473"/>
      <c r="G798" s="473"/>
      <c r="H798" s="473"/>
      <c r="I798" s="473"/>
      <c r="J798" s="473"/>
      <c r="K798" s="473"/>
      <c r="L798" s="473"/>
      <c r="M798" s="473"/>
      <c r="N798" s="473"/>
      <c r="O798" s="473"/>
      <c r="P798" s="473"/>
      <c r="Q798" s="473"/>
      <c r="R798" s="473"/>
      <c r="S798" s="473"/>
      <c r="T798" s="473"/>
      <c r="U798" s="473"/>
      <c r="V798" s="473"/>
      <c r="W798" s="473"/>
      <c r="X798" s="473"/>
      <c r="Y798" s="473"/>
      <c r="Z798" s="473"/>
    </row>
    <row r="799" spans="1:26" ht="14.25" customHeight="1" x14ac:dyDescent="0.25">
      <c r="A799" s="473"/>
      <c r="B799" s="473"/>
      <c r="C799" s="473"/>
      <c r="D799" s="473"/>
      <c r="E799" s="473"/>
      <c r="F799" s="473"/>
      <c r="G799" s="473"/>
      <c r="H799" s="473"/>
      <c r="I799" s="473"/>
      <c r="J799" s="473"/>
      <c r="K799" s="473"/>
      <c r="L799" s="473"/>
      <c r="M799" s="473"/>
      <c r="N799" s="473"/>
      <c r="O799" s="473"/>
      <c r="P799" s="473"/>
      <c r="Q799" s="473"/>
      <c r="R799" s="473"/>
      <c r="S799" s="473"/>
      <c r="T799" s="473"/>
      <c r="U799" s="473"/>
      <c r="V799" s="473"/>
      <c r="W799" s="473"/>
      <c r="X799" s="473"/>
      <c r="Y799" s="473"/>
      <c r="Z799" s="473"/>
    </row>
    <row r="800" spans="1:26" ht="14.25" customHeight="1" x14ac:dyDescent="0.25">
      <c r="A800" s="473"/>
      <c r="B800" s="473"/>
      <c r="C800" s="473"/>
      <c r="D800" s="473"/>
      <c r="E800" s="473"/>
      <c r="F800" s="473"/>
      <c r="G800" s="473"/>
      <c r="H800" s="473"/>
      <c r="I800" s="473"/>
      <c r="J800" s="473"/>
      <c r="K800" s="473"/>
      <c r="L800" s="473"/>
      <c r="M800" s="473"/>
      <c r="N800" s="473"/>
      <c r="O800" s="473"/>
      <c r="P800" s="473"/>
      <c r="Q800" s="473"/>
      <c r="R800" s="473"/>
      <c r="S800" s="473"/>
      <c r="T800" s="473"/>
      <c r="U800" s="473"/>
      <c r="V800" s="473"/>
      <c r="W800" s="473"/>
      <c r="X800" s="473"/>
      <c r="Y800" s="473"/>
      <c r="Z800" s="473"/>
    </row>
    <row r="801" spans="1:26" ht="14.25" customHeight="1" x14ac:dyDescent="0.25">
      <c r="A801" s="473"/>
      <c r="B801" s="473"/>
      <c r="C801" s="473"/>
      <c r="D801" s="473"/>
      <c r="E801" s="473"/>
      <c r="F801" s="473"/>
      <c r="G801" s="473"/>
      <c r="H801" s="473"/>
      <c r="I801" s="473"/>
      <c r="J801" s="473"/>
      <c r="K801" s="473"/>
      <c r="L801" s="473"/>
      <c r="M801" s="473"/>
      <c r="N801" s="473"/>
      <c r="O801" s="473"/>
      <c r="P801" s="473"/>
      <c r="Q801" s="473"/>
      <c r="R801" s="473"/>
      <c r="S801" s="473"/>
      <c r="T801" s="473"/>
      <c r="U801" s="473"/>
      <c r="V801" s="473"/>
      <c r="W801" s="473"/>
      <c r="X801" s="473"/>
      <c r="Y801" s="473"/>
      <c r="Z801" s="473"/>
    </row>
    <row r="802" spans="1:26" ht="14.25" customHeight="1" x14ac:dyDescent="0.25">
      <c r="A802" s="473"/>
      <c r="B802" s="473"/>
      <c r="C802" s="473"/>
      <c r="D802" s="473"/>
      <c r="E802" s="473"/>
      <c r="F802" s="473"/>
      <c r="G802" s="473"/>
      <c r="H802" s="473"/>
      <c r="I802" s="473"/>
      <c r="J802" s="473"/>
      <c r="K802" s="473"/>
      <c r="L802" s="473"/>
      <c r="M802" s="473"/>
      <c r="N802" s="473"/>
      <c r="O802" s="473"/>
      <c r="P802" s="473"/>
      <c r="Q802" s="473"/>
      <c r="R802" s="473"/>
      <c r="S802" s="473"/>
      <c r="T802" s="473"/>
      <c r="U802" s="473"/>
      <c r="V802" s="473"/>
      <c r="W802" s="473"/>
      <c r="X802" s="473"/>
      <c r="Y802" s="473"/>
      <c r="Z802" s="473"/>
    </row>
    <row r="803" spans="1:26" ht="14.25" customHeight="1" x14ac:dyDescent="0.25">
      <c r="A803" s="473"/>
      <c r="B803" s="473"/>
      <c r="C803" s="473"/>
      <c r="D803" s="473"/>
      <c r="E803" s="473"/>
      <c r="F803" s="473"/>
      <c r="G803" s="473"/>
      <c r="H803" s="473"/>
      <c r="I803" s="473"/>
      <c r="J803" s="473"/>
      <c r="K803" s="473"/>
      <c r="L803" s="473"/>
      <c r="M803" s="473"/>
      <c r="N803" s="473"/>
      <c r="O803" s="473"/>
      <c r="P803" s="473"/>
      <c r="Q803" s="473"/>
      <c r="R803" s="473"/>
      <c r="S803" s="473"/>
      <c r="T803" s="473"/>
      <c r="U803" s="473"/>
      <c r="V803" s="473"/>
      <c r="W803" s="473"/>
      <c r="X803" s="473"/>
      <c r="Y803" s="473"/>
      <c r="Z803" s="473"/>
    </row>
    <row r="804" spans="1:26" ht="14.25" customHeight="1" x14ac:dyDescent="0.25">
      <c r="A804" s="473"/>
      <c r="B804" s="473"/>
      <c r="C804" s="473"/>
      <c r="D804" s="473"/>
      <c r="E804" s="473"/>
      <c r="F804" s="473"/>
      <c r="G804" s="473"/>
      <c r="H804" s="473"/>
      <c r="I804" s="473"/>
      <c r="J804" s="473"/>
      <c r="K804" s="473"/>
      <c r="L804" s="473"/>
      <c r="M804" s="473"/>
      <c r="N804" s="473"/>
      <c r="O804" s="473"/>
      <c r="P804" s="473"/>
      <c r="Q804" s="473"/>
      <c r="R804" s="473"/>
      <c r="S804" s="473"/>
      <c r="T804" s="473"/>
      <c r="U804" s="473"/>
      <c r="V804" s="473"/>
      <c r="W804" s="473"/>
      <c r="X804" s="473"/>
      <c r="Y804" s="473"/>
      <c r="Z804" s="473"/>
    </row>
    <row r="805" spans="1:26" ht="14.25" customHeight="1" x14ac:dyDescent="0.25">
      <c r="A805" s="473"/>
      <c r="B805" s="473"/>
      <c r="C805" s="473"/>
      <c r="D805" s="473"/>
      <c r="E805" s="473"/>
      <c r="F805" s="473"/>
      <c r="G805" s="473"/>
      <c r="H805" s="473"/>
      <c r="I805" s="473"/>
      <c r="J805" s="473"/>
      <c r="K805" s="473"/>
      <c r="L805" s="473"/>
      <c r="M805" s="473"/>
      <c r="N805" s="473"/>
      <c r="O805" s="473"/>
      <c r="P805" s="473"/>
      <c r="Q805" s="473"/>
      <c r="R805" s="473"/>
      <c r="S805" s="473"/>
      <c r="T805" s="473"/>
      <c r="U805" s="473"/>
      <c r="V805" s="473"/>
      <c r="W805" s="473"/>
      <c r="X805" s="473"/>
      <c r="Y805" s="473"/>
      <c r="Z805" s="473"/>
    </row>
    <row r="806" spans="1:26" ht="14.25" customHeight="1" x14ac:dyDescent="0.25">
      <c r="A806" s="473"/>
      <c r="B806" s="473"/>
      <c r="C806" s="473"/>
      <c r="D806" s="473"/>
      <c r="E806" s="473"/>
      <c r="F806" s="473"/>
      <c r="G806" s="473"/>
      <c r="H806" s="473"/>
      <c r="I806" s="473"/>
      <c r="J806" s="473"/>
      <c r="K806" s="473"/>
      <c r="L806" s="473"/>
      <c r="M806" s="473"/>
      <c r="N806" s="473"/>
      <c r="O806" s="473"/>
      <c r="P806" s="473"/>
      <c r="Q806" s="473"/>
      <c r="R806" s="473"/>
      <c r="S806" s="473"/>
      <c r="T806" s="473"/>
      <c r="U806" s="473"/>
      <c r="V806" s="473"/>
      <c r="W806" s="473"/>
      <c r="X806" s="473"/>
      <c r="Y806" s="473"/>
      <c r="Z806" s="473"/>
    </row>
    <row r="807" spans="1:26" ht="14.25" customHeight="1" x14ac:dyDescent="0.25">
      <c r="A807" s="473"/>
      <c r="B807" s="473"/>
      <c r="C807" s="473"/>
      <c r="D807" s="473"/>
      <c r="E807" s="473"/>
      <c r="F807" s="473"/>
      <c r="G807" s="473"/>
      <c r="H807" s="473"/>
      <c r="I807" s="473"/>
      <c r="J807" s="473"/>
      <c r="K807" s="473"/>
      <c r="L807" s="473"/>
      <c r="M807" s="473"/>
      <c r="N807" s="473"/>
      <c r="O807" s="473"/>
      <c r="P807" s="473"/>
      <c r="Q807" s="473"/>
      <c r="R807" s="473"/>
      <c r="S807" s="473"/>
      <c r="T807" s="473"/>
      <c r="U807" s="473"/>
      <c r="V807" s="473"/>
      <c r="W807" s="473"/>
      <c r="X807" s="473"/>
      <c r="Y807" s="473"/>
      <c r="Z807" s="473"/>
    </row>
    <row r="808" spans="1:26" ht="14.25" customHeight="1" x14ac:dyDescent="0.25">
      <c r="A808" s="473"/>
      <c r="B808" s="473"/>
      <c r="C808" s="473"/>
      <c r="D808" s="473"/>
      <c r="E808" s="473"/>
      <c r="F808" s="473"/>
      <c r="G808" s="473"/>
      <c r="H808" s="473"/>
      <c r="I808" s="473"/>
      <c r="J808" s="473"/>
      <c r="K808" s="473"/>
      <c r="L808" s="473"/>
      <c r="M808" s="473"/>
      <c r="N808" s="473"/>
      <c r="O808" s="473"/>
      <c r="P808" s="473"/>
      <c r="Q808" s="473"/>
      <c r="R808" s="473"/>
      <c r="S808" s="473"/>
      <c r="T808" s="473"/>
      <c r="U808" s="473"/>
      <c r="V808" s="473"/>
      <c r="W808" s="473"/>
      <c r="X808" s="473"/>
      <c r="Y808" s="473"/>
      <c r="Z808" s="473"/>
    </row>
    <row r="809" spans="1:26" ht="14.25" customHeight="1" x14ac:dyDescent="0.25">
      <c r="A809" s="473"/>
      <c r="B809" s="473"/>
      <c r="C809" s="473"/>
      <c r="D809" s="473"/>
      <c r="E809" s="473"/>
      <c r="F809" s="473"/>
      <c r="G809" s="473"/>
      <c r="H809" s="473"/>
      <c r="I809" s="473"/>
      <c r="J809" s="473"/>
      <c r="K809" s="473"/>
      <c r="L809" s="473"/>
      <c r="M809" s="473"/>
      <c r="N809" s="473"/>
      <c r="O809" s="473"/>
      <c r="P809" s="473"/>
      <c r="Q809" s="473"/>
      <c r="R809" s="473"/>
      <c r="S809" s="473"/>
      <c r="T809" s="473"/>
      <c r="U809" s="473"/>
      <c r="V809" s="473"/>
      <c r="W809" s="473"/>
      <c r="X809" s="473"/>
      <c r="Y809" s="473"/>
      <c r="Z809" s="473"/>
    </row>
    <row r="810" spans="1:26" ht="14.25" customHeight="1" x14ac:dyDescent="0.25">
      <c r="A810" s="473"/>
      <c r="B810" s="473"/>
      <c r="C810" s="473"/>
      <c r="D810" s="473"/>
      <c r="E810" s="473"/>
      <c r="F810" s="473"/>
      <c r="G810" s="473"/>
      <c r="H810" s="473"/>
      <c r="I810" s="473"/>
      <c r="J810" s="473"/>
      <c r="K810" s="473"/>
      <c r="L810" s="473"/>
      <c r="M810" s="473"/>
      <c r="N810" s="473"/>
      <c r="O810" s="473"/>
      <c r="P810" s="473"/>
      <c r="Q810" s="473"/>
      <c r="R810" s="473"/>
      <c r="S810" s="473"/>
      <c r="T810" s="473"/>
      <c r="U810" s="473"/>
      <c r="V810" s="473"/>
      <c r="W810" s="473"/>
      <c r="X810" s="473"/>
      <c r="Y810" s="473"/>
      <c r="Z810" s="473"/>
    </row>
    <row r="811" spans="1:26" ht="14.25" customHeight="1" x14ac:dyDescent="0.25">
      <c r="A811" s="473"/>
      <c r="B811" s="473"/>
      <c r="C811" s="473"/>
      <c r="D811" s="473"/>
      <c r="E811" s="473"/>
      <c r="F811" s="473"/>
      <c r="G811" s="473"/>
      <c r="H811" s="473"/>
      <c r="I811" s="473"/>
      <c r="J811" s="473"/>
      <c r="K811" s="473"/>
      <c r="L811" s="473"/>
      <c r="M811" s="473"/>
      <c r="N811" s="473"/>
      <c r="O811" s="473"/>
      <c r="P811" s="473"/>
      <c r="Q811" s="473"/>
      <c r="R811" s="473"/>
      <c r="S811" s="473"/>
      <c r="T811" s="473"/>
      <c r="U811" s="473"/>
      <c r="V811" s="473"/>
      <c r="W811" s="473"/>
      <c r="X811" s="473"/>
      <c r="Y811" s="473"/>
      <c r="Z811" s="473"/>
    </row>
    <row r="812" spans="1:26" ht="14.25" customHeight="1" x14ac:dyDescent="0.25">
      <c r="A812" s="473"/>
      <c r="B812" s="473"/>
      <c r="C812" s="473"/>
      <c r="D812" s="473"/>
      <c r="E812" s="473"/>
      <c r="F812" s="473"/>
      <c r="G812" s="473"/>
      <c r="H812" s="473"/>
      <c r="I812" s="473"/>
      <c r="J812" s="473"/>
      <c r="K812" s="473"/>
      <c r="L812" s="473"/>
      <c r="M812" s="473"/>
      <c r="N812" s="473"/>
      <c r="O812" s="473"/>
      <c r="P812" s="473"/>
      <c r="Q812" s="473"/>
      <c r="R812" s="473"/>
      <c r="S812" s="473"/>
      <c r="T812" s="473"/>
      <c r="U812" s="473"/>
      <c r="V812" s="473"/>
      <c r="W812" s="473"/>
      <c r="X812" s="473"/>
      <c r="Y812" s="473"/>
      <c r="Z812" s="473"/>
    </row>
    <row r="813" spans="1:26" ht="14.25" customHeight="1" x14ac:dyDescent="0.25">
      <c r="A813" s="473"/>
      <c r="B813" s="473"/>
      <c r="C813" s="473"/>
      <c r="D813" s="473"/>
      <c r="E813" s="473"/>
      <c r="F813" s="473"/>
      <c r="G813" s="473"/>
      <c r="H813" s="473"/>
      <c r="I813" s="473"/>
      <c r="J813" s="473"/>
      <c r="K813" s="473"/>
      <c r="L813" s="473"/>
      <c r="M813" s="473"/>
      <c r="N813" s="473"/>
      <c r="O813" s="473"/>
      <c r="P813" s="473"/>
      <c r="Q813" s="473"/>
      <c r="R813" s="473"/>
      <c r="S813" s="473"/>
      <c r="T813" s="473"/>
      <c r="U813" s="473"/>
      <c r="V813" s="473"/>
      <c r="W813" s="473"/>
      <c r="X813" s="473"/>
      <c r="Y813" s="473"/>
      <c r="Z813" s="473"/>
    </row>
    <row r="814" spans="1:26" ht="14.25" customHeight="1" x14ac:dyDescent="0.25">
      <c r="A814" s="473"/>
      <c r="B814" s="473"/>
      <c r="C814" s="473"/>
      <c r="D814" s="473"/>
      <c r="E814" s="473"/>
      <c r="F814" s="473"/>
      <c r="G814" s="473"/>
      <c r="H814" s="473"/>
      <c r="I814" s="473"/>
      <c r="J814" s="473"/>
      <c r="K814" s="473"/>
      <c r="L814" s="473"/>
      <c r="M814" s="473"/>
      <c r="N814" s="473"/>
      <c r="O814" s="473"/>
      <c r="P814" s="473"/>
      <c r="Q814" s="473"/>
      <c r="R814" s="473"/>
      <c r="S814" s="473"/>
      <c r="T814" s="473"/>
      <c r="U814" s="473"/>
      <c r="V814" s="473"/>
      <c r="W814" s="473"/>
      <c r="X814" s="473"/>
      <c r="Y814" s="473"/>
      <c r="Z814" s="473"/>
    </row>
    <row r="815" spans="1:26" ht="14.25" customHeight="1" x14ac:dyDescent="0.25">
      <c r="A815" s="473"/>
      <c r="B815" s="473"/>
      <c r="C815" s="473"/>
      <c r="D815" s="473"/>
      <c r="E815" s="473"/>
      <c r="F815" s="473"/>
      <c r="G815" s="473"/>
      <c r="H815" s="473"/>
      <c r="I815" s="473"/>
      <c r="J815" s="473"/>
      <c r="K815" s="473"/>
      <c r="L815" s="473"/>
      <c r="M815" s="473"/>
      <c r="N815" s="473"/>
      <c r="O815" s="473"/>
      <c r="P815" s="473"/>
      <c r="Q815" s="473"/>
      <c r="R815" s="473"/>
      <c r="S815" s="473"/>
      <c r="T815" s="473"/>
      <c r="U815" s="473"/>
      <c r="V815" s="473"/>
      <c r="W815" s="473"/>
      <c r="X815" s="473"/>
      <c r="Y815" s="473"/>
      <c r="Z815" s="473"/>
    </row>
    <row r="816" spans="1:26" ht="14.25" customHeight="1" x14ac:dyDescent="0.25">
      <c r="A816" s="473"/>
      <c r="B816" s="473"/>
      <c r="C816" s="473"/>
      <c r="D816" s="473"/>
      <c r="E816" s="473"/>
      <c r="F816" s="473"/>
      <c r="G816" s="473"/>
      <c r="H816" s="473"/>
      <c r="I816" s="473"/>
      <c r="J816" s="473"/>
      <c r="K816" s="473"/>
      <c r="L816" s="473"/>
      <c r="M816" s="473"/>
      <c r="N816" s="473"/>
      <c r="O816" s="473"/>
      <c r="P816" s="473"/>
      <c r="Q816" s="473"/>
      <c r="R816" s="473"/>
      <c r="S816" s="473"/>
      <c r="T816" s="473"/>
      <c r="U816" s="473"/>
      <c r="V816" s="473"/>
      <c r="W816" s="473"/>
      <c r="X816" s="473"/>
      <c r="Y816" s="473"/>
      <c r="Z816" s="473"/>
    </row>
    <row r="817" spans="1:26" ht="14.25" customHeight="1" x14ac:dyDescent="0.25">
      <c r="A817" s="473"/>
      <c r="B817" s="473"/>
      <c r="C817" s="473"/>
      <c r="D817" s="473"/>
      <c r="E817" s="473"/>
      <c r="F817" s="473"/>
      <c r="G817" s="473"/>
      <c r="H817" s="473"/>
      <c r="I817" s="473"/>
      <c r="J817" s="473"/>
      <c r="K817" s="473"/>
      <c r="L817" s="473"/>
      <c r="M817" s="473"/>
      <c r="N817" s="473"/>
      <c r="O817" s="473"/>
      <c r="P817" s="473"/>
      <c r="Q817" s="473"/>
      <c r="R817" s="473"/>
      <c r="S817" s="473"/>
      <c r="T817" s="473"/>
      <c r="U817" s="473"/>
      <c r="V817" s="473"/>
      <c r="W817" s="473"/>
      <c r="X817" s="473"/>
      <c r="Y817" s="473"/>
      <c r="Z817" s="473"/>
    </row>
    <row r="818" spans="1:26" ht="14.25" customHeight="1" x14ac:dyDescent="0.25">
      <c r="A818" s="473"/>
      <c r="B818" s="473"/>
      <c r="C818" s="473"/>
      <c r="D818" s="473"/>
      <c r="E818" s="473"/>
      <c r="F818" s="473"/>
      <c r="G818" s="473"/>
      <c r="H818" s="473"/>
      <c r="I818" s="473"/>
      <c r="J818" s="473"/>
      <c r="K818" s="473"/>
      <c r="L818" s="473"/>
      <c r="M818" s="473"/>
      <c r="N818" s="473"/>
      <c r="O818" s="473"/>
      <c r="P818" s="473"/>
      <c r="Q818" s="473"/>
      <c r="R818" s="473"/>
      <c r="S818" s="473"/>
      <c r="T818" s="473"/>
      <c r="U818" s="473"/>
      <c r="V818" s="473"/>
      <c r="W818" s="473"/>
      <c r="X818" s="473"/>
      <c r="Y818" s="473"/>
      <c r="Z818" s="473"/>
    </row>
    <row r="819" spans="1:26" ht="14.25" customHeight="1" x14ac:dyDescent="0.25">
      <c r="A819" s="473"/>
      <c r="B819" s="473"/>
      <c r="C819" s="473"/>
      <c r="D819" s="473"/>
      <c r="E819" s="473"/>
      <c r="F819" s="473"/>
      <c r="G819" s="473"/>
      <c r="H819" s="473"/>
      <c r="I819" s="473"/>
      <c r="J819" s="473"/>
      <c r="K819" s="473"/>
      <c r="L819" s="473"/>
      <c r="M819" s="473"/>
      <c r="N819" s="473"/>
      <c r="O819" s="473"/>
      <c r="P819" s="473"/>
      <c r="Q819" s="473"/>
      <c r="R819" s="473"/>
      <c r="S819" s="473"/>
      <c r="T819" s="473"/>
      <c r="U819" s="473"/>
      <c r="V819" s="473"/>
      <c r="W819" s="473"/>
      <c r="X819" s="473"/>
      <c r="Y819" s="473"/>
      <c r="Z819" s="473"/>
    </row>
    <row r="820" spans="1:26" ht="14.25" customHeight="1" x14ac:dyDescent="0.25">
      <c r="A820" s="473"/>
      <c r="B820" s="473"/>
      <c r="C820" s="473"/>
      <c r="D820" s="473"/>
      <c r="E820" s="473"/>
      <c r="F820" s="473"/>
      <c r="G820" s="473"/>
      <c r="H820" s="473"/>
      <c r="I820" s="473"/>
      <c r="J820" s="473"/>
      <c r="K820" s="473"/>
      <c r="L820" s="473"/>
      <c r="M820" s="473"/>
      <c r="N820" s="473"/>
      <c r="O820" s="473"/>
      <c r="P820" s="473"/>
      <c r="Q820" s="473"/>
      <c r="R820" s="473"/>
      <c r="S820" s="473"/>
      <c r="T820" s="473"/>
      <c r="U820" s="473"/>
      <c r="V820" s="473"/>
      <c r="W820" s="473"/>
      <c r="X820" s="473"/>
      <c r="Y820" s="473"/>
      <c r="Z820" s="473"/>
    </row>
    <row r="821" spans="1:26" ht="14.25" customHeight="1" x14ac:dyDescent="0.25">
      <c r="A821" s="473"/>
      <c r="B821" s="473"/>
      <c r="C821" s="473"/>
      <c r="D821" s="473"/>
      <c r="E821" s="473"/>
      <c r="F821" s="473"/>
      <c r="G821" s="473"/>
      <c r="H821" s="473"/>
      <c r="I821" s="473"/>
      <c r="J821" s="473"/>
      <c r="K821" s="473"/>
      <c r="L821" s="473"/>
      <c r="M821" s="473"/>
      <c r="N821" s="473"/>
      <c r="O821" s="473"/>
      <c r="P821" s="473"/>
      <c r="Q821" s="473"/>
      <c r="R821" s="473"/>
      <c r="S821" s="473"/>
      <c r="T821" s="473"/>
      <c r="U821" s="473"/>
      <c r="V821" s="473"/>
      <c r="W821" s="473"/>
      <c r="X821" s="473"/>
      <c r="Y821" s="473"/>
      <c r="Z821" s="473"/>
    </row>
    <row r="822" spans="1:26" ht="14.25" customHeight="1" x14ac:dyDescent="0.25">
      <c r="A822" s="473"/>
      <c r="B822" s="473"/>
      <c r="C822" s="473"/>
      <c r="D822" s="473"/>
      <c r="E822" s="473"/>
      <c r="F822" s="473"/>
      <c r="G822" s="473"/>
      <c r="H822" s="473"/>
      <c r="I822" s="473"/>
      <c r="J822" s="473"/>
      <c r="K822" s="473"/>
      <c r="L822" s="473"/>
      <c r="M822" s="473"/>
      <c r="N822" s="473"/>
      <c r="O822" s="473"/>
      <c r="P822" s="473"/>
      <c r="Q822" s="473"/>
      <c r="R822" s="473"/>
      <c r="S822" s="473"/>
      <c r="T822" s="473"/>
      <c r="U822" s="473"/>
      <c r="V822" s="473"/>
      <c r="W822" s="473"/>
      <c r="X822" s="473"/>
      <c r="Y822" s="473"/>
      <c r="Z822" s="473"/>
    </row>
    <row r="823" spans="1:26" ht="14.25" customHeight="1" x14ac:dyDescent="0.25">
      <c r="A823" s="473"/>
      <c r="B823" s="473"/>
      <c r="C823" s="473"/>
      <c r="D823" s="473"/>
      <c r="E823" s="473"/>
      <c r="F823" s="473"/>
      <c r="G823" s="473"/>
      <c r="H823" s="473"/>
      <c r="I823" s="473"/>
      <c r="J823" s="473"/>
      <c r="K823" s="473"/>
      <c r="L823" s="473"/>
      <c r="M823" s="473"/>
      <c r="N823" s="473"/>
      <c r="O823" s="473"/>
      <c r="P823" s="473"/>
      <c r="Q823" s="473"/>
      <c r="R823" s="473"/>
      <c r="S823" s="473"/>
      <c r="T823" s="473"/>
      <c r="U823" s="473"/>
      <c r="V823" s="473"/>
      <c r="W823" s="473"/>
      <c r="X823" s="473"/>
      <c r="Y823" s="473"/>
      <c r="Z823" s="473"/>
    </row>
    <row r="824" spans="1:26" ht="14.25" customHeight="1" x14ac:dyDescent="0.25">
      <c r="A824" s="473"/>
      <c r="B824" s="473"/>
      <c r="C824" s="473"/>
      <c r="D824" s="473"/>
      <c r="E824" s="473"/>
      <c r="F824" s="473"/>
      <c r="G824" s="473"/>
      <c r="H824" s="473"/>
      <c r="I824" s="473"/>
      <c r="J824" s="473"/>
      <c r="K824" s="473"/>
      <c r="L824" s="473"/>
      <c r="M824" s="473"/>
      <c r="N824" s="473"/>
      <c r="O824" s="473"/>
      <c r="P824" s="473"/>
      <c r="Q824" s="473"/>
      <c r="R824" s="473"/>
      <c r="S824" s="473"/>
      <c r="T824" s="473"/>
      <c r="U824" s="473"/>
      <c r="V824" s="473"/>
      <c r="W824" s="473"/>
      <c r="X824" s="473"/>
      <c r="Y824" s="473"/>
      <c r="Z824" s="473"/>
    </row>
    <row r="825" spans="1:26" ht="14.25" customHeight="1" x14ac:dyDescent="0.25">
      <c r="A825" s="473"/>
      <c r="B825" s="473"/>
      <c r="C825" s="473"/>
      <c r="D825" s="473"/>
      <c r="E825" s="473"/>
      <c r="F825" s="473"/>
      <c r="G825" s="473"/>
      <c r="H825" s="473"/>
      <c r="I825" s="473"/>
      <c r="J825" s="473"/>
      <c r="K825" s="473"/>
      <c r="L825" s="473"/>
      <c r="M825" s="473"/>
      <c r="N825" s="473"/>
      <c r="O825" s="473"/>
      <c r="P825" s="473"/>
      <c r="Q825" s="473"/>
      <c r="R825" s="473"/>
      <c r="S825" s="473"/>
      <c r="T825" s="473"/>
      <c r="U825" s="473"/>
      <c r="V825" s="473"/>
      <c r="W825" s="473"/>
      <c r="X825" s="473"/>
      <c r="Y825" s="473"/>
      <c r="Z825" s="473"/>
    </row>
    <row r="826" spans="1:26" ht="14.25" customHeight="1" x14ac:dyDescent="0.25">
      <c r="A826" s="473"/>
      <c r="B826" s="473"/>
      <c r="C826" s="473"/>
      <c r="D826" s="473"/>
      <c r="E826" s="473"/>
      <c r="F826" s="473"/>
      <c r="G826" s="473"/>
      <c r="H826" s="473"/>
      <c r="I826" s="473"/>
      <c r="J826" s="473"/>
      <c r="K826" s="473"/>
      <c r="L826" s="473"/>
      <c r="M826" s="473"/>
      <c r="N826" s="473"/>
      <c r="O826" s="473"/>
      <c r="P826" s="473"/>
      <c r="Q826" s="473"/>
      <c r="R826" s="473"/>
      <c r="S826" s="473"/>
      <c r="T826" s="473"/>
      <c r="U826" s="473"/>
      <c r="V826" s="473"/>
      <c r="W826" s="473"/>
      <c r="X826" s="473"/>
      <c r="Y826" s="473"/>
      <c r="Z826" s="473"/>
    </row>
    <row r="827" spans="1:26" ht="14.25" customHeight="1" x14ac:dyDescent="0.25">
      <c r="A827" s="473"/>
      <c r="B827" s="473"/>
      <c r="C827" s="473"/>
      <c r="D827" s="473"/>
      <c r="E827" s="473"/>
      <c r="F827" s="473"/>
      <c r="G827" s="473"/>
      <c r="H827" s="473"/>
      <c r="I827" s="473"/>
      <c r="J827" s="473"/>
      <c r="K827" s="473"/>
      <c r="L827" s="473"/>
      <c r="M827" s="473"/>
      <c r="N827" s="473"/>
      <c r="O827" s="473"/>
      <c r="P827" s="473"/>
      <c r="Q827" s="473"/>
      <c r="R827" s="473"/>
      <c r="S827" s="473"/>
      <c r="T827" s="473"/>
      <c r="U827" s="473"/>
      <c r="V827" s="473"/>
      <c r="W827" s="473"/>
      <c r="X827" s="473"/>
      <c r="Y827" s="473"/>
      <c r="Z827" s="473"/>
    </row>
    <row r="828" spans="1:26" ht="14.25" customHeight="1" x14ac:dyDescent="0.25">
      <c r="A828" s="473"/>
      <c r="B828" s="473"/>
      <c r="C828" s="473"/>
      <c r="D828" s="473"/>
      <c r="E828" s="473"/>
      <c r="F828" s="473"/>
      <c r="G828" s="473"/>
      <c r="H828" s="473"/>
      <c r="I828" s="473"/>
      <c r="J828" s="473"/>
      <c r="K828" s="473"/>
      <c r="L828" s="473"/>
      <c r="M828" s="473"/>
      <c r="N828" s="473"/>
      <c r="O828" s="473"/>
      <c r="P828" s="473"/>
      <c r="Q828" s="473"/>
      <c r="R828" s="473"/>
      <c r="S828" s="473"/>
      <c r="T828" s="473"/>
      <c r="U828" s="473"/>
      <c r="V828" s="473"/>
      <c r="W828" s="473"/>
      <c r="X828" s="473"/>
      <c r="Y828" s="473"/>
      <c r="Z828" s="473"/>
    </row>
    <row r="829" spans="1:26" ht="14.25" customHeight="1" x14ac:dyDescent="0.25">
      <c r="A829" s="473"/>
      <c r="B829" s="473"/>
      <c r="C829" s="473"/>
      <c r="D829" s="473"/>
      <c r="E829" s="473"/>
      <c r="F829" s="473"/>
      <c r="G829" s="473"/>
      <c r="H829" s="473"/>
      <c r="I829" s="473"/>
      <c r="J829" s="473"/>
      <c r="K829" s="473"/>
      <c r="L829" s="473"/>
      <c r="M829" s="473"/>
      <c r="N829" s="473"/>
      <c r="O829" s="473"/>
      <c r="P829" s="473"/>
      <c r="Q829" s="473"/>
      <c r="R829" s="473"/>
      <c r="S829" s="473"/>
      <c r="T829" s="473"/>
      <c r="U829" s="473"/>
      <c r="V829" s="473"/>
      <c r="W829" s="473"/>
      <c r="X829" s="473"/>
      <c r="Y829" s="473"/>
      <c r="Z829" s="473"/>
    </row>
    <row r="830" spans="1:26" ht="14.25" customHeight="1" x14ac:dyDescent="0.25">
      <c r="A830" s="473"/>
      <c r="B830" s="473"/>
      <c r="C830" s="473"/>
      <c r="D830" s="473"/>
      <c r="E830" s="473"/>
      <c r="F830" s="473"/>
      <c r="G830" s="473"/>
      <c r="H830" s="473"/>
      <c r="I830" s="473"/>
      <c r="J830" s="473"/>
      <c r="K830" s="473"/>
      <c r="L830" s="473"/>
      <c r="M830" s="473"/>
      <c r="N830" s="473"/>
      <c r="O830" s="473"/>
      <c r="P830" s="473"/>
      <c r="Q830" s="473"/>
      <c r="R830" s="473"/>
      <c r="S830" s="473"/>
      <c r="T830" s="473"/>
      <c r="U830" s="473"/>
      <c r="V830" s="473"/>
      <c r="W830" s="473"/>
      <c r="X830" s="473"/>
      <c r="Y830" s="473"/>
      <c r="Z830" s="473"/>
    </row>
    <row r="831" spans="1:26" ht="14.25" customHeight="1" x14ac:dyDescent="0.25">
      <c r="A831" s="473"/>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row>
    <row r="832" spans="1:26" ht="14.25" customHeight="1" x14ac:dyDescent="0.25">
      <c r="A832" s="473"/>
      <c r="B832" s="473"/>
      <c r="C832" s="473"/>
      <c r="D832" s="47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row>
    <row r="833" spans="1:26" ht="14.25" customHeight="1" x14ac:dyDescent="0.25">
      <c r="A833" s="473"/>
      <c r="B833" s="473"/>
      <c r="C833" s="473"/>
      <c r="D833" s="473"/>
      <c r="E833" s="473"/>
      <c r="F833" s="473"/>
      <c r="G833" s="473"/>
      <c r="H833" s="473"/>
      <c r="I833" s="473"/>
      <c r="J833" s="473"/>
      <c r="K833" s="473"/>
      <c r="L833" s="473"/>
      <c r="M833" s="473"/>
      <c r="N833" s="473"/>
      <c r="O833" s="473"/>
      <c r="P833" s="473"/>
      <c r="Q833" s="473"/>
      <c r="R833" s="473"/>
      <c r="S833" s="473"/>
      <c r="T833" s="473"/>
      <c r="U833" s="473"/>
      <c r="V833" s="473"/>
      <c r="W833" s="473"/>
      <c r="X833" s="473"/>
      <c r="Y833" s="473"/>
      <c r="Z833" s="473"/>
    </row>
    <row r="834" spans="1:26" ht="14.25" customHeight="1" x14ac:dyDescent="0.25">
      <c r="A834" s="473"/>
      <c r="B834" s="473"/>
      <c r="C834" s="473"/>
      <c r="D834" s="473"/>
      <c r="E834" s="473"/>
      <c r="F834" s="473"/>
      <c r="G834" s="473"/>
      <c r="H834" s="473"/>
      <c r="I834" s="473"/>
      <c r="J834" s="473"/>
      <c r="K834" s="473"/>
      <c r="L834" s="473"/>
      <c r="M834" s="473"/>
      <c r="N834" s="473"/>
      <c r="O834" s="473"/>
      <c r="P834" s="473"/>
      <c r="Q834" s="473"/>
      <c r="R834" s="473"/>
      <c r="S834" s="473"/>
      <c r="T834" s="473"/>
      <c r="U834" s="473"/>
      <c r="V834" s="473"/>
      <c r="W834" s="473"/>
      <c r="X834" s="473"/>
      <c r="Y834" s="473"/>
      <c r="Z834" s="473"/>
    </row>
    <row r="835" spans="1:26" ht="14.25" customHeight="1" x14ac:dyDescent="0.25">
      <c r="A835" s="473"/>
      <c r="B835" s="473"/>
      <c r="C835" s="473"/>
      <c r="D835" s="473"/>
      <c r="E835" s="473"/>
      <c r="F835" s="473"/>
      <c r="G835" s="473"/>
      <c r="H835" s="473"/>
      <c r="I835" s="473"/>
      <c r="J835" s="473"/>
      <c r="K835" s="473"/>
      <c r="L835" s="473"/>
      <c r="M835" s="473"/>
      <c r="N835" s="473"/>
      <c r="O835" s="473"/>
      <c r="P835" s="473"/>
      <c r="Q835" s="473"/>
      <c r="R835" s="473"/>
      <c r="S835" s="473"/>
      <c r="T835" s="473"/>
      <c r="U835" s="473"/>
      <c r="V835" s="473"/>
      <c r="W835" s="473"/>
      <c r="X835" s="473"/>
      <c r="Y835" s="473"/>
      <c r="Z835" s="473"/>
    </row>
    <row r="836" spans="1:26" ht="14.25" customHeight="1" x14ac:dyDescent="0.25">
      <c r="A836" s="473"/>
      <c r="B836" s="473"/>
      <c r="C836" s="473"/>
      <c r="D836" s="473"/>
      <c r="E836" s="473"/>
      <c r="F836" s="473"/>
      <c r="G836" s="473"/>
      <c r="H836" s="473"/>
      <c r="I836" s="473"/>
      <c r="J836" s="473"/>
      <c r="K836" s="473"/>
      <c r="L836" s="473"/>
      <c r="M836" s="473"/>
      <c r="N836" s="473"/>
      <c r="O836" s="473"/>
      <c r="P836" s="473"/>
      <c r="Q836" s="473"/>
      <c r="R836" s="473"/>
      <c r="S836" s="473"/>
      <c r="T836" s="473"/>
      <c r="U836" s="473"/>
      <c r="V836" s="473"/>
      <c r="W836" s="473"/>
      <c r="X836" s="473"/>
      <c r="Y836" s="473"/>
      <c r="Z836" s="473"/>
    </row>
    <row r="837" spans="1:26" ht="14.25" customHeight="1" x14ac:dyDescent="0.25">
      <c r="A837" s="473"/>
      <c r="B837" s="473"/>
      <c r="C837" s="473"/>
      <c r="D837" s="473"/>
      <c r="E837" s="473"/>
      <c r="F837" s="473"/>
      <c r="G837" s="473"/>
      <c r="H837" s="473"/>
      <c r="I837" s="473"/>
      <c r="J837" s="473"/>
      <c r="K837" s="473"/>
      <c r="L837" s="473"/>
      <c r="M837" s="473"/>
      <c r="N837" s="473"/>
      <c r="O837" s="473"/>
      <c r="P837" s="473"/>
      <c r="Q837" s="473"/>
      <c r="R837" s="473"/>
      <c r="S837" s="473"/>
      <c r="T837" s="473"/>
      <c r="U837" s="473"/>
      <c r="V837" s="473"/>
      <c r="W837" s="473"/>
      <c r="X837" s="473"/>
      <c r="Y837" s="473"/>
      <c r="Z837" s="473"/>
    </row>
    <row r="838" spans="1:26" ht="14.25" customHeight="1" x14ac:dyDescent="0.25">
      <c r="A838" s="473"/>
      <c r="B838" s="473"/>
      <c r="C838" s="473"/>
      <c r="D838" s="473"/>
      <c r="E838" s="473"/>
      <c r="F838" s="473"/>
      <c r="G838" s="473"/>
      <c r="H838" s="473"/>
      <c r="I838" s="473"/>
      <c r="J838" s="473"/>
      <c r="K838" s="473"/>
      <c r="L838" s="473"/>
      <c r="M838" s="473"/>
      <c r="N838" s="473"/>
      <c r="O838" s="473"/>
      <c r="P838" s="473"/>
      <c r="Q838" s="473"/>
      <c r="R838" s="473"/>
      <c r="S838" s="473"/>
      <c r="T838" s="473"/>
      <c r="U838" s="473"/>
      <c r="V838" s="473"/>
      <c r="W838" s="473"/>
      <c r="X838" s="473"/>
      <c r="Y838" s="473"/>
      <c r="Z838" s="473"/>
    </row>
    <row r="839" spans="1:26" ht="14.25" customHeight="1" x14ac:dyDescent="0.25">
      <c r="A839" s="473"/>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row>
    <row r="840" spans="1:26" ht="14.25" customHeight="1" x14ac:dyDescent="0.25">
      <c r="A840" s="473"/>
      <c r="B840" s="473"/>
      <c r="C840" s="473"/>
      <c r="D840" s="473"/>
      <c r="E840" s="473"/>
      <c r="F840" s="473"/>
      <c r="G840" s="473"/>
      <c r="H840" s="473"/>
      <c r="I840" s="473"/>
      <c r="J840" s="473"/>
      <c r="K840" s="473"/>
      <c r="L840" s="473"/>
      <c r="M840" s="473"/>
      <c r="N840" s="473"/>
      <c r="O840" s="473"/>
      <c r="P840" s="473"/>
      <c r="Q840" s="473"/>
      <c r="R840" s="473"/>
      <c r="S840" s="473"/>
      <c r="T840" s="473"/>
      <c r="U840" s="473"/>
      <c r="V840" s="473"/>
      <c r="W840" s="473"/>
      <c r="X840" s="473"/>
      <c r="Y840" s="473"/>
      <c r="Z840" s="473"/>
    </row>
    <row r="841" spans="1:26" ht="14.25" customHeight="1" x14ac:dyDescent="0.25">
      <c r="A841" s="473"/>
      <c r="B841" s="473"/>
      <c r="C841" s="473"/>
      <c r="D841" s="473"/>
      <c r="E841" s="473"/>
      <c r="F841" s="473"/>
      <c r="G841" s="473"/>
      <c r="H841" s="473"/>
      <c r="I841" s="473"/>
      <c r="J841" s="473"/>
      <c r="K841" s="473"/>
      <c r="L841" s="473"/>
      <c r="M841" s="473"/>
      <c r="N841" s="473"/>
      <c r="O841" s="473"/>
      <c r="P841" s="473"/>
      <c r="Q841" s="473"/>
      <c r="R841" s="473"/>
      <c r="S841" s="473"/>
      <c r="T841" s="473"/>
      <c r="U841" s="473"/>
      <c r="V841" s="473"/>
      <c r="W841" s="473"/>
      <c r="X841" s="473"/>
      <c r="Y841" s="473"/>
      <c r="Z841" s="473"/>
    </row>
    <row r="842" spans="1:26" ht="14.25" customHeight="1" x14ac:dyDescent="0.25">
      <c r="A842" s="473"/>
      <c r="B842" s="473"/>
      <c r="C842" s="473"/>
      <c r="D842" s="473"/>
      <c r="E842" s="473"/>
      <c r="F842" s="473"/>
      <c r="G842" s="473"/>
      <c r="H842" s="473"/>
      <c r="I842" s="473"/>
      <c r="J842" s="473"/>
      <c r="K842" s="473"/>
      <c r="L842" s="473"/>
      <c r="M842" s="473"/>
      <c r="N842" s="473"/>
      <c r="O842" s="473"/>
      <c r="P842" s="473"/>
      <c r="Q842" s="473"/>
      <c r="R842" s="473"/>
      <c r="S842" s="473"/>
      <c r="T842" s="473"/>
      <c r="U842" s="473"/>
      <c r="V842" s="473"/>
      <c r="W842" s="473"/>
      <c r="X842" s="473"/>
      <c r="Y842" s="473"/>
      <c r="Z842" s="473"/>
    </row>
    <row r="843" spans="1:26" ht="14.25" customHeight="1" x14ac:dyDescent="0.25">
      <c r="A843" s="473"/>
      <c r="B843" s="473"/>
      <c r="C843" s="473"/>
      <c r="D843" s="473"/>
      <c r="E843" s="473"/>
      <c r="F843" s="473"/>
      <c r="G843" s="473"/>
      <c r="H843" s="473"/>
      <c r="I843" s="473"/>
      <c r="J843" s="473"/>
      <c r="K843" s="473"/>
      <c r="L843" s="473"/>
      <c r="M843" s="473"/>
      <c r="N843" s="473"/>
      <c r="O843" s="473"/>
      <c r="P843" s="473"/>
      <c r="Q843" s="473"/>
      <c r="R843" s="473"/>
      <c r="S843" s="473"/>
      <c r="T843" s="473"/>
      <c r="U843" s="473"/>
      <c r="V843" s="473"/>
      <c r="W843" s="473"/>
      <c r="X843" s="473"/>
      <c r="Y843" s="473"/>
      <c r="Z843" s="473"/>
    </row>
    <row r="844" spans="1:26" ht="14.25" customHeight="1" x14ac:dyDescent="0.25">
      <c r="A844" s="473"/>
      <c r="B844" s="473"/>
      <c r="C844" s="473"/>
      <c r="D844" s="473"/>
      <c r="E844" s="473"/>
      <c r="F844" s="473"/>
      <c r="G844" s="473"/>
      <c r="H844" s="473"/>
      <c r="I844" s="473"/>
      <c r="J844" s="473"/>
      <c r="K844" s="473"/>
      <c r="L844" s="473"/>
      <c r="M844" s="473"/>
      <c r="N844" s="473"/>
      <c r="O844" s="473"/>
      <c r="P844" s="473"/>
      <c r="Q844" s="473"/>
      <c r="R844" s="473"/>
      <c r="S844" s="473"/>
      <c r="T844" s="473"/>
      <c r="U844" s="473"/>
      <c r="V844" s="473"/>
      <c r="W844" s="473"/>
      <c r="X844" s="473"/>
      <c r="Y844" s="473"/>
      <c r="Z844" s="473"/>
    </row>
    <row r="845" spans="1:26" ht="14.25" customHeight="1" x14ac:dyDescent="0.25">
      <c r="A845" s="473"/>
      <c r="B845" s="473"/>
      <c r="C845" s="473"/>
      <c r="D845" s="473"/>
      <c r="E845" s="473"/>
      <c r="F845" s="473"/>
      <c r="G845" s="473"/>
      <c r="H845" s="473"/>
      <c r="I845" s="473"/>
      <c r="J845" s="473"/>
      <c r="K845" s="473"/>
      <c r="L845" s="473"/>
      <c r="M845" s="473"/>
      <c r="N845" s="473"/>
      <c r="O845" s="473"/>
      <c r="P845" s="473"/>
      <c r="Q845" s="473"/>
      <c r="R845" s="473"/>
      <c r="S845" s="473"/>
      <c r="T845" s="473"/>
      <c r="U845" s="473"/>
      <c r="V845" s="473"/>
      <c r="W845" s="473"/>
      <c r="X845" s="473"/>
      <c r="Y845" s="473"/>
      <c r="Z845" s="473"/>
    </row>
    <row r="846" spans="1:26" ht="14.25" customHeight="1" x14ac:dyDescent="0.25">
      <c r="A846" s="473"/>
      <c r="B846" s="473"/>
      <c r="C846" s="473"/>
      <c r="D846" s="473"/>
      <c r="E846" s="473"/>
      <c r="F846" s="473"/>
      <c r="G846" s="473"/>
      <c r="H846" s="473"/>
      <c r="I846" s="473"/>
      <c r="J846" s="473"/>
      <c r="K846" s="473"/>
      <c r="L846" s="473"/>
      <c r="M846" s="473"/>
      <c r="N846" s="473"/>
      <c r="O846" s="473"/>
      <c r="P846" s="473"/>
      <c r="Q846" s="473"/>
      <c r="R846" s="473"/>
      <c r="S846" s="473"/>
      <c r="T846" s="473"/>
      <c r="U846" s="473"/>
      <c r="V846" s="473"/>
      <c r="W846" s="473"/>
      <c r="X846" s="473"/>
      <c r="Y846" s="473"/>
      <c r="Z846" s="473"/>
    </row>
    <row r="847" spans="1:26" ht="14.25" customHeight="1" x14ac:dyDescent="0.25">
      <c r="A847" s="473"/>
      <c r="B847" s="473"/>
      <c r="C847" s="473"/>
      <c r="D847" s="473"/>
      <c r="E847" s="473"/>
      <c r="F847" s="473"/>
      <c r="G847" s="473"/>
      <c r="H847" s="473"/>
      <c r="I847" s="473"/>
      <c r="J847" s="473"/>
      <c r="K847" s="473"/>
      <c r="L847" s="473"/>
      <c r="M847" s="473"/>
      <c r="N847" s="473"/>
      <c r="O847" s="473"/>
      <c r="P847" s="473"/>
      <c r="Q847" s="473"/>
      <c r="R847" s="473"/>
      <c r="S847" s="473"/>
      <c r="T847" s="473"/>
      <c r="U847" s="473"/>
      <c r="V847" s="473"/>
      <c r="W847" s="473"/>
      <c r="X847" s="473"/>
      <c r="Y847" s="473"/>
      <c r="Z847" s="473"/>
    </row>
    <row r="848" spans="1:26" ht="14.25" customHeight="1" x14ac:dyDescent="0.25">
      <c r="A848" s="473"/>
      <c r="B848" s="473"/>
      <c r="C848" s="473"/>
      <c r="D848" s="473"/>
      <c r="E848" s="473"/>
      <c r="F848" s="473"/>
      <c r="G848" s="473"/>
      <c r="H848" s="473"/>
      <c r="I848" s="473"/>
      <c r="J848" s="473"/>
      <c r="K848" s="473"/>
      <c r="L848" s="473"/>
      <c r="M848" s="473"/>
      <c r="N848" s="473"/>
      <c r="O848" s="473"/>
      <c r="P848" s="473"/>
      <c r="Q848" s="473"/>
      <c r="R848" s="473"/>
      <c r="S848" s="473"/>
      <c r="T848" s="473"/>
      <c r="U848" s="473"/>
      <c r="V848" s="473"/>
      <c r="W848" s="473"/>
      <c r="X848" s="473"/>
      <c r="Y848" s="473"/>
      <c r="Z848" s="473"/>
    </row>
    <row r="849" spans="1:26" ht="14.25" customHeight="1" x14ac:dyDescent="0.25">
      <c r="A849" s="473"/>
      <c r="B849" s="473"/>
      <c r="C849" s="473"/>
      <c r="D849" s="473"/>
      <c r="E849" s="473"/>
      <c r="F849" s="473"/>
      <c r="G849" s="473"/>
      <c r="H849" s="473"/>
      <c r="I849" s="473"/>
      <c r="J849" s="473"/>
      <c r="K849" s="473"/>
      <c r="L849" s="473"/>
      <c r="M849" s="473"/>
      <c r="N849" s="473"/>
      <c r="O849" s="473"/>
      <c r="P849" s="473"/>
      <c r="Q849" s="473"/>
      <c r="R849" s="473"/>
      <c r="S849" s="473"/>
      <c r="T849" s="473"/>
      <c r="U849" s="473"/>
      <c r="V849" s="473"/>
      <c r="W849" s="473"/>
      <c r="X849" s="473"/>
      <c r="Y849" s="473"/>
      <c r="Z849" s="473"/>
    </row>
    <row r="850" spans="1:26" ht="14.25" customHeight="1" x14ac:dyDescent="0.25">
      <c r="A850" s="473"/>
      <c r="B850" s="473"/>
      <c r="C850" s="473"/>
      <c r="D850" s="473"/>
      <c r="E850" s="473"/>
      <c r="F850" s="473"/>
      <c r="G850" s="473"/>
      <c r="H850" s="473"/>
      <c r="I850" s="473"/>
      <c r="J850" s="473"/>
      <c r="K850" s="473"/>
      <c r="L850" s="473"/>
      <c r="M850" s="473"/>
      <c r="N850" s="473"/>
      <c r="O850" s="473"/>
      <c r="P850" s="473"/>
      <c r="Q850" s="473"/>
      <c r="R850" s="473"/>
      <c r="S850" s="473"/>
      <c r="T850" s="473"/>
      <c r="U850" s="473"/>
      <c r="V850" s="473"/>
      <c r="W850" s="473"/>
      <c r="X850" s="473"/>
      <c r="Y850" s="473"/>
      <c r="Z850" s="473"/>
    </row>
    <row r="851" spans="1:26" ht="14.25" customHeight="1" x14ac:dyDescent="0.25">
      <c r="A851" s="473"/>
      <c r="B851" s="473"/>
      <c r="C851" s="473"/>
      <c r="D851" s="473"/>
      <c r="E851" s="473"/>
      <c r="F851" s="473"/>
      <c r="G851" s="473"/>
      <c r="H851" s="473"/>
      <c r="I851" s="473"/>
      <c r="J851" s="473"/>
      <c r="K851" s="473"/>
      <c r="L851" s="473"/>
      <c r="M851" s="473"/>
      <c r="N851" s="473"/>
      <c r="O851" s="473"/>
      <c r="P851" s="473"/>
      <c r="Q851" s="473"/>
      <c r="R851" s="473"/>
      <c r="S851" s="473"/>
      <c r="T851" s="473"/>
      <c r="U851" s="473"/>
      <c r="V851" s="473"/>
      <c r="W851" s="473"/>
      <c r="X851" s="473"/>
      <c r="Y851" s="473"/>
      <c r="Z851" s="473"/>
    </row>
    <row r="852" spans="1:26" ht="14.25" customHeight="1" x14ac:dyDescent="0.25">
      <c r="A852" s="473"/>
      <c r="B852" s="473"/>
      <c r="C852" s="473"/>
      <c r="D852" s="473"/>
      <c r="E852" s="473"/>
      <c r="F852" s="473"/>
      <c r="G852" s="473"/>
      <c r="H852" s="473"/>
      <c r="I852" s="473"/>
      <c r="J852" s="473"/>
      <c r="K852" s="473"/>
      <c r="L852" s="473"/>
      <c r="M852" s="473"/>
      <c r="N852" s="473"/>
      <c r="O852" s="473"/>
      <c r="P852" s="473"/>
      <c r="Q852" s="473"/>
      <c r="R852" s="473"/>
      <c r="S852" s="473"/>
      <c r="T852" s="473"/>
      <c r="U852" s="473"/>
      <c r="V852" s="473"/>
      <c r="W852" s="473"/>
      <c r="X852" s="473"/>
      <c r="Y852" s="473"/>
      <c r="Z852" s="473"/>
    </row>
    <row r="853" spans="1:26" ht="14.25" customHeight="1" x14ac:dyDescent="0.25">
      <c r="A853" s="473"/>
      <c r="B853" s="473"/>
      <c r="C853" s="473"/>
      <c r="D853" s="473"/>
      <c r="E853" s="473"/>
      <c r="F853" s="473"/>
      <c r="G853" s="473"/>
      <c r="H853" s="473"/>
      <c r="I853" s="473"/>
      <c r="J853" s="473"/>
      <c r="K853" s="473"/>
      <c r="L853" s="473"/>
      <c r="M853" s="473"/>
      <c r="N853" s="473"/>
      <c r="O853" s="473"/>
      <c r="P853" s="473"/>
      <c r="Q853" s="473"/>
      <c r="R853" s="473"/>
      <c r="S853" s="473"/>
      <c r="T853" s="473"/>
      <c r="U853" s="473"/>
      <c r="V853" s="473"/>
      <c r="W853" s="473"/>
      <c r="X853" s="473"/>
      <c r="Y853" s="473"/>
      <c r="Z853" s="473"/>
    </row>
    <row r="854" spans="1:26" ht="14.25" customHeight="1" x14ac:dyDescent="0.25">
      <c r="A854" s="473"/>
      <c r="B854" s="473"/>
      <c r="C854" s="473"/>
      <c r="D854" s="473"/>
      <c r="E854" s="473"/>
      <c r="F854" s="473"/>
      <c r="G854" s="473"/>
      <c r="H854" s="473"/>
      <c r="I854" s="473"/>
      <c r="J854" s="473"/>
      <c r="K854" s="473"/>
      <c r="L854" s="473"/>
      <c r="M854" s="473"/>
      <c r="N854" s="473"/>
      <c r="O854" s="473"/>
      <c r="P854" s="473"/>
      <c r="Q854" s="473"/>
      <c r="R854" s="473"/>
      <c r="S854" s="473"/>
      <c r="T854" s="473"/>
      <c r="U854" s="473"/>
      <c r="V854" s="473"/>
      <c r="W854" s="473"/>
      <c r="X854" s="473"/>
      <c r="Y854" s="473"/>
      <c r="Z854" s="473"/>
    </row>
    <row r="855" spans="1:26" ht="14.25" customHeight="1" x14ac:dyDescent="0.25">
      <c r="A855" s="473"/>
      <c r="B855" s="473"/>
      <c r="C855" s="473"/>
      <c r="D855" s="473"/>
      <c r="E855" s="473"/>
      <c r="F855" s="473"/>
      <c r="G855" s="473"/>
      <c r="H855" s="473"/>
      <c r="I855" s="473"/>
      <c r="J855" s="473"/>
      <c r="K855" s="473"/>
      <c r="L855" s="473"/>
      <c r="M855" s="473"/>
      <c r="N855" s="473"/>
      <c r="O855" s="473"/>
      <c r="P855" s="473"/>
      <c r="Q855" s="473"/>
      <c r="R855" s="473"/>
      <c r="S855" s="473"/>
      <c r="T855" s="473"/>
      <c r="U855" s="473"/>
      <c r="V855" s="473"/>
      <c r="W855" s="473"/>
      <c r="X855" s="473"/>
      <c r="Y855" s="473"/>
      <c r="Z855" s="473"/>
    </row>
    <row r="856" spans="1:26" ht="14.25" customHeight="1" x14ac:dyDescent="0.25">
      <c r="A856" s="473"/>
      <c r="B856" s="473"/>
      <c r="C856" s="473"/>
      <c r="D856" s="473"/>
      <c r="E856" s="473"/>
      <c r="F856" s="473"/>
      <c r="G856" s="473"/>
      <c r="H856" s="473"/>
      <c r="I856" s="473"/>
      <c r="J856" s="473"/>
      <c r="K856" s="473"/>
      <c r="L856" s="473"/>
      <c r="M856" s="473"/>
      <c r="N856" s="473"/>
      <c r="O856" s="473"/>
      <c r="P856" s="473"/>
      <c r="Q856" s="473"/>
      <c r="R856" s="473"/>
      <c r="S856" s="473"/>
      <c r="T856" s="473"/>
      <c r="U856" s="473"/>
      <c r="V856" s="473"/>
      <c r="W856" s="473"/>
      <c r="X856" s="473"/>
      <c r="Y856" s="473"/>
      <c r="Z856" s="473"/>
    </row>
    <row r="857" spans="1:26" ht="14.25" customHeight="1" x14ac:dyDescent="0.25">
      <c r="A857" s="473"/>
      <c r="B857" s="473"/>
      <c r="C857" s="473"/>
      <c r="D857" s="473"/>
      <c r="E857" s="473"/>
      <c r="F857" s="473"/>
      <c r="G857" s="473"/>
      <c r="H857" s="473"/>
      <c r="I857" s="473"/>
      <c r="J857" s="473"/>
      <c r="K857" s="473"/>
      <c r="L857" s="473"/>
      <c r="M857" s="473"/>
      <c r="N857" s="473"/>
      <c r="O857" s="473"/>
      <c r="P857" s="473"/>
      <c r="Q857" s="473"/>
      <c r="R857" s="473"/>
      <c r="S857" s="473"/>
      <c r="T857" s="473"/>
      <c r="U857" s="473"/>
      <c r="V857" s="473"/>
      <c r="W857" s="473"/>
      <c r="X857" s="473"/>
      <c r="Y857" s="473"/>
      <c r="Z857" s="473"/>
    </row>
    <row r="858" spans="1:26" ht="14.25" customHeight="1" x14ac:dyDescent="0.25">
      <c r="A858" s="473"/>
      <c r="B858" s="473"/>
      <c r="C858" s="473"/>
      <c r="D858" s="473"/>
      <c r="E858" s="473"/>
      <c r="F858" s="473"/>
      <c r="G858" s="473"/>
      <c r="H858" s="473"/>
      <c r="I858" s="473"/>
      <c r="J858" s="473"/>
      <c r="K858" s="473"/>
      <c r="L858" s="473"/>
      <c r="M858" s="473"/>
      <c r="N858" s="473"/>
      <c r="O858" s="473"/>
      <c r="P858" s="473"/>
      <c r="Q858" s="473"/>
      <c r="R858" s="473"/>
      <c r="S858" s="473"/>
      <c r="T858" s="473"/>
      <c r="U858" s="473"/>
      <c r="V858" s="473"/>
      <c r="W858" s="473"/>
      <c r="X858" s="473"/>
      <c r="Y858" s="473"/>
      <c r="Z858" s="473"/>
    </row>
    <row r="859" spans="1:26" ht="14.25" customHeight="1" x14ac:dyDescent="0.25">
      <c r="A859" s="473"/>
      <c r="B859" s="473"/>
      <c r="C859" s="473"/>
      <c r="D859" s="473"/>
      <c r="E859" s="473"/>
      <c r="F859" s="473"/>
      <c r="G859" s="473"/>
      <c r="H859" s="473"/>
      <c r="I859" s="473"/>
      <c r="J859" s="473"/>
      <c r="K859" s="473"/>
      <c r="L859" s="473"/>
      <c r="M859" s="473"/>
      <c r="N859" s="473"/>
      <c r="O859" s="473"/>
      <c r="P859" s="473"/>
      <c r="Q859" s="473"/>
      <c r="R859" s="473"/>
      <c r="S859" s="473"/>
      <c r="T859" s="473"/>
      <c r="U859" s="473"/>
      <c r="V859" s="473"/>
      <c r="W859" s="473"/>
      <c r="X859" s="473"/>
      <c r="Y859" s="473"/>
      <c r="Z859" s="473"/>
    </row>
    <row r="860" spans="1:26" ht="14.25" customHeight="1" x14ac:dyDescent="0.25">
      <c r="A860" s="473"/>
      <c r="B860" s="473"/>
      <c r="C860" s="473"/>
      <c r="D860" s="473"/>
      <c r="E860" s="473"/>
      <c r="F860" s="473"/>
      <c r="G860" s="473"/>
      <c r="H860" s="473"/>
      <c r="I860" s="473"/>
      <c r="J860" s="473"/>
      <c r="K860" s="473"/>
      <c r="L860" s="473"/>
      <c r="M860" s="473"/>
      <c r="N860" s="473"/>
      <c r="O860" s="473"/>
      <c r="P860" s="473"/>
      <c r="Q860" s="473"/>
      <c r="R860" s="473"/>
      <c r="S860" s="473"/>
      <c r="T860" s="473"/>
      <c r="U860" s="473"/>
      <c r="V860" s="473"/>
      <c r="W860" s="473"/>
      <c r="X860" s="473"/>
      <c r="Y860" s="473"/>
      <c r="Z860" s="473"/>
    </row>
    <row r="861" spans="1:26" ht="14.25" customHeight="1" x14ac:dyDescent="0.25">
      <c r="A861" s="473"/>
      <c r="B861" s="473"/>
      <c r="C861" s="473"/>
      <c r="D861" s="473"/>
      <c r="E861" s="473"/>
      <c r="F861" s="473"/>
      <c r="G861" s="473"/>
      <c r="H861" s="473"/>
      <c r="I861" s="473"/>
      <c r="J861" s="473"/>
      <c r="K861" s="473"/>
      <c r="L861" s="473"/>
      <c r="M861" s="473"/>
      <c r="N861" s="473"/>
      <c r="O861" s="473"/>
      <c r="P861" s="473"/>
      <c r="Q861" s="473"/>
      <c r="R861" s="473"/>
      <c r="S861" s="473"/>
      <c r="T861" s="473"/>
      <c r="U861" s="473"/>
      <c r="V861" s="473"/>
      <c r="W861" s="473"/>
      <c r="X861" s="473"/>
      <c r="Y861" s="473"/>
      <c r="Z861" s="473"/>
    </row>
    <row r="862" spans="1:26" ht="14.25" customHeight="1" x14ac:dyDescent="0.25">
      <c r="A862" s="473"/>
      <c r="B862" s="473"/>
      <c r="C862" s="473"/>
      <c r="D862" s="473"/>
      <c r="E862" s="473"/>
      <c r="F862" s="473"/>
      <c r="G862" s="473"/>
      <c r="H862" s="473"/>
      <c r="I862" s="473"/>
      <c r="J862" s="473"/>
      <c r="K862" s="473"/>
      <c r="L862" s="473"/>
      <c r="M862" s="473"/>
      <c r="N862" s="473"/>
      <c r="O862" s="473"/>
      <c r="P862" s="473"/>
      <c r="Q862" s="473"/>
      <c r="R862" s="473"/>
      <c r="S862" s="473"/>
      <c r="T862" s="473"/>
      <c r="U862" s="473"/>
      <c r="V862" s="473"/>
      <c r="W862" s="473"/>
      <c r="X862" s="473"/>
      <c r="Y862" s="473"/>
      <c r="Z862" s="473"/>
    </row>
    <row r="863" spans="1:26" ht="14.25" customHeight="1" x14ac:dyDescent="0.25">
      <c r="A863" s="473"/>
      <c r="B863" s="473"/>
      <c r="C863" s="473"/>
      <c r="D863" s="473"/>
      <c r="E863" s="473"/>
      <c r="F863" s="473"/>
      <c r="G863" s="473"/>
      <c r="H863" s="473"/>
      <c r="I863" s="473"/>
      <c r="J863" s="473"/>
      <c r="K863" s="473"/>
      <c r="L863" s="473"/>
      <c r="M863" s="473"/>
      <c r="N863" s="473"/>
      <c r="O863" s="473"/>
      <c r="P863" s="473"/>
      <c r="Q863" s="473"/>
      <c r="R863" s="473"/>
      <c r="S863" s="473"/>
      <c r="T863" s="473"/>
      <c r="U863" s="473"/>
      <c r="V863" s="473"/>
      <c r="W863" s="473"/>
      <c r="X863" s="473"/>
      <c r="Y863" s="473"/>
      <c r="Z863" s="473"/>
    </row>
    <row r="864" spans="1:26" ht="14.25" customHeight="1" x14ac:dyDescent="0.25">
      <c r="A864" s="473"/>
      <c r="B864" s="473"/>
      <c r="C864" s="473"/>
      <c r="D864" s="473"/>
      <c r="E864" s="473"/>
      <c r="F864" s="473"/>
      <c r="G864" s="473"/>
      <c r="H864" s="473"/>
      <c r="I864" s="473"/>
      <c r="J864" s="473"/>
      <c r="K864" s="473"/>
      <c r="L864" s="473"/>
      <c r="M864" s="473"/>
      <c r="N864" s="473"/>
      <c r="O864" s="473"/>
      <c r="P864" s="473"/>
      <c r="Q864" s="473"/>
      <c r="R864" s="473"/>
      <c r="S864" s="473"/>
      <c r="T864" s="473"/>
      <c r="U864" s="473"/>
      <c r="V864" s="473"/>
      <c r="W864" s="473"/>
      <c r="X864" s="473"/>
      <c r="Y864" s="473"/>
      <c r="Z864" s="473"/>
    </row>
    <row r="865" spans="1:26" ht="14.25" customHeight="1" x14ac:dyDescent="0.25">
      <c r="A865" s="473"/>
      <c r="B865" s="473"/>
      <c r="C865" s="473"/>
      <c r="D865" s="473"/>
      <c r="E865" s="473"/>
      <c r="F865" s="473"/>
      <c r="G865" s="473"/>
      <c r="H865" s="473"/>
      <c r="I865" s="473"/>
      <c r="J865" s="473"/>
      <c r="K865" s="473"/>
      <c r="L865" s="473"/>
      <c r="M865" s="473"/>
      <c r="N865" s="473"/>
      <c r="O865" s="473"/>
      <c r="P865" s="473"/>
      <c r="Q865" s="473"/>
      <c r="R865" s="473"/>
      <c r="S865" s="473"/>
      <c r="T865" s="473"/>
      <c r="U865" s="473"/>
      <c r="V865" s="473"/>
      <c r="W865" s="473"/>
      <c r="X865" s="473"/>
      <c r="Y865" s="473"/>
      <c r="Z865" s="473"/>
    </row>
    <row r="866" spans="1:26" ht="14.25" customHeight="1" x14ac:dyDescent="0.25">
      <c r="A866" s="473"/>
      <c r="B866" s="473"/>
      <c r="C866" s="473"/>
      <c r="D866" s="473"/>
      <c r="E866" s="473"/>
      <c r="F866" s="473"/>
      <c r="G866" s="473"/>
      <c r="H866" s="473"/>
      <c r="I866" s="473"/>
      <c r="J866" s="473"/>
      <c r="K866" s="473"/>
      <c r="L866" s="473"/>
      <c r="M866" s="473"/>
      <c r="N866" s="473"/>
      <c r="O866" s="473"/>
      <c r="P866" s="473"/>
      <c r="Q866" s="473"/>
      <c r="R866" s="473"/>
      <c r="S866" s="473"/>
      <c r="T866" s="473"/>
      <c r="U866" s="473"/>
      <c r="V866" s="473"/>
      <c r="W866" s="473"/>
      <c r="X866" s="473"/>
      <c r="Y866" s="473"/>
      <c r="Z866" s="473"/>
    </row>
    <row r="867" spans="1:26" ht="14.25" customHeight="1" x14ac:dyDescent="0.25">
      <c r="A867" s="473"/>
      <c r="B867" s="473"/>
      <c r="C867" s="473"/>
      <c r="D867" s="473"/>
      <c r="E867" s="473"/>
      <c r="F867" s="473"/>
      <c r="G867" s="473"/>
      <c r="H867" s="473"/>
      <c r="I867" s="473"/>
      <c r="J867" s="473"/>
      <c r="K867" s="473"/>
      <c r="L867" s="473"/>
      <c r="M867" s="473"/>
      <c r="N867" s="473"/>
      <c r="O867" s="473"/>
      <c r="P867" s="473"/>
      <c r="Q867" s="473"/>
      <c r="R867" s="473"/>
      <c r="S867" s="473"/>
      <c r="T867" s="473"/>
      <c r="U867" s="473"/>
      <c r="V867" s="473"/>
      <c r="W867" s="473"/>
      <c r="X867" s="473"/>
      <c r="Y867" s="473"/>
      <c r="Z867" s="473"/>
    </row>
    <row r="868" spans="1:26" ht="14.25" customHeight="1" x14ac:dyDescent="0.25">
      <c r="A868" s="473"/>
      <c r="B868" s="473"/>
      <c r="C868" s="473"/>
      <c r="D868" s="473"/>
      <c r="E868" s="473"/>
      <c r="F868" s="473"/>
      <c r="G868" s="473"/>
      <c r="H868" s="473"/>
      <c r="I868" s="473"/>
      <c r="J868" s="473"/>
      <c r="K868" s="473"/>
      <c r="L868" s="473"/>
      <c r="M868" s="473"/>
      <c r="N868" s="473"/>
      <c r="O868" s="473"/>
      <c r="P868" s="473"/>
      <c r="Q868" s="473"/>
      <c r="R868" s="473"/>
      <c r="S868" s="473"/>
      <c r="T868" s="473"/>
      <c r="U868" s="473"/>
      <c r="V868" s="473"/>
      <c r="W868" s="473"/>
      <c r="X868" s="473"/>
      <c r="Y868" s="473"/>
      <c r="Z868" s="473"/>
    </row>
    <row r="869" spans="1:26" ht="14.25" customHeight="1" x14ac:dyDescent="0.25">
      <c r="A869" s="473"/>
      <c r="B869" s="473"/>
      <c r="C869" s="473"/>
      <c r="D869" s="473"/>
      <c r="E869" s="473"/>
      <c r="F869" s="473"/>
      <c r="G869" s="473"/>
      <c r="H869" s="473"/>
      <c r="I869" s="473"/>
      <c r="J869" s="473"/>
      <c r="K869" s="473"/>
      <c r="L869" s="473"/>
      <c r="M869" s="473"/>
      <c r="N869" s="473"/>
      <c r="O869" s="473"/>
      <c r="P869" s="473"/>
      <c r="Q869" s="473"/>
      <c r="R869" s="473"/>
      <c r="S869" s="473"/>
      <c r="T869" s="473"/>
      <c r="U869" s="473"/>
      <c r="V869" s="473"/>
      <c r="W869" s="473"/>
      <c r="X869" s="473"/>
      <c r="Y869" s="473"/>
      <c r="Z869" s="473"/>
    </row>
    <row r="870" spans="1:26" ht="14.25" customHeight="1" x14ac:dyDescent="0.25">
      <c r="A870" s="473"/>
      <c r="B870" s="473"/>
      <c r="C870" s="473"/>
      <c r="D870" s="473"/>
      <c r="E870" s="473"/>
      <c r="F870" s="473"/>
      <c r="G870" s="473"/>
      <c r="H870" s="473"/>
      <c r="I870" s="473"/>
      <c r="J870" s="473"/>
      <c r="K870" s="473"/>
      <c r="L870" s="473"/>
      <c r="M870" s="473"/>
      <c r="N870" s="473"/>
      <c r="O870" s="473"/>
      <c r="P870" s="473"/>
      <c r="Q870" s="473"/>
      <c r="R870" s="473"/>
      <c r="S870" s="473"/>
      <c r="T870" s="473"/>
      <c r="U870" s="473"/>
      <c r="V870" s="473"/>
      <c r="W870" s="473"/>
      <c r="X870" s="473"/>
      <c r="Y870" s="473"/>
      <c r="Z870" s="473"/>
    </row>
    <row r="871" spans="1:26" ht="14.25" customHeight="1" x14ac:dyDescent="0.25">
      <c r="A871" s="473"/>
      <c r="B871" s="473"/>
      <c r="C871" s="473"/>
      <c r="D871" s="473"/>
      <c r="E871" s="473"/>
      <c r="F871" s="473"/>
      <c r="G871" s="473"/>
      <c r="H871" s="473"/>
      <c r="I871" s="473"/>
      <c r="J871" s="473"/>
      <c r="K871" s="473"/>
      <c r="L871" s="473"/>
      <c r="M871" s="473"/>
      <c r="N871" s="473"/>
      <c r="O871" s="473"/>
      <c r="P871" s="473"/>
      <c r="Q871" s="473"/>
      <c r="R871" s="473"/>
      <c r="S871" s="473"/>
      <c r="T871" s="473"/>
      <c r="U871" s="473"/>
      <c r="V871" s="473"/>
      <c r="W871" s="473"/>
      <c r="X871" s="473"/>
      <c r="Y871" s="473"/>
      <c r="Z871" s="473"/>
    </row>
    <row r="872" spans="1:26" ht="14.25" customHeight="1" x14ac:dyDescent="0.25">
      <c r="A872" s="473"/>
      <c r="B872" s="473"/>
      <c r="C872" s="473"/>
      <c r="D872" s="473"/>
      <c r="E872" s="473"/>
      <c r="F872" s="473"/>
      <c r="G872" s="473"/>
      <c r="H872" s="473"/>
      <c r="I872" s="473"/>
      <c r="J872" s="473"/>
      <c r="K872" s="473"/>
      <c r="L872" s="473"/>
      <c r="M872" s="473"/>
      <c r="N872" s="473"/>
      <c r="O872" s="473"/>
      <c r="P872" s="473"/>
      <c r="Q872" s="473"/>
      <c r="R872" s="473"/>
      <c r="S872" s="473"/>
      <c r="T872" s="473"/>
      <c r="U872" s="473"/>
      <c r="V872" s="473"/>
      <c r="W872" s="473"/>
      <c r="X872" s="473"/>
      <c r="Y872" s="473"/>
      <c r="Z872" s="473"/>
    </row>
    <row r="873" spans="1:26" ht="14.25" customHeight="1" x14ac:dyDescent="0.25">
      <c r="A873" s="473"/>
      <c r="B873" s="473"/>
      <c r="C873" s="473"/>
      <c r="D873" s="473"/>
      <c r="E873" s="473"/>
      <c r="F873" s="473"/>
      <c r="G873" s="473"/>
      <c r="H873" s="473"/>
      <c r="I873" s="473"/>
      <c r="J873" s="473"/>
      <c r="K873" s="473"/>
      <c r="L873" s="473"/>
      <c r="M873" s="473"/>
      <c r="N873" s="473"/>
      <c r="O873" s="473"/>
      <c r="P873" s="473"/>
      <c r="Q873" s="473"/>
      <c r="R873" s="473"/>
      <c r="S873" s="473"/>
      <c r="T873" s="473"/>
      <c r="U873" s="473"/>
      <c r="V873" s="473"/>
      <c r="W873" s="473"/>
      <c r="X873" s="473"/>
      <c r="Y873" s="473"/>
      <c r="Z873" s="473"/>
    </row>
    <row r="874" spans="1:26" ht="14.25" customHeight="1" x14ac:dyDescent="0.25">
      <c r="A874" s="473"/>
      <c r="B874" s="473"/>
      <c r="C874" s="473"/>
      <c r="D874" s="473"/>
      <c r="E874" s="473"/>
      <c r="F874" s="473"/>
      <c r="G874" s="473"/>
      <c r="H874" s="473"/>
      <c r="I874" s="473"/>
      <c r="J874" s="473"/>
      <c r="K874" s="473"/>
      <c r="L874" s="473"/>
      <c r="M874" s="473"/>
      <c r="N874" s="473"/>
      <c r="O874" s="473"/>
      <c r="P874" s="473"/>
      <c r="Q874" s="473"/>
      <c r="R874" s="473"/>
      <c r="S874" s="473"/>
      <c r="T874" s="473"/>
      <c r="U874" s="473"/>
      <c r="V874" s="473"/>
      <c r="W874" s="473"/>
      <c r="X874" s="473"/>
      <c r="Y874" s="473"/>
      <c r="Z874" s="473"/>
    </row>
    <row r="875" spans="1:26" ht="14.25" customHeight="1" x14ac:dyDescent="0.25">
      <c r="A875" s="473"/>
      <c r="B875" s="473"/>
      <c r="C875" s="473"/>
      <c r="D875" s="473"/>
      <c r="E875" s="473"/>
      <c r="F875" s="473"/>
      <c r="G875" s="473"/>
      <c r="H875" s="473"/>
      <c r="I875" s="473"/>
      <c r="J875" s="473"/>
      <c r="K875" s="473"/>
      <c r="L875" s="473"/>
      <c r="M875" s="473"/>
      <c r="N875" s="473"/>
      <c r="O875" s="473"/>
      <c r="P875" s="473"/>
      <c r="Q875" s="473"/>
      <c r="R875" s="473"/>
      <c r="S875" s="473"/>
      <c r="T875" s="473"/>
      <c r="U875" s="473"/>
      <c r="V875" s="473"/>
      <c r="W875" s="473"/>
      <c r="X875" s="473"/>
      <c r="Y875" s="473"/>
      <c r="Z875" s="473"/>
    </row>
    <row r="876" spans="1:26" ht="14.25" customHeight="1" x14ac:dyDescent="0.25">
      <c r="A876" s="473"/>
      <c r="B876" s="473"/>
      <c r="C876" s="473"/>
      <c r="D876" s="473"/>
      <c r="E876" s="473"/>
      <c r="F876" s="473"/>
      <c r="G876" s="473"/>
      <c r="H876" s="473"/>
      <c r="I876" s="473"/>
      <c r="J876" s="473"/>
      <c r="K876" s="473"/>
      <c r="L876" s="473"/>
      <c r="M876" s="473"/>
      <c r="N876" s="473"/>
      <c r="O876" s="473"/>
      <c r="P876" s="473"/>
      <c r="Q876" s="473"/>
      <c r="R876" s="473"/>
      <c r="S876" s="473"/>
      <c r="T876" s="473"/>
      <c r="U876" s="473"/>
      <c r="V876" s="473"/>
      <c r="W876" s="473"/>
      <c r="X876" s="473"/>
      <c r="Y876" s="473"/>
      <c r="Z876" s="473"/>
    </row>
    <row r="877" spans="1:26" ht="14.25" customHeight="1" x14ac:dyDescent="0.25">
      <c r="A877" s="473"/>
      <c r="B877" s="473"/>
      <c r="C877" s="473"/>
      <c r="D877" s="473"/>
      <c r="E877" s="473"/>
      <c r="F877" s="473"/>
      <c r="G877" s="473"/>
      <c r="H877" s="473"/>
      <c r="I877" s="473"/>
      <c r="J877" s="473"/>
      <c r="K877" s="473"/>
      <c r="L877" s="473"/>
      <c r="M877" s="473"/>
      <c r="N877" s="473"/>
      <c r="O877" s="473"/>
      <c r="P877" s="473"/>
      <c r="Q877" s="473"/>
      <c r="R877" s="473"/>
      <c r="S877" s="473"/>
      <c r="T877" s="473"/>
      <c r="U877" s="473"/>
      <c r="V877" s="473"/>
      <c r="W877" s="473"/>
      <c r="X877" s="473"/>
      <c r="Y877" s="473"/>
      <c r="Z877" s="473"/>
    </row>
    <row r="878" spans="1:26" ht="14.25" customHeight="1" x14ac:dyDescent="0.25">
      <c r="A878" s="473"/>
      <c r="B878" s="473"/>
      <c r="C878" s="473"/>
      <c r="D878" s="473"/>
      <c r="E878" s="473"/>
      <c r="F878" s="473"/>
      <c r="G878" s="473"/>
      <c r="H878" s="473"/>
      <c r="I878" s="473"/>
      <c r="J878" s="473"/>
      <c r="K878" s="473"/>
      <c r="L878" s="473"/>
      <c r="M878" s="473"/>
      <c r="N878" s="473"/>
      <c r="O878" s="473"/>
      <c r="P878" s="473"/>
      <c r="Q878" s="473"/>
      <c r="R878" s="473"/>
      <c r="S878" s="473"/>
      <c r="T878" s="473"/>
      <c r="U878" s="473"/>
      <c r="V878" s="473"/>
      <c r="W878" s="473"/>
      <c r="X878" s="473"/>
      <c r="Y878" s="473"/>
      <c r="Z878" s="473"/>
    </row>
    <row r="879" spans="1:26" ht="14.25" customHeight="1" x14ac:dyDescent="0.25">
      <c r="A879" s="473"/>
      <c r="B879" s="473"/>
      <c r="C879" s="473"/>
      <c r="D879" s="473"/>
      <c r="E879" s="473"/>
      <c r="F879" s="473"/>
      <c r="G879" s="473"/>
      <c r="H879" s="473"/>
      <c r="I879" s="473"/>
      <c r="J879" s="473"/>
      <c r="K879" s="473"/>
      <c r="L879" s="473"/>
      <c r="M879" s="473"/>
      <c r="N879" s="473"/>
      <c r="O879" s="473"/>
      <c r="P879" s="473"/>
      <c r="Q879" s="473"/>
      <c r="R879" s="473"/>
      <c r="S879" s="473"/>
      <c r="T879" s="473"/>
      <c r="U879" s="473"/>
      <c r="V879" s="473"/>
      <c r="W879" s="473"/>
      <c r="X879" s="473"/>
      <c r="Y879" s="473"/>
      <c r="Z879" s="473"/>
    </row>
    <row r="880" spans="1:26" ht="14.25" customHeight="1" x14ac:dyDescent="0.25">
      <c r="A880" s="473"/>
      <c r="B880" s="473"/>
      <c r="C880" s="473"/>
      <c r="D880" s="473"/>
      <c r="E880" s="473"/>
      <c r="F880" s="473"/>
      <c r="G880" s="473"/>
      <c r="H880" s="473"/>
      <c r="I880" s="473"/>
      <c r="J880" s="473"/>
      <c r="K880" s="473"/>
      <c r="L880" s="473"/>
      <c r="M880" s="473"/>
      <c r="N880" s="473"/>
      <c r="O880" s="473"/>
      <c r="P880" s="473"/>
      <c r="Q880" s="473"/>
      <c r="R880" s="473"/>
      <c r="S880" s="473"/>
      <c r="T880" s="473"/>
      <c r="U880" s="473"/>
      <c r="V880" s="473"/>
      <c r="W880" s="473"/>
      <c r="X880" s="473"/>
      <c r="Y880" s="473"/>
      <c r="Z880" s="473"/>
    </row>
    <row r="881" spans="1:26" ht="14.25" customHeight="1" x14ac:dyDescent="0.25">
      <c r="A881" s="473"/>
      <c r="B881" s="473"/>
      <c r="C881" s="473"/>
      <c r="D881" s="473"/>
      <c r="E881" s="473"/>
      <c r="F881" s="473"/>
      <c r="G881" s="473"/>
      <c r="H881" s="473"/>
      <c r="I881" s="473"/>
      <c r="J881" s="473"/>
      <c r="K881" s="473"/>
      <c r="L881" s="473"/>
      <c r="M881" s="473"/>
      <c r="N881" s="473"/>
      <c r="O881" s="473"/>
      <c r="P881" s="473"/>
      <c r="Q881" s="473"/>
      <c r="R881" s="473"/>
      <c r="S881" s="473"/>
      <c r="T881" s="473"/>
      <c r="U881" s="473"/>
      <c r="V881" s="473"/>
      <c r="W881" s="473"/>
      <c r="X881" s="473"/>
      <c r="Y881" s="473"/>
      <c r="Z881" s="473"/>
    </row>
    <row r="882" spans="1:26" ht="14.25" customHeight="1" x14ac:dyDescent="0.25">
      <c r="A882" s="473"/>
      <c r="B882" s="473"/>
      <c r="C882" s="473"/>
      <c r="D882" s="473"/>
      <c r="E882" s="473"/>
      <c r="F882" s="473"/>
      <c r="G882" s="473"/>
      <c r="H882" s="473"/>
      <c r="I882" s="473"/>
      <c r="J882" s="473"/>
      <c r="K882" s="473"/>
      <c r="L882" s="473"/>
      <c r="M882" s="473"/>
      <c r="N882" s="473"/>
      <c r="O882" s="473"/>
      <c r="P882" s="473"/>
      <c r="Q882" s="473"/>
      <c r="R882" s="473"/>
      <c r="S882" s="473"/>
      <c r="T882" s="473"/>
      <c r="U882" s="473"/>
      <c r="V882" s="473"/>
      <c r="W882" s="473"/>
      <c r="X882" s="473"/>
      <c r="Y882" s="473"/>
      <c r="Z882" s="473"/>
    </row>
    <row r="883" spans="1:26" ht="14.25" customHeight="1" x14ac:dyDescent="0.25">
      <c r="A883" s="473"/>
      <c r="B883" s="473"/>
      <c r="C883" s="473"/>
      <c r="D883" s="473"/>
      <c r="E883" s="473"/>
      <c r="F883" s="473"/>
      <c r="G883" s="473"/>
      <c r="H883" s="473"/>
      <c r="I883" s="473"/>
      <c r="J883" s="473"/>
      <c r="K883" s="473"/>
      <c r="L883" s="473"/>
      <c r="M883" s="473"/>
      <c r="N883" s="473"/>
      <c r="O883" s="473"/>
      <c r="P883" s="473"/>
      <c r="Q883" s="473"/>
      <c r="R883" s="473"/>
      <c r="S883" s="473"/>
      <c r="T883" s="473"/>
      <c r="U883" s="473"/>
      <c r="V883" s="473"/>
      <c r="W883" s="473"/>
      <c r="X883" s="473"/>
      <c r="Y883" s="473"/>
      <c r="Z883" s="473"/>
    </row>
    <row r="884" spans="1:26" ht="14.25" customHeight="1" x14ac:dyDescent="0.25">
      <c r="A884" s="473"/>
      <c r="B884" s="473"/>
      <c r="C884" s="473"/>
      <c r="D884" s="473"/>
      <c r="E884" s="473"/>
      <c r="F884" s="473"/>
      <c r="G884" s="473"/>
      <c r="H884" s="473"/>
      <c r="I884" s="473"/>
      <c r="J884" s="473"/>
      <c r="K884" s="473"/>
      <c r="L884" s="473"/>
      <c r="M884" s="473"/>
      <c r="N884" s="473"/>
      <c r="O884" s="473"/>
      <c r="P884" s="473"/>
      <c r="Q884" s="473"/>
      <c r="R884" s="473"/>
      <c r="S884" s="473"/>
      <c r="T884" s="473"/>
      <c r="U884" s="473"/>
      <c r="V884" s="473"/>
      <c r="W884" s="473"/>
      <c r="X884" s="473"/>
      <c r="Y884" s="473"/>
      <c r="Z884" s="473"/>
    </row>
    <row r="885" spans="1:26" ht="14.25" customHeight="1" x14ac:dyDescent="0.25">
      <c r="A885" s="473"/>
      <c r="B885" s="473"/>
      <c r="C885" s="473"/>
      <c r="D885" s="473"/>
      <c r="E885" s="473"/>
      <c r="F885" s="473"/>
      <c r="G885" s="473"/>
      <c r="H885" s="473"/>
      <c r="I885" s="473"/>
      <c r="J885" s="473"/>
      <c r="K885" s="473"/>
      <c r="L885" s="473"/>
      <c r="M885" s="473"/>
      <c r="N885" s="473"/>
      <c r="O885" s="473"/>
      <c r="P885" s="473"/>
      <c r="Q885" s="473"/>
      <c r="R885" s="473"/>
      <c r="S885" s="473"/>
      <c r="T885" s="473"/>
      <c r="U885" s="473"/>
      <c r="V885" s="473"/>
      <c r="W885" s="473"/>
      <c r="X885" s="473"/>
      <c r="Y885" s="473"/>
      <c r="Z885" s="473"/>
    </row>
    <row r="886" spans="1:26" ht="14.25" customHeight="1" x14ac:dyDescent="0.25">
      <c r="A886" s="473"/>
      <c r="B886" s="473"/>
      <c r="C886" s="473"/>
      <c r="D886" s="473"/>
      <c r="E886" s="473"/>
      <c r="F886" s="473"/>
      <c r="G886" s="473"/>
      <c r="H886" s="473"/>
      <c r="I886" s="473"/>
      <c r="J886" s="473"/>
      <c r="K886" s="473"/>
      <c r="L886" s="473"/>
      <c r="M886" s="473"/>
      <c r="N886" s="473"/>
      <c r="O886" s="473"/>
      <c r="P886" s="473"/>
      <c r="Q886" s="473"/>
      <c r="R886" s="473"/>
      <c r="S886" s="473"/>
      <c r="T886" s="473"/>
      <c r="U886" s="473"/>
      <c r="V886" s="473"/>
      <c r="W886" s="473"/>
      <c r="X886" s="473"/>
      <c r="Y886" s="473"/>
      <c r="Z886" s="473"/>
    </row>
    <row r="887" spans="1:26" ht="14.25" customHeight="1" x14ac:dyDescent="0.25">
      <c r="A887" s="473"/>
      <c r="B887" s="473"/>
      <c r="C887" s="473"/>
      <c r="D887" s="473"/>
      <c r="E887" s="473"/>
      <c r="F887" s="473"/>
      <c r="G887" s="473"/>
      <c r="H887" s="473"/>
      <c r="I887" s="473"/>
      <c r="J887" s="473"/>
      <c r="K887" s="473"/>
      <c r="L887" s="473"/>
      <c r="M887" s="473"/>
      <c r="N887" s="473"/>
      <c r="O887" s="473"/>
      <c r="P887" s="473"/>
      <c r="Q887" s="473"/>
      <c r="R887" s="473"/>
      <c r="S887" s="473"/>
      <c r="T887" s="473"/>
      <c r="U887" s="473"/>
      <c r="V887" s="473"/>
      <c r="W887" s="473"/>
      <c r="X887" s="473"/>
      <c r="Y887" s="473"/>
      <c r="Z887" s="473"/>
    </row>
    <row r="888" spans="1:26" ht="14.25" customHeight="1" x14ac:dyDescent="0.25">
      <c r="A888" s="473"/>
      <c r="B888" s="473"/>
      <c r="C888" s="473"/>
      <c r="D888" s="473"/>
      <c r="E888" s="473"/>
      <c r="F888" s="473"/>
      <c r="G888" s="473"/>
      <c r="H888" s="473"/>
      <c r="I888" s="473"/>
      <c r="J888" s="473"/>
      <c r="K888" s="473"/>
      <c r="L888" s="473"/>
      <c r="M888" s="473"/>
      <c r="N888" s="473"/>
      <c r="O888" s="473"/>
      <c r="P888" s="473"/>
      <c r="Q888" s="473"/>
      <c r="R888" s="473"/>
      <c r="S888" s="473"/>
      <c r="T888" s="473"/>
      <c r="U888" s="473"/>
      <c r="V888" s="473"/>
      <c r="W888" s="473"/>
      <c r="X888" s="473"/>
      <c r="Y888" s="473"/>
      <c r="Z888" s="473"/>
    </row>
    <row r="889" spans="1:26" ht="14.25" customHeight="1" x14ac:dyDescent="0.25">
      <c r="A889" s="473"/>
      <c r="B889" s="473"/>
      <c r="C889" s="473"/>
      <c r="D889" s="473"/>
      <c r="E889" s="473"/>
      <c r="F889" s="473"/>
      <c r="G889" s="473"/>
      <c r="H889" s="473"/>
      <c r="I889" s="473"/>
      <c r="J889" s="473"/>
      <c r="K889" s="473"/>
      <c r="L889" s="473"/>
      <c r="M889" s="473"/>
      <c r="N889" s="473"/>
      <c r="O889" s="473"/>
      <c r="P889" s="473"/>
      <c r="Q889" s="473"/>
      <c r="R889" s="473"/>
      <c r="S889" s="473"/>
      <c r="T889" s="473"/>
      <c r="U889" s="473"/>
      <c r="V889" s="473"/>
      <c r="W889" s="473"/>
      <c r="X889" s="473"/>
      <c r="Y889" s="473"/>
      <c r="Z889" s="473"/>
    </row>
    <row r="890" spans="1:26" ht="14.25" customHeight="1" x14ac:dyDescent="0.25">
      <c r="A890" s="473"/>
      <c r="B890" s="473"/>
      <c r="C890" s="473"/>
      <c r="D890" s="473"/>
      <c r="E890" s="473"/>
      <c r="F890" s="473"/>
      <c r="G890" s="473"/>
      <c r="H890" s="473"/>
      <c r="I890" s="473"/>
      <c r="J890" s="473"/>
      <c r="K890" s="473"/>
      <c r="L890" s="473"/>
      <c r="M890" s="473"/>
      <c r="N890" s="473"/>
      <c r="O890" s="473"/>
      <c r="P890" s="473"/>
      <c r="Q890" s="473"/>
      <c r="R890" s="473"/>
      <c r="S890" s="473"/>
      <c r="T890" s="473"/>
      <c r="U890" s="473"/>
      <c r="V890" s="473"/>
      <c r="W890" s="473"/>
      <c r="X890" s="473"/>
      <c r="Y890" s="473"/>
      <c r="Z890" s="473"/>
    </row>
    <row r="891" spans="1:26" ht="14.25" customHeight="1" x14ac:dyDescent="0.25">
      <c r="A891" s="473"/>
      <c r="B891" s="473"/>
      <c r="C891" s="473"/>
      <c r="D891" s="473"/>
      <c r="E891" s="473"/>
      <c r="F891" s="473"/>
      <c r="G891" s="473"/>
      <c r="H891" s="473"/>
      <c r="I891" s="473"/>
      <c r="J891" s="473"/>
      <c r="K891" s="473"/>
      <c r="L891" s="473"/>
      <c r="M891" s="473"/>
      <c r="N891" s="473"/>
      <c r="O891" s="473"/>
      <c r="P891" s="473"/>
      <c r="Q891" s="473"/>
      <c r="R891" s="473"/>
      <c r="S891" s="473"/>
      <c r="T891" s="473"/>
      <c r="U891" s="473"/>
      <c r="V891" s="473"/>
      <c r="W891" s="473"/>
      <c r="X891" s="473"/>
      <c r="Y891" s="473"/>
      <c r="Z891" s="473"/>
    </row>
    <row r="892" spans="1:26" ht="14.25" customHeight="1" x14ac:dyDescent="0.25">
      <c r="A892" s="473"/>
      <c r="B892" s="473"/>
      <c r="C892" s="473"/>
      <c r="D892" s="473"/>
      <c r="E892" s="473"/>
      <c r="F892" s="473"/>
      <c r="G892" s="473"/>
      <c r="H892" s="473"/>
      <c r="I892" s="473"/>
      <c r="J892" s="473"/>
      <c r="K892" s="473"/>
      <c r="L892" s="473"/>
      <c r="M892" s="473"/>
      <c r="N892" s="473"/>
      <c r="O892" s="473"/>
      <c r="P892" s="473"/>
      <c r="Q892" s="473"/>
      <c r="R892" s="473"/>
      <c r="S892" s="473"/>
      <c r="T892" s="473"/>
      <c r="U892" s="473"/>
      <c r="V892" s="473"/>
      <c r="W892" s="473"/>
      <c r="X892" s="473"/>
      <c r="Y892" s="473"/>
      <c r="Z892" s="473"/>
    </row>
    <row r="893" spans="1:26" ht="14.25" customHeight="1" x14ac:dyDescent="0.25">
      <c r="A893" s="473"/>
      <c r="B893" s="473"/>
      <c r="C893" s="473"/>
      <c r="D893" s="473"/>
      <c r="E893" s="473"/>
      <c r="F893" s="473"/>
      <c r="G893" s="473"/>
      <c r="H893" s="473"/>
      <c r="I893" s="473"/>
      <c r="J893" s="473"/>
      <c r="K893" s="473"/>
      <c r="L893" s="473"/>
      <c r="M893" s="473"/>
      <c r="N893" s="473"/>
      <c r="O893" s="473"/>
      <c r="P893" s="473"/>
      <c r="Q893" s="473"/>
      <c r="R893" s="473"/>
      <c r="S893" s="473"/>
      <c r="T893" s="473"/>
      <c r="U893" s="473"/>
      <c r="V893" s="473"/>
      <c r="W893" s="473"/>
      <c r="X893" s="473"/>
      <c r="Y893" s="473"/>
      <c r="Z893" s="473"/>
    </row>
    <row r="894" spans="1:26" ht="14.25" customHeight="1" x14ac:dyDescent="0.25">
      <c r="A894" s="473"/>
      <c r="B894" s="473"/>
      <c r="C894" s="473"/>
      <c r="D894" s="473"/>
      <c r="E894" s="473"/>
      <c r="F894" s="473"/>
      <c r="G894" s="473"/>
      <c r="H894" s="473"/>
      <c r="I894" s="473"/>
      <c r="J894" s="473"/>
      <c r="K894" s="473"/>
      <c r="L894" s="473"/>
      <c r="M894" s="473"/>
      <c r="N894" s="473"/>
      <c r="O894" s="473"/>
      <c r="P894" s="473"/>
      <c r="Q894" s="473"/>
      <c r="R894" s="473"/>
      <c r="S894" s="473"/>
      <c r="T894" s="473"/>
      <c r="U894" s="473"/>
      <c r="V894" s="473"/>
      <c r="W894" s="473"/>
      <c r="X894" s="473"/>
      <c r="Y894" s="473"/>
      <c r="Z894" s="473"/>
    </row>
    <row r="895" spans="1:26" ht="14.25" customHeight="1" x14ac:dyDescent="0.25">
      <c r="A895" s="473"/>
      <c r="B895" s="473"/>
      <c r="C895" s="473"/>
      <c r="D895" s="473"/>
      <c r="E895" s="473"/>
      <c r="F895" s="473"/>
      <c r="G895" s="473"/>
      <c r="H895" s="473"/>
      <c r="I895" s="473"/>
      <c r="J895" s="473"/>
      <c r="K895" s="473"/>
      <c r="L895" s="473"/>
      <c r="M895" s="473"/>
      <c r="N895" s="473"/>
      <c r="O895" s="473"/>
      <c r="P895" s="473"/>
      <c r="Q895" s="473"/>
      <c r="R895" s="473"/>
      <c r="S895" s="473"/>
      <c r="T895" s="473"/>
      <c r="U895" s="473"/>
      <c r="V895" s="473"/>
      <c r="W895" s="473"/>
      <c r="X895" s="473"/>
      <c r="Y895" s="473"/>
      <c r="Z895" s="473"/>
    </row>
    <row r="896" spans="1:26" ht="14.25" customHeight="1" x14ac:dyDescent="0.25">
      <c r="A896" s="473"/>
      <c r="B896" s="473"/>
      <c r="C896" s="473"/>
      <c r="D896" s="473"/>
      <c r="E896" s="473"/>
      <c r="F896" s="473"/>
      <c r="G896" s="473"/>
      <c r="H896" s="473"/>
      <c r="I896" s="473"/>
      <c r="J896" s="473"/>
      <c r="K896" s="473"/>
      <c r="L896" s="473"/>
      <c r="M896" s="473"/>
      <c r="N896" s="473"/>
      <c r="O896" s="473"/>
      <c r="P896" s="473"/>
      <c r="Q896" s="473"/>
      <c r="R896" s="473"/>
      <c r="S896" s="473"/>
      <c r="T896" s="473"/>
      <c r="U896" s="473"/>
      <c r="V896" s="473"/>
      <c r="W896" s="473"/>
      <c r="X896" s="473"/>
      <c r="Y896" s="473"/>
      <c r="Z896" s="473"/>
    </row>
    <row r="897" spans="1:26" ht="14.25" customHeight="1" x14ac:dyDescent="0.25">
      <c r="A897" s="473"/>
      <c r="B897" s="473"/>
      <c r="C897" s="473"/>
      <c r="D897" s="473"/>
      <c r="E897" s="473"/>
      <c r="F897" s="473"/>
      <c r="G897" s="473"/>
      <c r="H897" s="473"/>
      <c r="I897" s="473"/>
      <c r="J897" s="473"/>
      <c r="K897" s="473"/>
      <c r="L897" s="473"/>
      <c r="M897" s="473"/>
      <c r="N897" s="473"/>
      <c r="O897" s="473"/>
      <c r="P897" s="473"/>
      <c r="Q897" s="473"/>
      <c r="R897" s="473"/>
      <c r="S897" s="473"/>
      <c r="T897" s="473"/>
      <c r="U897" s="473"/>
      <c r="V897" s="473"/>
      <c r="W897" s="473"/>
      <c r="X897" s="473"/>
      <c r="Y897" s="473"/>
      <c r="Z897" s="473"/>
    </row>
    <row r="898" spans="1:26" ht="14.25" customHeight="1" x14ac:dyDescent="0.25">
      <c r="A898" s="473"/>
      <c r="B898" s="473"/>
      <c r="C898" s="473"/>
      <c r="D898" s="473"/>
      <c r="E898" s="473"/>
      <c r="F898" s="473"/>
      <c r="G898" s="473"/>
      <c r="H898" s="473"/>
      <c r="I898" s="473"/>
      <c r="J898" s="473"/>
      <c r="K898" s="473"/>
      <c r="L898" s="473"/>
      <c r="M898" s="473"/>
      <c r="N898" s="473"/>
      <c r="O898" s="473"/>
      <c r="P898" s="473"/>
      <c r="Q898" s="473"/>
      <c r="R898" s="473"/>
      <c r="S898" s="473"/>
      <c r="T898" s="473"/>
      <c r="U898" s="473"/>
      <c r="V898" s="473"/>
      <c r="W898" s="473"/>
      <c r="X898" s="473"/>
      <c r="Y898" s="473"/>
      <c r="Z898" s="473"/>
    </row>
    <row r="899" spans="1:26" ht="14.25" customHeight="1" x14ac:dyDescent="0.25">
      <c r="A899" s="473"/>
      <c r="B899" s="473"/>
      <c r="C899" s="473"/>
      <c r="D899" s="473"/>
      <c r="E899" s="473"/>
      <c r="F899" s="473"/>
      <c r="G899" s="473"/>
      <c r="H899" s="473"/>
      <c r="I899" s="473"/>
      <c r="J899" s="473"/>
      <c r="K899" s="473"/>
      <c r="L899" s="473"/>
      <c r="M899" s="473"/>
      <c r="N899" s="473"/>
      <c r="O899" s="473"/>
      <c r="P899" s="473"/>
      <c r="Q899" s="473"/>
      <c r="R899" s="473"/>
      <c r="S899" s="473"/>
      <c r="T899" s="473"/>
      <c r="U899" s="473"/>
      <c r="V899" s="473"/>
      <c r="W899" s="473"/>
      <c r="X899" s="473"/>
      <c r="Y899" s="473"/>
      <c r="Z899" s="473"/>
    </row>
    <row r="900" spans="1:26" ht="14.25" customHeight="1" x14ac:dyDescent="0.25">
      <c r="A900" s="473"/>
      <c r="B900" s="473"/>
      <c r="C900" s="473"/>
      <c r="D900" s="473"/>
      <c r="E900" s="473"/>
      <c r="F900" s="473"/>
      <c r="G900" s="473"/>
      <c r="H900" s="473"/>
      <c r="I900" s="473"/>
      <c r="J900" s="473"/>
      <c r="K900" s="473"/>
      <c r="L900" s="473"/>
      <c r="M900" s="473"/>
      <c r="N900" s="473"/>
      <c r="O900" s="473"/>
      <c r="P900" s="473"/>
      <c r="Q900" s="473"/>
      <c r="R900" s="473"/>
      <c r="S900" s="473"/>
      <c r="T900" s="473"/>
      <c r="U900" s="473"/>
      <c r="V900" s="473"/>
      <c r="W900" s="473"/>
      <c r="X900" s="473"/>
      <c r="Y900" s="473"/>
      <c r="Z900" s="473"/>
    </row>
    <row r="901" spans="1:26" ht="14.25" customHeight="1" x14ac:dyDescent="0.25">
      <c r="A901" s="473"/>
      <c r="B901" s="473"/>
      <c r="C901" s="473"/>
      <c r="D901" s="473"/>
      <c r="E901" s="473"/>
      <c r="F901" s="473"/>
      <c r="G901" s="473"/>
      <c r="H901" s="473"/>
      <c r="I901" s="473"/>
      <c r="J901" s="473"/>
      <c r="K901" s="473"/>
      <c r="L901" s="473"/>
      <c r="M901" s="473"/>
      <c r="N901" s="473"/>
      <c r="O901" s="473"/>
      <c r="P901" s="473"/>
      <c r="Q901" s="473"/>
      <c r="R901" s="473"/>
      <c r="S901" s="473"/>
      <c r="T901" s="473"/>
      <c r="U901" s="473"/>
      <c r="V901" s="473"/>
      <c r="W901" s="473"/>
      <c r="X901" s="473"/>
      <c r="Y901" s="473"/>
      <c r="Z901" s="473"/>
    </row>
    <row r="902" spans="1:26" ht="14.25" customHeight="1" x14ac:dyDescent="0.25">
      <c r="A902" s="473"/>
      <c r="B902" s="473"/>
      <c r="C902" s="473"/>
      <c r="D902" s="473"/>
      <c r="E902" s="473"/>
      <c r="F902" s="473"/>
      <c r="G902" s="473"/>
      <c r="H902" s="473"/>
      <c r="I902" s="473"/>
      <c r="J902" s="473"/>
      <c r="K902" s="473"/>
      <c r="L902" s="473"/>
      <c r="M902" s="473"/>
      <c r="N902" s="473"/>
      <c r="O902" s="473"/>
      <c r="P902" s="473"/>
      <c r="Q902" s="473"/>
      <c r="R902" s="473"/>
      <c r="S902" s="473"/>
      <c r="T902" s="473"/>
      <c r="U902" s="473"/>
      <c r="V902" s="473"/>
      <c r="W902" s="473"/>
      <c r="X902" s="473"/>
      <c r="Y902" s="473"/>
      <c r="Z902" s="473"/>
    </row>
    <row r="903" spans="1:26" ht="14.25" customHeight="1" x14ac:dyDescent="0.25">
      <c r="A903" s="473"/>
      <c r="B903" s="473"/>
      <c r="C903" s="473"/>
      <c r="D903" s="473"/>
      <c r="E903" s="473"/>
      <c r="F903" s="473"/>
      <c r="G903" s="473"/>
      <c r="H903" s="473"/>
      <c r="I903" s="473"/>
      <c r="J903" s="473"/>
      <c r="K903" s="473"/>
      <c r="L903" s="473"/>
      <c r="M903" s="473"/>
      <c r="N903" s="473"/>
      <c r="O903" s="473"/>
      <c r="P903" s="473"/>
      <c r="Q903" s="473"/>
      <c r="R903" s="473"/>
      <c r="S903" s="473"/>
      <c r="T903" s="473"/>
      <c r="U903" s="473"/>
      <c r="V903" s="473"/>
      <c r="W903" s="473"/>
      <c r="X903" s="473"/>
      <c r="Y903" s="473"/>
      <c r="Z903" s="473"/>
    </row>
    <row r="904" spans="1:26" ht="14.25" customHeight="1" x14ac:dyDescent="0.25">
      <c r="A904" s="473"/>
      <c r="B904" s="473"/>
      <c r="C904" s="473"/>
      <c r="D904" s="473"/>
      <c r="E904" s="473"/>
      <c r="F904" s="473"/>
      <c r="G904" s="473"/>
      <c r="H904" s="473"/>
      <c r="I904" s="473"/>
      <c r="J904" s="473"/>
      <c r="K904" s="473"/>
      <c r="L904" s="473"/>
      <c r="M904" s="473"/>
      <c r="N904" s="473"/>
      <c r="O904" s="473"/>
      <c r="P904" s="473"/>
      <c r="Q904" s="473"/>
      <c r="R904" s="473"/>
      <c r="S904" s="473"/>
      <c r="T904" s="473"/>
      <c r="U904" s="473"/>
      <c r="V904" s="473"/>
      <c r="W904" s="473"/>
      <c r="X904" s="473"/>
      <c r="Y904" s="473"/>
      <c r="Z904" s="473"/>
    </row>
    <row r="905" spans="1:26" ht="14.25" customHeight="1" x14ac:dyDescent="0.25">
      <c r="A905" s="473"/>
      <c r="B905" s="473"/>
      <c r="C905" s="473"/>
      <c r="D905" s="473"/>
      <c r="E905" s="473"/>
      <c r="F905" s="473"/>
      <c r="G905" s="473"/>
      <c r="H905" s="473"/>
      <c r="I905" s="473"/>
      <c r="J905" s="473"/>
      <c r="K905" s="473"/>
      <c r="L905" s="473"/>
      <c r="M905" s="473"/>
      <c r="N905" s="473"/>
      <c r="O905" s="473"/>
      <c r="P905" s="473"/>
      <c r="Q905" s="473"/>
      <c r="R905" s="473"/>
      <c r="S905" s="473"/>
      <c r="T905" s="473"/>
      <c r="U905" s="473"/>
      <c r="V905" s="473"/>
      <c r="W905" s="473"/>
      <c r="X905" s="473"/>
      <c r="Y905" s="473"/>
      <c r="Z905" s="473"/>
    </row>
    <row r="906" spans="1:26" ht="14.25" customHeight="1" x14ac:dyDescent="0.25">
      <c r="A906" s="473"/>
      <c r="B906" s="473"/>
      <c r="C906" s="473"/>
      <c r="D906" s="473"/>
      <c r="E906" s="473"/>
      <c r="F906" s="473"/>
      <c r="G906" s="473"/>
      <c r="H906" s="473"/>
      <c r="I906" s="473"/>
      <c r="J906" s="473"/>
      <c r="K906" s="473"/>
      <c r="L906" s="473"/>
      <c r="M906" s="473"/>
      <c r="N906" s="473"/>
      <c r="O906" s="473"/>
      <c r="P906" s="473"/>
      <c r="Q906" s="473"/>
      <c r="R906" s="473"/>
      <c r="S906" s="473"/>
      <c r="T906" s="473"/>
      <c r="U906" s="473"/>
      <c r="V906" s="473"/>
      <c r="W906" s="473"/>
      <c r="X906" s="473"/>
      <c r="Y906" s="473"/>
      <c r="Z906" s="473"/>
    </row>
    <row r="907" spans="1:26" ht="14.25" customHeight="1" x14ac:dyDescent="0.25">
      <c r="A907" s="473"/>
      <c r="B907" s="473"/>
      <c r="C907" s="473"/>
      <c r="D907" s="473"/>
      <c r="E907" s="473"/>
      <c r="F907" s="473"/>
      <c r="G907" s="473"/>
      <c r="H907" s="473"/>
      <c r="I907" s="473"/>
      <c r="J907" s="473"/>
      <c r="K907" s="473"/>
      <c r="L907" s="473"/>
      <c r="M907" s="473"/>
      <c r="N907" s="473"/>
      <c r="O907" s="473"/>
      <c r="P907" s="473"/>
      <c r="Q907" s="473"/>
      <c r="R907" s="473"/>
      <c r="S907" s="473"/>
      <c r="T907" s="473"/>
      <c r="U907" s="473"/>
      <c r="V907" s="473"/>
      <c r="W907" s="473"/>
      <c r="X907" s="473"/>
      <c r="Y907" s="473"/>
      <c r="Z907" s="473"/>
    </row>
    <row r="908" spans="1:26" ht="14.25" customHeight="1" x14ac:dyDescent="0.25">
      <c r="A908" s="473"/>
      <c r="B908" s="473"/>
      <c r="C908" s="473"/>
      <c r="D908" s="473"/>
      <c r="E908" s="473"/>
      <c r="F908" s="473"/>
      <c r="G908" s="473"/>
      <c r="H908" s="473"/>
      <c r="I908" s="473"/>
      <c r="J908" s="473"/>
      <c r="K908" s="473"/>
      <c r="L908" s="473"/>
      <c r="M908" s="473"/>
      <c r="N908" s="473"/>
      <c r="O908" s="473"/>
      <c r="P908" s="473"/>
      <c r="Q908" s="473"/>
      <c r="R908" s="473"/>
      <c r="S908" s="473"/>
      <c r="T908" s="473"/>
      <c r="U908" s="473"/>
      <c r="V908" s="473"/>
      <c r="W908" s="473"/>
      <c r="X908" s="473"/>
      <c r="Y908" s="473"/>
      <c r="Z908" s="473"/>
    </row>
    <row r="909" spans="1:26" ht="14.25" customHeight="1" x14ac:dyDescent="0.25">
      <c r="A909" s="473"/>
      <c r="B909" s="473"/>
      <c r="C909" s="473"/>
      <c r="D909" s="473"/>
      <c r="E909" s="473"/>
      <c r="F909" s="473"/>
      <c r="G909" s="473"/>
      <c r="H909" s="473"/>
      <c r="I909" s="473"/>
      <c r="J909" s="473"/>
      <c r="K909" s="473"/>
      <c r="L909" s="473"/>
      <c r="M909" s="473"/>
      <c r="N909" s="473"/>
      <c r="O909" s="473"/>
      <c r="P909" s="473"/>
      <c r="Q909" s="473"/>
      <c r="R909" s="473"/>
      <c r="S909" s="473"/>
      <c r="T909" s="473"/>
      <c r="U909" s="473"/>
      <c r="V909" s="473"/>
      <c r="W909" s="473"/>
      <c r="X909" s="473"/>
      <c r="Y909" s="473"/>
      <c r="Z909" s="473"/>
    </row>
    <row r="910" spans="1:26" ht="14.25" customHeight="1" x14ac:dyDescent="0.25">
      <c r="A910" s="473"/>
      <c r="B910" s="473"/>
      <c r="C910" s="473"/>
      <c r="D910" s="473"/>
      <c r="E910" s="473"/>
      <c r="F910" s="473"/>
      <c r="G910" s="473"/>
      <c r="H910" s="473"/>
      <c r="I910" s="473"/>
      <c r="J910" s="473"/>
      <c r="K910" s="473"/>
      <c r="L910" s="473"/>
      <c r="M910" s="473"/>
      <c r="N910" s="473"/>
      <c r="O910" s="473"/>
      <c r="P910" s="473"/>
      <c r="Q910" s="473"/>
      <c r="R910" s="473"/>
      <c r="S910" s="473"/>
      <c r="T910" s="473"/>
      <c r="U910" s="473"/>
      <c r="V910" s="473"/>
      <c r="W910" s="473"/>
      <c r="X910" s="473"/>
      <c r="Y910" s="473"/>
      <c r="Z910" s="473"/>
    </row>
    <row r="911" spans="1:26" ht="14.25" customHeight="1" x14ac:dyDescent="0.25">
      <c r="A911" s="473"/>
      <c r="B911" s="473"/>
      <c r="C911" s="473"/>
      <c r="D911" s="473"/>
      <c r="E911" s="473"/>
      <c r="F911" s="473"/>
      <c r="G911" s="473"/>
      <c r="H911" s="473"/>
      <c r="I911" s="473"/>
      <c r="J911" s="473"/>
      <c r="K911" s="473"/>
      <c r="L911" s="473"/>
      <c r="M911" s="473"/>
      <c r="N911" s="473"/>
      <c r="O911" s="473"/>
      <c r="P911" s="473"/>
      <c r="Q911" s="473"/>
      <c r="R911" s="473"/>
      <c r="S911" s="473"/>
      <c r="T911" s="473"/>
      <c r="U911" s="473"/>
      <c r="V911" s="473"/>
      <c r="W911" s="473"/>
      <c r="X911" s="473"/>
      <c r="Y911" s="473"/>
      <c r="Z911" s="473"/>
    </row>
    <row r="912" spans="1:26" ht="14.25" customHeight="1" x14ac:dyDescent="0.25">
      <c r="A912" s="473"/>
      <c r="B912" s="473"/>
      <c r="C912" s="473"/>
      <c r="D912" s="473"/>
      <c r="E912" s="473"/>
      <c r="F912" s="473"/>
      <c r="G912" s="473"/>
      <c r="H912" s="473"/>
      <c r="I912" s="473"/>
      <c r="J912" s="473"/>
      <c r="K912" s="473"/>
      <c r="L912" s="473"/>
      <c r="M912" s="473"/>
      <c r="N912" s="473"/>
      <c r="O912" s="473"/>
      <c r="P912" s="473"/>
      <c r="Q912" s="473"/>
      <c r="R912" s="473"/>
      <c r="S912" s="473"/>
      <c r="T912" s="473"/>
      <c r="U912" s="473"/>
      <c r="V912" s="473"/>
      <c r="W912" s="473"/>
      <c r="X912" s="473"/>
      <c r="Y912" s="473"/>
      <c r="Z912" s="473"/>
    </row>
    <row r="913" spans="1:26" ht="14.25" customHeight="1" x14ac:dyDescent="0.25">
      <c r="A913" s="473"/>
      <c r="B913" s="473"/>
      <c r="C913" s="473"/>
      <c r="D913" s="473"/>
      <c r="E913" s="473"/>
      <c r="F913" s="473"/>
      <c r="G913" s="473"/>
      <c r="H913" s="473"/>
      <c r="I913" s="473"/>
      <c r="J913" s="473"/>
      <c r="K913" s="473"/>
      <c r="L913" s="473"/>
      <c r="M913" s="473"/>
      <c r="N913" s="473"/>
      <c r="O913" s="473"/>
      <c r="P913" s="473"/>
      <c r="Q913" s="473"/>
      <c r="R913" s="473"/>
      <c r="S913" s="473"/>
      <c r="T913" s="473"/>
      <c r="U913" s="473"/>
      <c r="V913" s="473"/>
      <c r="W913" s="473"/>
      <c r="X913" s="473"/>
      <c r="Y913" s="473"/>
      <c r="Z913" s="473"/>
    </row>
    <row r="914" spans="1:26" ht="14.25" customHeight="1" x14ac:dyDescent="0.25">
      <c r="A914" s="473"/>
      <c r="B914" s="473"/>
      <c r="C914" s="473"/>
      <c r="D914" s="473"/>
      <c r="E914" s="473"/>
      <c r="F914" s="473"/>
      <c r="G914" s="473"/>
      <c r="H914" s="473"/>
      <c r="I914" s="473"/>
      <c r="J914" s="473"/>
      <c r="K914" s="473"/>
      <c r="L914" s="473"/>
      <c r="M914" s="473"/>
      <c r="N914" s="473"/>
      <c r="O914" s="473"/>
      <c r="P914" s="473"/>
      <c r="Q914" s="473"/>
      <c r="R914" s="473"/>
      <c r="S914" s="473"/>
      <c r="T914" s="473"/>
      <c r="U914" s="473"/>
      <c r="V914" s="473"/>
      <c r="W914" s="473"/>
      <c r="X914" s="473"/>
      <c r="Y914" s="473"/>
      <c r="Z914" s="473"/>
    </row>
    <row r="915" spans="1:26" ht="14.25" customHeight="1" x14ac:dyDescent="0.25">
      <c r="A915" s="473"/>
      <c r="B915" s="473"/>
      <c r="C915" s="473"/>
      <c r="D915" s="473"/>
      <c r="E915" s="473"/>
      <c r="F915" s="473"/>
      <c r="G915" s="473"/>
      <c r="H915" s="473"/>
      <c r="I915" s="473"/>
      <c r="J915" s="473"/>
      <c r="K915" s="473"/>
      <c r="L915" s="473"/>
      <c r="M915" s="473"/>
      <c r="N915" s="473"/>
      <c r="O915" s="473"/>
      <c r="P915" s="473"/>
      <c r="Q915" s="473"/>
      <c r="R915" s="473"/>
      <c r="S915" s="473"/>
      <c r="T915" s="473"/>
      <c r="U915" s="473"/>
      <c r="V915" s="473"/>
      <c r="W915" s="473"/>
      <c r="X915" s="473"/>
      <c r="Y915" s="473"/>
      <c r="Z915" s="473"/>
    </row>
    <row r="916" spans="1:26" ht="14.25" customHeight="1" x14ac:dyDescent="0.25">
      <c r="A916" s="473"/>
      <c r="B916" s="473"/>
      <c r="C916" s="473"/>
      <c r="D916" s="473"/>
      <c r="E916" s="473"/>
      <c r="F916" s="473"/>
      <c r="G916" s="473"/>
      <c r="H916" s="473"/>
      <c r="I916" s="473"/>
      <c r="J916" s="473"/>
      <c r="K916" s="473"/>
      <c r="L916" s="473"/>
      <c r="M916" s="473"/>
      <c r="N916" s="473"/>
      <c r="O916" s="473"/>
      <c r="P916" s="473"/>
      <c r="Q916" s="473"/>
      <c r="R916" s="473"/>
      <c r="S916" s="473"/>
      <c r="T916" s="473"/>
      <c r="U916" s="473"/>
      <c r="V916" s="473"/>
      <c r="W916" s="473"/>
      <c r="X916" s="473"/>
      <c r="Y916" s="473"/>
      <c r="Z916" s="473"/>
    </row>
    <row r="917" spans="1:26" ht="14.25" customHeight="1" x14ac:dyDescent="0.25">
      <c r="A917" s="473"/>
      <c r="B917" s="473"/>
      <c r="C917" s="473"/>
      <c r="D917" s="473"/>
      <c r="E917" s="473"/>
      <c r="F917" s="473"/>
      <c r="G917" s="473"/>
      <c r="H917" s="473"/>
      <c r="I917" s="473"/>
      <c r="J917" s="473"/>
      <c r="K917" s="473"/>
      <c r="L917" s="473"/>
      <c r="M917" s="473"/>
      <c r="N917" s="473"/>
      <c r="O917" s="473"/>
      <c r="P917" s="473"/>
      <c r="Q917" s="473"/>
      <c r="R917" s="473"/>
      <c r="S917" s="473"/>
      <c r="T917" s="473"/>
      <c r="U917" s="473"/>
      <c r="V917" s="473"/>
      <c r="W917" s="473"/>
      <c r="X917" s="473"/>
      <c r="Y917" s="473"/>
      <c r="Z917" s="473"/>
    </row>
    <row r="918" spans="1:26" ht="14.25" customHeight="1" x14ac:dyDescent="0.25">
      <c r="A918" s="473"/>
      <c r="B918" s="473"/>
      <c r="C918" s="473"/>
      <c r="D918" s="473"/>
      <c r="E918" s="473"/>
      <c r="F918" s="473"/>
      <c r="G918" s="473"/>
      <c r="H918" s="473"/>
      <c r="I918" s="473"/>
      <c r="J918" s="473"/>
      <c r="K918" s="473"/>
      <c r="L918" s="473"/>
      <c r="M918" s="473"/>
      <c r="N918" s="473"/>
      <c r="O918" s="473"/>
      <c r="P918" s="473"/>
      <c r="Q918" s="473"/>
      <c r="R918" s="473"/>
      <c r="S918" s="473"/>
      <c r="T918" s="473"/>
      <c r="U918" s="473"/>
      <c r="V918" s="473"/>
      <c r="W918" s="473"/>
      <c r="X918" s="473"/>
      <c r="Y918" s="473"/>
      <c r="Z918" s="473"/>
    </row>
    <row r="919" spans="1:26" ht="14.25" customHeight="1" x14ac:dyDescent="0.25">
      <c r="A919" s="473"/>
      <c r="B919" s="473"/>
      <c r="C919" s="473"/>
      <c r="D919" s="473"/>
      <c r="E919" s="473"/>
      <c r="F919" s="473"/>
      <c r="G919" s="473"/>
      <c r="H919" s="473"/>
      <c r="I919" s="473"/>
      <c r="J919" s="473"/>
      <c r="K919" s="473"/>
      <c r="L919" s="473"/>
      <c r="M919" s="473"/>
      <c r="N919" s="473"/>
      <c r="O919" s="473"/>
      <c r="P919" s="473"/>
      <c r="Q919" s="473"/>
      <c r="R919" s="473"/>
      <c r="S919" s="473"/>
      <c r="T919" s="473"/>
      <c r="U919" s="473"/>
      <c r="V919" s="473"/>
      <c r="W919" s="473"/>
      <c r="X919" s="473"/>
      <c r="Y919" s="473"/>
      <c r="Z919" s="473"/>
    </row>
    <row r="920" spans="1:26" ht="14.25" customHeight="1" x14ac:dyDescent="0.25">
      <c r="A920" s="473"/>
      <c r="B920" s="473"/>
      <c r="C920" s="473"/>
      <c r="D920" s="473"/>
      <c r="E920" s="473"/>
      <c r="F920" s="473"/>
      <c r="G920" s="473"/>
      <c r="H920" s="473"/>
      <c r="I920" s="473"/>
      <c r="J920" s="473"/>
      <c r="K920" s="473"/>
      <c r="L920" s="473"/>
      <c r="M920" s="473"/>
      <c r="N920" s="473"/>
      <c r="O920" s="473"/>
      <c r="P920" s="473"/>
      <c r="Q920" s="473"/>
      <c r="R920" s="473"/>
      <c r="S920" s="473"/>
      <c r="T920" s="473"/>
      <c r="U920" s="473"/>
      <c r="V920" s="473"/>
      <c r="W920" s="473"/>
      <c r="X920" s="473"/>
      <c r="Y920" s="473"/>
      <c r="Z920" s="473"/>
    </row>
    <row r="921" spans="1:26" ht="14.25" customHeight="1" x14ac:dyDescent="0.25">
      <c r="A921" s="473"/>
      <c r="B921" s="473"/>
      <c r="C921" s="473"/>
      <c r="D921" s="473"/>
      <c r="E921" s="473"/>
      <c r="F921" s="473"/>
      <c r="G921" s="473"/>
      <c r="H921" s="473"/>
      <c r="I921" s="473"/>
      <c r="J921" s="473"/>
      <c r="K921" s="473"/>
      <c r="L921" s="473"/>
      <c r="M921" s="473"/>
      <c r="N921" s="473"/>
      <c r="O921" s="473"/>
      <c r="P921" s="473"/>
      <c r="Q921" s="473"/>
      <c r="R921" s="473"/>
      <c r="S921" s="473"/>
      <c r="T921" s="473"/>
      <c r="U921" s="473"/>
      <c r="V921" s="473"/>
      <c r="W921" s="473"/>
      <c r="X921" s="473"/>
      <c r="Y921" s="473"/>
      <c r="Z921" s="473"/>
    </row>
    <row r="922" spans="1:26" ht="14.25" customHeight="1" x14ac:dyDescent="0.25">
      <c r="A922" s="473"/>
      <c r="B922" s="473"/>
      <c r="C922" s="473"/>
      <c r="D922" s="473"/>
      <c r="E922" s="473"/>
      <c r="F922" s="473"/>
      <c r="G922" s="473"/>
      <c r="H922" s="473"/>
      <c r="I922" s="473"/>
      <c r="J922" s="473"/>
      <c r="K922" s="473"/>
      <c r="L922" s="473"/>
      <c r="M922" s="473"/>
      <c r="N922" s="473"/>
      <c r="O922" s="473"/>
      <c r="P922" s="473"/>
      <c r="Q922" s="473"/>
      <c r="R922" s="473"/>
      <c r="S922" s="473"/>
      <c r="T922" s="473"/>
      <c r="U922" s="473"/>
      <c r="V922" s="473"/>
      <c r="W922" s="473"/>
      <c r="X922" s="473"/>
      <c r="Y922" s="473"/>
      <c r="Z922" s="473"/>
    </row>
    <row r="923" spans="1:26" ht="14.25" customHeight="1" x14ac:dyDescent="0.25">
      <c r="A923" s="473"/>
      <c r="B923" s="473"/>
      <c r="C923" s="473"/>
      <c r="D923" s="473"/>
      <c r="E923" s="473"/>
      <c r="F923" s="473"/>
      <c r="G923" s="473"/>
      <c r="H923" s="473"/>
      <c r="I923" s="473"/>
      <c r="J923" s="473"/>
      <c r="K923" s="473"/>
      <c r="L923" s="473"/>
      <c r="M923" s="473"/>
      <c r="N923" s="473"/>
      <c r="O923" s="473"/>
      <c r="P923" s="473"/>
      <c r="Q923" s="473"/>
      <c r="R923" s="473"/>
      <c r="S923" s="473"/>
      <c r="T923" s="473"/>
      <c r="U923" s="473"/>
      <c r="V923" s="473"/>
      <c r="W923" s="473"/>
      <c r="X923" s="473"/>
      <c r="Y923" s="473"/>
      <c r="Z923" s="473"/>
    </row>
    <row r="924" spans="1:26" ht="14.25" customHeight="1" x14ac:dyDescent="0.25">
      <c r="A924" s="473"/>
      <c r="B924" s="473"/>
      <c r="C924" s="473"/>
      <c r="D924" s="473"/>
      <c r="E924" s="473"/>
      <c r="F924" s="473"/>
      <c r="G924" s="473"/>
      <c r="H924" s="473"/>
      <c r="I924" s="473"/>
      <c r="J924" s="473"/>
      <c r="K924" s="473"/>
      <c r="L924" s="473"/>
      <c r="M924" s="473"/>
      <c r="N924" s="473"/>
      <c r="O924" s="473"/>
      <c r="P924" s="473"/>
      <c r="Q924" s="473"/>
      <c r="R924" s="473"/>
      <c r="S924" s="473"/>
      <c r="T924" s="473"/>
      <c r="U924" s="473"/>
      <c r="V924" s="473"/>
      <c r="W924" s="473"/>
      <c r="X924" s="473"/>
      <c r="Y924" s="473"/>
      <c r="Z924" s="473"/>
    </row>
    <row r="925" spans="1:26" ht="14.25" customHeight="1" x14ac:dyDescent="0.25">
      <c r="A925" s="473"/>
      <c r="B925" s="473"/>
      <c r="C925" s="473"/>
      <c r="D925" s="473"/>
      <c r="E925" s="473"/>
      <c r="F925" s="473"/>
      <c r="G925" s="473"/>
      <c r="H925" s="473"/>
      <c r="I925" s="473"/>
      <c r="J925" s="473"/>
      <c r="K925" s="473"/>
      <c r="L925" s="473"/>
      <c r="M925" s="473"/>
      <c r="N925" s="473"/>
      <c r="O925" s="473"/>
      <c r="P925" s="473"/>
      <c r="Q925" s="473"/>
      <c r="R925" s="473"/>
      <c r="S925" s="473"/>
      <c r="T925" s="473"/>
      <c r="U925" s="473"/>
      <c r="V925" s="473"/>
      <c r="W925" s="473"/>
      <c r="X925" s="473"/>
      <c r="Y925" s="473"/>
      <c r="Z925" s="473"/>
    </row>
    <row r="926" spans="1:26" ht="14.25" customHeight="1" x14ac:dyDescent="0.25">
      <c r="A926" s="473"/>
      <c r="B926" s="473"/>
      <c r="C926" s="473"/>
      <c r="D926" s="473"/>
      <c r="E926" s="473"/>
      <c r="F926" s="473"/>
      <c r="G926" s="473"/>
      <c r="H926" s="473"/>
      <c r="I926" s="473"/>
      <c r="J926" s="473"/>
      <c r="K926" s="473"/>
      <c r="L926" s="473"/>
      <c r="M926" s="473"/>
      <c r="N926" s="473"/>
      <c r="O926" s="473"/>
      <c r="P926" s="473"/>
      <c r="Q926" s="473"/>
      <c r="R926" s="473"/>
      <c r="S926" s="473"/>
      <c r="T926" s="473"/>
      <c r="U926" s="473"/>
      <c r="V926" s="473"/>
      <c r="W926" s="473"/>
      <c r="X926" s="473"/>
      <c r="Y926" s="473"/>
      <c r="Z926" s="473"/>
    </row>
    <row r="927" spans="1:26" ht="14.25" customHeight="1" x14ac:dyDescent="0.25">
      <c r="A927" s="473"/>
      <c r="B927" s="473"/>
      <c r="C927" s="473"/>
      <c r="D927" s="473"/>
      <c r="E927" s="473"/>
      <c r="F927" s="473"/>
      <c r="G927" s="473"/>
      <c r="H927" s="473"/>
      <c r="I927" s="473"/>
      <c r="J927" s="473"/>
      <c r="K927" s="473"/>
      <c r="L927" s="473"/>
      <c r="M927" s="473"/>
      <c r="N927" s="473"/>
      <c r="O927" s="473"/>
      <c r="P927" s="473"/>
      <c r="Q927" s="473"/>
      <c r="R927" s="473"/>
      <c r="S927" s="473"/>
      <c r="T927" s="473"/>
      <c r="U927" s="473"/>
      <c r="V927" s="473"/>
      <c r="W927" s="473"/>
      <c r="X927" s="473"/>
      <c r="Y927" s="473"/>
      <c r="Z927" s="473"/>
    </row>
    <row r="928" spans="1:26" ht="14.25" customHeight="1" x14ac:dyDescent="0.25">
      <c r="A928" s="473"/>
      <c r="B928" s="473"/>
      <c r="C928" s="473"/>
      <c r="D928" s="473"/>
      <c r="E928" s="473"/>
      <c r="F928" s="473"/>
      <c r="G928" s="473"/>
      <c r="H928" s="473"/>
      <c r="I928" s="473"/>
      <c r="J928" s="473"/>
      <c r="K928" s="473"/>
      <c r="L928" s="473"/>
      <c r="M928" s="473"/>
      <c r="N928" s="473"/>
      <c r="O928" s="473"/>
      <c r="P928" s="473"/>
      <c r="Q928" s="473"/>
      <c r="R928" s="473"/>
      <c r="S928" s="473"/>
      <c r="T928" s="473"/>
      <c r="U928" s="473"/>
      <c r="V928" s="473"/>
      <c r="W928" s="473"/>
      <c r="X928" s="473"/>
      <c r="Y928" s="473"/>
      <c r="Z928" s="473"/>
    </row>
    <row r="929" spans="1:26" ht="14.25" customHeight="1" x14ac:dyDescent="0.25">
      <c r="A929" s="473"/>
      <c r="B929" s="473"/>
      <c r="C929" s="473"/>
      <c r="D929" s="473"/>
      <c r="E929" s="473"/>
      <c r="F929" s="473"/>
      <c r="G929" s="473"/>
      <c r="H929" s="473"/>
      <c r="I929" s="473"/>
      <c r="J929" s="473"/>
      <c r="K929" s="473"/>
      <c r="L929" s="473"/>
      <c r="M929" s="473"/>
      <c r="N929" s="473"/>
      <c r="O929" s="473"/>
      <c r="P929" s="473"/>
      <c r="Q929" s="473"/>
      <c r="R929" s="473"/>
      <c r="S929" s="473"/>
      <c r="T929" s="473"/>
      <c r="U929" s="473"/>
      <c r="V929" s="473"/>
      <c r="W929" s="473"/>
      <c r="X929" s="473"/>
      <c r="Y929" s="473"/>
      <c r="Z929" s="473"/>
    </row>
    <row r="930" spans="1:26" ht="14.25" customHeight="1" x14ac:dyDescent="0.25">
      <c r="A930" s="473"/>
      <c r="B930" s="473"/>
      <c r="C930" s="473"/>
      <c r="D930" s="473"/>
      <c r="E930" s="473"/>
      <c r="F930" s="473"/>
      <c r="G930" s="473"/>
      <c r="H930" s="473"/>
      <c r="I930" s="473"/>
      <c r="J930" s="473"/>
      <c r="K930" s="473"/>
      <c r="L930" s="473"/>
      <c r="M930" s="473"/>
      <c r="N930" s="473"/>
      <c r="O930" s="473"/>
      <c r="P930" s="473"/>
      <c r="Q930" s="473"/>
      <c r="R930" s="473"/>
      <c r="S930" s="473"/>
      <c r="T930" s="473"/>
      <c r="U930" s="473"/>
      <c r="V930" s="473"/>
      <c r="W930" s="473"/>
      <c r="X930" s="473"/>
      <c r="Y930" s="473"/>
      <c r="Z930" s="473"/>
    </row>
    <row r="931" spans="1:26" ht="14.25" customHeight="1" x14ac:dyDescent="0.25">
      <c r="A931" s="473"/>
      <c r="B931" s="473"/>
      <c r="C931" s="473"/>
      <c r="D931" s="473"/>
      <c r="E931" s="473"/>
      <c r="F931" s="473"/>
      <c r="G931" s="473"/>
      <c r="H931" s="473"/>
      <c r="I931" s="473"/>
      <c r="J931" s="473"/>
      <c r="K931" s="473"/>
      <c r="L931" s="473"/>
      <c r="M931" s="473"/>
      <c r="N931" s="473"/>
      <c r="O931" s="473"/>
      <c r="P931" s="473"/>
      <c r="Q931" s="473"/>
      <c r="R931" s="473"/>
      <c r="S931" s="473"/>
      <c r="T931" s="473"/>
      <c r="U931" s="473"/>
      <c r="V931" s="473"/>
      <c r="W931" s="473"/>
      <c r="X931" s="473"/>
      <c r="Y931" s="473"/>
      <c r="Z931" s="473"/>
    </row>
    <row r="932" spans="1:26" ht="14.25" customHeight="1" x14ac:dyDescent="0.25">
      <c r="A932" s="473"/>
      <c r="B932" s="473"/>
      <c r="C932" s="473"/>
      <c r="D932" s="473"/>
      <c r="E932" s="473"/>
      <c r="F932" s="473"/>
      <c r="G932" s="473"/>
      <c r="H932" s="473"/>
      <c r="I932" s="473"/>
      <c r="J932" s="473"/>
      <c r="K932" s="473"/>
      <c r="L932" s="473"/>
      <c r="M932" s="473"/>
      <c r="N932" s="473"/>
      <c r="O932" s="473"/>
      <c r="P932" s="473"/>
      <c r="Q932" s="473"/>
      <c r="R932" s="473"/>
      <c r="S932" s="473"/>
      <c r="T932" s="473"/>
      <c r="U932" s="473"/>
      <c r="V932" s="473"/>
      <c r="W932" s="473"/>
      <c r="X932" s="473"/>
      <c r="Y932" s="473"/>
      <c r="Z932" s="473"/>
    </row>
    <row r="933" spans="1:26" ht="14.25" customHeight="1" x14ac:dyDescent="0.25">
      <c r="A933" s="473"/>
      <c r="B933" s="473"/>
      <c r="C933" s="473"/>
      <c r="D933" s="473"/>
      <c r="E933" s="473"/>
      <c r="F933" s="473"/>
      <c r="G933" s="473"/>
      <c r="H933" s="473"/>
      <c r="I933" s="473"/>
      <c r="J933" s="473"/>
      <c r="K933" s="473"/>
      <c r="L933" s="473"/>
      <c r="M933" s="473"/>
      <c r="N933" s="473"/>
      <c r="O933" s="473"/>
      <c r="P933" s="473"/>
      <c r="Q933" s="473"/>
      <c r="R933" s="473"/>
      <c r="S933" s="473"/>
      <c r="T933" s="473"/>
      <c r="U933" s="473"/>
      <c r="V933" s="473"/>
      <c r="W933" s="473"/>
      <c r="X933" s="473"/>
      <c r="Y933" s="473"/>
      <c r="Z933" s="473"/>
    </row>
    <row r="934" spans="1:26" ht="14.25" customHeight="1" x14ac:dyDescent="0.25">
      <c r="A934" s="473"/>
      <c r="B934" s="473"/>
      <c r="C934" s="473"/>
      <c r="D934" s="473"/>
      <c r="E934" s="473"/>
      <c r="F934" s="473"/>
      <c r="G934" s="473"/>
      <c r="H934" s="473"/>
      <c r="I934" s="473"/>
      <c r="J934" s="473"/>
      <c r="K934" s="473"/>
      <c r="L934" s="473"/>
      <c r="M934" s="473"/>
      <c r="N934" s="473"/>
      <c r="O934" s="473"/>
      <c r="P934" s="473"/>
      <c r="Q934" s="473"/>
      <c r="R934" s="473"/>
      <c r="S934" s="473"/>
      <c r="T934" s="473"/>
      <c r="U934" s="473"/>
      <c r="V934" s="473"/>
      <c r="W934" s="473"/>
      <c r="X934" s="473"/>
      <c r="Y934" s="473"/>
      <c r="Z934" s="473"/>
    </row>
    <row r="935" spans="1:26" ht="14.25" customHeight="1" x14ac:dyDescent="0.25">
      <c r="A935" s="473"/>
      <c r="B935" s="473"/>
      <c r="C935" s="473"/>
      <c r="D935" s="473"/>
      <c r="E935" s="473"/>
      <c r="F935" s="473"/>
      <c r="G935" s="473"/>
      <c r="H935" s="473"/>
      <c r="I935" s="473"/>
      <c r="J935" s="473"/>
      <c r="K935" s="473"/>
      <c r="L935" s="473"/>
      <c r="M935" s="473"/>
      <c r="N935" s="473"/>
      <c r="O935" s="473"/>
      <c r="P935" s="473"/>
      <c r="Q935" s="473"/>
      <c r="R935" s="473"/>
      <c r="S935" s="473"/>
      <c r="T935" s="473"/>
      <c r="U935" s="473"/>
      <c r="V935" s="473"/>
      <c r="W935" s="473"/>
      <c r="X935" s="473"/>
      <c r="Y935" s="473"/>
      <c r="Z935" s="473"/>
    </row>
    <row r="936" spans="1:26" ht="14.25" customHeight="1" x14ac:dyDescent="0.25">
      <c r="A936" s="473"/>
      <c r="B936" s="473"/>
      <c r="C936" s="473"/>
      <c r="D936" s="473"/>
      <c r="E936" s="473"/>
      <c r="F936" s="473"/>
      <c r="G936" s="473"/>
      <c r="H936" s="473"/>
      <c r="I936" s="473"/>
      <c r="J936" s="473"/>
      <c r="K936" s="473"/>
      <c r="L936" s="473"/>
      <c r="M936" s="473"/>
      <c r="N936" s="473"/>
      <c r="O936" s="473"/>
      <c r="P936" s="473"/>
      <c r="Q936" s="473"/>
      <c r="R936" s="473"/>
      <c r="S936" s="473"/>
      <c r="T936" s="473"/>
      <c r="U936" s="473"/>
      <c r="V936" s="473"/>
      <c r="W936" s="473"/>
      <c r="X936" s="473"/>
      <c r="Y936" s="473"/>
      <c r="Z936" s="473"/>
    </row>
    <row r="937" spans="1:26" ht="14.25" customHeight="1" x14ac:dyDescent="0.25">
      <c r="A937" s="473"/>
      <c r="B937" s="473"/>
      <c r="C937" s="473"/>
      <c r="D937" s="473"/>
      <c r="E937" s="473"/>
      <c r="F937" s="473"/>
      <c r="G937" s="473"/>
      <c r="H937" s="473"/>
      <c r="I937" s="473"/>
      <c r="J937" s="473"/>
      <c r="K937" s="473"/>
      <c r="L937" s="473"/>
      <c r="M937" s="473"/>
      <c r="N937" s="473"/>
      <c r="O937" s="473"/>
      <c r="P937" s="473"/>
      <c r="Q937" s="473"/>
      <c r="R937" s="473"/>
      <c r="S937" s="473"/>
      <c r="T937" s="473"/>
      <c r="U937" s="473"/>
      <c r="V937" s="473"/>
      <c r="W937" s="473"/>
      <c r="X937" s="473"/>
      <c r="Y937" s="473"/>
      <c r="Z937" s="473"/>
    </row>
    <row r="938" spans="1:26" ht="14.25" customHeight="1" x14ac:dyDescent="0.25">
      <c r="A938" s="473"/>
      <c r="B938" s="473"/>
      <c r="C938" s="473"/>
      <c r="D938" s="473"/>
      <c r="E938" s="473"/>
      <c r="F938" s="473"/>
      <c r="G938" s="473"/>
      <c r="H938" s="473"/>
      <c r="I938" s="473"/>
      <c r="J938" s="473"/>
      <c r="K938" s="473"/>
      <c r="L938" s="473"/>
      <c r="M938" s="473"/>
      <c r="N938" s="473"/>
      <c r="O938" s="473"/>
      <c r="P938" s="473"/>
      <c r="Q938" s="473"/>
      <c r="R938" s="473"/>
      <c r="S938" s="473"/>
      <c r="T938" s="473"/>
      <c r="U938" s="473"/>
      <c r="V938" s="473"/>
      <c r="W938" s="473"/>
      <c r="X938" s="473"/>
      <c r="Y938" s="473"/>
      <c r="Z938" s="473"/>
    </row>
    <row r="939" spans="1:26" ht="14.25" customHeight="1" x14ac:dyDescent="0.25">
      <c r="A939" s="473"/>
      <c r="B939" s="473"/>
      <c r="C939" s="473"/>
      <c r="D939" s="473"/>
      <c r="E939" s="473"/>
      <c r="F939" s="473"/>
      <c r="G939" s="473"/>
      <c r="H939" s="473"/>
      <c r="I939" s="473"/>
      <c r="J939" s="473"/>
      <c r="K939" s="473"/>
      <c r="L939" s="473"/>
      <c r="M939" s="473"/>
      <c r="N939" s="473"/>
      <c r="O939" s="473"/>
      <c r="P939" s="473"/>
      <c r="Q939" s="473"/>
      <c r="R939" s="473"/>
      <c r="S939" s="473"/>
      <c r="T939" s="473"/>
      <c r="U939" s="473"/>
      <c r="V939" s="473"/>
      <c r="W939" s="473"/>
      <c r="X939" s="473"/>
      <c r="Y939" s="473"/>
      <c r="Z939" s="473"/>
    </row>
    <row r="940" spans="1:26" ht="14.25" customHeight="1" x14ac:dyDescent="0.25">
      <c r="A940" s="473"/>
      <c r="B940" s="473"/>
      <c r="C940" s="473"/>
      <c r="D940" s="473"/>
      <c r="E940" s="473"/>
      <c r="F940" s="473"/>
      <c r="G940" s="473"/>
      <c r="H940" s="473"/>
      <c r="I940" s="473"/>
      <c r="J940" s="473"/>
      <c r="K940" s="473"/>
      <c r="L940" s="473"/>
      <c r="M940" s="473"/>
      <c r="N940" s="473"/>
      <c r="O940" s="473"/>
      <c r="P940" s="473"/>
      <c r="Q940" s="473"/>
      <c r="R940" s="473"/>
      <c r="S940" s="473"/>
      <c r="T940" s="473"/>
      <c r="U940" s="473"/>
      <c r="V940" s="473"/>
      <c r="W940" s="473"/>
      <c r="X940" s="473"/>
      <c r="Y940" s="473"/>
      <c r="Z940" s="473"/>
    </row>
    <row r="941" spans="1:26" ht="14.25" customHeight="1" x14ac:dyDescent="0.25">
      <c r="A941" s="473"/>
      <c r="B941" s="473"/>
      <c r="C941" s="473"/>
      <c r="D941" s="473"/>
      <c r="E941" s="473"/>
      <c r="F941" s="473"/>
      <c r="G941" s="473"/>
      <c r="H941" s="473"/>
      <c r="I941" s="473"/>
      <c r="J941" s="473"/>
      <c r="K941" s="473"/>
      <c r="L941" s="473"/>
      <c r="M941" s="473"/>
      <c r="N941" s="473"/>
      <c r="O941" s="473"/>
      <c r="P941" s="473"/>
      <c r="Q941" s="473"/>
      <c r="R941" s="473"/>
      <c r="S941" s="473"/>
      <c r="T941" s="473"/>
      <c r="U941" s="473"/>
      <c r="V941" s="473"/>
      <c r="W941" s="473"/>
      <c r="X941" s="473"/>
      <c r="Y941" s="473"/>
      <c r="Z941" s="473"/>
    </row>
    <row r="942" spans="1:26" ht="14.25" customHeight="1" x14ac:dyDescent="0.25">
      <c r="A942" s="473"/>
      <c r="B942" s="473"/>
      <c r="C942" s="473"/>
      <c r="D942" s="473"/>
      <c r="E942" s="473"/>
      <c r="F942" s="473"/>
      <c r="G942" s="473"/>
      <c r="H942" s="473"/>
      <c r="I942" s="473"/>
      <c r="J942" s="473"/>
      <c r="K942" s="473"/>
      <c r="L942" s="473"/>
      <c r="M942" s="473"/>
      <c r="N942" s="473"/>
      <c r="O942" s="473"/>
      <c r="P942" s="473"/>
      <c r="Q942" s="473"/>
      <c r="R942" s="473"/>
      <c r="S942" s="473"/>
      <c r="T942" s="473"/>
      <c r="U942" s="473"/>
      <c r="V942" s="473"/>
      <c r="W942" s="473"/>
      <c r="X942" s="473"/>
      <c r="Y942" s="473"/>
      <c r="Z942" s="473"/>
    </row>
    <row r="943" spans="1:26" ht="14.25" customHeight="1" x14ac:dyDescent="0.25">
      <c r="A943" s="473"/>
      <c r="B943" s="473"/>
      <c r="C943" s="473"/>
      <c r="D943" s="473"/>
      <c r="E943" s="473"/>
      <c r="F943" s="473"/>
      <c r="G943" s="473"/>
      <c r="H943" s="473"/>
      <c r="I943" s="473"/>
      <c r="J943" s="473"/>
      <c r="K943" s="473"/>
      <c r="L943" s="473"/>
      <c r="M943" s="473"/>
      <c r="N943" s="473"/>
      <c r="O943" s="473"/>
      <c r="P943" s="473"/>
      <c r="Q943" s="473"/>
      <c r="R943" s="473"/>
      <c r="S943" s="473"/>
      <c r="T943" s="473"/>
      <c r="U943" s="473"/>
      <c r="V943" s="473"/>
      <c r="W943" s="473"/>
      <c r="X943" s="473"/>
      <c r="Y943" s="473"/>
      <c r="Z943" s="473"/>
    </row>
    <row r="944" spans="1:26" ht="14.25" customHeight="1" x14ac:dyDescent="0.25">
      <c r="A944" s="473"/>
      <c r="B944" s="473"/>
      <c r="C944" s="473"/>
      <c r="D944" s="473"/>
      <c r="E944" s="473"/>
      <c r="F944" s="473"/>
      <c r="G944" s="473"/>
      <c r="H944" s="473"/>
      <c r="I944" s="473"/>
      <c r="J944" s="473"/>
      <c r="K944" s="473"/>
      <c r="L944" s="473"/>
      <c r="M944" s="473"/>
      <c r="N944" s="473"/>
      <c r="O944" s="473"/>
      <c r="P944" s="473"/>
      <c r="Q944" s="473"/>
      <c r="R944" s="473"/>
      <c r="S944" s="473"/>
      <c r="T944" s="473"/>
      <c r="U944" s="473"/>
      <c r="V944" s="473"/>
      <c r="W944" s="473"/>
      <c r="X944" s="473"/>
      <c r="Y944" s="473"/>
      <c r="Z944" s="473"/>
    </row>
    <row r="945" spans="1:26" ht="14.25" customHeight="1" x14ac:dyDescent="0.25">
      <c r="A945" s="473"/>
      <c r="B945" s="473"/>
      <c r="C945" s="473"/>
      <c r="D945" s="473"/>
      <c r="E945" s="473"/>
      <c r="F945" s="473"/>
      <c r="G945" s="473"/>
      <c r="H945" s="473"/>
      <c r="I945" s="473"/>
      <c r="J945" s="473"/>
      <c r="K945" s="473"/>
      <c r="L945" s="473"/>
      <c r="M945" s="473"/>
      <c r="N945" s="473"/>
      <c r="O945" s="473"/>
      <c r="P945" s="473"/>
      <c r="Q945" s="473"/>
      <c r="R945" s="473"/>
      <c r="S945" s="473"/>
      <c r="T945" s="473"/>
      <c r="U945" s="473"/>
      <c r="V945" s="473"/>
      <c r="W945" s="473"/>
      <c r="X945" s="473"/>
      <c r="Y945" s="473"/>
      <c r="Z945" s="473"/>
    </row>
    <row r="946" spans="1:26" ht="14.25" customHeight="1" x14ac:dyDescent="0.25">
      <c r="A946" s="473"/>
      <c r="B946" s="473"/>
      <c r="C946" s="473"/>
      <c r="D946" s="473"/>
      <c r="E946" s="473"/>
      <c r="F946" s="473"/>
      <c r="G946" s="473"/>
      <c r="H946" s="473"/>
      <c r="I946" s="473"/>
      <c r="J946" s="473"/>
      <c r="K946" s="473"/>
      <c r="L946" s="473"/>
      <c r="M946" s="473"/>
      <c r="N946" s="473"/>
      <c r="O946" s="473"/>
      <c r="P946" s="473"/>
      <c r="Q946" s="473"/>
      <c r="R946" s="473"/>
      <c r="S946" s="473"/>
      <c r="T946" s="473"/>
      <c r="U946" s="473"/>
      <c r="V946" s="473"/>
      <c r="W946" s="473"/>
      <c r="X946" s="473"/>
      <c r="Y946" s="473"/>
      <c r="Z946" s="473"/>
    </row>
    <row r="947" spans="1:26" ht="14.25" customHeight="1" x14ac:dyDescent="0.25">
      <c r="A947" s="473"/>
      <c r="B947" s="473"/>
      <c r="C947" s="473"/>
      <c r="D947" s="473"/>
      <c r="E947" s="473"/>
      <c r="F947" s="473"/>
      <c r="G947" s="473"/>
      <c r="H947" s="473"/>
      <c r="I947" s="473"/>
      <c r="J947" s="473"/>
      <c r="K947" s="473"/>
      <c r="L947" s="473"/>
      <c r="M947" s="473"/>
      <c r="N947" s="473"/>
      <c r="O947" s="473"/>
      <c r="P947" s="473"/>
      <c r="Q947" s="473"/>
      <c r="R947" s="473"/>
      <c r="S947" s="473"/>
      <c r="T947" s="473"/>
      <c r="U947" s="473"/>
      <c r="V947" s="473"/>
      <c r="W947" s="473"/>
      <c r="X947" s="473"/>
      <c r="Y947" s="473"/>
      <c r="Z947" s="473"/>
    </row>
    <row r="948" spans="1:26" ht="14.25" customHeight="1" x14ac:dyDescent="0.25">
      <c r="A948" s="473"/>
      <c r="B948" s="473"/>
      <c r="C948" s="473"/>
      <c r="D948" s="473"/>
      <c r="E948" s="473"/>
      <c r="F948" s="473"/>
      <c r="G948" s="473"/>
      <c r="H948" s="473"/>
      <c r="I948" s="473"/>
      <c r="J948" s="473"/>
      <c r="K948" s="473"/>
      <c r="L948" s="473"/>
      <c r="M948" s="473"/>
      <c r="N948" s="473"/>
      <c r="O948" s="473"/>
      <c r="P948" s="473"/>
      <c r="Q948" s="473"/>
      <c r="R948" s="473"/>
      <c r="S948" s="473"/>
      <c r="T948" s="473"/>
      <c r="U948" s="473"/>
      <c r="V948" s="473"/>
      <c r="W948" s="473"/>
      <c r="X948" s="473"/>
      <c r="Y948" s="473"/>
      <c r="Z948" s="473"/>
    </row>
    <row r="949" spans="1:26" ht="14.25" customHeight="1" x14ac:dyDescent="0.25">
      <c r="A949" s="473"/>
      <c r="B949" s="473"/>
      <c r="C949" s="473"/>
      <c r="D949" s="473"/>
      <c r="E949" s="473"/>
      <c r="F949" s="473"/>
      <c r="G949" s="473"/>
      <c r="H949" s="473"/>
      <c r="I949" s="473"/>
      <c r="J949" s="473"/>
      <c r="K949" s="473"/>
      <c r="L949" s="473"/>
      <c r="M949" s="473"/>
      <c r="N949" s="473"/>
      <c r="O949" s="473"/>
      <c r="P949" s="473"/>
      <c r="Q949" s="473"/>
      <c r="R949" s="473"/>
      <c r="S949" s="473"/>
      <c r="T949" s="473"/>
      <c r="U949" s="473"/>
      <c r="V949" s="473"/>
      <c r="W949" s="473"/>
      <c r="X949" s="473"/>
      <c r="Y949" s="473"/>
      <c r="Z949" s="473"/>
    </row>
    <row r="950" spans="1:26" ht="14.25" customHeight="1" x14ac:dyDescent="0.25">
      <c r="A950" s="473"/>
      <c r="B950" s="473"/>
      <c r="C950" s="473"/>
      <c r="D950" s="473"/>
      <c r="E950" s="473"/>
      <c r="F950" s="473"/>
      <c r="G950" s="473"/>
      <c r="H950" s="473"/>
      <c r="I950" s="473"/>
      <c r="J950" s="473"/>
      <c r="K950" s="473"/>
      <c r="L950" s="473"/>
      <c r="M950" s="473"/>
      <c r="N950" s="473"/>
      <c r="O950" s="473"/>
      <c r="P950" s="473"/>
      <c r="Q950" s="473"/>
      <c r="R950" s="473"/>
      <c r="S950" s="473"/>
      <c r="T950" s="473"/>
      <c r="U950" s="473"/>
      <c r="V950" s="473"/>
      <c r="W950" s="473"/>
      <c r="X950" s="473"/>
      <c r="Y950" s="473"/>
      <c r="Z950" s="473"/>
    </row>
    <row r="951" spans="1:26" ht="14.25" customHeight="1" x14ac:dyDescent="0.25">
      <c r="A951" s="473"/>
      <c r="B951" s="473"/>
      <c r="C951" s="473"/>
      <c r="D951" s="473"/>
      <c r="E951" s="473"/>
      <c r="F951" s="473"/>
      <c r="G951" s="473"/>
      <c r="H951" s="473"/>
      <c r="I951" s="473"/>
      <c r="J951" s="473"/>
      <c r="K951" s="473"/>
      <c r="L951" s="473"/>
      <c r="M951" s="473"/>
      <c r="N951" s="473"/>
      <c r="O951" s="473"/>
      <c r="P951" s="473"/>
      <c r="Q951" s="473"/>
      <c r="R951" s="473"/>
      <c r="S951" s="473"/>
      <c r="T951" s="473"/>
      <c r="U951" s="473"/>
      <c r="V951" s="473"/>
      <c r="W951" s="473"/>
      <c r="X951" s="473"/>
      <c r="Y951" s="473"/>
      <c r="Z951" s="473"/>
    </row>
    <row r="952" spans="1:26" ht="14.25" customHeight="1" x14ac:dyDescent="0.25">
      <c r="A952" s="473"/>
      <c r="B952" s="473"/>
      <c r="C952" s="473"/>
      <c r="D952" s="473"/>
      <c r="E952" s="473"/>
      <c r="F952" s="473"/>
      <c r="G952" s="473"/>
      <c r="H952" s="473"/>
      <c r="I952" s="473"/>
      <c r="J952" s="473"/>
      <c r="K952" s="473"/>
      <c r="L952" s="473"/>
      <c r="M952" s="473"/>
      <c r="N952" s="473"/>
      <c r="O952" s="473"/>
      <c r="P952" s="473"/>
      <c r="Q952" s="473"/>
      <c r="R952" s="473"/>
      <c r="S952" s="473"/>
      <c r="T952" s="473"/>
      <c r="U952" s="473"/>
      <c r="V952" s="473"/>
      <c r="W952" s="473"/>
      <c r="X952" s="473"/>
      <c r="Y952" s="473"/>
      <c r="Z952" s="473"/>
    </row>
    <row r="953" spans="1:26" ht="14.25" customHeight="1" x14ac:dyDescent="0.25">
      <c r="A953" s="473"/>
      <c r="B953" s="473"/>
      <c r="C953" s="473"/>
      <c r="D953" s="473"/>
      <c r="E953" s="473"/>
      <c r="F953" s="473"/>
      <c r="G953" s="473"/>
      <c r="H953" s="473"/>
      <c r="I953" s="473"/>
      <c r="J953" s="473"/>
      <c r="K953" s="473"/>
      <c r="L953" s="473"/>
      <c r="M953" s="473"/>
      <c r="N953" s="473"/>
      <c r="O953" s="473"/>
      <c r="P953" s="473"/>
      <c r="Q953" s="473"/>
      <c r="R953" s="473"/>
      <c r="S953" s="473"/>
      <c r="T953" s="473"/>
      <c r="U953" s="473"/>
      <c r="V953" s="473"/>
      <c r="W953" s="473"/>
      <c r="X953" s="473"/>
      <c r="Y953" s="473"/>
      <c r="Z953" s="473"/>
    </row>
    <row r="954" spans="1:26" ht="14.25" customHeight="1" x14ac:dyDescent="0.25">
      <c r="A954" s="473"/>
      <c r="B954" s="473"/>
      <c r="C954" s="473"/>
      <c r="D954" s="473"/>
      <c r="E954" s="473"/>
      <c r="F954" s="473"/>
      <c r="G954" s="473"/>
      <c r="H954" s="473"/>
      <c r="I954" s="473"/>
      <c r="J954" s="473"/>
      <c r="K954" s="473"/>
      <c r="L954" s="473"/>
      <c r="M954" s="473"/>
      <c r="N954" s="473"/>
      <c r="O954" s="473"/>
      <c r="P954" s="473"/>
      <c r="Q954" s="473"/>
      <c r="R954" s="473"/>
      <c r="S954" s="473"/>
      <c r="T954" s="473"/>
      <c r="U954" s="473"/>
      <c r="V954" s="473"/>
      <c r="W954" s="473"/>
      <c r="X954" s="473"/>
      <c r="Y954" s="473"/>
      <c r="Z954" s="473"/>
    </row>
    <row r="955" spans="1:26" ht="14.25" customHeight="1" x14ac:dyDescent="0.25">
      <c r="A955" s="473"/>
      <c r="B955" s="473"/>
      <c r="C955" s="473"/>
      <c r="D955" s="473"/>
      <c r="E955" s="473"/>
      <c r="F955" s="473"/>
      <c r="G955" s="473"/>
      <c r="H955" s="473"/>
      <c r="I955" s="473"/>
      <c r="J955" s="473"/>
      <c r="K955" s="473"/>
      <c r="L955" s="473"/>
      <c r="M955" s="473"/>
      <c r="N955" s="473"/>
      <c r="O955" s="473"/>
      <c r="P955" s="473"/>
      <c r="Q955" s="473"/>
      <c r="R955" s="473"/>
      <c r="S955" s="473"/>
      <c r="T955" s="473"/>
      <c r="U955" s="473"/>
      <c r="V955" s="473"/>
      <c r="W955" s="473"/>
      <c r="X955" s="473"/>
      <c r="Y955" s="473"/>
      <c r="Z955" s="473"/>
    </row>
    <row r="956" spans="1:26" ht="14.25" customHeight="1" x14ac:dyDescent="0.25">
      <c r="A956" s="473"/>
      <c r="B956" s="473"/>
      <c r="C956" s="473"/>
      <c r="D956" s="473"/>
      <c r="E956" s="473"/>
      <c r="F956" s="473"/>
      <c r="G956" s="473"/>
      <c r="H956" s="473"/>
      <c r="I956" s="473"/>
      <c r="J956" s="473"/>
      <c r="K956" s="473"/>
      <c r="L956" s="473"/>
      <c r="M956" s="473"/>
      <c r="N956" s="473"/>
      <c r="O956" s="473"/>
      <c r="P956" s="473"/>
      <c r="Q956" s="473"/>
      <c r="R956" s="473"/>
      <c r="S956" s="473"/>
      <c r="T956" s="473"/>
      <c r="U956" s="473"/>
      <c r="V956" s="473"/>
      <c r="W956" s="473"/>
      <c r="X956" s="473"/>
      <c r="Y956" s="473"/>
      <c r="Z956" s="473"/>
    </row>
    <row r="957" spans="1:26" ht="14.25" customHeight="1" x14ac:dyDescent="0.25">
      <c r="A957" s="473"/>
      <c r="B957" s="473"/>
      <c r="C957" s="473"/>
      <c r="D957" s="473"/>
      <c r="E957" s="473"/>
      <c r="F957" s="473"/>
      <c r="G957" s="473"/>
      <c r="H957" s="473"/>
      <c r="I957" s="473"/>
      <c r="J957" s="473"/>
      <c r="K957" s="473"/>
      <c r="L957" s="473"/>
      <c r="M957" s="473"/>
      <c r="N957" s="473"/>
      <c r="O957" s="473"/>
      <c r="P957" s="473"/>
      <c r="Q957" s="473"/>
      <c r="R957" s="473"/>
      <c r="S957" s="473"/>
      <c r="T957" s="473"/>
      <c r="U957" s="473"/>
      <c r="V957" s="473"/>
      <c r="W957" s="473"/>
      <c r="X957" s="473"/>
      <c r="Y957" s="473"/>
      <c r="Z957" s="473"/>
    </row>
    <row r="958" spans="1:26" ht="14.25" customHeight="1" x14ac:dyDescent="0.25">
      <c r="A958" s="473"/>
      <c r="B958" s="473"/>
      <c r="C958" s="473"/>
      <c r="D958" s="473"/>
      <c r="E958" s="473"/>
      <c r="F958" s="473"/>
      <c r="G958" s="473"/>
      <c r="H958" s="473"/>
      <c r="I958" s="473"/>
      <c r="J958" s="473"/>
      <c r="K958" s="473"/>
      <c r="L958" s="473"/>
      <c r="M958" s="473"/>
      <c r="N958" s="473"/>
      <c r="O958" s="473"/>
      <c r="P958" s="473"/>
      <c r="Q958" s="473"/>
      <c r="R958" s="473"/>
      <c r="S958" s="473"/>
      <c r="T958" s="473"/>
      <c r="U958" s="473"/>
      <c r="V958" s="473"/>
      <c r="W958" s="473"/>
      <c r="X958" s="473"/>
      <c r="Y958" s="473"/>
      <c r="Z958" s="473"/>
    </row>
    <row r="959" spans="1:26" ht="14.25" customHeight="1" x14ac:dyDescent="0.25">
      <c r="A959" s="473"/>
      <c r="B959" s="473"/>
      <c r="C959" s="473"/>
      <c r="D959" s="473"/>
      <c r="E959" s="473"/>
      <c r="F959" s="473"/>
      <c r="G959" s="473"/>
      <c r="H959" s="473"/>
      <c r="I959" s="473"/>
      <c r="J959" s="473"/>
      <c r="K959" s="473"/>
      <c r="L959" s="473"/>
      <c r="M959" s="473"/>
      <c r="N959" s="473"/>
      <c r="O959" s="473"/>
      <c r="P959" s="473"/>
      <c r="Q959" s="473"/>
      <c r="R959" s="473"/>
      <c r="S959" s="473"/>
      <c r="T959" s="473"/>
      <c r="U959" s="473"/>
      <c r="V959" s="473"/>
      <c r="W959" s="473"/>
      <c r="X959" s="473"/>
      <c r="Y959" s="473"/>
      <c r="Z959" s="473"/>
    </row>
    <row r="960" spans="1:26" ht="14.25" customHeight="1" x14ac:dyDescent="0.25">
      <c r="A960" s="473"/>
      <c r="B960" s="473"/>
      <c r="C960" s="473"/>
      <c r="D960" s="473"/>
      <c r="E960" s="473"/>
      <c r="F960" s="473"/>
      <c r="G960" s="473"/>
      <c r="H960" s="473"/>
      <c r="I960" s="473"/>
      <c r="J960" s="473"/>
      <c r="K960" s="473"/>
      <c r="L960" s="473"/>
      <c r="M960" s="473"/>
      <c r="N960" s="473"/>
      <c r="O960" s="473"/>
      <c r="P960" s="473"/>
      <c r="Q960" s="473"/>
      <c r="R960" s="473"/>
      <c r="S960" s="473"/>
      <c r="T960" s="473"/>
      <c r="U960" s="473"/>
      <c r="V960" s="473"/>
      <c r="W960" s="473"/>
      <c r="X960" s="473"/>
      <c r="Y960" s="473"/>
      <c r="Z960" s="473"/>
    </row>
    <row r="961" spans="1:26" ht="14.25" customHeight="1" x14ac:dyDescent="0.25">
      <c r="A961" s="473"/>
      <c r="B961" s="473"/>
      <c r="C961" s="473"/>
      <c r="D961" s="473"/>
      <c r="E961" s="473"/>
      <c r="F961" s="473"/>
      <c r="G961" s="473"/>
      <c r="H961" s="473"/>
      <c r="I961" s="473"/>
      <c r="J961" s="473"/>
      <c r="K961" s="473"/>
      <c r="L961" s="473"/>
      <c r="M961" s="473"/>
      <c r="N961" s="473"/>
      <c r="O961" s="473"/>
      <c r="P961" s="473"/>
      <c r="Q961" s="473"/>
      <c r="R961" s="473"/>
      <c r="S961" s="473"/>
      <c r="T961" s="473"/>
      <c r="U961" s="473"/>
      <c r="V961" s="473"/>
      <c r="W961" s="473"/>
      <c r="X961" s="473"/>
      <c r="Y961" s="473"/>
      <c r="Z961" s="473"/>
    </row>
    <row r="962" spans="1:26" ht="14.25" customHeight="1" x14ac:dyDescent="0.25">
      <c r="A962" s="473"/>
      <c r="B962" s="473"/>
      <c r="C962" s="473"/>
      <c r="D962" s="473"/>
      <c r="E962" s="473"/>
      <c r="F962" s="473"/>
      <c r="G962" s="473"/>
      <c r="H962" s="473"/>
      <c r="I962" s="473"/>
      <c r="J962" s="473"/>
      <c r="K962" s="473"/>
      <c r="L962" s="473"/>
      <c r="M962" s="473"/>
      <c r="N962" s="473"/>
      <c r="O962" s="473"/>
      <c r="P962" s="473"/>
      <c r="Q962" s="473"/>
      <c r="R962" s="473"/>
      <c r="S962" s="473"/>
      <c r="T962" s="473"/>
      <c r="U962" s="473"/>
      <c r="V962" s="473"/>
      <c r="W962" s="473"/>
      <c r="X962" s="473"/>
      <c r="Y962" s="473"/>
      <c r="Z962" s="473"/>
    </row>
    <row r="963" spans="1:26" ht="14.25" customHeight="1" x14ac:dyDescent="0.25">
      <c r="A963" s="473"/>
      <c r="B963" s="473"/>
      <c r="C963" s="473"/>
      <c r="D963" s="473"/>
      <c r="E963" s="473"/>
      <c r="F963" s="473"/>
      <c r="G963" s="473"/>
      <c r="H963" s="473"/>
      <c r="I963" s="473"/>
      <c r="J963" s="473"/>
      <c r="K963" s="473"/>
      <c r="L963" s="473"/>
      <c r="M963" s="473"/>
      <c r="N963" s="473"/>
      <c r="O963" s="473"/>
      <c r="P963" s="473"/>
      <c r="Q963" s="473"/>
      <c r="R963" s="473"/>
      <c r="S963" s="473"/>
      <c r="T963" s="473"/>
      <c r="U963" s="473"/>
      <c r="V963" s="473"/>
      <c r="W963" s="473"/>
      <c r="X963" s="473"/>
      <c r="Y963" s="473"/>
      <c r="Z963" s="473"/>
    </row>
    <row r="964" spans="1:26" ht="14.25" customHeight="1" x14ac:dyDescent="0.25">
      <c r="A964" s="473"/>
      <c r="B964" s="473"/>
      <c r="C964" s="473"/>
      <c r="D964" s="473"/>
      <c r="E964" s="473"/>
      <c r="F964" s="473"/>
      <c r="G964" s="473"/>
      <c r="H964" s="473"/>
      <c r="I964" s="473"/>
      <c r="J964" s="473"/>
      <c r="K964" s="473"/>
      <c r="L964" s="473"/>
      <c r="M964" s="473"/>
      <c r="N964" s="473"/>
      <c r="O964" s="473"/>
      <c r="P964" s="473"/>
      <c r="Q964" s="473"/>
      <c r="R964" s="473"/>
      <c r="S964" s="473"/>
      <c r="T964" s="473"/>
      <c r="U964" s="473"/>
      <c r="V964" s="473"/>
      <c r="W964" s="473"/>
      <c r="X964" s="473"/>
      <c r="Y964" s="473"/>
      <c r="Z964" s="473"/>
    </row>
    <row r="965" spans="1:26" ht="14.25" customHeight="1" x14ac:dyDescent="0.25">
      <c r="A965" s="473"/>
      <c r="B965" s="473"/>
      <c r="C965" s="473"/>
      <c r="D965" s="473"/>
      <c r="E965" s="473"/>
      <c r="F965" s="473"/>
      <c r="G965" s="473"/>
      <c r="H965" s="473"/>
      <c r="I965" s="473"/>
      <c r="J965" s="473"/>
      <c r="K965" s="473"/>
      <c r="L965" s="473"/>
      <c r="M965" s="473"/>
      <c r="N965" s="473"/>
      <c r="O965" s="473"/>
      <c r="P965" s="473"/>
      <c r="Q965" s="473"/>
      <c r="R965" s="473"/>
      <c r="S965" s="473"/>
      <c r="T965" s="473"/>
      <c r="U965" s="473"/>
      <c r="V965" s="473"/>
      <c r="W965" s="473"/>
      <c r="X965" s="473"/>
      <c r="Y965" s="473"/>
      <c r="Z965" s="473"/>
    </row>
    <row r="966" spans="1:26" ht="14.25" customHeight="1" x14ac:dyDescent="0.25">
      <c r="A966" s="473"/>
      <c r="B966" s="473"/>
      <c r="C966" s="473"/>
      <c r="D966" s="473"/>
      <c r="E966" s="473"/>
      <c r="F966" s="473"/>
      <c r="G966" s="473"/>
      <c r="H966" s="473"/>
      <c r="I966" s="473"/>
      <c r="J966" s="473"/>
      <c r="K966" s="473"/>
      <c r="L966" s="473"/>
      <c r="M966" s="473"/>
      <c r="N966" s="473"/>
      <c r="O966" s="473"/>
      <c r="P966" s="473"/>
      <c r="Q966" s="473"/>
      <c r="R966" s="473"/>
      <c r="S966" s="473"/>
      <c r="T966" s="473"/>
      <c r="U966" s="473"/>
      <c r="V966" s="473"/>
      <c r="W966" s="473"/>
      <c r="X966" s="473"/>
      <c r="Y966" s="473"/>
      <c r="Z966" s="473"/>
    </row>
    <row r="967" spans="1:26" ht="14.25" customHeight="1" x14ac:dyDescent="0.25">
      <c r="A967" s="473"/>
      <c r="B967" s="473"/>
      <c r="C967" s="473"/>
      <c r="D967" s="473"/>
      <c r="E967" s="473"/>
      <c r="F967" s="473"/>
      <c r="G967" s="473"/>
      <c r="H967" s="473"/>
      <c r="I967" s="473"/>
      <c r="J967" s="473"/>
      <c r="K967" s="473"/>
      <c r="L967" s="473"/>
      <c r="M967" s="473"/>
      <c r="N967" s="473"/>
      <c r="O967" s="473"/>
      <c r="P967" s="473"/>
      <c r="Q967" s="473"/>
      <c r="R967" s="473"/>
      <c r="S967" s="473"/>
      <c r="T967" s="473"/>
      <c r="U967" s="473"/>
      <c r="V967" s="473"/>
      <c r="W967" s="473"/>
      <c r="X967" s="473"/>
      <c r="Y967" s="473"/>
      <c r="Z967" s="473"/>
    </row>
    <row r="968" spans="1:26" ht="14.25" customHeight="1" x14ac:dyDescent="0.25">
      <c r="A968" s="473"/>
      <c r="B968" s="473"/>
      <c r="C968" s="473"/>
      <c r="D968" s="473"/>
      <c r="E968" s="473"/>
      <c r="F968" s="473"/>
      <c r="G968" s="473"/>
      <c r="H968" s="473"/>
      <c r="I968" s="473"/>
      <c r="J968" s="473"/>
      <c r="K968" s="473"/>
      <c r="L968" s="473"/>
      <c r="M968" s="473"/>
      <c r="N968" s="473"/>
      <c r="O968" s="473"/>
      <c r="P968" s="473"/>
      <c r="Q968" s="473"/>
      <c r="R968" s="473"/>
      <c r="S968" s="473"/>
      <c r="T968" s="473"/>
      <c r="U968" s="473"/>
      <c r="V968" s="473"/>
      <c r="W968" s="473"/>
      <c r="X968" s="473"/>
      <c r="Y968" s="473"/>
      <c r="Z968" s="473"/>
    </row>
    <row r="969" spans="1:26" ht="14.25" customHeight="1" x14ac:dyDescent="0.25">
      <c r="A969" s="473"/>
      <c r="B969" s="473"/>
      <c r="C969" s="473"/>
      <c r="D969" s="473"/>
      <c r="E969" s="473"/>
      <c r="F969" s="473"/>
      <c r="G969" s="473"/>
      <c r="H969" s="473"/>
      <c r="I969" s="473"/>
      <c r="J969" s="473"/>
      <c r="K969" s="473"/>
      <c r="L969" s="473"/>
      <c r="M969" s="473"/>
      <c r="N969" s="473"/>
      <c r="O969" s="473"/>
      <c r="P969" s="473"/>
      <c r="Q969" s="473"/>
      <c r="R969" s="473"/>
      <c r="S969" s="473"/>
      <c r="T969" s="473"/>
      <c r="U969" s="473"/>
      <c r="V969" s="473"/>
      <c r="W969" s="473"/>
      <c r="X969" s="473"/>
      <c r="Y969" s="473"/>
      <c r="Z969" s="473"/>
    </row>
    <row r="970" spans="1:26" ht="14.25" customHeight="1" x14ac:dyDescent="0.25">
      <c r="A970" s="473"/>
      <c r="B970" s="473"/>
      <c r="C970" s="473"/>
      <c r="D970" s="473"/>
      <c r="E970" s="473"/>
      <c r="F970" s="473"/>
      <c r="G970" s="473"/>
      <c r="H970" s="473"/>
      <c r="I970" s="473"/>
      <c r="J970" s="473"/>
      <c r="K970" s="473"/>
      <c r="L970" s="473"/>
      <c r="M970" s="473"/>
      <c r="N970" s="473"/>
      <c r="O970" s="473"/>
      <c r="P970" s="473"/>
      <c r="Q970" s="473"/>
      <c r="R970" s="473"/>
      <c r="S970" s="473"/>
      <c r="T970" s="473"/>
      <c r="U970" s="473"/>
      <c r="V970" s="473"/>
      <c r="W970" s="473"/>
      <c r="X970" s="473"/>
      <c r="Y970" s="473"/>
      <c r="Z970" s="473"/>
    </row>
    <row r="971" spans="1:26" ht="14.25" customHeight="1" x14ac:dyDescent="0.25">
      <c r="A971" s="473"/>
      <c r="B971" s="473"/>
      <c r="C971" s="473"/>
      <c r="D971" s="473"/>
      <c r="E971" s="473"/>
      <c r="F971" s="473"/>
      <c r="G971" s="473"/>
      <c r="H971" s="473"/>
      <c r="I971" s="473"/>
      <c r="J971" s="473"/>
      <c r="K971" s="473"/>
      <c r="L971" s="473"/>
      <c r="M971" s="473"/>
      <c r="N971" s="473"/>
      <c r="O971" s="473"/>
      <c r="P971" s="473"/>
      <c r="Q971" s="473"/>
      <c r="R971" s="473"/>
      <c r="S971" s="473"/>
      <c r="T971" s="473"/>
      <c r="U971" s="473"/>
      <c r="V971" s="473"/>
      <c r="W971" s="473"/>
      <c r="X971" s="473"/>
      <c r="Y971" s="473"/>
      <c r="Z971" s="473"/>
    </row>
    <row r="972" spans="1:26" ht="14.25" customHeight="1" x14ac:dyDescent="0.25">
      <c r="A972" s="473"/>
      <c r="B972" s="473"/>
      <c r="C972" s="473"/>
      <c r="D972" s="473"/>
      <c r="E972" s="473"/>
      <c r="F972" s="473"/>
      <c r="G972" s="473"/>
      <c r="H972" s="473"/>
      <c r="I972" s="473"/>
      <c r="J972" s="473"/>
      <c r="K972" s="473"/>
      <c r="L972" s="473"/>
      <c r="M972" s="473"/>
      <c r="N972" s="473"/>
      <c r="O972" s="473"/>
      <c r="P972" s="473"/>
      <c r="Q972" s="473"/>
      <c r="R972" s="473"/>
      <c r="S972" s="473"/>
      <c r="T972" s="473"/>
      <c r="U972" s="473"/>
      <c r="V972" s="473"/>
      <c r="W972" s="473"/>
      <c r="X972" s="473"/>
      <c r="Y972" s="473"/>
      <c r="Z972" s="473"/>
    </row>
    <row r="973" spans="1:26" ht="14.25" customHeight="1" x14ac:dyDescent="0.25">
      <c r="A973" s="473"/>
      <c r="B973" s="473"/>
      <c r="C973" s="473"/>
      <c r="D973" s="473"/>
      <c r="E973" s="473"/>
      <c r="F973" s="473"/>
      <c r="G973" s="473"/>
      <c r="H973" s="473"/>
      <c r="I973" s="473"/>
      <c r="J973" s="473"/>
      <c r="K973" s="473"/>
      <c r="L973" s="473"/>
      <c r="M973" s="473"/>
      <c r="N973" s="473"/>
      <c r="O973" s="473"/>
      <c r="P973" s="473"/>
      <c r="Q973" s="473"/>
      <c r="R973" s="473"/>
      <c r="S973" s="473"/>
      <c r="T973" s="473"/>
      <c r="U973" s="473"/>
      <c r="V973" s="473"/>
      <c r="W973" s="473"/>
      <c r="X973" s="473"/>
      <c r="Y973" s="473"/>
      <c r="Z973" s="473"/>
    </row>
    <row r="974" spans="1:26" ht="14.25" customHeight="1" x14ac:dyDescent="0.25">
      <c r="A974" s="473"/>
      <c r="B974" s="473"/>
      <c r="C974" s="473"/>
      <c r="D974" s="473"/>
      <c r="E974" s="473"/>
      <c r="F974" s="473"/>
      <c r="G974" s="473"/>
      <c r="H974" s="473"/>
      <c r="I974" s="473"/>
      <c r="J974" s="473"/>
      <c r="K974" s="473"/>
      <c r="L974" s="473"/>
      <c r="M974" s="473"/>
      <c r="N974" s="473"/>
      <c r="O974" s="473"/>
      <c r="P974" s="473"/>
      <c r="Q974" s="473"/>
      <c r="R974" s="473"/>
      <c r="S974" s="473"/>
      <c r="T974" s="473"/>
      <c r="U974" s="473"/>
      <c r="V974" s="473"/>
      <c r="W974" s="473"/>
      <c r="X974" s="473"/>
      <c r="Y974" s="473"/>
      <c r="Z974" s="473"/>
    </row>
    <row r="975" spans="1:26" ht="14.25" customHeight="1" x14ac:dyDescent="0.25">
      <c r="A975" s="473"/>
      <c r="B975" s="473"/>
      <c r="C975" s="473"/>
      <c r="D975" s="473"/>
      <c r="E975" s="473"/>
      <c r="F975" s="473"/>
      <c r="G975" s="473"/>
      <c r="H975" s="473"/>
      <c r="I975" s="473"/>
      <c r="J975" s="473"/>
      <c r="K975" s="473"/>
      <c r="L975" s="473"/>
      <c r="M975" s="473"/>
      <c r="N975" s="473"/>
      <c r="O975" s="473"/>
      <c r="P975" s="473"/>
      <c r="Q975" s="473"/>
      <c r="R975" s="473"/>
      <c r="S975" s="473"/>
      <c r="T975" s="473"/>
      <c r="U975" s="473"/>
      <c r="V975" s="473"/>
      <c r="W975" s="473"/>
      <c r="X975" s="473"/>
      <c r="Y975" s="473"/>
      <c r="Z975" s="473"/>
    </row>
    <row r="976" spans="1:26" ht="14.25" customHeight="1" x14ac:dyDescent="0.25">
      <c r="A976" s="473"/>
      <c r="B976" s="473"/>
      <c r="C976" s="473"/>
      <c r="D976" s="473"/>
      <c r="E976" s="473"/>
      <c r="F976" s="473"/>
      <c r="G976" s="473"/>
      <c r="H976" s="473"/>
      <c r="I976" s="473"/>
      <c r="J976" s="473"/>
      <c r="K976" s="473"/>
      <c r="L976" s="473"/>
      <c r="M976" s="473"/>
      <c r="N976" s="473"/>
      <c r="O976" s="473"/>
      <c r="P976" s="473"/>
      <c r="Q976" s="473"/>
      <c r="R976" s="473"/>
      <c r="S976" s="473"/>
      <c r="T976" s="473"/>
      <c r="U976" s="473"/>
      <c r="V976" s="473"/>
      <c r="W976" s="473"/>
      <c r="X976" s="473"/>
      <c r="Y976" s="473"/>
      <c r="Z976" s="473"/>
    </row>
    <row r="977" spans="1:26" ht="14.25" customHeight="1" x14ac:dyDescent="0.25">
      <c r="A977" s="473"/>
      <c r="B977" s="473"/>
      <c r="C977" s="473"/>
      <c r="D977" s="473"/>
      <c r="E977" s="473"/>
      <c r="F977" s="473"/>
      <c r="G977" s="473"/>
      <c r="H977" s="473"/>
      <c r="I977" s="473"/>
      <c r="J977" s="473"/>
      <c r="K977" s="473"/>
      <c r="L977" s="473"/>
      <c r="M977" s="473"/>
      <c r="N977" s="473"/>
      <c r="O977" s="473"/>
      <c r="P977" s="473"/>
      <c r="Q977" s="473"/>
      <c r="R977" s="473"/>
      <c r="S977" s="473"/>
      <c r="T977" s="473"/>
      <c r="U977" s="473"/>
      <c r="V977" s="473"/>
      <c r="W977" s="473"/>
      <c r="X977" s="473"/>
      <c r="Y977" s="473"/>
      <c r="Z977" s="473"/>
    </row>
    <row r="978" spans="1:26" ht="14.25" customHeight="1" x14ac:dyDescent="0.25">
      <c r="A978" s="473"/>
      <c r="B978" s="473"/>
      <c r="C978" s="473"/>
      <c r="D978" s="473"/>
      <c r="E978" s="473"/>
      <c r="F978" s="473"/>
      <c r="G978" s="473"/>
      <c r="H978" s="473"/>
      <c r="I978" s="473"/>
      <c r="J978" s="473"/>
      <c r="K978" s="473"/>
      <c r="L978" s="473"/>
      <c r="M978" s="473"/>
      <c r="N978" s="473"/>
      <c r="O978" s="473"/>
      <c r="P978" s="473"/>
      <c r="Q978" s="473"/>
      <c r="R978" s="473"/>
      <c r="S978" s="473"/>
      <c r="T978" s="473"/>
      <c r="U978" s="473"/>
      <c r="V978" s="473"/>
      <c r="W978" s="473"/>
      <c r="X978" s="473"/>
      <c r="Y978" s="473"/>
      <c r="Z978" s="473"/>
    </row>
    <row r="979" spans="1:26" ht="14.25" customHeight="1" x14ac:dyDescent="0.25">
      <c r="A979" s="473"/>
      <c r="B979" s="473"/>
      <c r="C979" s="473"/>
      <c r="D979" s="473"/>
      <c r="E979" s="473"/>
      <c r="F979" s="473"/>
      <c r="G979" s="473"/>
      <c r="H979" s="473"/>
      <c r="I979" s="473"/>
      <c r="J979" s="473"/>
      <c r="K979" s="473"/>
      <c r="L979" s="473"/>
      <c r="M979" s="473"/>
      <c r="N979" s="473"/>
      <c r="O979" s="473"/>
      <c r="P979" s="473"/>
      <c r="Q979" s="473"/>
      <c r="R979" s="473"/>
      <c r="S979" s="473"/>
      <c r="T979" s="473"/>
      <c r="U979" s="473"/>
      <c r="V979" s="473"/>
      <c r="W979" s="473"/>
      <c r="X979" s="473"/>
      <c r="Y979" s="473"/>
      <c r="Z979" s="473"/>
    </row>
    <row r="980" spans="1:26" ht="14.25" customHeight="1" x14ac:dyDescent="0.25">
      <c r="A980" s="473"/>
      <c r="B980" s="473"/>
      <c r="C980" s="473"/>
      <c r="D980" s="473"/>
      <c r="E980" s="473"/>
      <c r="F980" s="473"/>
      <c r="G980" s="473"/>
      <c r="H980" s="473"/>
      <c r="I980" s="473"/>
      <c r="J980" s="473"/>
      <c r="K980" s="473"/>
      <c r="L980" s="473"/>
      <c r="M980" s="473"/>
      <c r="N980" s="473"/>
      <c r="O980" s="473"/>
      <c r="P980" s="473"/>
      <c r="Q980" s="473"/>
      <c r="R980" s="473"/>
      <c r="S980" s="473"/>
      <c r="T980" s="473"/>
      <c r="U980" s="473"/>
      <c r="V980" s="473"/>
      <c r="W980" s="473"/>
      <c r="X980" s="473"/>
      <c r="Y980" s="473"/>
      <c r="Z980" s="473"/>
    </row>
    <row r="981" spans="1:26" ht="14.25" customHeight="1" x14ac:dyDescent="0.25">
      <c r="A981" s="473"/>
      <c r="B981" s="473"/>
      <c r="C981" s="473"/>
      <c r="D981" s="473"/>
      <c r="E981" s="473"/>
      <c r="F981" s="473"/>
      <c r="G981" s="473"/>
      <c r="H981" s="473"/>
      <c r="I981" s="473"/>
      <c r="J981" s="473"/>
      <c r="K981" s="473"/>
      <c r="L981" s="473"/>
      <c r="M981" s="473"/>
      <c r="N981" s="473"/>
      <c r="O981" s="473"/>
      <c r="P981" s="473"/>
      <c r="Q981" s="473"/>
      <c r="R981" s="473"/>
      <c r="S981" s="473"/>
      <c r="T981" s="473"/>
      <c r="U981" s="473"/>
      <c r="V981" s="473"/>
      <c r="W981" s="473"/>
      <c r="X981" s="473"/>
      <c r="Y981" s="473"/>
      <c r="Z981" s="473"/>
    </row>
    <row r="982" spans="1:26" ht="14.25" customHeight="1" x14ac:dyDescent="0.25">
      <c r="A982" s="473"/>
      <c r="B982" s="473"/>
      <c r="C982" s="473"/>
      <c r="D982" s="473"/>
      <c r="E982" s="473"/>
      <c r="F982" s="473"/>
      <c r="G982" s="473"/>
      <c r="H982" s="473"/>
      <c r="I982" s="473"/>
      <c r="J982" s="473"/>
      <c r="K982" s="473"/>
      <c r="L982" s="473"/>
      <c r="M982" s="473"/>
      <c r="N982" s="473"/>
      <c r="O982" s="473"/>
      <c r="P982" s="473"/>
      <c r="Q982" s="473"/>
      <c r="R982" s="473"/>
      <c r="S982" s="473"/>
      <c r="T982" s="473"/>
      <c r="U982" s="473"/>
      <c r="V982" s="473"/>
      <c r="W982" s="473"/>
      <c r="X982" s="473"/>
      <c r="Y982" s="473"/>
      <c r="Z982" s="473"/>
    </row>
    <row r="983" spans="1:26" ht="14.25" customHeight="1" x14ac:dyDescent="0.25">
      <c r="A983" s="473"/>
      <c r="B983" s="473"/>
      <c r="C983" s="473"/>
      <c r="D983" s="473"/>
      <c r="E983" s="473"/>
      <c r="F983" s="473"/>
      <c r="G983" s="473"/>
      <c r="H983" s="473"/>
      <c r="I983" s="473"/>
      <c r="J983" s="473"/>
      <c r="K983" s="473"/>
      <c r="L983" s="473"/>
      <c r="M983" s="473"/>
      <c r="N983" s="473"/>
      <c r="O983" s="473"/>
      <c r="P983" s="473"/>
      <c r="Q983" s="473"/>
      <c r="R983" s="473"/>
      <c r="S983" s="473"/>
      <c r="T983" s="473"/>
      <c r="U983" s="473"/>
      <c r="V983" s="473"/>
      <c r="W983" s="473"/>
      <c r="X983" s="473"/>
      <c r="Y983" s="473"/>
      <c r="Z983" s="473"/>
    </row>
    <row r="984" spans="1:26" ht="14.25" customHeight="1" x14ac:dyDescent="0.25">
      <c r="A984" s="473"/>
      <c r="B984" s="473"/>
      <c r="C984" s="473"/>
      <c r="D984" s="473"/>
      <c r="E984" s="473"/>
      <c r="F984" s="473"/>
      <c r="G984" s="473"/>
      <c r="H984" s="473"/>
      <c r="I984" s="473"/>
      <c r="J984" s="473"/>
      <c r="K984" s="473"/>
      <c r="L984" s="473"/>
      <c r="M984" s="473"/>
      <c r="N984" s="473"/>
      <c r="O984" s="473"/>
      <c r="P984" s="473"/>
      <c r="Q984" s="473"/>
      <c r="R984" s="473"/>
      <c r="S984" s="473"/>
      <c r="T984" s="473"/>
      <c r="U984" s="473"/>
      <c r="V984" s="473"/>
      <c r="W984" s="473"/>
      <c r="X984" s="473"/>
      <c r="Y984" s="473"/>
      <c r="Z984" s="473"/>
    </row>
    <row r="985" spans="1:26" ht="14.25" customHeight="1" x14ac:dyDescent="0.25">
      <c r="A985" s="473"/>
      <c r="B985" s="473"/>
      <c r="C985" s="473"/>
      <c r="D985" s="473"/>
      <c r="E985" s="473"/>
      <c r="F985" s="473"/>
      <c r="G985" s="473"/>
      <c r="H985" s="473"/>
      <c r="I985" s="473"/>
      <c r="J985" s="473"/>
      <c r="K985" s="473"/>
      <c r="L985" s="473"/>
      <c r="M985" s="473"/>
      <c r="N985" s="473"/>
      <c r="O985" s="473"/>
      <c r="P985" s="473"/>
      <c r="Q985" s="473"/>
      <c r="R985" s="473"/>
      <c r="S985" s="473"/>
      <c r="T985" s="473"/>
      <c r="U985" s="473"/>
      <c r="V985" s="473"/>
      <c r="W985" s="473"/>
      <c r="X985" s="473"/>
      <c r="Y985" s="473"/>
      <c r="Z985" s="473"/>
    </row>
    <row r="986" spans="1:26" ht="14.25" customHeight="1" x14ac:dyDescent="0.25">
      <c r="A986" s="473"/>
      <c r="B986" s="473"/>
      <c r="C986" s="473"/>
      <c r="D986" s="473"/>
      <c r="E986" s="473"/>
      <c r="F986" s="473"/>
      <c r="G986" s="473"/>
      <c r="H986" s="473"/>
      <c r="I986" s="473"/>
      <c r="J986" s="473"/>
      <c r="K986" s="473"/>
      <c r="L986" s="473"/>
      <c r="M986" s="473"/>
      <c r="N986" s="473"/>
      <c r="O986" s="473"/>
      <c r="P986" s="473"/>
      <c r="Q986" s="473"/>
      <c r="R986" s="473"/>
      <c r="S986" s="473"/>
      <c r="T986" s="473"/>
      <c r="U986" s="473"/>
      <c r="V986" s="473"/>
      <c r="W986" s="473"/>
      <c r="X986" s="473"/>
      <c r="Y986" s="473"/>
      <c r="Z986" s="473"/>
    </row>
    <row r="987" spans="1:26" ht="14.25" customHeight="1" x14ac:dyDescent="0.25">
      <c r="A987" s="473"/>
      <c r="B987" s="473"/>
      <c r="C987" s="473"/>
      <c r="D987" s="473"/>
      <c r="E987" s="473"/>
      <c r="F987" s="473"/>
      <c r="G987" s="473"/>
      <c r="H987" s="473"/>
      <c r="I987" s="473"/>
      <c r="J987" s="473"/>
      <c r="K987" s="473"/>
      <c r="L987" s="473"/>
      <c r="M987" s="473"/>
      <c r="N987" s="473"/>
      <c r="O987" s="473"/>
      <c r="P987" s="473"/>
      <c r="Q987" s="473"/>
      <c r="R987" s="473"/>
      <c r="S987" s="473"/>
      <c r="T987" s="473"/>
      <c r="U987" s="473"/>
      <c r="V987" s="473"/>
      <c r="W987" s="473"/>
      <c r="X987" s="473"/>
      <c r="Y987" s="473"/>
      <c r="Z987" s="473"/>
    </row>
    <row r="988" spans="1:26" ht="14.25" customHeight="1" x14ac:dyDescent="0.25">
      <c r="A988" s="473"/>
      <c r="B988" s="473"/>
      <c r="C988" s="473"/>
      <c r="D988" s="473"/>
      <c r="E988" s="473"/>
      <c r="F988" s="473"/>
      <c r="G988" s="473"/>
      <c r="H988" s="473"/>
      <c r="I988" s="473"/>
      <c r="J988" s="473"/>
      <c r="K988" s="473"/>
      <c r="L988" s="473"/>
      <c r="M988" s="473"/>
      <c r="N988" s="473"/>
      <c r="O988" s="473"/>
      <c r="P988" s="473"/>
      <c r="Q988" s="473"/>
      <c r="R988" s="473"/>
      <c r="S988" s="473"/>
      <c r="T988" s="473"/>
      <c r="U988" s="473"/>
      <c r="V988" s="473"/>
      <c r="W988" s="473"/>
      <c r="X988" s="473"/>
      <c r="Y988" s="473"/>
      <c r="Z988" s="473"/>
    </row>
    <row r="989" spans="1:26" ht="14.25" customHeight="1" x14ac:dyDescent="0.25">
      <c r="A989" s="473"/>
      <c r="B989" s="473"/>
      <c r="C989" s="473"/>
      <c r="D989" s="473"/>
      <c r="E989" s="473"/>
      <c r="F989" s="473"/>
      <c r="G989" s="473"/>
      <c r="H989" s="473"/>
      <c r="I989" s="473"/>
      <c r="J989" s="473"/>
      <c r="K989" s="473"/>
      <c r="L989" s="473"/>
      <c r="M989" s="473"/>
      <c r="N989" s="473"/>
      <c r="O989" s="473"/>
      <c r="P989" s="473"/>
      <c r="Q989" s="473"/>
      <c r="R989" s="473"/>
      <c r="S989" s="473"/>
      <c r="T989" s="473"/>
      <c r="U989" s="473"/>
      <c r="V989" s="473"/>
      <c r="W989" s="473"/>
      <c r="X989" s="473"/>
      <c r="Y989" s="473"/>
      <c r="Z989" s="473"/>
    </row>
    <row r="990" spans="1:26" ht="14.25" customHeight="1" x14ac:dyDescent="0.25">
      <c r="A990" s="473"/>
      <c r="B990" s="473"/>
      <c r="C990" s="473"/>
      <c r="D990" s="473"/>
      <c r="E990" s="473"/>
      <c r="F990" s="473"/>
      <c r="G990" s="473"/>
      <c r="H990" s="473"/>
      <c r="I990" s="473"/>
      <c r="J990" s="473"/>
      <c r="K990" s="473"/>
      <c r="L990" s="473"/>
      <c r="M990" s="473"/>
      <c r="N990" s="473"/>
      <c r="O990" s="473"/>
      <c r="P990" s="473"/>
      <c r="Q990" s="473"/>
      <c r="R990" s="473"/>
      <c r="S990" s="473"/>
      <c r="T990" s="473"/>
      <c r="U990" s="473"/>
      <c r="V990" s="473"/>
      <c r="W990" s="473"/>
      <c r="X990" s="473"/>
      <c r="Y990" s="473"/>
      <c r="Z990" s="473"/>
    </row>
    <row r="991" spans="1:26" ht="14.25" customHeight="1" x14ac:dyDescent="0.25">
      <c r="A991" s="473"/>
      <c r="B991" s="473"/>
      <c r="C991" s="473"/>
      <c r="D991" s="473"/>
      <c r="E991" s="473"/>
      <c r="F991" s="473"/>
      <c r="G991" s="473"/>
      <c r="H991" s="473"/>
      <c r="I991" s="473"/>
      <c r="J991" s="473"/>
      <c r="K991" s="473"/>
      <c r="L991" s="473"/>
      <c r="M991" s="473"/>
      <c r="N991" s="473"/>
      <c r="O991" s="473"/>
      <c r="P991" s="473"/>
      <c r="Q991" s="473"/>
      <c r="R991" s="473"/>
      <c r="S991" s="473"/>
      <c r="T991" s="473"/>
      <c r="U991" s="473"/>
      <c r="V991" s="473"/>
      <c r="W991" s="473"/>
      <c r="X991" s="473"/>
      <c r="Y991" s="473"/>
      <c r="Z991" s="473"/>
    </row>
    <row r="992" spans="1:26" ht="14.25" customHeight="1" x14ac:dyDescent="0.25">
      <c r="A992" s="473"/>
      <c r="B992" s="473"/>
      <c r="C992" s="473"/>
      <c r="D992" s="473"/>
      <c r="E992" s="473"/>
      <c r="F992" s="473"/>
      <c r="G992" s="473"/>
      <c r="H992" s="473"/>
      <c r="I992" s="473"/>
      <c r="J992" s="473"/>
      <c r="K992" s="473"/>
      <c r="L992" s="473"/>
      <c r="M992" s="473"/>
      <c r="N992" s="473"/>
      <c r="O992" s="473"/>
      <c r="P992" s="473"/>
      <c r="Q992" s="473"/>
      <c r="R992" s="473"/>
      <c r="S992" s="473"/>
      <c r="T992" s="473"/>
      <c r="U992" s="473"/>
      <c r="V992" s="473"/>
      <c r="W992" s="473"/>
      <c r="X992" s="473"/>
      <c r="Y992" s="473"/>
      <c r="Z992" s="473"/>
    </row>
    <row r="993" spans="1:26" ht="14.25" customHeight="1" x14ac:dyDescent="0.25">
      <c r="A993" s="473"/>
      <c r="B993" s="473"/>
      <c r="C993" s="473"/>
      <c r="D993" s="473"/>
      <c r="E993" s="473"/>
      <c r="F993" s="473"/>
      <c r="G993" s="473"/>
      <c r="H993" s="473"/>
      <c r="I993" s="473"/>
      <c r="J993" s="473"/>
      <c r="K993" s="473"/>
      <c r="L993" s="473"/>
      <c r="M993" s="473"/>
      <c r="N993" s="473"/>
      <c r="O993" s="473"/>
      <c r="P993" s="473"/>
      <c r="Q993" s="473"/>
      <c r="R993" s="473"/>
      <c r="S993" s="473"/>
      <c r="T993" s="473"/>
      <c r="U993" s="473"/>
      <c r="V993" s="473"/>
      <c r="W993" s="473"/>
      <c r="X993" s="473"/>
      <c r="Y993" s="473"/>
      <c r="Z993" s="473"/>
    </row>
    <row r="994" spans="1:26" ht="14.25" customHeight="1" x14ac:dyDescent="0.25">
      <c r="A994" s="473"/>
      <c r="B994" s="473"/>
      <c r="C994" s="473"/>
      <c r="D994" s="473"/>
      <c r="E994" s="473"/>
      <c r="F994" s="473"/>
      <c r="G994" s="473"/>
      <c r="H994" s="473"/>
      <c r="I994" s="473"/>
      <c r="J994" s="473"/>
      <c r="K994" s="473"/>
      <c r="L994" s="473"/>
      <c r="M994" s="473"/>
      <c r="N994" s="473"/>
      <c r="O994" s="473"/>
      <c r="P994" s="473"/>
      <c r="Q994" s="473"/>
      <c r="R994" s="473"/>
      <c r="S994" s="473"/>
      <c r="T994" s="473"/>
      <c r="U994" s="473"/>
      <c r="V994" s="473"/>
      <c r="W994" s="473"/>
      <c r="X994" s="473"/>
      <c r="Y994" s="473"/>
      <c r="Z994" s="473"/>
    </row>
    <row r="995" spans="1:26" ht="14.25" customHeight="1" x14ac:dyDescent="0.25">
      <c r="A995" s="473"/>
      <c r="B995" s="473"/>
      <c r="C995" s="473"/>
      <c r="D995" s="473"/>
      <c r="E995" s="473"/>
      <c r="F995" s="473"/>
      <c r="G995" s="473"/>
      <c r="H995" s="473"/>
      <c r="I995" s="473"/>
      <c r="J995" s="473"/>
      <c r="K995" s="473"/>
      <c r="L995" s="473"/>
      <c r="M995" s="473"/>
      <c r="N995" s="473"/>
      <c r="O995" s="473"/>
      <c r="P995" s="473"/>
      <c r="Q995" s="473"/>
      <c r="R995" s="473"/>
      <c r="S995" s="473"/>
      <c r="T995" s="473"/>
      <c r="U995" s="473"/>
      <c r="V995" s="473"/>
      <c r="W995" s="473"/>
      <c r="X995" s="473"/>
      <c r="Y995" s="473"/>
      <c r="Z995" s="473"/>
    </row>
    <row r="996" spans="1:26" ht="14.25" customHeight="1" x14ac:dyDescent="0.25">
      <c r="A996" s="473"/>
      <c r="B996" s="473"/>
      <c r="C996" s="473"/>
      <c r="D996" s="473"/>
      <c r="E996" s="473"/>
      <c r="F996" s="473"/>
      <c r="G996" s="473"/>
      <c r="H996" s="473"/>
      <c r="I996" s="473"/>
      <c r="J996" s="473"/>
      <c r="K996" s="473"/>
      <c r="L996" s="473"/>
      <c r="M996" s="473"/>
      <c r="N996" s="473"/>
      <c r="O996" s="473"/>
      <c r="P996" s="473"/>
      <c r="Q996" s="473"/>
      <c r="R996" s="473"/>
      <c r="S996" s="473"/>
      <c r="T996" s="473"/>
      <c r="U996" s="473"/>
      <c r="V996" s="473"/>
      <c r="W996" s="473"/>
      <c r="X996" s="473"/>
      <c r="Y996" s="473"/>
      <c r="Z996" s="473"/>
    </row>
    <row r="997" spans="1:26" ht="14.25" customHeight="1" x14ac:dyDescent="0.25">
      <c r="A997" s="473"/>
      <c r="B997" s="473"/>
      <c r="C997" s="473"/>
      <c r="D997" s="473"/>
      <c r="E997" s="473"/>
      <c r="F997" s="473"/>
      <c r="G997" s="473"/>
      <c r="H997" s="473"/>
      <c r="I997" s="473"/>
      <c r="J997" s="473"/>
      <c r="K997" s="473"/>
      <c r="L997" s="473"/>
      <c r="M997" s="473"/>
      <c r="N997" s="473"/>
      <c r="O997" s="473"/>
      <c r="P997" s="473"/>
      <c r="Q997" s="473"/>
      <c r="R997" s="473"/>
      <c r="S997" s="473"/>
      <c r="T997" s="473"/>
      <c r="U997" s="473"/>
      <c r="V997" s="473"/>
      <c r="W997" s="473"/>
      <c r="X997" s="473"/>
      <c r="Y997" s="473"/>
      <c r="Z997" s="473"/>
    </row>
    <row r="998" spans="1:26" ht="14.25" customHeight="1" x14ac:dyDescent="0.25">
      <c r="A998" s="473"/>
      <c r="B998" s="473"/>
      <c r="C998" s="473"/>
      <c r="D998" s="473"/>
      <c r="E998" s="473"/>
      <c r="F998" s="473"/>
      <c r="G998" s="473"/>
      <c r="H998" s="473"/>
      <c r="I998" s="473"/>
      <c r="J998" s="473"/>
      <c r="K998" s="473"/>
      <c r="L998" s="473"/>
      <c r="M998" s="473"/>
      <c r="N998" s="473"/>
      <c r="O998" s="473"/>
      <c r="P998" s="473"/>
      <c r="Q998" s="473"/>
      <c r="R998" s="473"/>
      <c r="S998" s="473"/>
      <c r="T998" s="473"/>
      <c r="U998" s="473"/>
      <c r="V998" s="473"/>
      <c r="W998" s="473"/>
      <c r="X998" s="473"/>
      <c r="Y998" s="473"/>
      <c r="Z998" s="473"/>
    </row>
    <row r="999" spans="1:26" ht="14.25" customHeight="1" x14ac:dyDescent="0.25">
      <c r="A999" s="473"/>
      <c r="B999" s="473"/>
      <c r="C999" s="473"/>
      <c r="D999" s="473"/>
      <c r="E999" s="473"/>
      <c r="F999" s="473"/>
      <c r="G999" s="473"/>
      <c r="H999" s="473"/>
      <c r="I999" s="473"/>
      <c r="J999" s="473"/>
      <c r="K999" s="473"/>
      <c r="L999" s="473"/>
      <c r="M999" s="473"/>
      <c r="N999" s="473"/>
      <c r="O999" s="473"/>
      <c r="P999" s="473"/>
      <c r="Q999" s="473"/>
      <c r="R999" s="473"/>
      <c r="S999" s="473"/>
      <c r="T999" s="473"/>
      <c r="U999" s="473"/>
      <c r="V999" s="473"/>
      <c r="W999" s="473"/>
      <c r="X999" s="473"/>
      <c r="Y999" s="473"/>
      <c r="Z999" s="473"/>
    </row>
    <row r="1000" spans="1:26" ht="14.25" customHeight="1" x14ac:dyDescent="0.25">
      <c r="A1000" s="473"/>
      <c r="B1000" s="473"/>
      <c r="C1000" s="473"/>
      <c r="D1000" s="473"/>
      <c r="E1000" s="473"/>
      <c r="F1000" s="473"/>
      <c r="G1000" s="473"/>
      <c r="H1000" s="473"/>
      <c r="I1000" s="473"/>
      <c r="J1000" s="473"/>
      <c r="K1000" s="473"/>
      <c r="L1000" s="473"/>
      <c r="M1000" s="473"/>
      <c r="N1000" s="473"/>
      <c r="O1000" s="473"/>
      <c r="P1000" s="473"/>
      <c r="Q1000" s="473"/>
      <c r="R1000" s="473"/>
      <c r="S1000" s="473"/>
      <c r="T1000" s="473"/>
      <c r="U1000" s="473"/>
      <c r="V1000" s="473"/>
      <c r="W1000" s="473"/>
      <c r="X1000" s="473"/>
      <c r="Y1000" s="473"/>
      <c r="Z1000" s="473"/>
    </row>
  </sheetData>
  <mergeCells count="97">
    <mergeCell ref="B92:B93"/>
    <mergeCell ref="B94:B96"/>
    <mergeCell ref="B98:B101"/>
    <mergeCell ref="A102:A105"/>
    <mergeCell ref="B102:B105"/>
    <mergeCell ref="B81:B83"/>
    <mergeCell ref="B84:B85"/>
    <mergeCell ref="B86:B87"/>
    <mergeCell ref="B88:B89"/>
    <mergeCell ref="B90:B91"/>
    <mergeCell ref="B64:B66"/>
    <mergeCell ref="B67:B69"/>
    <mergeCell ref="B71:B74"/>
    <mergeCell ref="B76:B77"/>
    <mergeCell ref="B78:B80"/>
    <mergeCell ref="B34:B36"/>
    <mergeCell ref="B39:B40"/>
    <mergeCell ref="A41:A42"/>
    <mergeCell ref="B41:B42"/>
    <mergeCell ref="B61:B63"/>
    <mergeCell ref="B26:B27"/>
    <mergeCell ref="E26:E27"/>
    <mergeCell ref="B28:B29"/>
    <mergeCell ref="E28:E29"/>
    <mergeCell ref="E31:E33"/>
    <mergeCell ref="B31:B33"/>
    <mergeCell ref="B15:B16"/>
    <mergeCell ref="E15:E16"/>
    <mergeCell ref="B17:B18"/>
    <mergeCell ref="B21:B22"/>
    <mergeCell ref="B23:B24"/>
    <mergeCell ref="E23:E24"/>
    <mergeCell ref="E17:E18"/>
    <mergeCell ref="E21:E22"/>
    <mergeCell ref="A8:B8"/>
    <mergeCell ref="A9:B9"/>
    <mergeCell ref="A10:B10"/>
    <mergeCell ref="A13:E13"/>
    <mergeCell ref="B14:E14"/>
    <mergeCell ref="A1:E1"/>
    <mergeCell ref="A2:E2"/>
    <mergeCell ref="A5:B5"/>
    <mergeCell ref="A6:B6"/>
    <mergeCell ref="A7:B7"/>
    <mergeCell ref="A163:B163"/>
    <mergeCell ref="B140:B142"/>
    <mergeCell ref="B144:B146"/>
    <mergeCell ref="B147:B148"/>
    <mergeCell ref="B149:B151"/>
    <mergeCell ref="B152:B153"/>
    <mergeCell ref="B154:B156"/>
    <mergeCell ref="B157:B159"/>
    <mergeCell ref="A160:A161"/>
    <mergeCell ref="B160:B161"/>
    <mergeCell ref="C160:C161"/>
    <mergeCell ref="D160:D161"/>
    <mergeCell ref="E160:E161"/>
    <mergeCell ref="E149:E151"/>
    <mergeCell ref="E152:E153"/>
    <mergeCell ref="E154:E156"/>
    <mergeCell ref="E157:E159"/>
    <mergeCell ref="B120:B122"/>
    <mergeCell ref="B123:B126"/>
    <mergeCell ref="B133:B135"/>
    <mergeCell ref="E133:E135"/>
    <mergeCell ref="B136:B139"/>
    <mergeCell ref="E136:E139"/>
    <mergeCell ref="E120:E122"/>
    <mergeCell ref="E140:E142"/>
    <mergeCell ref="E144:E146"/>
    <mergeCell ref="E147:E148"/>
    <mergeCell ref="E123:E126"/>
    <mergeCell ref="E127:E132"/>
    <mergeCell ref="E34:E36"/>
    <mergeCell ref="E37:E38"/>
    <mergeCell ref="E39:E40"/>
    <mergeCell ref="E84:E85"/>
    <mergeCell ref="E86:E87"/>
    <mergeCell ref="E41:E42"/>
    <mergeCell ref="E43:E47"/>
    <mergeCell ref="E48:E53"/>
    <mergeCell ref="E54:E58"/>
    <mergeCell ref="E110:E118"/>
    <mergeCell ref="E61:E63"/>
    <mergeCell ref="E64:E66"/>
    <mergeCell ref="E67:E69"/>
    <mergeCell ref="E71:E74"/>
    <mergeCell ref="E76:E77"/>
    <mergeCell ref="E78:E80"/>
    <mergeCell ref="E81:E83"/>
    <mergeCell ref="E102:E105"/>
    <mergeCell ref="E106:E109"/>
    <mergeCell ref="E88:E89"/>
    <mergeCell ref="E90:E91"/>
    <mergeCell ref="E92:E93"/>
    <mergeCell ref="E94:E96"/>
    <mergeCell ref="E98:E101"/>
  </mergeCells>
  <printOptions horizontalCentered="1"/>
  <pageMargins left="0.261811024" right="0.31496062992126" top="0.24803149599999999" bottom="0.78543307100000004" header="0" footer="0"/>
  <pageSetup paperSize="5" scale="8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Q1000"/>
  <sheetViews>
    <sheetView topLeftCell="A17" zoomScale="75" zoomScaleNormal="75" workbookViewId="0">
      <selection activeCell="AC167" sqref="AC167"/>
    </sheetView>
  </sheetViews>
  <sheetFormatPr defaultColWidth="12.6640625" defaultRowHeight="15" customHeight="1" x14ac:dyDescent="0.25"/>
  <cols>
    <col min="1" max="1" width="2.33203125" customWidth="1"/>
    <col min="2" max="2" width="2.109375" customWidth="1"/>
    <col min="3" max="3" width="17" customWidth="1"/>
    <col min="4" max="4" width="26.109375" style="811" customWidth="1"/>
    <col min="5" max="5" width="28.109375" customWidth="1"/>
    <col min="6" max="6" width="11.88671875" customWidth="1"/>
    <col min="7" max="7" width="4.33203125" customWidth="1"/>
    <col min="8" max="17" width="4.109375" customWidth="1"/>
    <col min="18" max="18" width="4.6640625" customWidth="1"/>
    <col min="19" max="37" width="4.109375" customWidth="1"/>
    <col min="38" max="38" width="2.33203125" customWidth="1"/>
    <col min="39" max="39" width="0.88671875" customWidth="1"/>
    <col min="40" max="43" width="9.109375" customWidth="1"/>
  </cols>
  <sheetData>
    <row r="1" spans="1:43" ht="17.25" customHeight="1" x14ac:dyDescent="0.25">
      <c r="A1" s="1199" t="s">
        <v>1718</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519"/>
      <c r="AO1" s="519"/>
      <c r="AP1" s="519"/>
      <c r="AQ1" s="519"/>
    </row>
    <row r="2" spans="1:43" ht="17.25" customHeight="1" x14ac:dyDescent="0.25">
      <c r="A2" s="1199" t="s">
        <v>1029</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518"/>
      <c r="AN2" s="519"/>
      <c r="AO2" s="519"/>
      <c r="AP2" s="519"/>
      <c r="AQ2" s="519"/>
    </row>
    <row r="3" spans="1:43" ht="17.25" customHeight="1" x14ac:dyDescent="0.25">
      <c r="A3" s="518"/>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9"/>
      <c r="AO3" s="519"/>
      <c r="AP3" s="519"/>
      <c r="AQ3" s="519"/>
    </row>
    <row r="4" spans="1:43" ht="17.25" customHeight="1" x14ac:dyDescent="0.25">
      <c r="A4" s="518"/>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9"/>
      <c r="AO4" s="519"/>
      <c r="AP4" s="519"/>
      <c r="AQ4" s="519"/>
    </row>
    <row r="5" spans="1:43" ht="14.25" customHeight="1" x14ac:dyDescent="0.25">
      <c r="A5" s="520"/>
      <c r="B5" s="521"/>
      <c r="C5" s="521"/>
      <c r="D5" s="693"/>
      <c r="E5" s="521"/>
      <c r="F5" s="522"/>
      <c r="G5" s="521"/>
      <c r="H5" s="1180"/>
      <c r="I5" s="869"/>
      <c r="J5" s="869"/>
      <c r="K5" s="869"/>
      <c r="L5" s="869"/>
      <c r="M5" s="869"/>
      <c r="N5" s="869"/>
      <c r="O5" s="1200"/>
      <c r="P5" s="1200"/>
      <c r="Q5" s="869"/>
      <c r="R5" s="869"/>
      <c r="S5" s="870"/>
      <c r="T5" s="1201"/>
      <c r="U5" s="869"/>
      <c r="V5" s="869"/>
      <c r="W5" s="1200"/>
      <c r="X5" s="1200"/>
      <c r="Y5" s="1200"/>
      <c r="Z5" s="1200"/>
      <c r="AA5" s="869"/>
      <c r="AB5" s="869"/>
      <c r="AC5" s="870"/>
      <c r="AD5" s="1201"/>
      <c r="AE5" s="869"/>
      <c r="AF5" s="869"/>
      <c r="AG5" s="869"/>
      <c r="AH5" s="869"/>
      <c r="AI5" s="1200"/>
      <c r="AJ5" s="869"/>
      <c r="AK5" s="870"/>
      <c r="AL5" s="519"/>
      <c r="AM5" s="519"/>
      <c r="AN5" s="519"/>
      <c r="AO5" s="519"/>
      <c r="AP5" s="519"/>
      <c r="AQ5" s="519"/>
    </row>
    <row r="6" spans="1:43" ht="19.5" customHeight="1" x14ac:dyDescent="0.25">
      <c r="A6" s="519"/>
      <c r="B6" s="519"/>
      <c r="C6" s="523"/>
      <c r="D6" s="800"/>
      <c r="E6" s="524"/>
      <c r="F6" s="1202" t="s">
        <v>1030</v>
      </c>
      <c r="G6" s="1203" t="s">
        <v>2326</v>
      </c>
      <c r="H6" s="1203" t="s">
        <v>2327</v>
      </c>
      <c r="I6" s="1203" t="s">
        <v>2328</v>
      </c>
      <c r="J6" s="1203" t="s">
        <v>2329</v>
      </c>
      <c r="K6" s="1203" t="s">
        <v>2330</v>
      </c>
      <c r="L6" s="1203" t="s">
        <v>2331</v>
      </c>
      <c r="M6" s="1203" t="s">
        <v>2332</v>
      </c>
      <c r="N6" s="1203" t="s">
        <v>2333</v>
      </c>
      <c r="O6" s="1203" t="s">
        <v>2334</v>
      </c>
      <c r="P6" s="1203" t="s">
        <v>2335</v>
      </c>
      <c r="Q6" s="1203" t="s">
        <v>2336</v>
      </c>
      <c r="R6" s="1203" t="s">
        <v>2337</v>
      </c>
      <c r="S6" s="1203" t="s">
        <v>2338</v>
      </c>
      <c r="T6" s="1155" t="s">
        <v>2326</v>
      </c>
      <c r="U6" s="1155" t="s">
        <v>2327</v>
      </c>
      <c r="V6" s="1155" t="s">
        <v>2328</v>
      </c>
      <c r="W6" s="1155" t="s">
        <v>2339</v>
      </c>
      <c r="X6" s="1155" t="s">
        <v>2340</v>
      </c>
      <c r="Y6" s="1155" t="s">
        <v>2330</v>
      </c>
      <c r="Z6" s="1155" t="s">
        <v>2331</v>
      </c>
      <c r="AA6" s="1155" t="s">
        <v>2333</v>
      </c>
      <c r="AB6" s="1155" t="s">
        <v>2334</v>
      </c>
      <c r="AC6" s="1155" t="s">
        <v>2335</v>
      </c>
      <c r="AD6" s="1158" t="s">
        <v>2346</v>
      </c>
      <c r="AE6" s="1158" t="s">
        <v>2347</v>
      </c>
      <c r="AF6" s="1158" t="s">
        <v>2348</v>
      </c>
      <c r="AG6" s="1158" t="s">
        <v>2349</v>
      </c>
      <c r="AH6" s="1158" t="s">
        <v>2350</v>
      </c>
      <c r="AI6" s="1158" t="s">
        <v>2351</v>
      </c>
      <c r="AJ6" s="1158" t="s">
        <v>2352</v>
      </c>
      <c r="AK6" s="1158" t="s">
        <v>2353</v>
      </c>
      <c r="AL6" s="1188"/>
      <c r="AM6" s="519"/>
      <c r="AN6" s="1189" t="s">
        <v>104</v>
      </c>
      <c r="AO6" s="1192" t="s">
        <v>107</v>
      </c>
      <c r="AP6" s="1195" t="s">
        <v>110</v>
      </c>
      <c r="AQ6" s="519"/>
    </row>
    <row r="7" spans="1:43" ht="19.5" customHeight="1" x14ac:dyDescent="0.25">
      <c r="A7" s="519"/>
      <c r="B7" s="519"/>
      <c r="C7" s="523"/>
      <c r="D7" s="800"/>
      <c r="E7" s="524"/>
      <c r="F7" s="866"/>
      <c r="G7" s="1204"/>
      <c r="H7" s="1204"/>
      <c r="I7" s="1204"/>
      <c r="J7" s="1204"/>
      <c r="K7" s="1204"/>
      <c r="L7" s="1204"/>
      <c r="M7" s="1204"/>
      <c r="N7" s="1204"/>
      <c r="O7" s="1204"/>
      <c r="P7" s="1204"/>
      <c r="Q7" s="1204"/>
      <c r="R7" s="1204"/>
      <c r="S7" s="1204"/>
      <c r="T7" s="1156"/>
      <c r="U7" s="1156"/>
      <c r="V7" s="1156"/>
      <c r="W7" s="1156"/>
      <c r="X7" s="1156"/>
      <c r="Y7" s="1156"/>
      <c r="Z7" s="1156"/>
      <c r="AA7" s="1156"/>
      <c r="AB7" s="1156"/>
      <c r="AC7" s="1156"/>
      <c r="AD7" s="1159"/>
      <c r="AE7" s="1159"/>
      <c r="AF7" s="1159"/>
      <c r="AG7" s="1159"/>
      <c r="AH7" s="1159"/>
      <c r="AI7" s="1159"/>
      <c r="AJ7" s="1159"/>
      <c r="AK7" s="1159"/>
      <c r="AL7" s="866"/>
      <c r="AM7" s="519"/>
      <c r="AN7" s="1190"/>
      <c r="AO7" s="1193"/>
      <c r="AP7" s="1196"/>
      <c r="AQ7" s="519"/>
    </row>
    <row r="8" spans="1:43" ht="19.5" customHeight="1" x14ac:dyDescent="0.25">
      <c r="A8" s="519"/>
      <c r="B8" s="519"/>
      <c r="C8" s="525" t="s">
        <v>1032</v>
      </c>
      <c r="D8" s="801" t="s">
        <v>107</v>
      </c>
      <c r="E8" s="524"/>
      <c r="F8" s="866"/>
      <c r="G8" s="1204"/>
      <c r="H8" s="1204"/>
      <c r="I8" s="1204"/>
      <c r="J8" s="1204"/>
      <c r="K8" s="1204"/>
      <c r="L8" s="1204"/>
      <c r="M8" s="1204"/>
      <c r="N8" s="1204"/>
      <c r="O8" s="1204"/>
      <c r="P8" s="1204"/>
      <c r="Q8" s="1204"/>
      <c r="R8" s="1204"/>
      <c r="S8" s="1204"/>
      <c r="T8" s="1156"/>
      <c r="U8" s="1156"/>
      <c r="V8" s="1156"/>
      <c r="W8" s="1156"/>
      <c r="X8" s="1156"/>
      <c r="Y8" s="1156"/>
      <c r="Z8" s="1156"/>
      <c r="AA8" s="1156"/>
      <c r="AB8" s="1156"/>
      <c r="AC8" s="1156"/>
      <c r="AD8" s="1159"/>
      <c r="AE8" s="1159"/>
      <c r="AF8" s="1159"/>
      <c r="AG8" s="1159"/>
      <c r="AH8" s="1159"/>
      <c r="AI8" s="1159"/>
      <c r="AJ8" s="1159"/>
      <c r="AK8" s="1159"/>
      <c r="AL8" s="866"/>
      <c r="AM8" s="519"/>
      <c r="AN8" s="1190"/>
      <c r="AO8" s="1193"/>
      <c r="AP8" s="1196"/>
      <c r="AQ8" s="519"/>
    </row>
    <row r="9" spans="1:43" ht="19.5" customHeight="1" x14ac:dyDescent="0.25">
      <c r="A9" s="519"/>
      <c r="B9" s="519"/>
      <c r="C9" s="525" t="s">
        <v>1034</v>
      </c>
      <c r="D9" s="801" t="s">
        <v>2345</v>
      </c>
      <c r="E9" s="524"/>
      <c r="F9" s="866"/>
      <c r="G9" s="1204"/>
      <c r="H9" s="1204"/>
      <c r="I9" s="1204"/>
      <c r="J9" s="1204"/>
      <c r="K9" s="1204"/>
      <c r="L9" s="1204"/>
      <c r="M9" s="1204"/>
      <c r="N9" s="1204"/>
      <c r="O9" s="1204"/>
      <c r="P9" s="1204"/>
      <c r="Q9" s="1204"/>
      <c r="R9" s="1204"/>
      <c r="S9" s="1204"/>
      <c r="T9" s="1156"/>
      <c r="U9" s="1156"/>
      <c r="V9" s="1156"/>
      <c r="W9" s="1156"/>
      <c r="X9" s="1156"/>
      <c r="Y9" s="1156"/>
      <c r="Z9" s="1156"/>
      <c r="AA9" s="1156"/>
      <c r="AB9" s="1156"/>
      <c r="AC9" s="1156"/>
      <c r="AD9" s="1159"/>
      <c r="AE9" s="1159"/>
      <c r="AF9" s="1159"/>
      <c r="AG9" s="1159"/>
      <c r="AH9" s="1159"/>
      <c r="AI9" s="1159"/>
      <c r="AJ9" s="1159"/>
      <c r="AK9" s="1159"/>
      <c r="AL9" s="866"/>
      <c r="AM9" s="519"/>
      <c r="AN9" s="1190"/>
      <c r="AO9" s="1193"/>
      <c r="AP9" s="1196"/>
      <c r="AQ9" s="519"/>
    </row>
    <row r="10" spans="1:43" ht="19.5" customHeight="1" x14ac:dyDescent="0.25">
      <c r="A10" s="519"/>
      <c r="B10" s="519"/>
      <c r="C10" s="519"/>
      <c r="D10" s="802"/>
      <c r="E10" s="527"/>
      <c r="F10" s="866"/>
      <c r="G10" s="1204"/>
      <c r="H10" s="1204"/>
      <c r="I10" s="1204"/>
      <c r="J10" s="1204"/>
      <c r="K10" s="1204"/>
      <c r="L10" s="1204"/>
      <c r="M10" s="1204"/>
      <c r="N10" s="1204"/>
      <c r="O10" s="1204"/>
      <c r="P10" s="1204"/>
      <c r="Q10" s="1204"/>
      <c r="R10" s="1204"/>
      <c r="S10" s="1204"/>
      <c r="T10" s="1156"/>
      <c r="U10" s="1156"/>
      <c r="V10" s="1156"/>
      <c r="W10" s="1156"/>
      <c r="X10" s="1156"/>
      <c r="Y10" s="1156"/>
      <c r="Z10" s="1156"/>
      <c r="AA10" s="1156"/>
      <c r="AB10" s="1156"/>
      <c r="AC10" s="1156"/>
      <c r="AD10" s="1159"/>
      <c r="AE10" s="1159"/>
      <c r="AF10" s="1159"/>
      <c r="AG10" s="1159"/>
      <c r="AH10" s="1159"/>
      <c r="AI10" s="1159"/>
      <c r="AJ10" s="1159"/>
      <c r="AK10" s="1159"/>
      <c r="AL10" s="866"/>
      <c r="AM10" s="519"/>
      <c r="AN10" s="1190"/>
      <c r="AO10" s="1193"/>
      <c r="AP10" s="1196"/>
      <c r="AQ10" s="519"/>
    </row>
    <row r="11" spans="1:43" ht="19.5" customHeight="1" x14ac:dyDescent="0.25">
      <c r="A11" s="1021"/>
      <c r="B11" s="864"/>
      <c r="C11" s="1022"/>
      <c r="D11" s="864"/>
      <c r="E11" s="54"/>
      <c r="F11" s="867"/>
      <c r="G11" s="1205"/>
      <c r="H11" s="1205"/>
      <c r="I11" s="1205"/>
      <c r="J11" s="1205"/>
      <c r="K11" s="1205"/>
      <c r="L11" s="1205"/>
      <c r="M11" s="1205"/>
      <c r="N11" s="1205"/>
      <c r="O11" s="1205"/>
      <c r="P11" s="1205"/>
      <c r="Q11" s="1205"/>
      <c r="R11" s="1205"/>
      <c r="S11" s="1205"/>
      <c r="T11" s="1157"/>
      <c r="U11" s="1157"/>
      <c r="V11" s="1157"/>
      <c r="W11" s="1157"/>
      <c r="X11" s="1157"/>
      <c r="Y11" s="1157"/>
      <c r="Z11" s="1157"/>
      <c r="AA11" s="1157"/>
      <c r="AB11" s="1157"/>
      <c r="AC11" s="1157"/>
      <c r="AD11" s="1160"/>
      <c r="AE11" s="1160"/>
      <c r="AF11" s="1160"/>
      <c r="AG11" s="1160"/>
      <c r="AH11" s="1160"/>
      <c r="AI11" s="1160"/>
      <c r="AJ11" s="1160"/>
      <c r="AK11" s="1160"/>
      <c r="AL11" s="867"/>
      <c r="AM11" s="519"/>
      <c r="AN11" s="1191"/>
      <c r="AO11" s="1194"/>
      <c r="AP11" s="1197"/>
      <c r="AQ11" s="519"/>
    </row>
    <row r="12" spans="1:43" ht="19.5" customHeight="1" x14ac:dyDescent="0.25">
      <c r="A12" s="1198" t="s">
        <v>1</v>
      </c>
      <c r="B12" s="923"/>
      <c r="C12" s="1198" t="s">
        <v>1043</v>
      </c>
      <c r="D12" s="923"/>
      <c r="E12" s="528"/>
      <c r="F12" s="528"/>
      <c r="G12" s="529"/>
      <c r="H12" s="1198" t="s">
        <v>1046</v>
      </c>
      <c r="I12" s="922"/>
      <c r="J12" s="922"/>
      <c r="K12" s="922"/>
      <c r="L12" s="922"/>
      <c r="M12" s="922"/>
      <c r="N12" s="922"/>
      <c r="O12" s="1164"/>
      <c r="P12" s="1164"/>
      <c r="Q12" s="922"/>
      <c r="R12" s="922"/>
      <c r="S12" s="922"/>
      <c r="T12" s="922"/>
      <c r="U12" s="922"/>
      <c r="V12" s="922"/>
      <c r="W12" s="1164"/>
      <c r="X12" s="1164"/>
      <c r="Y12" s="1164"/>
      <c r="Z12" s="1164"/>
      <c r="AA12" s="922"/>
      <c r="AB12" s="922"/>
      <c r="AC12" s="922"/>
      <c r="AD12" s="922"/>
      <c r="AE12" s="922"/>
      <c r="AF12" s="922"/>
      <c r="AG12" s="922"/>
      <c r="AH12" s="922"/>
      <c r="AI12" s="1164"/>
      <c r="AJ12" s="922"/>
      <c r="AK12" s="922"/>
      <c r="AL12" s="913"/>
      <c r="AM12" s="530"/>
      <c r="AN12" s="519"/>
      <c r="AO12" s="519"/>
      <c r="AP12" s="519"/>
      <c r="AQ12" s="519"/>
    </row>
    <row r="13" spans="1:43" ht="19.5" customHeight="1" x14ac:dyDescent="0.25">
      <c r="A13" s="440"/>
      <c r="B13" s="440"/>
      <c r="C13" s="531" t="s">
        <v>1037</v>
      </c>
      <c r="D13" s="440"/>
      <c r="E13" s="440"/>
      <c r="F13" s="532"/>
      <c r="G13" s="533"/>
      <c r="H13" s="533"/>
      <c r="I13" s="533"/>
      <c r="J13" s="533"/>
      <c r="K13" s="533"/>
      <c r="L13" s="533"/>
      <c r="M13" s="533"/>
      <c r="N13" s="533"/>
      <c r="O13" s="533"/>
      <c r="P13" s="533"/>
      <c r="Q13" s="533"/>
      <c r="R13" s="533"/>
      <c r="S13" s="533"/>
      <c r="T13" s="533"/>
      <c r="U13" s="533"/>
      <c r="V13" s="533"/>
      <c r="W13" s="533"/>
      <c r="X13" s="533"/>
      <c r="Y13" s="533"/>
      <c r="Z13" s="533"/>
      <c r="AA13" s="533"/>
      <c r="AB13" s="534"/>
      <c r="AC13" s="533"/>
      <c r="AD13" s="533"/>
      <c r="AE13" s="533"/>
      <c r="AF13" s="533"/>
      <c r="AG13" s="533"/>
      <c r="AH13" s="533"/>
      <c r="AI13" s="533"/>
      <c r="AJ13" s="533"/>
      <c r="AK13" s="533"/>
      <c r="AL13" s="535"/>
      <c r="AM13" s="530"/>
      <c r="AN13" s="519">
        <f>SUM(G13:S13)</f>
        <v>0</v>
      </c>
      <c r="AO13" s="519">
        <f>SUM(T13:AC13)</f>
        <v>0</v>
      </c>
      <c r="AP13" s="519">
        <f>SUM(AD13:AK13)</f>
        <v>0</v>
      </c>
      <c r="AQ13" s="519"/>
    </row>
    <row r="14" spans="1:43" ht="19.5" customHeight="1" x14ac:dyDescent="0.25">
      <c r="A14" s="440"/>
      <c r="B14" s="440"/>
      <c r="C14" s="531" t="s">
        <v>1039</v>
      </c>
      <c r="D14" s="440"/>
      <c r="E14" s="440"/>
      <c r="F14" s="532"/>
      <c r="G14" s="532"/>
      <c r="H14" s="532"/>
      <c r="I14" s="532"/>
      <c r="J14" s="536"/>
      <c r="K14" s="532"/>
      <c r="L14" s="532"/>
      <c r="M14" s="532"/>
      <c r="N14" s="532"/>
      <c r="O14" s="532"/>
      <c r="P14" s="532"/>
      <c r="Q14" s="532"/>
      <c r="R14" s="532"/>
      <c r="S14" s="532"/>
      <c r="T14" s="532"/>
      <c r="U14" s="532"/>
      <c r="V14" s="532"/>
      <c r="W14" s="532"/>
      <c r="X14" s="532"/>
      <c r="Y14" s="532"/>
      <c r="Z14" s="532"/>
      <c r="AA14" s="532"/>
      <c r="AB14" s="537"/>
      <c r="AC14" s="537"/>
      <c r="AD14" s="537"/>
      <c r="AE14" s="532"/>
      <c r="AF14" s="532"/>
      <c r="AG14" s="532"/>
      <c r="AH14" s="532"/>
      <c r="AI14" s="532"/>
      <c r="AJ14" s="532"/>
      <c r="AK14" s="532"/>
      <c r="AL14" s="535"/>
      <c r="AM14" s="530"/>
      <c r="AN14" s="519">
        <f>SUM(G14:S14)</f>
        <v>0</v>
      </c>
      <c r="AO14" s="519">
        <f t="shared" ref="AO14:AO15" si="0">SUM(T14:AC14)</f>
        <v>0</v>
      </c>
      <c r="AP14" s="519">
        <f t="shared" ref="AP14:AP15" si="1">SUM(AD14:AK14)</f>
        <v>0</v>
      </c>
      <c r="AQ14" s="519"/>
    </row>
    <row r="15" spans="1:43" ht="19.5" customHeight="1" x14ac:dyDescent="0.25">
      <c r="A15" s="440"/>
      <c r="B15" s="440"/>
      <c r="C15" s="531" t="s">
        <v>1041</v>
      </c>
      <c r="D15" s="440"/>
      <c r="E15" s="440"/>
      <c r="F15" s="532"/>
      <c r="G15" s="533"/>
      <c r="H15" s="533"/>
      <c r="I15" s="533"/>
      <c r="J15" s="533"/>
      <c r="K15" s="533"/>
      <c r="L15" s="533"/>
      <c r="M15" s="533"/>
      <c r="N15" s="533"/>
      <c r="O15" s="533"/>
      <c r="P15" s="533"/>
      <c r="Q15" s="533"/>
      <c r="R15" s="533"/>
      <c r="S15" s="533"/>
      <c r="T15" s="533"/>
      <c r="U15" s="533"/>
      <c r="V15" s="533"/>
      <c r="W15" s="533"/>
      <c r="X15" s="533"/>
      <c r="Y15" s="533"/>
      <c r="Z15" s="533"/>
      <c r="AA15" s="533"/>
      <c r="AB15" s="534"/>
      <c r="AC15" s="533"/>
      <c r="AD15" s="533"/>
      <c r="AE15" s="533"/>
      <c r="AF15" s="533"/>
      <c r="AG15" s="533"/>
      <c r="AH15" s="533"/>
      <c r="AI15" s="533"/>
      <c r="AJ15" s="533"/>
      <c r="AK15" s="533"/>
      <c r="AL15" s="535"/>
      <c r="AM15" s="530"/>
      <c r="AN15" s="519">
        <f t="shared" ref="AN15" si="2">SUM(G15:S15)</f>
        <v>0</v>
      </c>
      <c r="AO15" s="519">
        <f t="shared" si="0"/>
        <v>0</v>
      </c>
      <c r="AP15" s="519">
        <f t="shared" si="1"/>
        <v>0</v>
      </c>
      <c r="AQ15" s="519"/>
    </row>
    <row r="16" spans="1:43" ht="30.75" customHeight="1" x14ac:dyDescent="0.25">
      <c r="A16" s="215"/>
      <c r="B16" s="278"/>
      <c r="C16" s="538"/>
      <c r="D16" s="278"/>
      <c r="E16" s="278" t="s">
        <v>1044</v>
      </c>
      <c r="F16" s="539" t="s">
        <v>1045</v>
      </c>
      <c r="G16" s="278">
        <v>1</v>
      </c>
      <c r="H16" s="278">
        <v>2</v>
      </c>
      <c r="I16" s="278">
        <v>3</v>
      </c>
      <c r="J16" s="278">
        <v>4</v>
      </c>
      <c r="K16" s="278">
        <v>5</v>
      </c>
      <c r="L16" s="278">
        <v>6</v>
      </c>
      <c r="M16" s="278">
        <v>7</v>
      </c>
      <c r="N16" s="278">
        <v>8</v>
      </c>
      <c r="O16" s="278">
        <v>9</v>
      </c>
      <c r="P16" s="278">
        <v>10</v>
      </c>
      <c r="Q16" s="278">
        <v>11</v>
      </c>
      <c r="R16" s="278">
        <v>12</v>
      </c>
      <c r="S16" s="278">
        <v>13</v>
      </c>
      <c r="T16" s="278">
        <v>14</v>
      </c>
      <c r="U16" s="278">
        <v>15</v>
      </c>
      <c r="V16" s="278">
        <v>16</v>
      </c>
      <c r="W16" s="278">
        <v>17</v>
      </c>
      <c r="X16" s="278">
        <v>18</v>
      </c>
      <c r="Y16" s="278">
        <v>19</v>
      </c>
      <c r="Z16" s="278">
        <v>20</v>
      </c>
      <c r="AA16" s="278">
        <v>21</v>
      </c>
      <c r="AB16" s="278">
        <v>22</v>
      </c>
      <c r="AC16" s="278">
        <v>23</v>
      </c>
      <c r="AD16" s="278">
        <v>24</v>
      </c>
      <c r="AE16" s="278">
        <v>25</v>
      </c>
      <c r="AF16" s="278">
        <v>26</v>
      </c>
      <c r="AG16" s="278">
        <v>27</v>
      </c>
      <c r="AH16" s="278">
        <v>28</v>
      </c>
      <c r="AI16" s="278">
        <v>29</v>
      </c>
      <c r="AJ16" s="278">
        <v>30</v>
      </c>
      <c r="AK16" s="278">
        <v>31</v>
      </c>
      <c r="AL16" s="215"/>
      <c r="AM16" s="230"/>
      <c r="AN16" s="203"/>
      <c r="AO16" s="203"/>
      <c r="AP16" s="203"/>
      <c r="AQ16" s="203"/>
    </row>
    <row r="17" spans="1:43" ht="30.75" customHeight="1" x14ac:dyDescent="0.25">
      <c r="A17" s="540"/>
      <c r="B17" s="541" t="s">
        <v>1033</v>
      </c>
      <c r="C17" s="542" t="s">
        <v>1062</v>
      </c>
      <c r="D17" s="543"/>
      <c r="E17" s="544"/>
      <c r="F17" s="545"/>
      <c r="G17" s="544"/>
      <c r="H17" s="544"/>
      <c r="I17" s="544"/>
      <c r="J17" s="544"/>
      <c r="K17" s="544"/>
      <c r="L17" s="544"/>
      <c r="M17" s="544"/>
      <c r="N17" s="544"/>
      <c r="O17" s="786"/>
      <c r="P17" s="786"/>
      <c r="Q17" s="544"/>
      <c r="R17" s="544"/>
      <c r="S17" s="544"/>
      <c r="T17" s="544"/>
      <c r="U17" s="544"/>
      <c r="V17" s="544"/>
      <c r="W17" s="786"/>
      <c r="X17" s="786"/>
      <c r="Y17" s="786"/>
      <c r="Z17" s="786"/>
      <c r="AA17" s="544"/>
      <c r="AB17" s="544"/>
      <c r="AC17" s="544"/>
      <c r="AD17" s="544"/>
      <c r="AE17" s="544"/>
      <c r="AF17" s="544"/>
      <c r="AG17" s="544"/>
      <c r="AH17" s="544"/>
      <c r="AI17" s="786"/>
      <c r="AJ17" s="544"/>
      <c r="AK17" s="546"/>
      <c r="AL17" s="290"/>
      <c r="AM17" s="230"/>
      <c r="AN17" s="203"/>
      <c r="AO17" s="203"/>
      <c r="AP17" s="203"/>
      <c r="AQ17" s="203"/>
    </row>
    <row r="18" spans="1:43" ht="19.5" customHeight="1" x14ac:dyDescent="0.25">
      <c r="A18" s="1023" t="s">
        <v>1047</v>
      </c>
      <c r="B18" s="870"/>
      <c r="C18" s="547" t="s">
        <v>1334</v>
      </c>
      <c r="D18" s="557"/>
      <c r="E18" s="549"/>
      <c r="F18" s="550"/>
      <c r="G18" s="227"/>
      <c r="H18" s="227"/>
      <c r="I18" s="227"/>
      <c r="J18" s="227"/>
      <c r="K18" s="227"/>
      <c r="L18" s="227"/>
      <c r="M18" s="227"/>
      <c r="N18" s="227"/>
      <c r="O18" s="787"/>
      <c r="P18" s="787"/>
      <c r="Q18" s="227"/>
      <c r="R18" s="227"/>
      <c r="S18" s="227"/>
      <c r="T18" s="227"/>
      <c r="U18" s="227"/>
      <c r="V18" s="227"/>
      <c r="W18" s="787"/>
      <c r="X18" s="787"/>
      <c r="Y18" s="787"/>
      <c r="Z18" s="787"/>
      <c r="AA18" s="227"/>
      <c r="AB18" s="227"/>
      <c r="AC18" s="227"/>
      <c r="AD18" s="227"/>
      <c r="AE18" s="227"/>
      <c r="AF18" s="227"/>
      <c r="AG18" s="227"/>
      <c r="AH18" s="227"/>
      <c r="AI18" s="787"/>
      <c r="AJ18" s="227"/>
      <c r="AK18" s="551"/>
      <c r="AL18" s="552"/>
      <c r="AM18" s="230"/>
      <c r="AN18" s="203" t="str">
        <f>AN6</f>
        <v>PURWODADI</v>
      </c>
      <c r="AO18" s="203"/>
      <c r="AP18" s="203"/>
      <c r="AQ18" s="203"/>
    </row>
    <row r="19" spans="1:43" ht="19.5" customHeight="1" x14ac:dyDescent="0.25">
      <c r="A19" s="1182" t="s">
        <v>1033</v>
      </c>
      <c r="B19" s="870"/>
      <c r="C19" s="547" t="s">
        <v>1049</v>
      </c>
      <c r="D19" s="227"/>
      <c r="E19" s="521"/>
      <c r="F19" s="553"/>
      <c r="G19" s="554"/>
      <c r="H19" s="555"/>
      <c r="I19" s="555"/>
      <c r="J19" s="555"/>
      <c r="K19" s="555"/>
      <c r="L19" s="555"/>
      <c r="M19" s="555"/>
      <c r="N19" s="555"/>
      <c r="O19" s="788"/>
      <c r="P19" s="788"/>
      <c r="Q19" s="555"/>
      <c r="R19" s="555"/>
      <c r="S19" s="555"/>
      <c r="T19" s="555"/>
      <c r="U19" s="555"/>
      <c r="V19" s="555"/>
      <c r="W19" s="788"/>
      <c r="X19" s="788"/>
      <c r="Y19" s="788"/>
      <c r="Z19" s="788"/>
      <c r="AA19" s="555"/>
      <c r="AB19" s="555"/>
      <c r="AC19" s="555"/>
      <c r="AD19" s="555"/>
      <c r="AE19" s="555"/>
      <c r="AF19" s="555"/>
      <c r="AG19" s="555"/>
      <c r="AH19" s="555"/>
      <c r="AI19" s="788"/>
      <c r="AJ19" s="555"/>
      <c r="AK19" s="248"/>
      <c r="AL19" s="248"/>
      <c r="AM19" s="230"/>
      <c r="AN19" s="1010" t="s">
        <v>1050</v>
      </c>
      <c r="AO19" s="864"/>
      <c r="AP19" s="265" t="s">
        <v>1051</v>
      </c>
      <c r="AQ19" s="291">
        <f>COUNTIF($G$163:$S$163,AP19)</f>
        <v>10</v>
      </c>
    </row>
    <row r="20" spans="1:43" ht="15" customHeight="1" x14ac:dyDescent="0.25">
      <c r="A20" s="1161">
        <v>1</v>
      </c>
      <c r="B20" s="876"/>
      <c r="C20" s="1162" t="s">
        <v>1052</v>
      </c>
      <c r="D20" s="876"/>
      <c r="E20" s="234" t="s">
        <v>926</v>
      </c>
      <c r="F20" s="284">
        <v>3</v>
      </c>
      <c r="G20" s="970">
        <v>3</v>
      </c>
      <c r="H20" s="970">
        <v>3</v>
      </c>
      <c r="I20" s="970">
        <v>3</v>
      </c>
      <c r="J20" s="970">
        <v>3</v>
      </c>
      <c r="K20" s="970">
        <v>3</v>
      </c>
      <c r="L20" s="970">
        <v>3</v>
      </c>
      <c r="M20" s="970">
        <v>3</v>
      </c>
      <c r="N20" s="970">
        <v>3</v>
      </c>
      <c r="O20" s="970">
        <v>3</v>
      </c>
      <c r="P20" s="970">
        <v>3</v>
      </c>
      <c r="Q20" s="970">
        <v>3</v>
      </c>
      <c r="R20" s="970">
        <v>3</v>
      </c>
      <c r="S20" s="970">
        <v>3</v>
      </c>
      <c r="T20" s="971">
        <v>3</v>
      </c>
      <c r="U20" s="971">
        <v>3</v>
      </c>
      <c r="V20" s="971">
        <v>3</v>
      </c>
      <c r="W20" s="971">
        <v>3</v>
      </c>
      <c r="X20" s="971">
        <v>3</v>
      </c>
      <c r="Y20" s="971">
        <v>3</v>
      </c>
      <c r="Z20" s="971">
        <v>3</v>
      </c>
      <c r="AA20" s="971">
        <v>3</v>
      </c>
      <c r="AB20" s="971">
        <v>3</v>
      </c>
      <c r="AC20" s="971">
        <v>3</v>
      </c>
      <c r="AD20" s="970">
        <v>3</v>
      </c>
      <c r="AE20" s="970">
        <v>3</v>
      </c>
      <c r="AF20" s="970">
        <v>3</v>
      </c>
      <c r="AG20" s="970">
        <v>3</v>
      </c>
      <c r="AH20" s="970">
        <v>3</v>
      </c>
      <c r="AI20" s="970">
        <v>3</v>
      </c>
      <c r="AJ20" s="970">
        <v>3</v>
      </c>
      <c r="AK20" s="970">
        <v>3</v>
      </c>
      <c r="AL20" s="223"/>
      <c r="AM20" s="230"/>
      <c r="AN20" s="1010" t="s">
        <v>1050</v>
      </c>
      <c r="AO20" s="864"/>
      <c r="AP20" s="265" t="s">
        <v>1053</v>
      </c>
      <c r="AQ20" s="291">
        <f t="shared" ref="AQ20:AQ22" si="3">COUNTIF($G$163:$S$163,AP20)</f>
        <v>3</v>
      </c>
    </row>
    <row r="21" spans="1:43" ht="15" customHeight="1" x14ac:dyDescent="0.25">
      <c r="A21" s="882"/>
      <c r="B21" s="884"/>
      <c r="C21" s="882"/>
      <c r="D21" s="884"/>
      <c r="E21" s="248" t="s">
        <v>1055</v>
      </c>
      <c r="F21" s="215">
        <v>0</v>
      </c>
      <c r="G21" s="867"/>
      <c r="H21" s="867"/>
      <c r="I21" s="867"/>
      <c r="J21" s="867"/>
      <c r="K21" s="867"/>
      <c r="L21" s="867"/>
      <c r="M21" s="867"/>
      <c r="N21" s="867"/>
      <c r="O21" s="867"/>
      <c r="P21" s="867"/>
      <c r="Q21" s="867"/>
      <c r="R21" s="867"/>
      <c r="S21" s="867"/>
      <c r="T21" s="973"/>
      <c r="U21" s="973"/>
      <c r="V21" s="973"/>
      <c r="W21" s="973"/>
      <c r="X21" s="973"/>
      <c r="Y21" s="973"/>
      <c r="Z21" s="973"/>
      <c r="AA21" s="973"/>
      <c r="AB21" s="973"/>
      <c r="AC21" s="973"/>
      <c r="AD21" s="867"/>
      <c r="AE21" s="867"/>
      <c r="AF21" s="867"/>
      <c r="AG21" s="867"/>
      <c r="AH21" s="867"/>
      <c r="AI21" s="867"/>
      <c r="AJ21" s="867"/>
      <c r="AK21" s="867"/>
      <c r="AL21" s="223"/>
      <c r="AM21" s="230"/>
      <c r="AN21" s="1010" t="s">
        <v>1050</v>
      </c>
      <c r="AO21" s="864"/>
      <c r="AP21" s="265" t="s">
        <v>1056</v>
      </c>
      <c r="AQ21" s="291">
        <f t="shared" si="3"/>
        <v>0</v>
      </c>
    </row>
    <row r="22" spans="1:43" ht="15" customHeight="1" x14ac:dyDescent="0.25">
      <c r="A22" s="1161">
        <v>2</v>
      </c>
      <c r="B22" s="876"/>
      <c r="C22" s="1162" t="s">
        <v>1057</v>
      </c>
      <c r="D22" s="876"/>
      <c r="E22" s="223" t="s">
        <v>1058</v>
      </c>
      <c r="F22" s="215">
        <v>3</v>
      </c>
      <c r="G22" s="970">
        <v>3</v>
      </c>
      <c r="H22" s="970">
        <v>3</v>
      </c>
      <c r="I22" s="970">
        <v>3</v>
      </c>
      <c r="J22" s="970">
        <v>3</v>
      </c>
      <c r="K22" s="970">
        <v>3</v>
      </c>
      <c r="L22" s="970">
        <v>3</v>
      </c>
      <c r="M22" s="970">
        <v>3</v>
      </c>
      <c r="N22" s="970">
        <v>3</v>
      </c>
      <c r="O22" s="970">
        <v>3</v>
      </c>
      <c r="P22" s="970">
        <v>3</v>
      </c>
      <c r="Q22" s="970">
        <v>3</v>
      </c>
      <c r="R22" s="970">
        <v>3</v>
      </c>
      <c r="S22" s="970">
        <v>3</v>
      </c>
      <c r="T22" s="971">
        <v>3</v>
      </c>
      <c r="U22" s="971">
        <v>3</v>
      </c>
      <c r="V22" s="971">
        <v>3</v>
      </c>
      <c r="W22" s="971">
        <v>3</v>
      </c>
      <c r="X22" s="971">
        <v>3</v>
      </c>
      <c r="Y22" s="971">
        <v>3</v>
      </c>
      <c r="Z22" s="971">
        <v>3</v>
      </c>
      <c r="AA22" s="971">
        <v>3</v>
      </c>
      <c r="AB22" s="971">
        <v>3</v>
      </c>
      <c r="AC22" s="971">
        <v>3</v>
      </c>
      <c r="AD22" s="970">
        <v>3</v>
      </c>
      <c r="AE22" s="970">
        <v>3</v>
      </c>
      <c r="AF22" s="970">
        <v>3</v>
      </c>
      <c r="AG22" s="970">
        <v>3</v>
      </c>
      <c r="AH22" s="970">
        <v>3</v>
      </c>
      <c r="AI22" s="970">
        <v>3</v>
      </c>
      <c r="AJ22" s="970">
        <v>3</v>
      </c>
      <c r="AK22" s="970">
        <v>3</v>
      </c>
      <c r="AL22" s="223"/>
      <c r="AM22" s="230"/>
      <c r="AN22" s="1010" t="s">
        <v>1050</v>
      </c>
      <c r="AO22" s="864"/>
      <c r="AP22" s="265" t="s">
        <v>1059</v>
      </c>
      <c r="AQ22" s="291">
        <f t="shared" si="3"/>
        <v>0</v>
      </c>
    </row>
    <row r="23" spans="1:43" ht="15" customHeight="1" x14ac:dyDescent="0.25">
      <c r="A23" s="882"/>
      <c r="B23" s="884"/>
      <c r="C23" s="1163"/>
      <c r="D23" s="1110"/>
      <c r="E23" s="277" t="s">
        <v>1055</v>
      </c>
      <c r="F23" s="278">
        <v>0</v>
      </c>
      <c r="G23" s="895"/>
      <c r="H23" s="895"/>
      <c r="I23" s="895"/>
      <c r="J23" s="895"/>
      <c r="K23" s="895"/>
      <c r="L23" s="895"/>
      <c r="M23" s="895"/>
      <c r="N23" s="895"/>
      <c r="O23" s="895"/>
      <c r="P23" s="895"/>
      <c r="Q23" s="895"/>
      <c r="R23" s="895"/>
      <c r="S23" s="895"/>
      <c r="T23" s="972"/>
      <c r="U23" s="972"/>
      <c r="V23" s="972"/>
      <c r="W23" s="972"/>
      <c r="X23" s="972"/>
      <c r="Y23" s="972"/>
      <c r="Z23" s="972"/>
      <c r="AA23" s="972"/>
      <c r="AB23" s="972"/>
      <c r="AC23" s="972"/>
      <c r="AD23" s="895"/>
      <c r="AE23" s="895"/>
      <c r="AF23" s="895"/>
      <c r="AG23" s="895"/>
      <c r="AH23" s="895"/>
      <c r="AI23" s="895"/>
      <c r="AJ23" s="895"/>
      <c r="AK23" s="895"/>
      <c r="AL23" s="223"/>
      <c r="AM23" s="230"/>
      <c r="AN23" s="1154" t="s">
        <v>1060</v>
      </c>
      <c r="AO23" s="864"/>
      <c r="AP23" s="864"/>
      <c r="AQ23" s="556">
        <f>SUM(AQ19:AQ22)</f>
        <v>13</v>
      </c>
    </row>
    <row r="24" spans="1:43" ht="15" customHeight="1" x14ac:dyDescent="0.25">
      <c r="A24" s="1023" t="s">
        <v>1053</v>
      </c>
      <c r="B24" s="929"/>
      <c r="C24" s="547" t="s">
        <v>1719</v>
      </c>
      <c r="D24" s="557"/>
      <c r="E24" s="548"/>
      <c r="F24" s="557"/>
      <c r="G24" s="227"/>
      <c r="H24" s="227"/>
      <c r="I24" s="227"/>
      <c r="J24" s="227"/>
      <c r="K24" s="227"/>
      <c r="L24" s="227"/>
      <c r="M24" s="227"/>
      <c r="N24" s="227"/>
      <c r="O24" s="787"/>
      <c r="P24" s="787"/>
      <c r="Q24" s="227"/>
      <c r="R24" s="227"/>
      <c r="S24" s="227"/>
      <c r="T24" s="787"/>
      <c r="U24" s="787"/>
      <c r="V24" s="787"/>
      <c r="W24" s="787"/>
      <c r="X24" s="787"/>
      <c r="Y24" s="787"/>
      <c r="Z24" s="787"/>
      <c r="AA24" s="787"/>
      <c r="AB24" s="787"/>
      <c r="AC24" s="787"/>
      <c r="AD24" s="227"/>
      <c r="AE24" s="227"/>
      <c r="AF24" s="227"/>
      <c r="AG24" s="227"/>
      <c r="AH24" s="227"/>
      <c r="AI24" s="787"/>
      <c r="AJ24" s="227"/>
      <c r="AK24" s="227"/>
      <c r="AL24" s="248"/>
      <c r="AM24" s="230"/>
      <c r="AN24" s="203"/>
      <c r="AO24" s="203"/>
      <c r="AP24" s="203"/>
      <c r="AQ24" s="203"/>
    </row>
    <row r="25" spans="1:43" ht="15" customHeight="1" x14ac:dyDescent="0.25">
      <c r="A25" s="1182" t="s">
        <v>1033</v>
      </c>
      <c r="B25" s="929"/>
      <c r="C25" s="558" t="s">
        <v>1062</v>
      </c>
      <c r="D25" s="554"/>
      <c r="E25" s="555"/>
      <c r="F25" s="559"/>
      <c r="G25" s="554"/>
      <c r="H25" s="554"/>
      <c r="I25" s="554"/>
      <c r="J25" s="554"/>
      <c r="K25" s="554"/>
      <c r="L25" s="554"/>
      <c r="M25" s="554"/>
      <c r="N25" s="554"/>
      <c r="O25" s="789"/>
      <c r="P25" s="789"/>
      <c r="Q25" s="554"/>
      <c r="R25" s="554"/>
      <c r="S25" s="554"/>
      <c r="T25" s="789"/>
      <c r="U25" s="789"/>
      <c r="V25" s="789"/>
      <c r="W25" s="789"/>
      <c r="X25" s="789"/>
      <c r="Y25" s="789"/>
      <c r="Z25" s="789"/>
      <c r="AA25" s="789"/>
      <c r="AB25" s="789"/>
      <c r="AC25" s="789"/>
      <c r="AD25" s="554"/>
      <c r="AE25" s="554"/>
      <c r="AF25" s="554"/>
      <c r="AG25" s="554"/>
      <c r="AH25" s="554"/>
      <c r="AI25" s="789"/>
      <c r="AJ25" s="554"/>
      <c r="AK25" s="554"/>
      <c r="AL25" s="248"/>
      <c r="AM25" s="230"/>
      <c r="AN25" s="203"/>
      <c r="AO25" s="203"/>
      <c r="AP25" s="203"/>
      <c r="AQ25" s="203"/>
    </row>
    <row r="26" spans="1:43" ht="14.25" customHeight="1" x14ac:dyDescent="0.25">
      <c r="A26" s="1161">
        <v>1</v>
      </c>
      <c r="B26" s="876"/>
      <c r="C26" s="1183" t="s">
        <v>1720</v>
      </c>
      <c r="D26" s="1184"/>
      <c r="E26" s="560" t="s">
        <v>926</v>
      </c>
      <c r="F26" s="284">
        <v>2</v>
      </c>
      <c r="G26" s="561">
        <v>2</v>
      </c>
      <c r="H26" s="561">
        <v>2</v>
      </c>
      <c r="I26" s="561">
        <v>2</v>
      </c>
      <c r="J26" s="561">
        <v>2</v>
      </c>
      <c r="K26" s="561">
        <v>2</v>
      </c>
      <c r="L26" s="561">
        <v>2</v>
      </c>
      <c r="M26" s="561">
        <v>2</v>
      </c>
      <c r="N26" s="561">
        <v>2</v>
      </c>
      <c r="O26" s="561">
        <v>2</v>
      </c>
      <c r="P26" s="561">
        <v>2</v>
      </c>
      <c r="Q26" s="561">
        <v>2</v>
      </c>
      <c r="R26" s="561">
        <v>2</v>
      </c>
      <c r="S26" s="561">
        <v>2</v>
      </c>
      <c r="T26" s="561">
        <v>2</v>
      </c>
      <c r="U26" s="561">
        <v>2</v>
      </c>
      <c r="V26" s="561">
        <v>2</v>
      </c>
      <c r="W26" s="561">
        <v>2</v>
      </c>
      <c r="X26" s="561">
        <v>2</v>
      </c>
      <c r="Y26" s="561">
        <v>2</v>
      </c>
      <c r="Z26" s="561">
        <v>2</v>
      </c>
      <c r="AA26" s="561">
        <v>2</v>
      </c>
      <c r="AB26" s="561">
        <v>2</v>
      </c>
      <c r="AC26" s="561">
        <v>2</v>
      </c>
      <c r="AD26" s="561">
        <v>2</v>
      </c>
      <c r="AE26" s="561">
        <v>2</v>
      </c>
      <c r="AF26" s="561">
        <v>2</v>
      </c>
      <c r="AG26" s="561">
        <v>2</v>
      </c>
      <c r="AH26" s="561">
        <v>2</v>
      </c>
      <c r="AI26" s="561">
        <v>2</v>
      </c>
      <c r="AJ26" s="561">
        <v>2</v>
      </c>
      <c r="AK26" s="561">
        <v>2</v>
      </c>
      <c r="AL26" s="223"/>
      <c r="AM26" s="230"/>
      <c r="AN26" s="203" t="str">
        <f>AO6</f>
        <v>POLOWIJEN</v>
      </c>
      <c r="AO26" s="203"/>
      <c r="AP26" s="203"/>
      <c r="AQ26" s="203"/>
    </row>
    <row r="27" spans="1:43" ht="18.75" customHeight="1" x14ac:dyDescent="0.25">
      <c r="A27" s="882"/>
      <c r="B27" s="884"/>
      <c r="C27" s="1185"/>
      <c r="D27" s="1186"/>
      <c r="E27" s="562" t="s">
        <v>1721</v>
      </c>
      <c r="F27" s="278">
        <v>0</v>
      </c>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223"/>
      <c r="AM27" s="230"/>
      <c r="AN27" s="1010" t="s">
        <v>1050</v>
      </c>
      <c r="AO27" s="864"/>
      <c r="AP27" s="265" t="s">
        <v>1051</v>
      </c>
      <c r="AQ27" s="203">
        <f>COUNTIF($T$163:$AC$163,AP27)</f>
        <v>2</v>
      </c>
    </row>
    <row r="28" spans="1:43" ht="15" customHeight="1" x14ac:dyDescent="0.25">
      <c r="A28" s="1187">
        <v>2</v>
      </c>
      <c r="B28" s="876"/>
      <c r="C28" s="564" t="s">
        <v>1722</v>
      </c>
      <c r="D28" s="567"/>
      <c r="E28" s="565"/>
      <c r="F28" s="566"/>
      <c r="G28" s="567"/>
      <c r="H28" s="567"/>
      <c r="I28" s="567"/>
      <c r="J28" s="567"/>
      <c r="K28" s="567"/>
      <c r="L28" s="567"/>
      <c r="M28" s="567"/>
      <c r="N28" s="567"/>
      <c r="O28" s="790"/>
      <c r="P28" s="790"/>
      <c r="Q28" s="567"/>
      <c r="R28" s="567"/>
      <c r="S28" s="567"/>
      <c r="T28" s="790"/>
      <c r="U28" s="790"/>
      <c r="V28" s="790"/>
      <c r="W28" s="790"/>
      <c r="X28" s="790"/>
      <c r="Y28" s="790"/>
      <c r="Z28" s="790"/>
      <c r="AA28" s="790"/>
      <c r="AB28" s="790"/>
      <c r="AC28" s="790"/>
      <c r="AD28" s="567"/>
      <c r="AE28" s="567"/>
      <c r="AF28" s="567"/>
      <c r="AG28" s="567"/>
      <c r="AH28" s="567"/>
      <c r="AI28" s="790"/>
      <c r="AJ28" s="567"/>
      <c r="AK28" s="567"/>
      <c r="AL28" s="259"/>
      <c r="AM28" s="203"/>
      <c r="AN28" s="1010" t="s">
        <v>1050</v>
      </c>
      <c r="AO28" s="864"/>
      <c r="AP28" s="265" t="s">
        <v>1053</v>
      </c>
      <c r="AQ28" s="203">
        <f t="shared" ref="AQ28:AQ30" si="4">COUNTIF($T$163:$AC$163,AP28)</f>
        <v>8</v>
      </c>
    </row>
    <row r="29" spans="1:43" ht="15" customHeight="1" x14ac:dyDescent="0.25">
      <c r="A29" s="902"/>
      <c r="B29" s="982"/>
      <c r="C29" s="1169" t="s">
        <v>1723</v>
      </c>
      <c r="D29" s="876"/>
      <c r="E29" s="289" t="s">
        <v>1058</v>
      </c>
      <c r="F29" s="284">
        <v>2</v>
      </c>
      <c r="G29" s="970">
        <v>2</v>
      </c>
      <c r="H29" s="970">
        <v>2</v>
      </c>
      <c r="I29" s="970">
        <v>2</v>
      </c>
      <c r="J29" s="970">
        <v>2</v>
      </c>
      <c r="K29" s="970">
        <v>2</v>
      </c>
      <c r="L29" s="970">
        <v>2</v>
      </c>
      <c r="M29" s="970">
        <v>2</v>
      </c>
      <c r="N29" s="970">
        <v>2</v>
      </c>
      <c r="O29" s="970">
        <v>2</v>
      </c>
      <c r="P29" s="970">
        <v>2</v>
      </c>
      <c r="Q29" s="970">
        <v>2</v>
      </c>
      <c r="R29" s="970">
        <v>2</v>
      </c>
      <c r="S29" s="970">
        <v>2</v>
      </c>
      <c r="T29" s="971">
        <v>2</v>
      </c>
      <c r="U29" s="971">
        <v>0</v>
      </c>
      <c r="V29" s="971">
        <v>2</v>
      </c>
      <c r="W29" s="971">
        <v>2</v>
      </c>
      <c r="X29" s="971">
        <v>0</v>
      </c>
      <c r="Y29" s="971">
        <v>2</v>
      </c>
      <c r="Z29" s="971">
        <v>2</v>
      </c>
      <c r="AA29" s="971">
        <v>0</v>
      </c>
      <c r="AB29" s="971">
        <v>2</v>
      </c>
      <c r="AC29" s="971">
        <v>0</v>
      </c>
      <c r="AD29" s="970">
        <v>2</v>
      </c>
      <c r="AE29" s="970">
        <v>2</v>
      </c>
      <c r="AF29" s="970">
        <v>2</v>
      </c>
      <c r="AG29" s="970">
        <v>2</v>
      </c>
      <c r="AH29" s="970">
        <v>2</v>
      </c>
      <c r="AI29" s="970">
        <v>2</v>
      </c>
      <c r="AJ29" s="970">
        <v>2</v>
      </c>
      <c r="AK29" s="970">
        <v>2</v>
      </c>
      <c r="AL29" s="223"/>
      <c r="AM29" s="230"/>
      <c r="AN29" s="1010" t="s">
        <v>1050</v>
      </c>
      <c r="AO29" s="864"/>
      <c r="AP29" s="265" t="s">
        <v>1056</v>
      </c>
      <c r="AQ29" s="203">
        <f t="shared" si="4"/>
        <v>0</v>
      </c>
    </row>
    <row r="30" spans="1:43" ht="15" customHeight="1" x14ac:dyDescent="0.25">
      <c r="A30" s="902"/>
      <c r="B30" s="982"/>
      <c r="C30" s="882"/>
      <c r="D30" s="884"/>
      <c r="E30" s="223" t="s">
        <v>1055</v>
      </c>
      <c r="F30" s="215">
        <v>0</v>
      </c>
      <c r="G30" s="867"/>
      <c r="H30" s="867"/>
      <c r="I30" s="867"/>
      <c r="J30" s="867"/>
      <c r="K30" s="867"/>
      <c r="L30" s="867"/>
      <c r="M30" s="867"/>
      <c r="N30" s="867"/>
      <c r="O30" s="867"/>
      <c r="P30" s="867"/>
      <c r="Q30" s="867"/>
      <c r="R30" s="867"/>
      <c r="S30" s="867"/>
      <c r="T30" s="973"/>
      <c r="U30" s="973"/>
      <c r="V30" s="973"/>
      <c r="W30" s="973"/>
      <c r="X30" s="973"/>
      <c r="Y30" s="973"/>
      <c r="Z30" s="973"/>
      <c r="AA30" s="973"/>
      <c r="AB30" s="973"/>
      <c r="AC30" s="973"/>
      <c r="AD30" s="867"/>
      <c r="AE30" s="867"/>
      <c r="AF30" s="867"/>
      <c r="AG30" s="867"/>
      <c r="AH30" s="867"/>
      <c r="AI30" s="867"/>
      <c r="AJ30" s="867"/>
      <c r="AK30" s="867"/>
      <c r="AL30" s="223"/>
      <c r="AM30" s="230"/>
      <c r="AN30" s="1010" t="s">
        <v>1050</v>
      </c>
      <c r="AO30" s="864"/>
      <c r="AP30" s="265" t="s">
        <v>1059</v>
      </c>
      <c r="AQ30" s="203">
        <f t="shared" si="4"/>
        <v>0</v>
      </c>
    </row>
    <row r="31" spans="1:43" ht="15" customHeight="1" x14ac:dyDescent="0.25">
      <c r="A31" s="902"/>
      <c r="B31" s="982"/>
      <c r="C31" s="1169" t="s">
        <v>1724</v>
      </c>
      <c r="D31" s="876"/>
      <c r="E31" s="223" t="s">
        <v>1058</v>
      </c>
      <c r="F31" s="215">
        <v>2</v>
      </c>
      <c r="G31" s="970">
        <v>2</v>
      </c>
      <c r="H31" s="970">
        <v>2</v>
      </c>
      <c r="I31" s="970">
        <v>2</v>
      </c>
      <c r="J31" s="970">
        <v>2</v>
      </c>
      <c r="K31" s="970">
        <v>2</v>
      </c>
      <c r="L31" s="970">
        <v>2</v>
      </c>
      <c r="M31" s="970">
        <v>2</v>
      </c>
      <c r="N31" s="970">
        <v>2</v>
      </c>
      <c r="O31" s="970">
        <v>2</v>
      </c>
      <c r="P31" s="970">
        <v>2</v>
      </c>
      <c r="Q31" s="970">
        <v>2</v>
      </c>
      <c r="R31" s="970">
        <v>2</v>
      </c>
      <c r="S31" s="970">
        <v>2</v>
      </c>
      <c r="T31" s="971">
        <v>2</v>
      </c>
      <c r="U31" s="971">
        <v>2</v>
      </c>
      <c r="V31" s="971">
        <v>2</v>
      </c>
      <c r="W31" s="971">
        <v>2</v>
      </c>
      <c r="X31" s="971">
        <v>2</v>
      </c>
      <c r="Y31" s="971">
        <v>2</v>
      </c>
      <c r="Z31" s="971">
        <v>2</v>
      </c>
      <c r="AA31" s="971">
        <v>2</v>
      </c>
      <c r="AB31" s="971">
        <v>2</v>
      </c>
      <c r="AC31" s="971">
        <v>2</v>
      </c>
      <c r="AD31" s="970">
        <v>2</v>
      </c>
      <c r="AE31" s="970">
        <v>2</v>
      </c>
      <c r="AF31" s="970">
        <v>2</v>
      </c>
      <c r="AG31" s="970">
        <v>2</v>
      </c>
      <c r="AH31" s="970">
        <v>2</v>
      </c>
      <c r="AI31" s="970">
        <v>2</v>
      </c>
      <c r="AJ31" s="970">
        <v>2</v>
      </c>
      <c r="AK31" s="970">
        <v>2</v>
      </c>
      <c r="AL31" s="223"/>
      <c r="AM31" s="230"/>
      <c r="AN31" s="1154" t="s">
        <v>1060</v>
      </c>
      <c r="AO31" s="864"/>
      <c r="AP31" s="864"/>
      <c r="AQ31" s="203">
        <f>SUM(AQ27:AQ30)</f>
        <v>10</v>
      </c>
    </row>
    <row r="32" spans="1:43" ht="15" customHeight="1" x14ac:dyDescent="0.25">
      <c r="A32" s="902"/>
      <c r="B32" s="982"/>
      <c r="C32" s="882"/>
      <c r="D32" s="884"/>
      <c r="E32" s="223" t="s">
        <v>1055</v>
      </c>
      <c r="F32" s="215">
        <v>0</v>
      </c>
      <c r="G32" s="867"/>
      <c r="H32" s="867"/>
      <c r="I32" s="867"/>
      <c r="J32" s="867"/>
      <c r="K32" s="867"/>
      <c r="L32" s="867"/>
      <c r="M32" s="867"/>
      <c r="N32" s="867"/>
      <c r="O32" s="867"/>
      <c r="P32" s="867"/>
      <c r="Q32" s="867"/>
      <c r="R32" s="867"/>
      <c r="S32" s="867"/>
      <c r="T32" s="973"/>
      <c r="U32" s="973"/>
      <c r="V32" s="973"/>
      <c r="W32" s="973"/>
      <c r="X32" s="973"/>
      <c r="Y32" s="973"/>
      <c r="Z32" s="973"/>
      <c r="AA32" s="973"/>
      <c r="AB32" s="973"/>
      <c r="AC32" s="973"/>
      <c r="AD32" s="867"/>
      <c r="AE32" s="867"/>
      <c r="AF32" s="867"/>
      <c r="AG32" s="867"/>
      <c r="AH32" s="867"/>
      <c r="AI32" s="867"/>
      <c r="AJ32" s="867"/>
      <c r="AK32" s="867"/>
      <c r="AL32" s="223"/>
      <c r="AM32" s="230"/>
      <c r="AN32" s="203"/>
      <c r="AO32" s="203"/>
      <c r="AP32" s="203"/>
      <c r="AQ32" s="203"/>
    </row>
    <row r="33" spans="1:43" ht="15" customHeight="1" x14ac:dyDescent="0.25">
      <c r="A33" s="902"/>
      <c r="B33" s="982"/>
      <c r="C33" s="1169" t="s">
        <v>1725</v>
      </c>
      <c r="D33" s="876"/>
      <c r="E33" s="223" t="s">
        <v>1058</v>
      </c>
      <c r="F33" s="215">
        <v>2</v>
      </c>
      <c r="G33" s="970">
        <v>2</v>
      </c>
      <c r="H33" s="970">
        <v>2</v>
      </c>
      <c r="I33" s="970">
        <v>2</v>
      </c>
      <c r="J33" s="970">
        <v>2</v>
      </c>
      <c r="K33" s="970">
        <v>0</v>
      </c>
      <c r="L33" s="970">
        <v>2</v>
      </c>
      <c r="M33" s="970">
        <v>2</v>
      </c>
      <c r="N33" s="970">
        <v>2</v>
      </c>
      <c r="O33" s="970">
        <v>0</v>
      </c>
      <c r="P33" s="970">
        <v>2</v>
      </c>
      <c r="Q33" s="970">
        <v>2</v>
      </c>
      <c r="R33" s="970">
        <v>2</v>
      </c>
      <c r="S33" s="970">
        <v>2</v>
      </c>
      <c r="T33" s="971">
        <v>0</v>
      </c>
      <c r="U33" s="971">
        <v>0</v>
      </c>
      <c r="V33" s="971">
        <v>2</v>
      </c>
      <c r="W33" s="971">
        <v>0</v>
      </c>
      <c r="X33" s="971">
        <v>0</v>
      </c>
      <c r="Y33" s="971">
        <v>0</v>
      </c>
      <c r="Z33" s="971">
        <v>0</v>
      </c>
      <c r="AA33" s="971">
        <v>2</v>
      </c>
      <c r="AB33" s="971">
        <v>0</v>
      </c>
      <c r="AC33" s="971">
        <v>0</v>
      </c>
      <c r="AD33" s="970">
        <v>2</v>
      </c>
      <c r="AE33" s="970">
        <v>2</v>
      </c>
      <c r="AF33" s="970">
        <v>2</v>
      </c>
      <c r="AG33" s="970">
        <v>2</v>
      </c>
      <c r="AH33" s="970">
        <v>2</v>
      </c>
      <c r="AI33" s="970">
        <v>2</v>
      </c>
      <c r="AJ33" s="970">
        <v>2</v>
      </c>
      <c r="AK33" s="970">
        <v>2</v>
      </c>
      <c r="AL33" s="223"/>
      <c r="AM33" s="230"/>
      <c r="AN33" s="203" t="str">
        <f>AP6</f>
        <v>BALEARJOSARI</v>
      </c>
      <c r="AO33" s="204"/>
      <c r="AP33" s="265"/>
      <c r="AQ33" s="203"/>
    </row>
    <row r="34" spans="1:43" ht="15" customHeight="1" x14ac:dyDescent="0.25">
      <c r="A34" s="902"/>
      <c r="B34" s="982"/>
      <c r="C34" s="1163"/>
      <c r="D34" s="1110"/>
      <c r="E34" s="277" t="s">
        <v>1055</v>
      </c>
      <c r="F34" s="278">
        <v>0</v>
      </c>
      <c r="G34" s="895"/>
      <c r="H34" s="895"/>
      <c r="I34" s="895"/>
      <c r="J34" s="895"/>
      <c r="K34" s="895"/>
      <c r="L34" s="895"/>
      <c r="M34" s="895"/>
      <c r="N34" s="895"/>
      <c r="O34" s="895"/>
      <c r="P34" s="895"/>
      <c r="Q34" s="895"/>
      <c r="R34" s="895"/>
      <c r="S34" s="895"/>
      <c r="T34" s="972"/>
      <c r="U34" s="972"/>
      <c r="V34" s="972"/>
      <c r="W34" s="972"/>
      <c r="X34" s="972"/>
      <c r="Y34" s="972"/>
      <c r="Z34" s="972"/>
      <c r="AA34" s="972"/>
      <c r="AB34" s="972"/>
      <c r="AC34" s="972"/>
      <c r="AD34" s="895"/>
      <c r="AE34" s="895"/>
      <c r="AF34" s="895"/>
      <c r="AG34" s="895"/>
      <c r="AH34" s="895"/>
      <c r="AI34" s="895"/>
      <c r="AJ34" s="895"/>
      <c r="AK34" s="895"/>
      <c r="AL34" s="223"/>
      <c r="AM34" s="230"/>
      <c r="AN34" s="1010" t="s">
        <v>1050</v>
      </c>
      <c r="AO34" s="864"/>
      <c r="AP34" s="265" t="s">
        <v>1051</v>
      </c>
      <c r="AQ34" s="291">
        <f>COUNTIF($AD$163:$AK$163,AP34)</f>
        <v>0</v>
      </c>
    </row>
    <row r="35" spans="1:43" ht="15.75" customHeight="1" x14ac:dyDescent="0.25">
      <c r="A35" s="1161">
        <v>3</v>
      </c>
      <c r="B35" s="1164"/>
      <c r="C35" s="547" t="s">
        <v>1726</v>
      </c>
      <c r="D35" s="227"/>
      <c r="E35" s="555"/>
      <c r="F35" s="559"/>
      <c r="G35" s="554"/>
      <c r="H35" s="554"/>
      <c r="I35" s="554"/>
      <c r="J35" s="554"/>
      <c r="K35" s="554"/>
      <c r="L35" s="554"/>
      <c r="M35" s="554"/>
      <c r="N35" s="554"/>
      <c r="O35" s="789"/>
      <c r="P35" s="789"/>
      <c r="Q35" s="554"/>
      <c r="R35" s="554"/>
      <c r="S35" s="554"/>
      <c r="T35" s="789"/>
      <c r="U35" s="789"/>
      <c r="V35" s="789"/>
      <c r="W35" s="789"/>
      <c r="X35" s="789"/>
      <c r="Y35" s="789"/>
      <c r="Z35" s="789"/>
      <c r="AA35" s="789"/>
      <c r="AB35" s="789"/>
      <c r="AC35" s="789"/>
      <c r="AD35" s="554"/>
      <c r="AE35" s="554"/>
      <c r="AF35" s="554"/>
      <c r="AG35" s="554"/>
      <c r="AH35" s="554"/>
      <c r="AI35" s="789"/>
      <c r="AJ35" s="554"/>
      <c r="AK35" s="554"/>
      <c r="AL35" s="248"/>
      <c r="AM35" s="230"/>
      <c r="AN35" s="1010" t="s">
        <v>1050</v>
      </c>
      <c r="AO35" s="864"/>
      <c r="AP35" s="265" t="s">
        <v>1053</v>
      </c>
      <c r="AQ35" s="291">
        <f t="shared" ref="AQ35:AQ37" si="5">COUNTIF($AD$163:$AK$163,AP35)</f>
        <v>8</v>
      </c>
    </row>
    <row r="36" spans="1:43" ht="15" customHeight="1" x14ac:dyDescent="0.25">
      <c r="A36" s="902"/>
      <c r="B36" s="1165"/>
      <c r="C36" s="228" t="s">
        <v>1727</v>
      </c>
      <c r="D36" s="551"/>
      <c r="E36" s="234" t="s">
        <v>1728</v>
      </c>
      <c r="F36" s="284">
        <v>3</v>
      </c>
      <c r="G36" s="970">
        <v>3</v>
      </c>
      <c r="H36" s="970">
        <v>2</v>
      </c>
      <c r="I36" s="970">
        <v>3</v>
      </c>
      <c r="J36" s="970">
        <v>3</v>
      </c>
      <c r="K36" s="970">
        <v>3</v>
      </c>
      <c r="L36" s="970">
        <v>3</v>
      </c>
      <c r="M36" s="970">
        <v>3</v>
      </c>
      <c r="N36" s="970">
        <v>3</v>
      </c>
      <c r="O36" s="970">
        <v>3</v>
      </c>
      <c r="P36" s="970">
        <v>3</v>
      </c>
      <c r="Q36" s="970">
        <v>2</v>
      </c>
      <c r="R36" s="970">
        <v>3</v>
      </c>
      <c r="S36" s="970">
        <v>2</v>
      </c>
      <c r="T36" s="971">
        <v>3</v>
      </c>
      <c r="U36" s="971">
        <v>2</v>
      </c>
      <c r="V36" s="971">
        <v>2</v>
      </c>
      <c r="W36" s="971">
        <v>2</v>
      </c>
      <c r="X36" s="971">
        <v>2</v>
      </c>
      <c r="Y36" s="971">
        <v>2</v>
      </c>
      <c r="Z36" s="971">
        <v>2</v>
      </c>
      <c r="AA36" s="971">
        <v>2</v>
      </c>
      <c r="AB36" s="971">
        <v>2</v>
      </c>
      <c r="AC36" s="971">
        <v>2</v>
      </c>
      <c r="AD36" s="970">
        <v>0</v>
      </c>
      <c r="AE36" s="970">
        <v>2</v>
      </c>
      <c r="AF36" s="970">
        <v>2</v>
      </c>
      <c r="AG36" s="970">
        <v>0</v>
      </c>
      <c r="AH36" s="970">
        <v>2</v>
      </c>
      <c r="AI36" s="970">
        <v>0</v>
      </c>
      <c r="AJ36" s="970">
        <v>0</v>
      </c>
      <c r="AK36" s="970">
        <v>2</v>
      </c>
      <c r="AL36" s="223"/>
      <c r="AM36" s="230"/>
      <c r="AN36" s="1010" t="s">
        <v>1050</v>
      </c>
      <c r="AO36" s="864"/>
      <c r="AP36" s="265" t="s">
        <v>1056</v>
      </c>
      <c r="AQ36" s="291">
        <f t="shared" si="5"/>
        <v>0</v>
      </c>
    </row>
    <row r="37" spans="1:43" ht="15" customHeight="1" x14ac:dyDescent="0.25">
      <c r="A37" s="902"/>
      <c r="B37" s="1165"/>
      <c r="C37" s="261" t="s">
        <v>1729</v>
      </c>
      <c r="D37" s="803"/>
      <c r="E37" s="248" t="s">
        <v>1730</v>
      </c>
      <c r="F37" s="215">
        <v>2</v>
      </c>
      <c r="G37" s="866"/>
      <c r="H37" s="866"/>
      <c r="I37" s="866"/>
      <c r="J37" s="866"/>
      <c r="K37" s="866"/>
      <c r="L37" s="866"/>
      <c r="M37" s="866"/>
      <c r="N37" s="866"/>
      <c r="O37" s="866"/>
      <c r="P37" s="866"/>
      <c r="Q37" s="866"/>
      <c r="R37" s="866"/>
      <c r="S37" s="866"/>
      <c r="T37" s="972"/>
      <c r="U37" s="972"/>
      <c r="V37" s="972"/>
      <c r="W37" s="972"/>
      <c r="X37" s="972"/>
      <c r="Y37" s="972"/>
      <c r="Z37" s="972"/>
      <c r="AA37" s="972"/>
      <c r="AB37" s="972"/>
      <c r="AC37" s="972"/>
      <c r="AD37" s="866"/>
      <c r="AE37" s="866"/>
      <c r="AF37" s="866"/>
      <c r="AG37" s="866"/>
      <c r="AH37" s="866"/>
      <c r="AI37" s="866"/>
      <c r="AJ37" s="866"/>
      <c r="AK37" s="866"/>
      <c r="AL37" s="223"/>
      <c r="AM37" s="230"/>
      <c r="AN37" s="1010" t="s">
        <v>1050</v>
      </c>
      <c r="AO37" s="864"/>
      <c r="AP37" s="265" t="s">
        <v>1059</v>
      </c>
      <c r="AQ37" s="291">
        <f t="shared" si="5"/>
        <v>0</v>
      </c>
    </row>
    <row r="38" spans="1:43" ht="30.75" customHeight="1" x14ac:dyDescent="0.25">
      <c r="A38" s="902"/>
      <c r="B38" s="1165"/>
      <c r="C38" s="261"/>
      <c r="D38" s="803"/>
      <c r="E38" s="268" t="s">
        <v>1731</v>
      </c>
      <c r="F38" s="215"/>
      <c r="G38" s="866"/>
      <c r="H38" s="866"/>
      <c r="I38" s="866"/>
      <c r="J38" s="866"/>
      <c r="K38" s="866"/>
      <c r="L38" s="866"/>
      <c r="M38" s="866"/>
      <c r="N38" s="866"/>
      <c r="O38" s="866"/>
      <c r="P38" s="866"/>
      <c r="Q38" s="866"/>
      <c r="R38" s="866"/>
      <c r="S38" s="866"/>
      <c r="T38" s="972"/>
      <c r="U38" s="972"/>
      <c r="V38" s="972"/>
      <c r="W38" s="972"/>
      <c r="X38" s="972"/>
      <c r="Y38" s="972"/>
      <c r="Z38" s="972"/>
      <c r="AA38" s="972"/>
      <c r="AB38" s="972"/>
      <c r="AC38" s="972"/>
      <c r="AD38" s="866"/>
      <c r="AE38" s="866"/>
      <c r="AF38" s="866"/>
      <c r="AG38" s="866"/>
      <c r="AH38" s="866"/>
      <c r="AI38" s="866"/>
      <c r="AJ38" s="866"/>
      <c r="AK38" s="866"/>
      <c r="AL38" s="223"/>
      <c r="AM38" s="230"/>
      <c r="AN38" s="1154" t="s">
        <v>1060</v>
      </c>
      <c r="AO38" s="864"/>
      <c r="AP38" s="864"/>
      <c r="AQ38" s="556">
        <f>SUM(AQ34:AQ37)</f>
        <v>8</v>
      </c>
    </row>
    <row r="39" spans="1:43" ht="15" customHeight="1" x14ac:dyDescent="0.25">
      <c r="A39" s="902"/>
      <c r="B39" s="1165"/>
      <c r="C39" s="261"/>
      <c r="D39" s="803"/>
      <c r="E39" s="229" t="s">
        <v>1732</v>
      </c>
      <c r="F39" s="278">
        <v>0</v>
      </c>
      <c r="G39" s="895"/>
      <c r="H39" s="895"/>
      <c r="I39" s="895"/>
      <c r="J39" s="895"/>
      <c r="K39" s="895"/>
      <c r="L39" s="895"/>
      <c r="M39" s="895"/>
      <c r="N39" s="895"/>
      <c r="O39" s="895"/>
      <c r="P39" s="895"/>
      <c r="Q39" s="895"/>
      <c r="R39" s="895"/>
      <c r="S39" s="895"/>
      <c r="T39" s="972"/>
      <c r="U39" s="972"/>
      <c r="V39" s="972"/>
      <c r="W39" s="972"/>
      <c r="X39" s="972"/>
      <c r="Y39" s="972"/>
      <c r="Z39" s="972"/>
      <c r="AA39" s="972"/>
      <c r="AB39" s="972"/>
      <c r="AC39" s="972"/>
      <c r="AD39" s="895"/>
      <c r="AE39" s="895"/>
      <c r="AF39" s="895"/>
      <c r="AG39" s="895"/>
      <c r="AH39" s="895"/>
      <c r="AI39" s="895"/>
      <c r="AJ39" s="895"/>
      <c r="AK39" s="895"/>
      <c r="AL39" s="223"/>
      <c r="AM39" s="230"/>
      <c r="AN39" s="203"/>
      <c r="AO39" s="203"/>
      <c r="AP39" s="203"/>
      <c r="AQ39" s="203"/>
    </row>
    <row r="40" spans="1:43" ht="15" customHeight="1" x14ac:dyDescent="0.25">
      <c r="A40" s="902"/>
      <c r="B40" s="1165"/>
      <c r="C40" s="228" t="s">
        <v>1733</v>
      </c>
      <c r="D40" s="227"/>
      <c r="E40" s="223"/>
      <c r="F40" s="215"/>
      <c r="G40" s="554"/>
      <c r="H40" s="554"/>
      <c r="I40" s="554"/>
      <c r="J40" s="554"/>
      <c r="K40" s="554"/>
      <c r="L40" s="554"/>
      <c r="M40" s="554"/>
      <c r="N40" s="554"/>
      <c r="O40" s="789"/>
      <c r="P40" s="789"/>
      <c r="Q40" s="554"/>
      <c r="R40" s="554"/>
      <c r="S40" s="554"/>
      <c r="T40" s="789"/>
      <c r="U40" s="789"/>
      <c r="V40" s="789"/>
      <c r="W40" s="789"/>
      <c r="X40" s="789"/>
      <c r="Y40" s="789"/>
      <c r="Z40" s="789"/>
      <c r="AA40" s="789"/>
      <c r="AB40" s="789"/>
      <c r="AC40" s="789"/>
      <c r="AD40" s="554"/>
      <c r="AE40" s="554"/>
      <c r="AF40" s="554"/>
      <c r="AG40" s="554"/>
      <c r="AH40" s="554"/>
      <c r="AI40" s="789"/>
      <c r="AJ40" s="554"/>
      <c r="AK40" s="554"/>
      <c r="AL40" s="248"/>
      <c r="AM40" s="230"/>
      <c r="AN40" s="204"/>
      <c r="AO40" s="204"/>
      <c r="AP40" s="265"/>
      <c r="AQ40" s="203"/>
    </row>
    <row r="41" spans="1:43" ht="15" customHeight="1" x14ac:dyDescent="0.25">
      <c r="A41" s="902"/>
      <c r="B41" s="1165"/>
      <c r="C41" s="252" t="s">
        <v>1734</v>
      </c>
      <c r="D41" s="803"/>
      <c r="E41" s="234" t="s">
        <v>1735</v>
      </c>
      <c r="F41" s="284">
        <v>3</v>
      </c>
      <c r="G41" s="1172">
        <v>2</v>
      </c>
      <c r="H41" s="970">
        <v>2</v>
      </c>
      <c r="I41" s="970">
        <v>3</v>
      </c>
      <c r="J41" s="970">
        <v>3</v>
      </c>
      <c r="K41" s="970">
        <v>3</v>
      </c>
      <c r="L41" s="970">
        <v>2</v>
      </c>
      <c r="M41" s="970">
        <v>2</v>
      </c>
      <c r="N41" s="970">
        <v>3</v>
      </c>
      <c r="O41" s="970">
        <v>2</v>
      </c>
      <c r="P41" s="970">
        <v>2</v>
      </c>
      <c r="Q41" s="970">
        <v>3</v>
      </c>
      <c r="R41" s="970">
        <v>3</v>
      </c>
      <c r="S41" s="970">
        <v>2</v>
      </c>
      <c r="T41" s="971">
        <v>3</v>
      </c>
      <c r="U41" s="971">
        <v>2</v>
      </c>
      <c r="V41" s="971">
        <v>3</v>
      </c>
      <c r="W41" s="971">
        <v>2</v>
      </c>
      <c r="X41" s="971">
        <v>3</v>
      </c>
      <c r="Y41" s="971">
        <v>3</v>
      </c>
      <c r="Z41" s="971">
        <v>3</v>
      </c>
      <c r="AA41" s="971">
        <v>1</v>
      </c>
      <c r="AB41" s="971">
        <v>2</v>
      </c>
      <c r="AC41" s="971">
        <v>1</v>
      </c>
      <c r="AD41" s="970">
        <v>2</v>
      </c>
      <c r="AE41" s="970">
        <v>2</v>
      </c>
      <c r="AF41" s="970">
        <v>2</v>
      </c>
      <c r="AG41" s="970">
        <v>2</v>
      </c>
      <c r="AH41" s="970">
        <v>2</v>
      </c>
      <c r="AI41" s="970">
        <v>2</v>
      </c>
      <c r="AJ41" s="970">
        <v>2</v>
      </c>
      <c r="AK41" s="970">
        <v>2</v>
      </c>
      <c r="AL41" s="223"/>
      <c r="AM41" s="230"/>
      <c r="AN41" s="204"/>
      <c r="AO41" s="204"/>
      <c r="AP41" s="265"/>
      <c r="AQ41" s="203"/>
    </row>
    <row r="42" spans="1:43" ht="15" customHeight="1" x14ac:dyDescent="0.25">
      <c r="A42" s="902"/>
      <c r="B42" s="1165"/>
      <c r="C42" s="252" t="s">
        <v>1736</v>
      </c>
      <c r="D42" s="803"/>
      <c r="E42" s="248" t="s">
        <v>1737</v>
      </c>
      <c r="F42" s="215">
        <v>2</v>
      </c>
      <c r="G42" s="1116"/>
      <c r="H42" s="866"/>
      <c r="I42" s="866"/>
      <c r="J42" s="866"/>
      <c r="K42" s="866"/>
      <c r="L42" s="866"/>
      <c r="M42" s="866"/>
      <c r="N42" s="866"/>
      <c r="O42" s="866"/>
      <c r="P42" s="866"/>
      <c r="Q42" s="866"/>
      <c r="R42" s="866"/>
      <c r="S42" s="866"/>
      <c r="T42" s="972"/>
      <c r="U42" s="972"/>
      <c r="V42" s="972"/>
      <c r="W42" s="972"/>
      <c r="X42" s="972"/>
      <c r="Y42" s="972"/>
      <c r="Z42" s="972"/>
      <c r="AA42" s="972"/>
      <c r="AB42" s="972"/>
      <c r="AC42" s="972"/>
      <c r="AD42" s="866"/>
      <c r="AE42" s="866"/>
      <c r="AF42" s="866"/>
      <c r="AG42" s="866"/>
      <c r="AH42" s="866"/>
      <c r="AI42" s="866"/>
      <c r="AJ42" s="866"/>
      <c r="AK42" s="866"/>
      <c r="AL42" s="223"/>
      <c r="AM42" s="230"/>
      <c r="AN42" s="204"/>
      <c r="AO42" s="204"/>
      <c r="AP42" s="265"/>
      <c r="AQ42" s="203"/>
    </row>
    <row r="43" spans="1:43" ht="15" customHeight="1" x14ac:dyDescent="0.25">
      <c r="A43" s="902"/>
      <c r="B43" s="1165"/>
      <c r="C43" s="252" t="s">
        <v>1738</v>
      </c>
      <c r="D43" s="803"/>
      <c r="E43" s="248" t="s">
        <v>1739</v>
      </c>
      <c r="F43" s="215">
        <v>1</v>
      </c>
      <c r="G43" s="1116"/>
      <c r="H43" s="866"/>
      <c r="I43" s="866"/>
      <c r="J43" s="866"/>
      <c r="K43" s="866"/>
      <c r="L43" s="866"/>
      <c r="M43" s="866"/>
      <c r="N43" s="866"/>
      <c r="O43" s="866"/>
      <c r="P43" s="866"/>
      <c r="Q43" s="866"/>
      <c r="R43" s="866"/>
      <c r="S43" s="866"/>
      <c r="T43" s="972"/>
      <c r="U43" s="972"/>
      <c r="V43" s="972"/>
      <c r="W43" s="972"/>
      <c r="X43" s="972"/>
      <c r="Y43" s="972"/>
      <c r="Z43" s="972"/>
      <c r="AA43" s="972"/>
      <c r="AB43" s="972"/>
      <c r="AC43" s="972"/>
      <c r="AD43" s="866"/>
      <c r="AE43" s="866"/>
      <c r="AF43" s="866"/>
      <c r="AG43" s="866"/>
      <c r="AH43" s="866"/>
      <c r="AI43" s="866"/>
      <c r="AJ43" s="866"/>
      <c r="AK43" s="866"/>
      <c r="AL43" s="223"/>
      <c r="AM43" s="230"/>
      <c r="AN43" s="203"/>
      <c r="AO43" s="203"/>
      <c r="AP43" s="203"/>
      <c r="AQ43" s="203"/>
    </row>
    <row r="44" spans="1:43" ht="15" customHeight="1" x14ac:dyDescent="0.25">
      <c r="A44" s="902"/>
      <c r="B44" s="1165"/>
      <c r="C44" s="252" t="s">
        <v>1740</v>
      </c>
      <c r="D44" s="803"/>
      <c r="E44" s="248" t="s">
        <v>1721</v>
      </c>
      <c r="F44" s="215">
        <v>0</v>
      </c>
      <c r="G44" s="1116"/>
      <c r="H44" s="866"/>
      <c r="I44" s="866"/>
      <c r="J44" s="866"/>
      <c r="K44" s="866"/>
      <c r="L44" s="866"/>
      <c r="M44" s="866"/>
      <c r="N44" s="866"/>
      <c r="O44" s="866"/>
      <c r="P44" s="866"/>
      <c r="Q44" s="866"/>
      <c r="R44" s="866"/>
      <c r="S44" s="866"/>
      <c r="T44" s="972"/>
      <c r="U44" s="972"/>
      <c r="V44" s="972"/>
      <c r="W44" s="972"/>
      <c r="X44" s="972"/>
      <c r="Y44" s="972"/>
      <c r="Z44" s="972"/>
      <c r="AA44" s="972"/>
      <c r="AB44" s="972"/>
      <c r="AC44" s="972"/>
      <c r="AD44" s="866"/>
      <c r="AE44" s="866"/>
      <c r="AF44" s="866"/>
      <c r="AG44" s="866"/>
      <c r="AH44" s="866"/>
      <c r="AI44" s="866"/>
      <c r="AJ44" s="866"/>
      <c r="AK44" s="866"/>
      <c r="AL44" s="223"/>
      <c r="AM44" s="230"/>
      <c r="AN44" s="204"/>
      <c r="AO44" s="204"/>
      <c r="AP44" s="265"/>
      <c r="AQ44" s="203"/>
    </row>
    <row r="45" spans="1:43" ht="15" customHeight="1" x14ac:dyDescent="0.25">
      <c r="A45" s="902"/>
      <c r="B45" s="1165"/>
      <c r="C45" s="252" t="s">
        <v>1741</v>
      </c>
      <c r="D45" s="803"/>
      <c r="E45" s="248"/>
      <c r="F45" s="215"/>
      <c r="G45" s="1116"/>
      <c r="H45" s="866"/>
      <c r="I45" s="866"/>
      <c r="J45" s="866"/>
      <c r="K45" s="866"/>
      <c r="L45" s="866"/>
      <c r="M45" s="866"/>
      <c r="N45" s="866"/>
      <c r="O45" s="866"/>
      <c r="P45" s="866"/>
      <c r="Q45" s="866"/>
      <c r="R45" s="866"/>
      <c r="S45" s="866"/>
      <c r="T45" s="972"/>
      <c r="U45" s="972"/>
      <c r="V45" s="972"/>
      <c r="W45" s="972"/>
      <c r="X45" s="972"/>
      <c r="Y45" s="972"/>
      <c r="Z45" s="972"/>
      <c r="AA45" s="972"/>
      <c r="AB45" s="972"/>
      <c r="AC45" s="972"/>
      <c r="AD45" s="866"/>
      <c r="AE45" s="866"/>
      <c r="AF45" s="866"/>
      <c r="AG45" s="866"/>
      <c r="AH45" s="866"/>
      <c r="AI45" s="866"/>
      <c r="AJ45" s="866"/>
      <c r="AK45" s="866"/>
      <c r="AL45" s="223"/>
      <c r="AM45" s="230"/>
      <c r="AN45" s="204"/>
      <c r="AO45" s="204"/>
      <c r="AP45" s="265"/>
      <c r="AQ45" s="203"/>
    </row>
    <row r="46" spans="1:43" ht="15" customHeight="1" x14ac:dyDescent="0.25">
      <c r="A46" s="902"/>
      <c r="B46" s="1165"/>
      <c r="C46" s="252" t="s">
        <v>1742</v>
      </c>
      <c r="D46" s="803"/>
      <c r="E46" s="229" t="s">
        <v>125</v>
      </c>
      <c r="F46" s="278"/>
      <c r="G46" s="1173"/>
      <c r="H46" s="895"/>
      <c r="I46" s="895"/>
      <c r="J46" s="895"/>
      <c r="K46" s="895"/>
      <c r="L46" s="895"/>
      <c r="M46" s="895"/>
      <c r="N46" s="895"/>
      <c r="O46" s="895"/>
      <c r="P46" s="895"/>
      <c r="Q46" s="895"/>
      <c r="R46" s="895"/>
      <c r="S46" s="895"/>
      <c r="T46" s="972"/>
      <c r="U46" s="972"/>
      <c r="V46" s="972"/>
      <c r="W46" s="972"/>
      <c r="X46" s="972"/>
      <c r="Y46" s="972"/>
      <c r="Z46" s="972"/>
      <c r="AA46" s="972"/>
      <c r="AB46" s="972"/>
      <c r="AC46" s="972"/>
      <c r="AD46" s="895"/>
      <c r="AE46" s="895"/>
      <c r="AF46" s="895"/>
      <c r="AG46" s="895"/>
      <c r="AH46" s="895"/>
      <c r="AI46" s="895"/>
      <c r="AJ46" s="895"/>
      <c r="AK46" s="895"/>
      <c r="AL46" s="223"/>
      <c r="AM46" s="230"/>
      <c r="AN46" s="204"/>
      <c r="AO46" s="204"/>
      <c r="AP46" s="265"/>
      <c r="AQ46" s="203"/>
    </row>
    <row r="47" spans="1:43" ht="15" customHeight="1" x14ac:dyDescent="0.25">
      <c r="A47" s="902"/>
      <c r="B47" s="1165"/>
      <c r="C47" s="228" t="s">
        <v>1743</v>
      </c>
      <c r="D47" s="551"/>
      <c r="E47" s="223"/>
      <c r="F47" s="215"/>
      <c r="G47" s="554"/>
      <c r="H47" s="554"/>
      <c r="I47" s="554"/>
      <c r="J47" s="554"/>
      <c r="K47" s="554"/>
      <c r="L47" s="554"/>
      <c r="M47" s="554"/>
      <c r="N47" s="554"/>
      <c r="O47" s="789"/>
      <c r="P47" s="789"/>
      <c r="Q47" s="554"/>
      <c r="R47" s="554"/>
      <c r="S47" s="554"/>
      <c r="T47" s="789"/>
      <c r="U47" s="789"/>
      <c r="V47" s="789"/>
      <c r="W47" s="789"/>
      <c r="X47" s="789"/>
      <c r="Y47" s="789"/>
      <c r="Z47" s="789"/>
      <c r="AA47" s="789"/>
      <c r="AB47" s="789"/>
      <c r="AC47" s="789"/>
      <c r="AD47" s="554"/>
      <c r="AE47" s="554"/>
      <c r="AF47" s="554"/>
      <c r="AG47" s="554"/>
      <c r="AH47" s="554"/>
      <c r="AI47" s="789"/>
      <c r="AJ47" s="554"/>
      <c r="AK47" s="554"/>
      <c r="AL47" s="248"/>
      <c r="AM47" s="230"/>
      <c r="AN47" s="203"/>
      <c r="AO47" s="203"/>
      <c r="AP47" s="203"/>
      <c r="AQ47" s="203"/>
    </row>
    <row r="48" spans="1:43" ht="15" customHeight="1" x14ac:dyDescent="0.25">
      <c r="A48" s="902"/>
      <c r="B48" s="1165"/>
      <c r="C48" s="252" t="s">
        <v>1744</v>
      </c>
      <c r="D48" s="803"/>
      <c r="E48" s="289" t="s">
        <v>1735</v>
      </c>
      <c r="F48" s="284">
        <v>3</v>
      </c>
      <c r="G48" s="970">
        <v>3</v>
      </c>
      <c r="H48" s="970">
        <v>3</v>
      </c>
      <c r="I48" s="970">
        <v>3</v>
      </c>
      <c r="J48" s="970">
        <v>3</v>
      </c>
      <c r="K48" s="970">
        <v>3</v>
      </c>
      <c r="L48" s="970">
        <v>3</v>
      </c>
      <c r="M48" s="970">
        <v>3</v>
      </c>
      <c r="N48" s="970">
        <v>3</v>
      </c>
      <c r="O48" s="970">
        <v>3</v>
      </c>
      <c r="P48" s="970">
        <v>3</v>
      </c>
      <c r="Q48" s="970">
        <v>3</v>
      </c>
      <c r="R48" s="970">
        <v>3</v>
      </c>
      <c r="S48" s="970">
        <v>2</v>
      </c>
      <c r="T48" s="971">
        <v>3</v>
      </c>
      <c r="U48" s="971">
        <v>2</v>
      </c>
      <c r="V48" s="971">
        <v>3</v>
      </c>
      <c r="W48" s="971">
        <v>3</v>
      </c>
      <c r="X48" s="971">
        <v>3</v>
      </c>
      <c r="Y48" s="971">
        <v>3</v>
      </c>
      <c r="Z48" s="971">
        <v>2</v>
      </c>
      <c r="AA48" s="971">
        <v>2</v>
      </c>
      <c r="AB48" s="971">
        <v>2</v>
      </c>
      <c r="AC48" s="971">
        <v>2</v>
      </c>
      <c r="AD48" s="970">
        <v>2</v>
      </c>
      <c r="AE48" s="970">
        <v>2</v>
      </c>
      <c r="AF48" s="970">
        <v>2</v>
      </c>
      <c r="AG48" s="970">
        <v>2</v>
      </c>
      <c r="AH48" s="970">
        <v>2</v>
      </c>
      <c r="AI48" s="970">
        <v>2</v>
      </c>
      <c r="AJ48" s="970">
        <v>2</v>
      </c>
      <c r="AK48" s="970">
        <v>2</v>
      </c>
      <c r="AL48" s="223"/>
      <c r="AM48" s="230"/>
      <c r="AN48" s="204"/>
      <c r="AO48" s="204"/>
      <c r="AP48" s="265"/>
      <c r="AQ48" s="203"/>
    </row>
    <row r="49" spans="1:43" ht="15" customHeight="1" x14ac:dyDescent="0.25">
      <c r="A49" s="902"/>
      <c r="B49" s="1165"/>
      <c r="C49" s="252" t="s">
        <v>1745</v>
      </c>
      <c r="D49" s="803"/>
      <c r="E49" s="223" t="s">
        <v>1746</v>
      </c>
      <c r="F49" s="215">
        <v>2</v>
      </c>
      <c r="G49" s="866"/>
      <c r="H49" s="866"/>
      <c r="I49" s="866"/>
      <c r="J49" s="866"/>
      <c r="K49" s="866"/>
      <c r="L49" s="866"/>
      <c r="M49" s="866"/>
      <c r="N49" s="866"/>
      <c r="O49" s="866"/>
      <c r="P49" s="866"/>
      <c r="Q49" s="866"/>
      <c r="R49" s="866"/>
      <c r="S49" s="866"/>
      <c r="T49" s="972"/>
      <c r="U49" s="972"/>
      <c r="V49" s="972"/>
      <c r="W49" s="972"/>
      <c r="X49" s="972"/>
      <c r="Y49" s="972"/>
      <c r="Z49" s="972"/>
      <c r="AA49" s="972"/>
      <c r="AB49" s="972"/>
      <c r="AC49" s="972"/>
      <c r="AD49" s="866"/>
      <c r="AE49" s="866"/>
      <c r="AF49" s="866"/>
      <c r="AG49" s="866"/>
      <c r="AH49" s="866"/>
      <c r="AI49" s="866"/>
      <c r="AJ49" s="866"/>
      <c r="AK49" s="866"/>
      <c r="AL49" s="223"/>
      <c r="AM49" s="230"/>
      <c r="AN49" s="204"/>
      <c r="AO49" s="204"/>
      <c r="AP49" s="265"/>
      <c r="AQ49" s="203"/>
    </row>
    <row r="50" spans="1:43" ht="15" customHeight="1" x14ac:dyDescent="0.25">
      <c r="A50" s="902"/>
      <c r="B50" s="1165"/>
      <c r="C50" s="252" t="s">
        <v>1747</v>
      </c>
      <c r="D50" s="803"/>
      <c r="E50" s="223" t="s">
        <v>1739</v>
      </c>
      <c r="F50" s="215">
        <v>1</v>
      </c>
      <c r="G50" s="866"/>
      <c r="H50" s="866"/>
      <c r="I50" s="866"/>
      <c r="J50" s="866"/>
      <c r="K50" s="866"/>
      <c r="L50" s="866"/>
      <c r="M50" s="866"/>
      <c r="N50" s="866"/>
      <c r="O50" s="866"/>
      <c r="P50" s="866"/>
      <c r="Q50" s="866"/>
      <c r="R50" s="866"/>
      <c r="S50" s="866"/>
      <c r="T50" s="972"/>
      <c r="U50" s="972"/>
      <c r="V50" s="972"/>
      <c r="W50" s="972"/>
      <c r="X50" s="972"/>
      <c r="Y50" s="972"/>
      <c r="Z50" s="972"/>
      <c r="AA50" s="972"/>
      <c r="AB50" s="972"/>
      <c r="AC50" s="972"/>
      <c r="AD50" s="866"/>
      <c r="AE50" s="866"/>
      <c r="AF50" s="866"/>
      <c r="AG50" s="866"/>
      <c r="AH50" s="866"/>
      <c r="AI50" s="866"/>
      <c r="AJ50" s="866"/>
      <c r="AK50" s="866"/>
      <c r="AL50" s="223"/>
      <c r="AM50" s="230"/>
      <c r="AN50" s="204"/>
      <c r="AO50" s="204"/>
      <c r="AP50" s="265"/>
      <c r="AQ50" s="203"/>
    </row>
    <row r="51" spans="1:43" ht="15" customHeight="1" x14ac:dyDescent="0.25">
      <c r="A51" s="902"/>
      <c r="B51" s="1165"/>
      <c r="C51" s="264" t="s">
        <v>1748</v>
      </c>
      <c r="D51" s="804"/>
      <c r="E51" s="208" t="s">
        <v>1055</v>
      </c>
      <c r="F51" s="568">
        <v>0</v>
      </c>
      <c r="G51" s="866"/>
      <c r="H51" s="866"/>
      <c r="I51" s="866"/>
      <c r="J51" s="866"/>
      <c r="K51" s="866"/>
      <c r="L51" s="866"/>
      <c r="M51" s="866"/>
      <c r="N51" s="866"/>
      <c r="O51" s="866"/>
      <c r="P51" s="866"/>
      <c r="Q51" s="866"/>
      <c r="R51" s="866"/>
      <c r="S51" s="866"/>
      <c r="T51" s="972"/>
      <c r="U51" s="972"/>
      <c r="V51" s="972"/>
      <c r="W51" s="972"/>
      <c r="X51" s="972"/>
      <c r="Y51" s="972"/>
      <c r="Z51" s="972"/>
      <c r="AA51" s="972"/>
      <c r="AB51" s="972"/>
      <c r="AC51" s="972"/>
      <c r="AD51" s="866"/>
      <c r="AE51" s="866"/>
      <c r="AF51" s="866"/>
      <c r="AG51" s="866"/>
      <c r="AH51" s="866"/>
      <c r="AI51" s="866"/>
      <c r="AJ51" s="866"/>
      <c r="AK51" s="866"/>
      <c r="AL51" s="208"/>
      <c r="AM51" s="203"/>
      <c r="AN51" s="204"/>
      <c r="AO51" s="204"/>
      <c r="AP51" s="265"/>
      <c r="AQ51" s="203"/>
    </row>
    <row r="52" spans="1:43" ht="15" customHeight="1" x14ac:dyDescent="0.25">
      <c r="A52" s="902"/>
      <c r="B52" s="1165"/>
      <c r="C52" s="264" t="s">
        <v>1749</v>
      </c>
      <c r="D52" s="804"/>
      <c r="E52" s="208"/>
      <c r="F52" s="568"/>
      <c r="G52" s="867"/>
      <c r="H52" s="867"/>
      <c r="I52" s="867"/>
      <c r="J52" s="867"/>
      <c r="K52" s="867"/>
      <c r="L52" s="867"/>
      <c r="M52" s="867"/>
      <c r="N52" s="867"/>
      <c r="O52" s="867"/>
      <c r="P52" s="867"/>
      <c r="Q52" s="867"/>
      <c r="R52" s="867"/>
      <c r="S52" s="867"/>
      <c r="T52" s="973"/>
      <c r="U52" s="973"/>
      <c r="V52" s="973"/>
      <c r="W52" s="973"/>
      <c r="X52" s="973"/>
      <c r="Y52" s="973"/>
      <c r="Z52" s="973"/>
      <c r="AA52" s="973"/>
      <c r="AB52" s="973"/>
      <c r="AC52" s="973"/>
      <c r="AD52" s="867"/>
      <c r="AE52" s="867"/>
      <c r="AF52" s="867"/>
      <c r="AG52" s="867"/>
      <c r="AH52" s="867"/>
      <c r="AI52" s="867"/>
      <c r="AJ52" s="867"/>
      <c r="AK52" s="867"/>
      <c r="AL52" s="208"/>
      <c r="AM52" s="203"/>
      <c r="AN52" s="204"/>
      <c r="AO52" s="204"/>
      <c r="AP52" s="265"/>
      <c r="AQ52" s="203"/>
    </row>
    <row r="53" spans="1:43" ht="15" customHeight="1" x14ac:dyDescent="0.25">
      <c r="A53" s="902"/>
      <c r="B53" s="1165"/>
      <c r="C53" s="247" t="s">
        <v>1750</v>
      </c>
      <c r="D53" s="227"/>
      <c r="E53" s="569"/>
      <c r="F53" s="239"/>
      <c r="G53" s="236"/>
      <c r="H53" s="554"/>
      <c r="I53" s="554"/>
      <c r="J53" s="554"/>
      <c r="K53" s="554"/>
      <c r="L53" s="554"/>
      <c r="M53" s="554"/>
      <c r="N53" s="554"/>
      <c r="O53" s="789"/>
      <c r="P53" s="789"/>
      <c r="Q53" s="554"/>
      <c r="R53" s="554"/>
      <c r="S53" s="554"/>
      <c r="T53" s="789"/>
      <c r="U53" s="789"/>
      <c r="V53" s="789"/>
      <c r="W53" s="789"/>
      <c r="X53" s="789"/>
      <c r="Y53" s="789"/>
      <c r="Z53" s="789"/>
      <c r="AA53" s="789"/>
      <c r="AB53" s="789"/>
      <c r="AC53" s="789"/>
      <c r="AD53" s="554"/>
      <c r="AE53" s="554"/>
      <c r="AF53" s="554"/>
      <c r="AG53" s="554"/>
      <c r="AH53" s="554"/>
      <c r="AI53" s="789"/>
      <c r="AJ53" s="554"/>
      <c r="AK53" s="554"/>
      <c r="AL53" s="248"/>
      <c r="AM53" s="230"/>
      <c r="AN53" s="203"/>
      <c r="AO53" s="203"/>
      <c r="AP53" s="203"/>
      <c r="AQ53" s="203"/>
    </row>
    <row r="54" spans="1:43" ht="15" customHeight="1" x14ac:dyDescent="0.25">
      <c r="A54" s="902"/>
      <c r="B54" s="1165"/>
      <c r="C54" s="252" t="s">
        <v>1751</v>
      </c>
      <c r="D54" s="803"/>
      <c r="E54" s="223" t="s">
        <v>1752</v>
      </c>
      <c r="F54" s="215">
        <v>2</v>
      </c>
      <c r="G54" s="970">
        <v>2</v>
      </c>
      <c r="H54" s="970">
        <v>2</v>
      </c>
      <c r="I54" s="970">
        <v>2</v>
      </c>
      <c r="J54" s="970">
        <v>2</v>
      </c>
      <c r="K54" s="970">
        <v>2</v>
      </c>
      <c r="L54" s="970">
        <v>2</v>
      </c>
      <c r="M54" s="970">
        <v>2</v>
      </c>
      <c r="N54" s="970">
        <v>2</v>
      </c>
      <c r="O54" s="970">
        <v>2</v>
      </c>
      <c r="P54" s="970">
        <v>2</v>
      </c>
      <c r="Q54" s="970">
        <v>2</v>
      </c>
      <c r="R54" s="970">
        <v>2</v>
      </c>
      <c r="S54" s="970">
        <v>2</v>
      </c>
      <c r="T54" s="971">
        <v>2</v>
      </c>
      <c r="U54" s="971">
        <v>1</v>
      </c>
      <c r="V54" s="971">
        <v>1</v>
      </c>
      <c r="W54" s="971">
        <v>1</v>
      </c>
      <c r="X54" s="971">
        <v>1</v>
      </c>
      <c r="Y54" s="971">
        <v>1</v>
      </c>
      <c r="Z54" s="971">
        <v>1</v>
      </c>
      <c r="AA54" s="971">
        <v>0</v>
      </c>
      <c r="AB54" s="971">
        <v>1</v>
      </c>
      <c r="AC54" s="971">
        <v>1</v>
      </c>
      <c r="AD54" s="970">
        <v>0</v>
      </c>
      <c r="AE54" s="970">
        <v>0</v>
      </c>
      <c r="AF54" s="970">
        <v>0</v>
      </c>
      <c r="AG54" s="970">
        <v>0</v>
      </c>
      <c r="AH54" s="970">
        <v>0</v>
      </c>
      <c r="AI54" s="970">
        <v>0</v>
      </c>
      <c r="AJ54" s="970">
        <v>0</v>
      </c>
      <c r="AK54" s="970">
        <v>0</v>
      </c>
      <c r="AL54" s="223"/>
      <c r="AM54" s="230"/>
      <c r="AN54" s="204"/>
      <c r="AO54" s="204"/>
      <c r="AP54" s="265"/>
      <c r="AQ54" s="203"/>
    </row>
    <row r="55" spans="1:43" ht="15" customHeight="1" x14ac:dyDescent="0.25">
      <c r="A55" s="902"/>
      <c r="B55" s="1165"/>
      <c r="C55" s="261"/>
      <c r="D55" s="803"/>
      <c r="E55" s="248" t="s">
        <v>1739</v>
      </c>
      <c r="F55" s="215">
        <v>1</v>
      </c>
      <c r="G55" s="866"/>
      <c r="H55" s="866"/>
      <c r="I55" s="866"/>
      <c r="J55" s="866"/>
      <c r="K55" s="866"/>
      <c r="L55" s="866"/>
      <c r="M55" s="866"/>
      <c r="N55" s="866"/>
      <c r="O55" s="866"/>
      <c r="P55" s="866"/>
      <c r="Q55" s="866"/>
      <c r="R55" s="866"/>
      <c r="S55" s="866"/>
      <c r="T55" s="972"/>
      <c r="U55" s="972"/>
      <c r="V55" s="972"/>
      <c r="W55" s="972"/>
      <c r="X55" s="972"/>
      <c r="Y55" s="972"/>
      <c r="Z55" s="972"/>
      <c r="AA55" s="972"/>
      <c r="AB55" s="972"/>
      <c r="AC55" s="972"/>
      <c r="AD55" s="866"/>
      <c r="AE55" s="866"/>
      <c r="AF55" s="866"/>
      <c r="AG55" s="866"/>
      <c r="AH55" s="866"/>
      <c r="AI55" s="866"/>
      <c r="AJ55" s="866"/>
      <c r="AK55" s="866"/>
      <c r="AL55" s="223"/>
      <c r="AM55" s="230"/>
      <c r="AN55" s="204"/>
      <c r="AO55" s="204"/>
      <c r="AP55" s="265"/>
      <c r="AQ55" s="203"/>
    </row>
    <row r="56" spans="1:43" ht="15" customHeight="1" x14ac:dyDescent="0.25">
      <c r="A56" s="1163"/>
      <c r="B56" s="1171"/>
      <c r="C56" s="261"/>
      <c r="D56" s="803"/>
      <c r="E56" s="229" t="s">
        <v>1055</v>
      </c>
      <c r="F56" s="278">
        <v>0</v>
      </c>
      <c r="G56" s="867"/>
      <c r="H56" s="895"/>
      <c r="I56" s="895"/>
      <c r="J56" s="895"/>
      <c r="K56" s="895"/>
      <c r="L56" s="895"/>
      <c r="M56" s="895"/>
      <c r="N56" s="895"/>
      <c r="O56" s="895"/>
      <c r="P56" s="895"/>
      <c r="Q56" s="895"/>
      <c r="R56" s="895"/>
      <c r="S56" s="895"/>
      <c r="T56" s="972"/>
      <c r="U56" s="972"/>
      <c r="V56" s="972"/>
      <c r="W56" s="972"/>
      <c r="X56" s="972"/>
      <c r="Y56" s="972"/>
      <c r="Z56" s="972"/>
      <c r="AA56" s="972"/>
      <c r="AB56" s="972"/>
      <c r="AC56" s="972"/>
      <c r="AD56" s="895"/>
      <c r="AE56" s="895"/>
      <c r="AF56" s="895"/>
      <c r="AG56" s="895"/>
      <c r="AH56" s="895"/>
      <c r="AI56" s="895"/>
      <c r="AJ56" s="895"/>
      <c r="AK56" s="895"/>
      <c r="AL56" s="223"/>
      <c r="AM56" s="230"/>
      <c r="AN56" s="204"/>
      <c r="AO56" s="204"/>
      <c r="AP56" s="265"/>
      <c r="AQ56" s="203"/>
    </row>
    <row r="57" spans="1:43" ht="15" customHeight="1" x14ac:dyDescent="0.25">
      <c r="A57" s="1161">
        <v>4</v>
      </c>
      <c r="B57" s="1164"/>
      <c r="C57" s="547" t="s">
        <v>1753</v>
      </c>
      <c r="D57" s="551"/>
      <c r="E57" s="555"/>
      <c r="F57" s="559"/>
      <c r="G57" s="554"/>
      <c r="H57" s="554"/>
      <c r="I57" s="554"/>
      <c r="J57" s="554"/>
      <c r="K57" s="554"/>
      <c r="L57" s="554"/>
      <c r="M57" s="554"/>
      <c r="N57" s="554"/>
      <c r="O57" s="789"/>
      <c r="P57" s="789"/>
      <c r="Q57" s="554"/>
      <c r="R57" s="554"/>
      <c r="S57" s="554"/>
      <c r="T57" s="789"/>
      <c r="U57" s="789"/>
      <c r="V57" s="789"/>
      <c r="W57" s="789"/>
      <c r="X57" s="789"/>
      <c r="Y57" s="789"/>
      <c r="Z57" s="789"/>
      <c r="AA57" s="789"/>
      <c r="AB57" s="789"/>
      <c r="AC57" s="789"/>
      <c r="AD57" s="554"/>
      <c r="AE57" s="554"/>
      <c r="AF57" s="554"/>
      <c r="AG57" s="554"/>
      <c r="AH57" s="554"/>
      <c r="AI57" s="789"/>
      <c r="AJ57" s="554"/>
      <c r="AK57" s="554"/>
      <c r="AL57" s="248"/>
      <c r="AM57" s="230"/>
      <c r="AN57" s="203"/>
      <c r="AO57" s="203"/>
      <c r="AP57" s="203"/>
      <c r="AQ57" s="203"/>
    </row>
    <row r="58" spans="1:43" ht="15" customHeight="1" x14ac:dyDescent="0.25">
      <c r="A58" s="902"/>
      <c r="B58" s="1165"/>
      <c r="C58" s="252" t="s">
        <v>1754</v>
      </c>
      <c r="D58" s="803"/>
      <c r="E58" s="234" t="s">
        <v>1752</v>
      </c>
      <c r="F58" s="284">
        <v>3</v>
      </c>
      <c r="G58" s="970">
        <v>2</v>
      </c>
      <c r="H58" s="970">
        <v>2</v>
      </c>
      <c r="I58" s="970">
        <v>2</v>
      </c>
      <c r="J58" s="970">
        <v>2</v>
      </c>
      <c r="K58" s="970">
        <v>2</v>
      </c>
      <c r="L58" s="970">
        <v>2</v>
      </c>
      <c r="M58" s="970">
        <v>2</v>
      </c>
      <c r="N58" s="970">
        <v>2</v>
      </c>
      <c r="O58" s="970">
        <v>2</v>
      </c>
      <c r="P58" s="970">
        <v>2</v>
      </c>
      <c r="Q58" s="970">
        <v>2</v>
      </c>
      <c r="R58" s="970">
        <v>2</v>
      </c>
      <c r="S58" s="970">
        <v>2</v>
      </c>
      <c r="T58" s="971">
        <v>2</v>
      </c>
      <c r="U58" s="971">
        <v>2</v>
      </c>
      <c r="V58" s="971">
        <v>3</v>
      </c>
      <c r="W58" s="971">
        <v>2</v>
      </c>
      <c r="X58" s="971">
        <v>2</v>
      </c>
      <c r="Y58" s="971">
        <v>2</v>
      </c>
      <c r="Z58" s="971">
        <v>2</v>
      </c>
      <c r="AA58" s="971">
        <v>2</v>
      </c>
      <c r="AB58" s="971">
        <v>2</v>
      </c>
      <c r="AC58" s="971">
        <v>2</v>
      </c>
      <c r="AD58" s="970">
        <v>2</v>
      </c>
      <c r="AE58" s="970">
        <v>2</v>
      </c>
      <c r="AF58" s="970">
        <v>2</v>
      </c>
      <c r="AG58" s="970">
        <v>2</v>
      </c>
      <c r="AH58" s="970">
        <v>2</v>
      </c>
      <c r="AI58" s="970">
        <v>2</v>
      </c>
      <c r="AJ58" s="970">
        <v>2</v>
      </c>
      <c r="AK58" s="970">
        <v>2</v>
      </c>
      <c r="AL58" s="223"/>
      <c r="AM58" s="230"/>
      <c r="AN58" s="203"/>
      <c r="AO58" s="203"/>
      <c r="AP58" s="203"/>
      <c r="AQ58" s="203"/>
    </row>
    <row r="59" spans="1:43" ht="15" customHeight="1" x14ac:dyDescent="0.25">
      <c r="A59" s="902"/>
      <c r="B59" s="1165"/>
      <c r="C59" s="252" t="s">
        <v>1755</v>
      </c>
      <c r="D59" s="803"/>
      <c r="E59" s="248" t="s">
        <v>1178</v>
      </c>
      <c r="F59" s="215">
        <v>2</v>
      </c>
      <c r="G59" s="866"/>
      <c r="H59" s="866"/>
      <c r="I59" s="866"/>
      <c r="J59" s="866"/>
      <c r="K59" s="866"/>
      <c r="L59" s="866"/>
      <c r="M59" s="866"/>
      <c r="N59" s="866"/>
      <c r="O59" s="866"/>
      <c r="P59" s="866"/>
      <c r="Q59" s="866"/>
      <c r="R59" s="866"/>
      <c r="S59" s="866"/>
      <c r="T59" s="972"/>
      <c r="U59" s="972"/>
      <c r="V59" s="972"/>
      <c r="W59" s="972"/>
      <c r="X59" s="972"/>
      <c r="Y59" s="972"/>
      <c r="Z59" s="972"/>
      <c r="AA59" s="972"/>
      <c r="AB59" s="972"/>
      <c r="AC59" s="972"/>
      <c r="AD59" s="866"/>
      <c r="AE59" s="866"/>
      <c r="AF59" s="866"/>
      <c r="AG59" s="866"/>
      <c r="AH59" s="866"/>
      <c r="AI59" s="866"/>
      <c r="AJ59" s="866"/>
      <c r="AK59" s="866"/>
      <c r="AL59" s="223"/>
      <c r="AM59" s="230"/>
      <c r="AN59" s="203"/>
      <c r="AO59" s="203"/>
      <c r="AP59" s="203"/>
      <c r="AQ59" s="203"/>
    </row>
    <row r="60" spans="1:43" ht="15" customHeight="1" x14ac:dyDescent="0.25">
      <c r="A60" s="902"/>
      <c r="B60" s="1165"/>
      <c r="C60" s="252" t="s">
        <v>1756</v>
      </c>
      <c r="D60" s="803"/>
      <c r="E60" s="248" t="s">
        <v>1083</v>
      </c>
      <c r="F60" s="215">
        <v>1</v>
      </c>
      <c r="G60" s="866"/>
      <c r="H60" s="866"/>
      <c r="I60" s="866"/>
      <c r="J60" s="866"/>
      <c r="K60" s="866"/>
      <c r="L60" s="866"/>
      <c r="M60" s="866"/>
      <c r="N60" s="866"/>
      <c r="O60" s="866"/>
      <c r="P60" s="866"/>
      <c r="Q60" s="866"/>
      <c r="R60" s="866"/>
      <c r="S60" s="866"/>
      <c r="T60" s="972"/>
      <c r="U60" s="972"/>
      <c r="V60" s="972"/>
      <c r="W60" s="972"/>
      <c r="X60" s="972"/>
      <c r="Y60" s="972"/>
      <c r="Z60" s="972"/>
      <c r="AA60" s="972"/>
      <c r="AB60" s="972"/>
      <c r="AC60" s="972"/>
      <c r="AD60" s="866"/>
      <c r="AE60" s="866"/>
      <c r="AF60" s="866"/>
      <c r="AG60" s="866"/>
      <c r="AH60" s="866"/>
      <c r="AI60" s="866"/>
      <c r="AJ60" s="866"/>
      <c r="AK60" s="866"/>
      <c r="AL60" s="223"/>
      <c r="AM60" s="230"/>
      <c r="AN60" s="203"/>
      <c r="AO60" s="203"/>
      <c r="AP60" s="203"/>
      <c r="AQ60" s="203"/>
    </row>
    <row r="61" spans="1:43" ht="15" customHeight="1" x14ac:dyDescent="0.25">
      <c r="A61" s="882"/>
      <c r="B61" s="1166"/>
      <c r="C61" s="570"/>
      <c r="D61" s="805"/>
      <c r="E61" s="229" t="s">
        <v>1055</v>
      </c>
      <c r="F61" s="278">
        <v>0</v>
      </c>
      <c r="G61" s="895"/>
      <c r="H61" s="895"/>
      <c r="I61" s="895"/>
      <c r="J61" s="895"/>
      <c r="K61" s="895"/>
      <c r="L61" s="895"/>
      <c r="M61" s="895"/>
      <c r="N61" s="895"/>
      <c r="O61" s="895"/>
      <c r="P61" s="895"/>
      <c r="Q61" s="895"/>
      <c r="R61" s="895"/>
      <c r="S61" s="895"/>
      <c r="T61" s="972"/>
      <c r="U61" s="972"/>
      <c r="V61" s="972"/>
      <c r="W61" s="972"/>
      <c r="X61" s="972"/>
      <c r="Y61" s="972"/>
      <c r="Z61" s="972"/>
      <c r="AA61" s="972"/>
      <c r="AB61" s="972"/>
      <c r="AC61" s="972"/>
      <c r="AD61" s="895"/>
      <c r="AE61" s="895"/>
      <c r="AF61" s="895"/>
      <c r="AG61" s="895"/>
      <c r="AH61" s="895"/>
      <c r="AI61" s="895"/>
      <c r="AJ61" s="895"/>
      <c r="AK61" s="895"/>
      <c r="AL61" s="223"/>
      <c r="AM61" s="230"/>
      <c r="AN61" s="203"/>
      <c r="AO61" s="203"/>
      <c r="AP61" s="203"/>
      <c r="AQ61" s="203"/>
    </row>
    <row r="62" spans="1:43" ht="15" customHeight="1" x14ac:dyDescent="0.25">
      <c r="A62" s="1161">
        <v>5</v>
      </c>
      <c r="B62" s="876"/>
      <c r="C62" s="558" t="s">
        <v>1757</v>
      </c>
      <c r="D62" s="554"/>
      <c r="E62" s="555"/>
      <c r="F62" s="559"/>
      <c r="G62" s="554"/>
      <c r="H62" s="554"/>
      <c r="I62" s="554"/>
      <c r="J62" s="554"/>
      <c r="K62" s="554"/>
      <c r="L62" s="554"/>
      <c r="M62" s="554"/>
      <c r="N62" s="554"/>
      <c r="O62" s="789"/>
      <c r="P62" s="789"/>
      <c r="Q62" s="554"/>
      <c r="R62" s="554"/>
      <c r="S62" s="554"/>
      <c r="T62" s="789"/>
      <c r="U62" s="789"/>
      <c r="V62" s="789"/>
      <c r="W62" s="789"/>
      <c r="X62" s="789"/>
      <c r="Y62" s="789"/>
      <c r="Z62" s="789"/>
      <c r="AA62" s="789"/>
      <c r="AB62" s="789"/>
      <c r="AC62" s="789"/>
      <c r="AD62" s="554"/>
      <c r="AE62" s="554"/>
      <c r="AF62" s="554"/>
      <c r="AG62" s="554"/>
      <c r="AH62" s="554"/>
      <c r="AI62" s="789"/>
      <c r="AJ62" s="554"/>
      <c r="AK62" s="554"/>
      <c r="AL62" s="248"/>
      <c r="AM62" s="230"/>
      <c r="AN62" s="203"/>
      <c r="AO62" s="203"/>
      <c r="AP62" s="203"/>
      <c r="AQ62" s="203"/>
    </row>
    <row r="63" spans="1:43" ht="15" customHeight="1" x14ac:dyDescent="0.25">
      <c r="A63" s="902"/>
      <c r="B63" s="982"/>
      <c r="C63" s="1174" t="s">
        <v>1758</v>
      </c>
      <c r="D63" s="876"/>
      <c r="E63" s="289" t="s">
        <v>1759</v>
      </c>
      <c r="F63" s="284">
        <v>2</v>
      </c>
      <c r="G63" s="970">
        <v>2</v>
      </c>
      <c r="H63" s="970">
        <v>2</v>
      </c>
      <c r="I63" s="970">
        <v>2</v>
      </c>
      <c r="J63" s="970">
        <v>2</v>
      </c>
      <c r="K63" s="970">
        <v>2</v>
      </c>
      <c r="L63" s="970">
        <v>2</v>
      </c>
      <c r="M63" s="970">
        <v>2</v>
      </c>
      <c r="N63" s="970">
        <v>2</v>
      </c>
      <c r="O63" s="970">
        <v>2</v>
      </c>
      <c r="P63" s="970">
        <v>2</v>
      </c>
      <c r="Q63" s="970">
        <v>2</v>
      </c>
      <c r="R63" s="970">
        <v>2</v>
      </c>
      <c r="S63" s="970">
        <v>2</v>
      </c>
      <c r="T63" s="971">
        <v>2</v>
      </c>
      <c r="U63" s="971">
        <v>2</v>
      </c>
      <c r="V63" s="971">
        <v>2</v>
      </c>
      <c r="W63" s="971">
        <v>2</v>
      </c>
      <c r="X63" s="971">
        <v>2</v>
      </c>
      <c r="Y63" s="971">
        <v>2</v>
      </c>
      <c r="Z63" s="971">
        <v>2</v>
      </c>
      <c r="AA63" s="971">
        <v>3</v>
      </c>
      <c r="AB63" s="971">
        <v>2</v>
      </c>
      <c r="AC63" s="971">
        <v>1</v>
      </c>
      <c r="AD63" s="970">
        <v>2</v>
      </c>
      <c r="AE63" s="970">
        <v>2</v>
      </c>
      <c r="AF63" s="970">
        <v>2</v>
      </c>
      <c r="AG63" s="970">
        <v>2</v>
      </c>
      <c r="AH63" s="970">
        <v>2</v>
      </c>
      <c r="AI63" s="970">
        <v>2</v>
      </c>
      <c r="AJ63" s="970">
        <v>2</v>
      </c>
      <c r="AK63" s="970">
        <v>2</v>
      </c>
      <c r="AL63" s="223"/>
      <c r="AM63" s="230"/>
      <c r="AN63" s="203"/>
      <c r="AO63" s="203"/>
      <c r="AP63" s="203"/>
      <c r="AQ63" s="203"/>
    </row>
    <row r="64" spans="1:43" ht="15" customHeight="1" x14ac:dyDescent="0.25">
      <c r="A64" s="902"/>
      <c r="B64" s="982"/>
      <c r="C64" s="902"/>
      <c r="D64" s="982"/>
      <c r="E64" s="223" t="s">
        <v>1760</v>
      </c>
      <c r="F64" s="215">
        <v>1</v>
      </c>
      <c r="G64" s="866"/>
      <c r="H64" s="866"/>
      <c r="I64" s="866"/>
      <c r="J64" s="866"/>
      <c r="K64" s="866"/>
      <c r="L64" s="866"/>
      <c r="M64" s="866"/>
      <c r="N64" s="866"/>
      <c r="O64" s="866"/>
      <c r="P64" s="866"/>
      <c r="Q64" s="866"/>
      <c r="R64" s="866"/>
      <c r="S64" s="866"/>
      <c r="T64" s="972"/>
      <c r="U64" s="972"/>
      <c r="V64" s="972"/>
      <c r="W64" s="972"/>
      <c r="X64" s="972"/>
      <c r="Y64" s="972"/>
      <c r="Z64" s="972"/>
      <c r="AA64" s="972"/>
      <c r="AB64" s="972"/>
      <c r="AC64" s="972"/>
      <c r="AD64" s="866"/>
      <c r="AE64" s="866"/>
      <c r="AF64" s="866"/>
      <c r="AG64" s="866"/>
      <c r="AH64" s="866"/>
      <c r="AI64" s="866"/>
      <c r="AJ64" s="866"/>
      <c r="AK64" s="866"/>
      <c r="AL64" s="223"/>
      <c r="AM64" s="230"/>
      <c r="AN64" s="203"/>
      <c r="AO64" s="203"/>
      <c r="AP64" s="203"/>
      <c r="AQ64" s="203"/>
    </row>
    <row r="65" spans="1:43" ht="15" customHeight="1" x14ac:dyDescent="0.25">
      <c r="A65" s="882"/>
      <c r="B65" s="884"/>
      <c r="C65" s="1163"/>
      <c r="D65" s="1110"/>
      <c r="E65" s="277" t="s">
        <v>1055</v>
      </c>
      <c r="F65" s="278">
        <v>0</v>
      </c>
      <c r="G65" s="895"/>
      <c r="H65" s="895"/>
      <c r="I65" s="895"/>
      <c r="J65" s="895"/>
      <c r="K65" s="895"/>
      <c r="L65" s="895"/>
      <c r="M65" s="895"/>
      <c r="N65" s="895"/>
      <c r="O65" s="895"/>
      <c r="P65" s="895"/>
      <c r="Q65" s="895"/>
      <c r="R65" s="895"/>
      <c r="S65" s="895"/>
      <c r="T65" s="972"/>
      <c r="U65" s="972"/>
      <c r="V65" s="972"/>
      <c r="W65" s="972"/>
      <c r="X65" s="972"/>
      <c r="Y65" s="972"/>
      <c r="Z65" s="972"/>
      <c r="AA65" s="972"/>
      <c r="AB65" s="972"/>
      <c r="AC65" s="972"/>
      <c r="AD65" s="895"/>
      <c r="AE65" s="895"/>
      <c r="AF65" s="895"/>
      <c r="AG65" s="895"/>
      <c r="AH65" s="895"/>
      <c r="AI65" s="895"/>
      <c r="AJ65" s="895"/>
      <c r="AK65" s="895"/>
      <c r="AL65" s="223"/>
      <c r="AM65" s="230"/>
      <c r="AN65" s="203"/>
      <c r="AO65" s="203"/>
      <c r="AP65" s="203"/>
      <c r="AQ65" s="203"/>
    </row>
    <row r="66" spans="1:43" ht="24" customHeight="1" x14ac:dyDescent="0.25">
      <c r="A66" s="571"/>
      <c r="B66" s="572" t="s">
        <v>98</v>
      </c>
      <c r="C66" s="572" t="s">
        <v>1123</v>
      </c>
      <c r="D66" s="575"/>
      <c r="E66" s="573"/>
      <c r="F66" s="574"/>
      <c r="G66" s="575"/>
      <c r="H66" s="575"/>
      <c r="I66" s="575"/>
      <c r="J66" s="575"/>
      <c r="K66" s="575"/>
      <c r="L66" s="575"/>
      <c r="M66" s="575"/>
      <c r="N66" s="575"/>
      <c r="O66" s="791"/>
      <c r="P66" s="791"/>
      <c r="Q66" s="575"/>
      <c r="R66" s="575"/>
      <c r="S66" s="575"/>
      <c r="T66" s="791"/>
      <c r="U66" s="791"/>
      <c r="V66" s="791"/>
      <c r="W66" s="791"/>
      <c r="X66" s="791"/>
      <c r="Y66" s="791"/>
      <c r="Z66" s="791"/>
      <c r="AA66" s="791"/>
      <c r="AB66" s="791"/>
      <c r="AC66" s="791"/>
      <c r="AD66" s="575"/>
      <c r="AE66" s="575"/>
      <c r="AF66" s="575"/>
      <c r="AG66" s="575"/>
      <c r="AH66" s="575"/>
      <c r="AI66" s="791"/>
      <c r="AJ66" s="575"/>
      <c r="AK66" s="575"/>
      <c r="AL66" s="576"/>
      <c r="AM66" s="230"/>
      <c r="AN66" s="203"/>
      <c r="AO66" s="203"/>
      <c r="AP66" s="203"/>
      <c r="AQ66" s="203"/>
    </row>
    <row r="67" spans="1:43" ht="15" customHeight="1" x14ac:dyDescent="0.25">
      <c r="A67" s="1161">
        <v>1</v>
      </c>
      <c r="B67" s="876"/>
      <c r="C67" s="1170" t="s">
        <v>1761</v>
      </c>
      <c r="D67" s="876"/>
      <c r="E67" s="289" t="s">
        <v>1762</v>
      </c>
      <c r="F67" s="284">
        <v>4</v>
      </c>
      <c r="G67" s="970">
        <v>4</v>
      </c>
      <c r="H67" s="970">
        <v>4</v>
      </c>
      <c r="I67" s="970">
        <v>4</v>
      </c>
      <c r="J67" s="970">
        <v>4</v>
      </c>
      <c r="K67" s="970">
        <v>4</v>
      </c>
      <c r="L67" s="970">
        <v>4</v>
      </c>
      <c r="M67" s="970">
        <v>4</v>
      </c>
      <c r="N67" s="970">
        <v>4</v>
      </c>
      <c r="O67" s="970">
        <v>4</v>
      </c>
      <c r="P67" s="970">
        <v>4</v>
      </c>
      <c r="Q67" s="970">
        <v>4</v>
      </c>
      <c r="R67" s="970">
        <v>4</v>
      </c>
      <c r="S67" s="970">
        <v>4</v>
      </c>
      <c r="T67" s="971">
        <v>4</v>
      </c>
      <c r="U67" s="971">
        <v>4</v>
      </c>
      <c r="V67" s="971">
        <v>4</v>
      </c>
      <c r="W67" s="971">
        <v>4</v>
      </c>
      <c r="X67" s="971">
        <v>4</v>
      </c>
      <c r="Y67" s="971">
        <v>4</v>
      </c>
      <c r="Z67" s="971">
        <v>4</v>
      </c>
      <c r="AA67" s="971">
        <v>4</v>
      </c>
      <c r="AB67" s="971">
        <v>4</v>
      </c>
      <c r="AC67" s="971">
        <v>4</v>
      </c>
      <c r="AD67" s="970">
        <v>4</v>
      </c>
      <c r="AE67" s="970">
        <v>4</v>
      </c>
      <c r="AF67" s="970">
        <v>4</v>
      </c>
      <c r="AG67" s="970">
        <v>4</v>
      </c>
      <c r="AH67" s="970">
        <v>4</v>
      </c>
      <c r="AI67" s="970">
        <v>4</v>
      </c>
      <c r="AJ67" s="970">
        <v>4</v>
      </c>
      <c r="AK67" s="970">
        <v>4</v>
      </c>
      <c r="AL67" s="223"/>
      <c r="AM67" s="230"/>
      <c r="AN67" s="203"/>
      <c r="AO67" s="203"/>
      <c r="AP67" s="203"/>
      <c r="AQ67" s="203"/>
    </row>
    <row r="68" spans="1:43" ht="15" customHeight="1" x14ac:dyDescent="0.25">
      <c r="A68" s="902"/>
      <c r="B68" s="982"/>
      <c r="C68" s="902"/>
      <c r="D68" s="982"/>
      <c r="E68" s="223" t="s">
        <v>1763</v>
      </c>
      <c r="F68" s="215">
        <v>3</v>
      </c>
      <c r="G68" s="866"/>
      <c r="H68" s="866"/>
      <c r="I68" s="866"/>
      <c r="J68" s="866"/>
      <c r="K68" s="866"/>
      <c r="L68" s="866"/>
      <c r="M68" s="866"/>
      <c r="N68" s="866"/>
      <c r="O68" s="866"/>
      <c r="P68" s="866"/>
      <c r="Q68" s="866"/>
      <c r="R68" s="866"/>
      <c r="S68" s="866"/>
      <c r="T68" s="972"/>
      <c r="U68" s="972"/>
      <c r="V68" s="972"/>
      <c r="W68" s="972"/>
      <c r="X68" s="972"/>
      <c r="Y68" s="972"/>
      <c r="Z68" s="972"/>
      <c r="AA68" s="972"/>
      <c r="AB68" s="972"/>
      <c r="AC68" s="972"/>
      <c r="AD68" s="866"/>
      <c r="AE68" s="866"/>
      <c r="AF68" s="866"/>
      <c r="AG68" s="866"/>
      <c r="AH68" s="866"/>
      <c r="AI68" s="866"/>
      <c r="AJ68" s="866"/>
      <c r="AK68" s="866"/>
      <c r="AL68" s="223"/>
      <c r="AM68" s="230"/>
      <c r="AN68" s="203"/>
      <c r="AO68" s="203"/>
      <c r="AP68" s="203"/>
      <c r="AQ68" s="203"/>
    </row>
    <row r="69" spans="1:43" ht="15" customHeight="1" x14ac:dyDescent="0.25">
      <c r="A69" s="902"/>
      <c r="B69" s="982"/>
      <c r="C69" s="902"/>
      <c r="D69" s="982"/>
      <c r="E69" s="223" t="s">
        <v>1764</v>
      </c>
      <c r="F69" s="215">
        <v>2</v>
      </c>
      <c r="G69" s="866"/>
      <c r="H69" s="866"/>
      <c r="I69" s="866"/>
      <c r="J69" s="866"/>
      <c r="K69" s="866"/>
      <c r="L69" s="866"/>
      <c r="M69" s="866"/>
      <c r="N69" s="866"/>
      <c r="O69" s="866"/>
      <c r="P69" s="866"/>
      <c r="Q69" s="866"/>
      <c r="R69" s="866"/>
      <c r="S69" s="866"/>
      <c r="T69" s="972"/>
      <c r="U69" s="972"/>
      <c r="V69" s="972"/>
      <c r="W69" s="972"/>
      <c r="X69" s="972"/>
      <c r="Y69" s="972"/>
      <c r="Z69" s="972"/>
      <c r="AA69" s="972"/>
      <c r="AB69" s="972"/>
      <c r="AC69" s="972"/>
      <c r="AD69" s="866"/>
      <c r="AE69" s="866"/>
      <c r="AF69" s="866"/>
      <c r="AG69" s="866"/>
      <c r="AH69" s="866"/>
      <c r="AI69" s="866"/>
      <c r="AJ69" s="866"/>
      <c r="AK69" s="866"/>
      <c r="AL69" s="223"/>
      <c r="AM69" s="230"/>
      <c r="AN69" s="203"/>
      <c r="AO69" s="203"/>
      <c r="AP69" s="203"/>
      <c r="AQ69" s="203"/>
    </row>
    <row r="70" spans="1:43" ht="15" customHeight="1" x14ac:dyDescent="0.25">
      <c r="A70" s="902"/>
      <c r="B70" s="982"/>
      <c r="C70" s="902"/>
      <c r="D70" s="982"/>
      <c r="E70" s="223" t="s">
        <v>1765</v>
      </c>
      <c r="F70" s="215">
        <v>1</v>
      </c>
      <c r="G70" s="866"/>
      <c r="H70" s="866"/>
      <c r="I70" s="866"/>
      <c r="J70" s="866"/>
      <c r="K70" s="866"/>
      <c r="L70" s="866"/>
      <c r="M70" s="866"/>
      <c r="N70" s="866"/>
      <c r="O70" s="866"/>
      <c r="P70" s="866"/>
      <c r="Q70" s="866"/>
      <c r="R70" s="866"/>
      <c r="S70" s="866"/>
      <c r="T70" s="972"/>
      <c r="U70" s="972"/>
      <c r="V70" s="972"/>
      <c r="W70" s="972"/>
      <c r="X70" s="972"/>
      <c r="Y70" s="972"/>
      <c r="Z70" s="972"/>
      <c r="AA70" s="972"/>
      <c r="AB70" s="972"/>
      <c r="AC70" s="972"/>
      <c r="AD70" s="866"/>
      <c r="AE70" s="866"/>
      <c r="AF70" s="866"/>
      <c r="AG70" s="866"/>
      <c r="AH70" s="866"/>
      <c r="AI70" s="866"/>
      <c r="AJ70" s="866"/>
      <c r="AK70" s="866"/>
      <c r="AL70" s="223"/>
      <c r="AM70" s="230"/>
      <c r="AN70" s="203"/>
      <c r="AO70" s="203"/>
      <c r="AP70" s="203"/>
      <c r="AQ70" s="203"/>
    </row>
    <row r="71" spans="1:43" ht="15" customHeight="1" x14ac:dyDescent="0.25">
      <c r="A71" s="882"/>
      <c r="B71" s="884"/>
      <c r="C71" s="882"/>
      <c r="D71" s="884"/>
      <c r="E71" s="223" t="s">
        <v>1766</v>
      </c>
      <c r="F71" s="215">
        <v>0</v>
      </c>
      <c r="G71" s="867"/>
      <c r="H71" s="867"/>
      <c r="I71" s="867"/>
      <c r="J71" s="867"/>
      <c r="K71" s="867"/>
      <c r="L71" s="867"/>
      <c r="M71" s="867"/>
      <c r="N71" s="867"/>
      <c r="O71" s="867"/>
      <c r="P71" s="867"/>
      <c r="Q71" s="867"/>
      <c r="R71" s="867"/>
      <c r="S71" s="867"/>
      <c r="T71" s="973"/>
      <c r="U71" s="973"/>
      <c r="V71" s="973"/>
      <c r="W71" s="973"/>
      <c r="X71" s="973"/>
      <c r="Y71" s="973"/>
      <c r="Z71" s="973"/>
      <c r="AA71" s="973"/>
      <c r="AB71" s="973"/>
      <c r="AC71" s="973"/>
      <c r="AD71" s="867"/>
      <c r="AE71" s="867"/>
      <c r="AF71" s="867"/>
      <c r="AG71" s="867"/>
      <c r="AH71" s="867"/>
      <c r="AI71" s="867"/>
      <c r="AJ71" s="867"/>
      <c r="AK71" s="867"/>
      <c r="AL71" s="223"/>
      <c r="AM71" s="230"/>
      <c r="AN71" s="203"/>
      <c r="AO71" s="203"/>
      <c r="AP71" s="203"/>
      <c r="AQ71" s="203"/>
    </row>
    <row r="72" spans="1:43" ht="15" customHeight="1" x14ac:dyDescent="0.25">
      <c r="A72" s="1161">
        <v>2</v>
      </c>
      <c r="B72" s="876"/>
      <c r="C72" s="1162" t="s">
        <v>1767</v>
      </c>
      <c r="D72" s="876"/>
      <c r="E72" s="223" t="s">
        <v>1768</v>
      </c>
      <c r="F72" s="215">
        <v>3</v>
      </c>
      <c r="G72" s="970">
        <v>3</v>
      </c>
      <c r="H72" s="970">
        <v>3</v>
      </c>
      <c r="I72" s="970">
        <v>3</v>
      </c>
      <c r="J72" s="970">
        <v>3</v>
      </c>
      <c r="K72" s="970">
        <v>3</v>
      </c>
      <c r="L72" s="970">
        <v>3</v>
      </c>
      <c r="M72" s="970">
        <v>3</v>
      </c>
      <c r="N72" s="970">
        <v>3</v>
      </c>
      <c r="O72" s="970">
        <v>3</v>
      </c>
      <c r="P72" s="970">
        <v>3</v>
      </c>
      <c r="Q72" s="970">
        <v>3</v>
      </c>
      <c r="R72" s="970">
        <v>3</v>
      </c>
      <c r="S72" s="970">
        <v>3</v>
      </c>
      <c r="T72" s="971">
        <v>3</v>
      </c>
      <c r="U72" s="971">
        <v>3</v>
      </c>
      <c r="V72" s="971">
        <v>3</v>
      </c>
      <c r="W72" s="971">
        <v>2</v>
      </c>
      <c r="X72" s="971">
        <v>3</v>
      </c>
      <c r="Y72" s="971">
        <v>3</v>
      </c>
      <c r="Z72" s="971">
        <v>2</v>
      </c>
      <c r="AA72" s="971">
        <v>3</v>
      </c>
      <c r="AB72" s="971">
        <v>3</v>
      </c>
      <c r="AC72" s="971">
        <v>1</v>
      </c>
      <c r="AD72" s="970">
        <v>3</v>
      </c>
      <c r="AE72" s="970">
        <v>3</v>
      </c>
      <c r="AF72" s="970">
        <v>3</v>
      </c>
      <c r="AG72" s="970">
        <v>3</v>
      </c>
      <c r="AH72" s="970">
        <v>3</v>
      </c>
      <c r="AI72" s="970">
        <v>3</v>
      </c>
      <c r="AJ72" s="970">
        <v>3</v>
      </c>
      <c r="AK72" s="970">
        <v>3</v>
      </c>
      <c r="AL72" s="223"/>
      <c r="AM72" s="230"/>
      <c r="AN72" s="203"/>
      <c r="AO72" s="203"/>
      <c r="AP72" s="203"/>
      <c r="AQ72" s="203"/>
    </row>
    <row r="73" spans="1:43" ht="15" customHeight="1" x14ac:dyDescent="0.25">
      <c r="A73" s="902"/>
      <c r="B73" s="982"/>
      <c r="C73" s="902"/>
      <c r="D73" s="982"/>
      <c r="E73" s="223" t="s">
        <v>1121</v>
      </c>
      <c r="F73" s="215">
        <v>2</v>
      </c>
      <c r="G73" s="866"/>
      <c r="H73" s="866"/>
      <c r="I73" s="866"/>
      <c r="J73" s="866"/>
      <c r="K73" s="866"/>
      <c r="L73" s="866"/>
      <c r="M73" s="866"/>
      <c r="N73" s="866"/>
      <c r="O73" s="866"/>
      <c r="P73" s="866"/>
      <c r="Q73" s="866"/>
      <c r="R73" s="866"/>
      <c r="S73" s="866"/>
      <c r="T73" s="972"/>
      <c r="U73" s="972"/>
      <c r="V73" s="972"/>
      <c r="W73" s="972"/>
      <c r="X73" s="972"/>
      <c r="Y73" s="972"/>
      <c r="Z73" s="972"/>
      <c r="AA73" s="972"/>
      <c r="AB73" s="972"/>
      <c r="AC73" s="972"/>
      <c r="AD73" s="866"/>
      <c r="AE73" s="866"/>
      <c r="AF73" s="866"/>
      <c r="AG73" s="866"/>
      <c r="AH73" s="866"/>
      <c r="AI73" s="866"/>
      <c r="AJ73" s="866"/>
      <c r="AK73" s="866"/>
      <c r="AL73" s="223"/>
      <c r="AM73" s="230"/>
      <c r="AN73" s="203"/>
      <c r="AO73" s="203"/>
      <c r="AP73" s="203"/>
      <c r="AQ73" s="203"/>
    </row>
    <row r="74" spans="1:43" ht="15" customHeight="1" x14ac:dyDescent="0.25">
      <c r="A74" s="902"/>
      <c r="B74" s="982"/>
      <c r="C74" s="902"/>
      <c r="D74" s="982"/>
      <c r="E74" s="223" t="s">
        <v>1769</v>
      </c>
      <c r="F74" s="215">
        <v>1</v>
      </c>
      <c r="G74" s="866"/>
      <c r="H74" s="866"/>
      <c r="I74" s="866"/>
      <c r="J74" s="866"/>
      <c r="K74" s="866"/>
      <c r="L74" s="866"/>
      <c r="M74" s="866"/>
      <c r="N74" s="866"/>
      <c r="O74" s="866"/>
      <c r="P74" s="866"/>
      <c r="Q74" s="866"/>
      <c r="R74" s="866"/>
      <c r="S74" s="866"/>
      <c r="T74" s="972"/>
      <c r="U74" s="972"/>
      <c r="V74" s="972"/>
      <c r="W74" s="972"/>
      <c r="X74" s="972"/>
      <c r="Y74" s="972"/>
      <c r="Z74" s="972"/>
      <c r="AA74" s="972"/>
      <c r="AB74" s="972"/>
      <c r="AC74" s="972"/>
      <c r="AD74" s="866"/>
      <c r="AE74" s="866"/>
      <c r="AF74" s="866"/>
      <c r="AG74" s="866"/>
      <c r="AH74" s="866"/>
      <c r="AI74" s="866"/>
      <c r="AJ74" s="866"/>
      <c r="AK74" s="866"/>
      <c r="AL74" s="223"/>
      <c r="AM74" s="230"/>
      <c r="AN74" s="203"/>
      <c r="AO74" s="203"/>
      <c r="AP74" s="203"/>
      <c r="AQ74" s="203"/>
    </row>
    <row r="75" spans="1:43" ht="15" customHeight="1" x14ac:dyDescent="0.25">
      <c r="A75" s="882"/>
      <c r="B75" s="884"/>
      <c r="C75" s="1163"/>
      <c r="D75" s="1110"/>
      <c r="E75" s="277" t="s">
        <v>1055</v>
      </c>
      <c r="F75" s="278">
        <v>0</v>
      </c>
      <c r="G75" s="895"/>
      <c r="H75" s="895"/>
      <c r="I75" s="895"/>
      <c r="J75" s="895"/>
      <c r="K75" s="895"/>
      <c r="L75" s="895"/>
      <c r="M75" s="895"/>
      <c r="N75" s="895"/>
      <c r="O75" s="895"/>
      <c r="P75" s="895"/>
      <c r="Q75" s="895"/>
      <c r="R75" s="895"/>
      <c r="S75" s="895"/>
      <c r="T75" s="972"/>
      <c r="U75" s="972"/>
      <c r="V75" s="972"/>
      <c r="W75" s="972"/>
      <c r="X75" s="972"/>
      <c r="Y75" s="972"/>
      <c r="Z75" s="972"/>
      <c r="AA75" s="972"/>
      <c r="AB75" s="972"/>
      <c r="AC75" s="972"/>
      <c r="AD75" s="895"/>
      <c r="AE75" s="895"/>
      <c r="AF75" s="895"/>
      <c r="AG75" s="895"/>
      <c r="AH75" s="895"/>
      <c r="AI75" s="895"/>
      <c r="AJ75" s="895"/>
      <c r="AK75" s="895"/>
      <c r="AL75" s="223"/>
      <c r="AM75" s="230"/>
      <c r="AN75" s="203"/>
      <c r="AO75" s="203"/>
      <c r="AP75" s="203"/>
      <c r="AQ75" s="203"/>
    </row>
    <row r="76" spans="1:43" ht="15" customHeight="1" x14ac:dyDescent="0.25">
      <c r="A76" s="1161">
        <v>3</v>
      </c>
      <c r="B76" s="1164"/>
      <c r="C76" s="558" t="s">
        <v>1770</v>
      </c>
      <c r="D76" s="554"/>
      <c r="E76" s="555"/>
      <c r="F76" s="559"/>
      <c r="G76" s="554"/>
      <c r="H76" s="554"/>
      <c r="I76" s="554"/>
      <c r="J76" s="554"/>
      <c r="K76" s="554"/>
      <c r="L76" s="554"/>
      <c r="M76" s="554"/>
      <c r="N76" s="554"/>
      <c r="O76" s="789"/>
      <c r="P76" s="789"/>
      <c r="Q76" s="554"/>
      <c r="R76" s="554"/>
      <c r="S76" s="554"/>
      <c r="T76" s="789"/>
      <c r="U76" s="789"/>
      <c r="V76" s="789"/>
      <c r="W76" s="789"/>
      <c r="X76" s="789"/>
      <c r="Y76" s="789"/>
      <c r="Z76" s="789"/>
      <c r="AA76" s="789"/>
      <c r="AB76" s="789"/>
      <c r="AC76" s="789"/>
      <c r="AD76" s="554"/>
      <c r="AE76" s="554"/>
      <c r="AF76" s="554"/>
      <c r="AG76" s="554"/>
      <c r="AH76" s="554"/>
      <c r="AI76" s="789"/>
      <c r="AJ76" s="554"/>
      <c r="AK76" s="554"/>
      <c r="AL76" s="248"/>
      <c r="AM76" s="230"/>
      <c r="AN76" s="203"/>
      <c r="AO76" s="203"/>
      <c r="AP76" s="203"/>
      <c r="AQ76" s="203"/>
    </row>
    <row r="77" spans="1:43" ht="15" customHeight="1" x14ac:dyDescent="0.25">
      <c r="A77" s="902"/>
      <c r="B77" s="1165"/>
      <c r="C77" s="252" t="s">
        <v>1771</v>
      </c>
      <c r="D77" s="803"/>
      <c r="E77" s="234" t="s">
        <v>1772</v>
      </c>
      <c r="F77" s="284">
        <v>4</v>
      </c>
      <c r="G77" s="970">
        <v>4</v>
      </c>
      <c r="H77" s="970">
        <v>4</v>
      </c>
      <c r="I77" s="970">
        <v>4</v>
      </c>
      <c r="J77" s="970">
        <v>4</v>
      </c>
      <c r="K77" s="970">
        <v>4</v>
      </c>
      <c r="L77" s="970">
        <v>4</v>
      </c>
      <c r="M77" s="970">
        <v>4</v>
      </c>
      <c r="N77" s="970">
        <v>4</v>
      </c>
      <c r="O77" s="970">
        <v>3</v>
      </c>
      <c r="P77" s="970">
        <v>4</v>
      </c>
      <c r="Q77" s="970">
        <v>4</v>
      </c>
      <c r="R77" s="970">
        <v>3</v>
      </c>
      <c r="S77" s="970">
        <v>3</v>
      </c>
      <c r="T77" s="971">
        <v>4</v>
      </c>
      <c r="U77" s="971">
        <v>3</v>
      </c>
      <c r="V77" s="971">
        <v>3</v>
      </c>
      <c r="W77" s="971">
        <v>3</v>
      </c>
      <c r="X77" s="971">
        <v>3</v>
      </c>
      <c r="Y77" s="971">
        <v>3</v>
      </c>
      <c r="Z77" s="971">
        <v>3</v>
      </c>
      <c r="AA77" s="971">
        <v>3</v>
      </c>
      <c r="AB77" s="971">
        <v>3</v>
      </c>
      <c r="AC77" s="971">
        <v>3</v>
      </c>
      <c r="AD77" s="970">
        <v>3</v>
      </c>
      <c r="AE77" s="970">
        <v>3</v>
      </c>
      <c r="AF77" s="970">
        <v>3</v>
      </c>
      <c r="AG77" s="970">
        <v>3</v>
      </c>
      <c r="AH77" s="970">
        <v>3</v>
      </c>
      <c r="AI77" s="970">
        <v>3</v>
      </c>
      <c r="AJ77" s="970">
        <v>3</v>
      </c>
      <c r="AK77" s="970">
        <v>3</v>
      </c>
      <c r="AL77" s="223"/>
      <c r="AM77" s="230"/>
      <c r="AN77" s="203"/>
      <c r="AO77" s="203"/>
      <c r="AP77" s="203"/>
      <c r="AQ77" s="203"/>
    </row>
    <row r="78" spans="1:43" ht="24.75" customHeight="1" x14ac:dyDescent="0.25">
      <c r="A78" s="902"/>
      <c r="B78" s="1165"/>
      <c r="C78" s="1167" t="s">
        <v>1773</v>
      </c>
      <c r="D78" s="1149"/>
      <c r="E78" s="248" t="s">
        <v>1774</v>
      </c>
      <c r="F78" s="215">
        <v>3</v>
      </c>
      <c r="G78" s="866"/>
      <c r="H78" s="866"/>
      <c r="I78" s="866"/>
      <c r="J78" s="866"/>
      <c r="K78" s="866"/>
      <c r="L78" s="866"/>
      <c r="M78" s="866"/>
      <c r="N78" s="866"/>
      <c r="O78" s="866"/>
      <c r="P78" s="866"/>
      <c r="Q78" s="866"/>
      <c r="R78" s="866"/>
      <c r="S78" s="866"/>
      <c r="T78" s="972"/>
      <c r="U78" s="972"/>
      <c r="V78" s="972"/>
      <c r="W78" s="972"/>
      <c r="X78" s="972"/>
      <c r="Y78" s="972"/>
      <c r="Z78" s="972"/>
      <c r="AA78" s="972"/>
      <c r="AB78" s="972"/>
      <c r="AC78" s="972"/>
      <c r="AD78" s="866"/>
      <c r="AE78" s="866"/>
      <c r="AF78" s="866"/>
      <c r="AG78" s="866"/>
      <c r="AH78" s="866"/>
      <c r="AI78" s="866"/>
      <c r="AJ78" s="866"/>
      <c r="AK78" s="866"/>
      <c r="AL78" s="223"/>
      <c r="AM78" s="230"/>
      <c r="AN78" s="203"/>
      <c r="AO78" s="203"/>
      <c r="AP78" s="203"/>
      <c r="AQ78" s="203"/>
    </row>
    <row r="79" spans="1:43" ht="15" customHeight="1" x14ac:dyDescent="0.25">
      <c r="A79" s="902"/>
      <c r="B79" s="1165"/>
      <c r="C79" s="252" t="s">
        <v>1775</v>
      </c>
      <c r="D79" s="803"/>
      <c r="E79" s="248" t="s">
        <v>1776</v>
      </c>
      <c r="F79" s="215">
        <v>2</v>
      </c>
      <c r="G79" s="866"/>
      <c r="H79" s="866"/>
      <c r="I79" s="866"/>
      <c r="J79" s="866"/>
      <c r="K79" s="866"/>
      <c r="L79" s="866"/>
      <c r="M79" s="866"/>
      <c r="N79" s="866"/>
      <c r="O79" s="866"/>
      <c r="P79" s="866"/>
      <c r="Q79" s="866"/>
      <c r="R79" s="866"/>
      <c r="S79" s="866"/>
      <c r="T79" s="972"/>
      <c r="U79" s="972"/>
      <c r="V79" s="972"/>
      <c r="W79" s="972"/>
      <c r="X79" s="972"/>
      <c r="Y79" s="972"/>
      <c r="Z79" s="972"/>
      <c r="AA79" s="972"/>
      <c r="AB79" s="972"/>
      <c r="AC79" s="972"/>
      <c r="AD79" s="866"/>
      <c r="AE79" s="866"/>
      <c r="AF79" s="866"/>
      <c r="AG79" s="866"/>
      <c r="AH79" s="866"/>
      <c r="AI79" s="866"/>
      <c r="AJ79" s="866"/>
      <c r="AK79" s="866"/>
      <c r="AL79" s="223"/>
      <c r="AM79" s="230"/>
      <c r="AN79" s="203"/>
      <c r="AO79" s="203"/>
      <c r="AP79" s="203"/>
      <c r="AQ79" s="203"/>
    </row>
    <row r="80" spans="1:43" ht="26.25" customHeight="1" x14ac:dyDescent="0.25">
      <c r="A80" s="902"/>
      <c r="B80" s="1165"/>
      <c r="C80" s="1167" t="s">
        <v>1777</v>
      </c>
      <c r="D80" s="1149"/>
      <c r="E80" s="248" t="s">
        <v>1778</v>
      </c>
      <c r="F80" s="215">
        <v>1</v>
      </c>
      <c r="G80" s="866"/>
      <c r="H80" s="866"/>
      <c r="I80" s="866"/>
      <c r="J80" s="866"/>
      <c r="K80" s="866"/>
      <c r="L80" s="866"/>
      <c r="M80" s="866"/>
      <c r="N80" s="866"/>
      <c r="O80" s="866"/>
      <c r="P80" s="866"/>
      <c r="Q80" s="866"/>
      <c r="R80" s="866"/>
      <c r="S80" s="866"/>
      <c r="T80" s="972"/>
      <c r="U80" s="972"/>
      <c r="V80" s="972"/>
      <c r="W80" s="972"/>
      <c r="X80" s="972"/>
      <c r="Y80" s="972"/>
      <c r="Z80" s="972"/>
      <c r="AA80" s="972"/>
      <c r="AB80" s="972"/>
      <c r="AC80" s="972"/>
      <c r="AD80" s="866"/>
      <c r="AE80" s="866"/>
      <c r="AF80" s="866"/>
      <c r="AG80" s="866"/>
      <c r="AH80" s="866"/>
      <c r="AI80" s="866"/>
      <c r="AJ80" s="866"/>
      <c r="AK80" s="866"/>
      <c r="AL80" s="223"/>
      <c r="AM80" s="230"/>
      <c r="AN80" s="203"/>
      <c r="AO80" s="203"/>
      <c r="AP80" s="203"/>
      <c r="AQ80" s="203"/>
    </row>
    <row r="81" spans="1:43" ht="15" customHeight="1" x14ac:dyDescent="0.25">
      <c r="A81" s="902"/>
      <c r="B81" s="1165"/>
      <c r="C81" s="252" t="s">
        <v>1779</v>
      </c>
      <c r="D81" s="803"/>
      <c r="E81" s="248" t="s">
        <v>1055</v>
      </c>
      <c r="F81" s="215">
        <v>0</v>
      </c>
      <c r="G81" s="866"/>
      <c r="H81" s="866"/>
      <c r="I81" s="866"/>
      <c r="J81" s="866"/>
      <c r="K81" s="866"/>
      <c r="L81" s="866"/>
      <c r="M81" s="866"/>
      <c r="N81" s="866"/>
      <c r="O81" s="866"/>
      <c r="P81" s="866"/>
      <c r="Q81" s="866"/>
      <c r="R81" s="866"/>
      <c r="S81" s="866"/>
      <c r="T81" s="972"/>
      <c r="U81" s="972"/>
      <c r="V81" s="972"/>
      <c r="W81" s="972"/>
      <c r="X81" s="972"/>
      <c r="Y81" s="972"/>
      <c r="Z81" s="972"/>
      <c r="AA81" s="972"/>
      <c r="AB81" s="972"/>
      <c r="AC81" s="972"/>
      <c r="AD81" s="866"/>
      <c r="AE81" s="866"/>
      <c r="AF81" s="866"/>
      <c r="AG81" s="866"/>
      <c r="AH81" s="866"/>
      <c r="AI81" s="866"/>
      <c r="AJ81" s="866"/>
      <c r="AK81" s="866"/>
      <c r="AL81" s="223"/>
      <c r="AM81" s="230"/>
      <c r="AN81" s="203"/>
      <c r="AO81" s="203"/>
      <c r="AP81" s="203"/>
      <c r="AQ81" s="203"/>
    </row>
    <row r="82" spans="1:43" ht="15" customHeight="1" x14ac:dyDescent="0.25">
      <c r="A82" s="902"/>
      <c r="B82" s="1165"/>
      <c r="C82" s="252" t="s">
        <v>1780</v>
      </c>
      <c r="D82" s="803"/>
      <c r="E82" s="248"/>
      <c r="F82" s="215"/>
      <c r="G82" s="866"/>
      <c r="H82" s="866"/>
      <c r="I82" s="866"/>
      <c r="J82" s="866"/>
      <c r="K82" s="866"/>
      <c r="L82" s="866"/>
      <c r="M82" s="866"/>
      <c r="N82" s="866"/>
      <c r="O82" s="866"/>
      <c r="P82" s="866"/>
      <c r="Q82" s="866"/>
      <c r="R82" s="866"/>
      <c r="S82" s="866"/>
      <c r="T82" s="972"/>
      <c r="U82" s="972"/>
      <c r="V82" s="972"/>
      <c r="W82" s="972"/>
      <c r="X82" s="972"/>
      <c r="Y82" s="972"/>
      <c r="Z82" s="972"/>
      <c r="AA82" s="972"/>
      <c r="AB82" s="972"/>
      <c r="AC82" s="972"/>
      <c r="AD82" s="866"/>
      <c r="AE82" s="866"/>
      <c r="AF82" s="866"/>
      <c r="AG82" s="866"/>
      <c r="AH82" s="866"/>
      <c r="AI82" s="866"/>
      <c r="AJ82" s="866"/>
      <c r="AK82" s="866"/>
      <c r="AL82" s="223"/>
      <c r="AM82" s="230"/>
      <c r="AN82" s="203"/>
      <c r="AO82" s="203"/>
      <c r="AP82" s="203"/>
      <c r="AQ82" s="203"/>
    </row>
    <row r="83" spans="1:43" ht="15" customHeight="1" x14ac:dyDescent="0.25">
      <c r="A83" s="902"/>
      <c r="B83" s="1165"/>
      <c r="C83" s="252" t="s">
        <v>1781</v>
      </c>
      <c r="D83" s="803"/>
      <c r="E83" s="248"/>
      <c r="F83" s="215"/>
      <c r="G83" s="866"/>
      <c r="H83" s="866"/>
      <c r="I83" s="866"/>
      <c r="J83" s="866"/>
      <c r="K83" s="866"/>
      <c r="L83" s="866"/>
      <c r="M83" s="866"/>
      <c r="N83" s="866"/>
      <c r="O83" s="866"/>
      <c r="P83" s="866"/>
      <c r="Q83" s="866"/>
      <c r="R83" s="866"/>
      <c r="S83" s="866"/>
      <c r="T83" s="972"/>
      <c r="U83" s="972"/>
      <c r="V83" s="972"/>
      <c r="W83" s="972"/>
      <c r="X83" s="972"/>
      <c r="Y83" s="972"/>
      <c r="Z83" s="972"/>
      <c r="AA83" s="972"/>
      <c r="AB83" s="972"/>
      <c r="AC83" s="972"/>
      <c r="AD83" s="866"/>
      <c r="AE83" s="866"/>
      <c r="AF83" s="866"/>
      <c r="AG83" s="866"/>
      <c r="AH83" s="866"/>
      <c r="AI83" s="866"/>
      <c r="AJ83" s="866"/>
      <c r="AK83" s="866"/>
      <c r="AL83" s="223"/>
      <c r="AM83" s="230"/>
      <c r="AN83" s="203"/>
      <c r="AO83" s="203"/>
      <c r="AP83" s="203"/>
      <c r="AQ83" s="203"/>
    </row>
    <row r="84" spans="1:43" ht="15" customHeight="1" x14ac:dyDescent="0.25">
      <c r="A84" s="882"/>
      <c r="B84" s="1166"/>
      <c r="C84" s="252" t="s">
        <v>1782</v>
      </c>
      <c r="D84" s="803"/>
      <c r="E84" s="229"/>
      <c r="F84" s="278"/>
      <c r="G84" s="895"/>
      <c r="H84" s="895"/>
      <c r="I84" s="895"/>
      <c r="J84" s="895"/>
      <c r="K84" s="895"/>
      <c r="L84" s="895"/>
      <c r="M84" s="895"/>
      <c r="N84" s="895"/>
      <c r="O84" s="895"/>
      <c r="P84" s="895"/>
      <c r="Q84" s="895"/>
      <c r="R84" s="895"/>
      <c r="S84" s="895"/>
      <c r="T84" s="972"/>
      <c r="U84" s="972"/>
      <c r="V84" s="972"/>
      <c r="W84" s="972"/>
      <c r="X84" s="972"/>
      <c r="Y84" s="972"/>
      <c r="Z84" s="972"/>
      <c r="AA84" s="972"/>
      <c r="AB84" s="972"/>
      <c r="AC84" s="972"/>
      <c r="AD84" s="895"/>
      <c r="AE84" s="895"/>
      <c r="AF84" s="895"/>
      <c r="AG84" s="895"/>
      <c r="AH84" s="895"/>
      <c r="AI84" s="895"/>
      <c r="AJ84" s="895"/>
      <c r="AK84" s="895"/>
      <c r="AL84" s="223"/>
      <c r="AM84" s="230"/>
      <c r="AN84" s="203"/>
      <c r="AO84" s="203"/>
      <c r="AP84" s="203"/>
      <c r="AQ84" s="203"/>
    </row>
    <row r="85" spans="1:43" ht="15" customHeight="1" x14ac:dyDescent="0.25">
      <c r="A85" s="1161">
        <v>4</v>
      </c>
      <c r="B85" s="876"/>
      <c r="C85" s="547" t="s">
        <v>1783</v>
      </c>
      <c r="D85" s="227"/>
      <c r="E85" s="549"/>
      <c r="F85" s="557"/>
      <c r="G85" s="227"/>
      <c r="H85" s="227"/>
      <c r="I85" s="227"/>
      <c r="J85" s="227"/>
      <c r="K85" s="227"/>
      <c r="L85" s="227"/>
      <c r="M85" s="227"/>
      <c r="N85" s="227"/>
      <c r="O85" s="787"/>
      <c r="P85" s="787"/>
      <c r="Q85" s="227"/>
      <c r="R85" s="227"/>
      <c r="S85" s="227"/>
      <c r="T85" s="787"/>
      <c r="U85" s="787"/>
      <c r="V85" s="787"/>
      <c r="W85" s="787"/>
      <c r="X85" s="787"/>
      <c r="Y85" s="787"/>
      <c r="Z85" s="787"/>
      <c r="AA85" s="787"/>
      <c r="AB85" s="787"/>
      <c r="AC85" s="787"/>
      <c r="AD85" s="227"/>
      <c r="AE85" s="227"/>
      <c r="AF85" s="227"/>
      <c r="AG85" s="227"/>
      <c r="AH85" s="227"/>
      <c r="AI85" s="787"/>
      <c r="AJ85" s="227"/>
      <c r="AK85" s="227"/>
      <c r="AL85" s="248"/>
      <c r="AM85" s="230"/>
      <c r="AN85" s="203"/>
      <c r="AO85" s="203"/>
      <c r="AP85" s="203"/>
      <c r="AQ85" s="203"/>
    </row>
    <row r="86" spans="1:43" ht="15" customHeight="1" x14ac:dyDescent="0.25">
      <c r="A86" s="902"/>
      <c r="B86" s="982"/>
      <c r="C86" s="577" t="s">
        <v>1784</v>
      </c>
      <c r="D86" s="554"/>
      <c r="E86" s="555"/>
      <c r="F86" s="559"/>
      <c r="G86" s="554"/>
      <c r="H86" s="554"/>
      <c r="I86" s="554"/>
      <c r="J86" s="554"/>
      <c r="K86" s="554"/>
      <c r="L86" s="554"/>
      <c r="M86" s="554"/>
      <c r="N86" s="554"/>
      <c r="O86" s="789"/>
      <c r="P86" s="789"/>
      <c r="Q86" s="554"/>
      <c r="R86" s="554"/>
      <c r="S86" s="554"/>
      <c r="T86" s="789"/>
      <c r="U86" s="789"/>
      <c r="V86" s="789"/>
      <c r="W86" s="789"/>
      <c r="X86" s="789"/>
      <c r="Y86" s="789"/>
      <c r="Z86" s="789"/>
      <c r="AA86" s="789"/>
      <c r="AB86" s="789"/>
      <c r="AC86" s="789"/>
      <c r="AD86" s="554"/>
      <c r="AE86" s="554"/>
      <c r="AF86" s="554"/>
      <c r="AG86" s="554"/>
      <c r="AH86" s="554"/>
      <c r="AI86" s="789"/>
      <c r="AJ86" s="554"/>
      <c r="AK86" s="554"/>
      <c r="AL86" s="248"/>
      <c r="AM86" s="230"/>
      <c r="AN86" s="203"/>
      <c r="AO86" s="203"/>
      <c r="AP86" s="203"/>
      <c r="AQ86" s="203"/>
    </row>
    <row r="87" spans="1:43" ht="15" customHeight="1" x14ac:dyDescent="0.25">
      <c r="A87" s="902"/>
      <c r="B87" s="982"/>
      <c r="C87" s="1168" t="s">
        <v>1785</v>
      </c>
      <c r="D87" s="988"/>
      <c r="E87" s="289" t="s">
        <v>926</v>
      </c>
      <c r="F87" s="284">
        <v>3</v>
      </c>
      <c r="G87" s="970">
        <v>3</v>
      </c>
      <c r="H87" s="970">
        <v>3</v>
      </c>
      <c r="I87" s="970">
        <v>3</v>
      </c>
      <c r="J87" s="970">
        <v>3</v>
      </c>
      <c r="K87" s="970">
        <v>3</v>
      </c>
      <c r="L87" s="970">
        <v>3</v>
      </c>
      <c r="M87" s="970">
        <v>3</v>
      </c>
      <c r="N87" s="970">
        <v>3</v>
      </c>
      <c r="O87" s="970">
        <v>3</v>
      </c>
      <c r="P87" s="970">
        <v>3</v>
      </c>
      <c r="Q87" s="970">
        <v>3</v>
      </c>
      <c r="R87" s="970">
        <v>3</v>
      </c>
      <c r="S87" s="970">
        <v>3</v>
      </c>
      <c r="T87" s="971">
        <v>3</v>
      </c>
      <c r="U87" s="971">
        <v>3</v>
      </c>
      <c r="V87" s="971">
        <v>3</v>
      </c>
      <c r="W87" s="971">
        <v>2</v>
      </c>
      <c r="X87" s="971">
        <v>3</v>
      </c>
      <c r="Y87" s="971">
        <v>3</v>
      </c>
      <c r="Z87" s="971">
        <v>3</v>
      </c>
      <c r="AA87" s="971">
        <v>2</v>
      </c>
      <c r="AB87" s="971">
        <v>3</v>
      </c>
      <c r="AC87" s="971">
        <v>2</v>
      </c>
      <c r="AD87" s="970">
        <v>3</v>
      </c>
      <c r="AE87" s="970">
        <v>3</v>
      </c>
      <c r="AF87" s="970">
        <v>3</v>
      </c>
      <c r="AG87" s="970">
        <v>3</v>
      </c>
      <c r="AH87" s="970">
        <v>3</v>
      </c>
      <c r="AI87" s="970">
        <v>3</v>
      </c>
      <c r="AJ87" s="970">
        <v>3</v>
      </c>
      <c r="AK87" s="970">
        <v>3</v>
      </c>
      <c r="AL87" s="223"/>
      <c r="AM87" s="230"/>
      <c r="AN87" s="203"/>
      <c r="AO87" s="203"/>
      <c r="AP87" s="203"/>
      <c r="AQ87" s="203"/>
    </row>
    <row r="88" spans="1:43" ht="15" customHeight="1" x14ac:dyDescent="0.25">
      <c r="A88" s="902"/>
      <c r="B88" s="982"/>
      <c r="C88" s="882"/>
      <c r="D88" s="884"/>
      <c r="E88" s="223" t="s">
        <v>1721</v>
      </c>
      <c r="F88" s="215">
        <v>0</v>
      </c>
      <c r="G88" s="867"/>
      <c r="H88" s="867"/>
      <c r="I88" s="867"/>
      <c r="J88" s="867"/>
      <c r="K88" s="867"/>
      <c r="L88" s="867"/>
      <c r="M88" s="867"/>
      <c r="N88" s="867"/>
      <c r="O88" s="867"/>
      <c r="P88" s="867"/>
      <c r="Q88" s="867"/>
      <c r="R88" s="867"/>
      <c r="S88" s="867"/>
      <c r="T88" s="973"/>
      <c r="U88" s="973"/>
      <c r="V88" s="973"/>
      <c r="W88" s="973"/>
      <c r="X88" s="973"/>
      <c r="Y88" s="973"/>
      <c r="Z88" s="973"/>
      <c r="AA88" s="973"/>
      <c r="AB88" s="973"/>
      <c r="AC88" s="973"/>
      <c r="AD88" s="867"/>
      <c r="AE88" s="867"/>
      <c r="AF88" s="867"/>
      <c r="AG88" s="867"/>
      <c r="AH88" s="867"/>
      <c r="AI88" s="867"/>
      <c r="AJ88" s="867"/>
      <c r="AK88" s="867"/>
      <c r="AL88" s="223"/>
      <c r="AM88" s="230"/>
      <c r="AN88" s="203"/>
      <c r="AO88" s="203"/>
      <c r="AP88" s="203"/>
      <c r="AQ88" s="203"/>
    </row>
    <row r="89" spans="1:43" ht="15" customHeight="1" x14ac:dyDescent="0.25">
      <c r="A89" s="902"/>
      <c r="B89" s="982"/>
      <c r="C89" s="1169" t="s">
        <v>1786</v>
      </c>
      <c r="D89" s="876"/>
      <c r="E89" s="223" t="s">
        <v>926</v>
      </c>
      <c r="F89" s="215">
        <v>3</v>
      </c>
      <c r="G89" s="970">
        <v>3</v>
      </c>
      <c r="H89" s="970">
        <v>3</v>
      </c>
      <c r="I89" s="970">
        <v>3</v>
      </c>
      <c r="J89" s="970">
        <v>3</v>
      </c>
      <c r="K89" s="970">
        <v>3</v>
      </c>
      <c r="L89" s="970">
        <v>3</v>
      </c>
      <c r="M89" s="970">
        <v>3</v>
      </c>
      <c r="N89" s="970">
        <v>3</v>
      </c>
      <c r="O89" s="970">
        <v>3</v>
      </c>
      <c r="P89" s="970">
        <v>3</v>
      </c>
      <c r="Q89" s="970">
        <v>3</v>
      </c>
      <c r="R89" s="970">
        <v>3</v>
      </c>
      <c r="S89" s="970">
        <v>3</v>
      </c>
      <c r="T89" s="971">
        <v>3</v>
      </c>
      <c r="U89" s="971">
        <v>3</v>
      </c>
      <c r="V89" s="971">
        <v>3</v>
      </c>
      <c r="W89" s="971">
        <v>2</v>
      </c>
      <c r="X89" s="971">
        <v>3</v>
      </c>
      <c r="Y89" s="971">
        <v>3</v>
      </c>
      <c r="Z89" s="971">
        <v>3</v>
      </c>
      <c r="AA89" s="971">
        <v>0</v>
      </c>
      <c r="AB89" s="971">
        <v>3</v>
      </c>
      <c r="AC89" s="971">
        <v>2</v>
      </c>
      <c r="AD89" s="970">
        <v>3</v>
      </c>
      <c r="AE89" s="970">
        <v>3</v>
      </c>
      <c r="AF89" s="970">
        <v>3</v>
      </c>
      <c r="AG89" s="970">
        <v>3</v>
      </c>
      <c r="AH89" s="970">
        <v>3</v>
      </c>
      <c r="AI89" s="970">
        <v>3</v>
      </c>
      <c r="AJ89" s="970">
        <v>3</v>
      </c>
      <c r="AK89" s="970">
        <v>3</v>
      </c>
      <c r="AL89" s="223"/>
      <c r="AM89" s="230"/>
      <c r="AN89" s="203"/>
      <c r="AO89" s="203"/>
      <c r="AP89" s="203"/>
      <c r="AQ89" s="203"/>
    </row>
    <row r="90" spans="1:43" ht="15" customHeight="1" x14ac:dyDescent="0.25">
      <c r="A90" s="902"/>
      <c r="B90" s="982"/>
      <c r="C90" s="1163"/>
      <c r="D90" s="1110"/>
      <c r="E90" s="277" t="s">
        <v>1721</v>
      </c>
      <c r="F90" s="278">
        <v>0</v>
      </c>
      <c r="G90" s="895"/>
      <c r="H90" s="895"/>
      <c r="I90" s="895"/>
      <c r="J90" s="895"/>
      <c r="K90" s="895"/>
      <c r="L90" s="895"/>
      <c r="M90" s="895"/>
      <c r="N90" s="895"/>
      <c r="O90" s="895"/>
      <c r="P90" s="895"/>
      <c r="Q90" s="895"/>
      <c r="R90" s="895"/>
      <c r="S90" s="895"/>
      <c r="T90" s="972"/>
      <c r="U90" s="972"/>
      <c r="V90" s="972"/>
      <c r="W90" s="972"/>
      <c r="X90" s="972"/>
      <c r="Y90" s="972"/>
      <c r="Z90" s="972"/>
      <c r="AA90" s="972"/>
      <c r="AB90" s="972"/>
      <c r="AC90" s="972"/>
      <c r="AD90" s="867"/>
      <c r="AE90" s="867"/>
      <c r="AF90" s="867"/>
      <c r="AG90" s="867"/>
      <c r="AH90" s="867"/>
      <c r="AI90" s="867"/>
      <c r="AJ90" s="867"/>
      <c r="AK90" s="867"/>
      <c r="AL90" s="223"/>
      <c r="AM90" s="230"/>
      <c r="AN90" s="203"/>
      <c r="AO90" s="203"/>
      <c r="AP90" s="203"/>
      <c r="AQ90" s="203"/>
    </row>
    <row r="91" spans="1:43" ht="15" customHeight="1" x14ac:dyDescent="0.25">
      <c r="A91" s="902"/>
      <c r="B91" s="982"/>
      <c r="C91" s="577" t="s">
        <v>1787</v>
      </c>
      <c r="D91" s="554"/>
      <c r="E91" s="578"/>
      <c r="F91" s="579"/>
      <c r="G91" s="578"/>
      <c r="H91" s="578"/>
      <c r="I91" s="578"/>
      <c r="J91" s="578"/>
      <c r="K91" s="578"/>
      <c r="L91" s="578"/>
      <c r="M91" s="578"/>
      <c r="N91" s="578"/>
      <c r="O91" s="792"/>
      <c r="P91" s="792"/>
      <c r="Q91" s="578"/>
      <c r="R91" s="578"/>
      <c r="S91" s="578"/>
      <c r="T91" s="792"/>
      <c r="U91" s="792"/>
      <c r="V91" s="792"/>
      <c r="W91" s="792"/>
      <c r="X91" s="792"/>
      <c r="Y91" s="792"/>
      <c r="Z91" s="792"/>
      <c r="AA91" s="792"/>
      <c r="AB91" s="792"/>
      <c r="AC91" s="792"/>
      <c r="AD91" s="578"/>
      <c r="AE91" s="578"/>
      <c r="AF91" s="578"/>
      <c r="AG91" s="578"/>
      <c r="AH91" s="578"/>
      <c r="AI91" s="792"/>
      <c r="AJ91" s="578"/>
      <c r="AK91" s="578"/>
      <c r="AL91" s="248"/>
      <c r="AM91" s="230"/>
      <c r="AN91" s="203"/>
      <c r="AO91" s="203"/>
      <c r="AP91" s="203"/>
      <c r="AQ91" s="203"/>
    </row>
    <row r="92" spans="1:43" ht="15" customHeight="1" x14ac:dyDescent="0.25">
      <c r="A92" s="902"/>
      <c r="B92" s="982"/>
      <c r="C92" s="1169" t="s">
        <v>1788</v>
      </c>
      <c r="D92" s="876"/>
      <c r="E92" s="289" t="s">
        <v>926</v>
      </c>
      <c r="F92" s="284">
        <v>2</v>
      </c>
      <c r="G92" s="970">
        <v>2</v>
      </c>
      <c r="H92" s="970">
        <v>2</v>
      </c>
      <c r="I92" s="970">
        <v>2</v>
      </c>
      <c r="J92" s="970">
        <v>2</v>
      </c>
      <c r="K92" s="970">
        <v>2</v>
      </c>
      <c r="L92" s="970">
        <v>2</v>
      </c>
      <c r="M92" s="970">
        <v>2</v>
      </c>
      <c r="N92" s="970">
        <v>2</v>
      </c>
      <c r="O92" s="970">
        <v>2</v>
      </c>
      <c r="P92" s="970">
        <v>2</v>
      </c>
      <c r="Q92" s="970">
        <v>2</v>
      </c>
      <c r="R92" s="970">
        <v>2</v>
      </c>
      <c r="S92" s="970">
        <v>2</v>
      </c>
      <c r="T92" s="971">
        <v>2</v>
      </c>
      <c r="U92" s="971">
        <v>2</v>
      </c>
      <c r="V92" s="971">
        <v>3</v>
      </c>
      <c r="W92" s="971">
        <v>2</v>
      </c>
      <c r="X92" s="971">
        <v>2</v>
      </c>
      <c r="Y92" s="971">
        <v>2</v>
      </c>
      <c r="Z92" s="971">
        <v>2</v>
      </c>
      <c r="AA92" s="971">
        <v>2</v>
      </c>
      <c r="AB92" s="971">
        <v>2</v>
      </c>
      <c r="AC92" s="971">
        <v>2</v>
      </c>
      <c r="AD92" s="970">
        <v>2</v>
      </c>
      <c r="AE92" s="970">
        <v>2</v>
      </c>
      <c r="AF92" s="970">
        <v>2</v>
      </c>
      <c r="AG92" s="970">
        <v>2</v>
      </c>
      <c r="AH92" s="970">
        <v>2</v>
      </c>
      <c r="AI92" s="970">
        <v>2</v>
      </c>
      <c r="AJ92" s="970">
        <v>2</v>
      </c>
      <c r="AK92" s="970">
        <v>2</v>
      </c>
      <c r="AL92" s="223"/>
      <c r="AM92" s="230"/>
      <c r="AN92" s="203"/>
      <c r="AO92" s="203"/>
      <c r="AP92" s="203"/>
      <c r="AQ92" s="203"/>
    </row>
    <row r="93" spans="1:43" ht="15" customHeight="1" x14ac:dyDescent="0.25">
      <c r="A93" s="902"/>
      <c r="B93" s="982"/>
      <c r="C93" s="882"/>
      <c r="D93" s="884"/>
      <c r="E93" s="223" t="s">
        <v>1721</v>
      </c>
      <c r="F93" s="215">
        <v>0</v>
      </c>
      <c r="G93" s="867"/>
      <c r="H93" s="867"/>
      <c r="I93" s="867"/>
      <c r="J93" s="867"/>
      <c r="K93" s="867"/>
      <c r="L93" s="867"/>
      <c r="M93" s="867"/>
      <c r="N93" s="867"/>
      <c r="O93" s="867"/>
      <c r="P93" s="867"/>
      <c r="Q93" s="867"/>
      <c r="R93" s="867"/>
      <c r="S93" s="867"/>
      <c r="T93" s="973"/>
      <c r="U93" s="973"/>
      <c r="V93" s="973"/>
      <c r="W93" s="973"/>
      <c r="X93" s="973"/>
      <c r="Y93" s="973"/>
      <c r="Z93" s="973"/>
      <c r="AA93" s="973"/>
      <c r="AB93" s="973"/>
      <c r="AC93" s="973"/>
      <c r="AD93" s="867"/>
      <c r="AE93" s="867"/>
      <c r="AF93" s="867"/>
      <c r="AG93" s="867"/>
      <c r="AH93" s="867"/>
      <c r="AI93" s="867"/>
      <c r="AJ93" s="867"/>
      <c r="AK93" s="867"/>
      <c r="AL93" s="223"/>
      <c r="AM93" s="230"/>
      <c r="AN93" s="203"/>
      <c r="AO93" s="203"/>
      <c r="AP93" s="203"/>
      <c r="AQ93" s="203"/>
    </row>
    <row r="94" spans="1:43" ht="15" customHeight="1" x14ac:dyDescent="0.25">
      <c r="A94" s="902"/>
      <c r="B94" s="982"/>
      <c r="C94" s="1169" t="s">
        <v>1786</v>
      </c>
      <c r="D94" s="876"/>
      <c r="E94" s="223" t="s">
        <v>926</v>
      </c>
      <c r="F94" s="215">
        <v>2</v>
      </c>
      <c r="G94" s="970">
        <v>2</v>
      </c>
      <c r="H94" s="970">
        <v>2</v>
      </c>
      <c r="I94" s="970">
        <v>2</v>
      </c>
      <c r="J94" s="970">
        <v>2</v>
      </c>
      <c r="K94" s="970">
        <v>2</v>
      </c>
      <c r="L94" s="970">
        <v>2</v>
      </c>
      <c r="M94" s="970">
        <v>2</v>
      </c>
      <c r="N94" s="970">
        <v>2</v>
      </c>
      <c r="O94" s="970">
        <v>2</v>
      </c>
      <c r="P94" s="970">
        <v>2</v>
      </c>
      <c r="Q94" s="970">
        <v>2</v>
      </c>
      <c r="R94" s="970">
        <v>2</v>
      </c>
      <c r="S94" s="970">
        <v>2</v>
      </c>
      <c r="T94" s="971">
        <v>2</v>
      </c>
      <c r="U94" s="971">
        <v>2</v>
      </c>
      <c r="V94" s="971">
        <v>3</v>
      </c>
      <c r="W94" s="971">
        <v>1</v>
      </c>
      <c r="X94" s="971">
        <v>2</v>
      </c>
      <c r="Y94" s="971">
        <v>0</v>
      </c>
      <c r="Z94" s="971">
        <v>0</v>
      </c>
      <c r="AA94" s="971">
        <v>0</v>
      </c>
      <c r="AB94" s="971">
        <v>2</v>
      </c>
      <c r="AC94" s="971">
        <v>0</v>
      </c>
      <c r="AD94" s="970">
        <v>2</v>
      </c>
      <c r="AE94" s="970">
        <v>2</v>
      </c>
      <c r="AF94" s="970">
        <v>2</v>
      </c>
      <c r="AG94" s="970">
        <v>2</v>
      </c>
      <c r="AH94" s="970">
        <v>2</v>
      </c>
      <c r="AI94" s="970">
        <v>2</v>
      </c>
      <c r="AJ94" s="970">
        <v>2</v>
      </c>
      <c r="AK94" s="970">
        <v>2</v>
      </c>
      <c r="AL94" s="223"/>
      <c r="AM94" s="230"/>
      <c r="AN94" s="203"/>
      <c r="AO94" s="203"/>
      <c r="AP94" s="203"/>
      <c r="AQ94" s="203"/>
    </row>
    <row r="95" spans="1:43" ht="15" customHeight="1" x14ac:dyDescent="0.25">
      <c r="A95" s="882"/>
      <c r="B95" s="884"/>
      <c r="C95" s="882"/>
      <c r="D95" s="884"/>
      <c r="E95" s="223" t="s">
        <v>1721</v>
      </c>
      <c r="F95" s="215">
        <v>0</v>
      </c>
      <c r="G95" s="867"/>
      <c r="H95" s="867"/>
      <c r="I95" s="867"/>
      <c r="J95" s="867"/>
      <c r="K95" s="867"/>
      <c r="L95" s="867"/>
      <c r="M95" s="867"/>
      <c r="N95" s="867"/>
      <c r="O95" s="867"/>
      <c r="P95" s="867"/>
      <c r="Q95" s="867"/>
      <c r="R95" s="867"/>
      <c r="S95" s="867"/>
      <c r="T95" s="973"/>
      <c r="U95" s="973"/>
      <c r="V95" s="973"/>
      <c r="W95" s="973"/>
      <c r="X95" s="973"/>
      <c r="Y95" s="973"/>
      <c r="Z95" s="973"/>
      <c r="AA95" s="973"/>
      <c r="AB95" s="973"/>
      <c r="AC95" s="973"/>
      <c r="AD95" s="867"/>
      <c r="AE95" s="867"/>
      <c r="AF95" s="867"/>
      <c r="AG95" s="867"/>
      <c r="AH95" s="867"/>
      <c r="AI95" s="867"/>
      <c r="AJ95" s="867"/>
      <c r="AK95" s="867"/>
      <c r="AL95" s="223"/>
      <c r="AM95" s="230"/>
      <c r="AN95" s="203"/>
      <c r="AO95" s="203"/>
      <c r="AP95" s="203"/>
      <c r="AQ95" s="203"/>
    </row>
    <row r="96" spans="1:43" ht="15" customHeight="1" x14ac:dyDescent="0.25">
      <c r="A96" s="1161">
        <v>5</v>
      </c>
      <c r="B96" s="876"/>
      <c r="C96" s="1162" t="s">
        <v>1789</v>
      </c>
      <c r="D96" s="876"/>
      <c r="E96" s="223" t="s">
        <v>1790</v>
      </c>
      <c r="F96" s="215">
        <v>4</v>
      </c>
      <c r="G96" s="970">
        <v>2</v>
      </c>
      <c r="H96" s="970">
        <v>2</v>
      </c>
      <c r="I96" s="970">
        <v>4</v>
      </c>
      <c r="J96" s="970">
        <v>2</v>
      </c>
      <c r="K96" s="970">
        <v>4</v>
      </c>
      <c r="L96" s="970">
        <v>0</v>
      </c>
      <c r="M96" s="970">
        <v>4</v>
      </c>
      <c r="N96" s="970">
        <v>2</v>
      </c>
      <c r="O96" s="970">
        <v>0</v>
      </c>
      <c r="P96" s="970">
        <v>4</v>
      </c>
      <c r="Q96" s="970">
        <v>4</v>
      </c>
      <c r="R96" s="970">
        <v>4</v>
      </c>
      <c r="S96" s="970">
        <v>0</v>
      </c>
      <c r="T96" s="971">
        <v>4</v>
      </c>
      <c r="U96" s="971">
        <v>4</v>
      </c>
      <c r="V96" s="971">
        <v>1</v>
      </c>
      <c r="W96" s="971">
        <v>2</v>
      </c>
      <c r="X96" s="971">
        <v>0</v>
      </c>
      <c r="Y96" s="971">
        <v>4</v>
      </c>
      <c r="Z96" s="971">
        <v>4</v>
      </c>
      <c r="AA96" s="971">
        <v>4</v>
      </c>
      <c r="AB96" s="971">
        <v>3</v>
      </c>
      <c r="AC96" s="971">
        <v>2</v>
      </c>
      <c r="AD96" s="970">
        <v>3</v>
      </c>
      <c r="AE96" s="970">
        <v>3</v>
      </c>
      <c r="AF96" s="970">
        <v>3</v>
      </c>
      <c r="AG96" s="970">
        <v>2</v>
      </c>
      <c r="AH96" s="970">
        <v>3</v>
      </c>
      <c r="AI96" s="970">
        <v>3</v>
      </c>
      <c r="AJ96" s="970">
        <v>3</v>
      </c>
      <c r="AK96" s="970">
        <v>3</v>
      </c>
      <c r="AL96" s="223"/>
      <c r="AM96" s="230"/>
      <c r="AN96" s="203"/>
      <c r="AO96" s="203"/>
      <c r="AP96" s="203"/>
      <c r="AQ96" s="203"/>
    </row>
    <row r="97" spans="1:43" ht="15" customHeight="1" x14ac:dyDescent="0.25">
      <c r="A97" s="902"/>
      <c r="B97" s="982"/>
      <c r="C97" s="902"/>
      <c r="D97" s="982"/>
      <c r="E97" s="223" t="s">
        <v>1791</v>
      </c>
      <c r="F97" s="215">
        <v>3</v>
      </c>
      <c r="G97" s="866"/>
      <c r="H97" s="866"/>
      <c r="I97" s="866"/>
      <c r="J97" s="866"/>
      <c r="K97" s="866"/>
      <c r="L97" s="866"/>
      <c r="M97" s="866"/>
      <c r="N97" s="866"/>
      <c r="O97" s="866"/>
      <c r="P97" s="866"/>
      <c r="Q97" s="866"/>
      <c r="R97" s="866"/>
      <c r="S97" s="866"/>
      <c r="T97" s="972"/>
      <c r="U97" s="972"/>
      <c r="V97" s="972"/>
      <c r="W97" s="972"/>
      <c r="X97" s="972"/>
      <c r="Y97" s="972"/>
      <c r="Z97" s="972"/>
      <c r="AA97" s="972"/>
      <c r="AB97" s="972"/>
      <c r="AC97" s="972"/>
      <c r="AD97" s="866"/>
      <c r="AE97" s="866"/>
      <c r="AF97" s="866"/>
      <c r="AG97" s="866"/>
      <c r="AH97" s="866"/>
      <c r="AI97" s="866"/>
      <c r="AJ97" s="866"/>
      <c r="AK97" s="866"/>
      <c r="AL97" s="223"/>
      <c r="AM97" s="230"/>
      <c r="AN97" s="203"/>
      <c r="AO97" s="203"/>
      <c r="AP97" s="203"/>
      <c r="AQ97" s="203"/>
    </row>
    <row r="98" spans="1:43" ht="15" customHeight="1" x14ac:dyDescent="0.25">
      <c r="A98" s="902"/>
      <c r="B98" s="982"/>
      <c r="C98" s="902"/>
      <c r="D98" s="982"/>
      <c r="E98" s="285" t="s">
        <v>1792</v>
      </c>
      <c r="F98" s="215">
        <v>2</v>
      </c>
      <c r="G98" s="866"/>
      <c r="H98" s="866"/>
      <c r="I98" s="866"/>
      <c r="J98" s="866"/>
      <c r="K98" s="866"/>
      <c r="L98" s="866"/>
      <c r="M98" s="866"/>
      <c r="N98" s="866"/>
      <c r="O98" s="866"/>
      <c r="P98" s="866"/>
      <c r="Q98" s="866"/>
      <c r="R98" s="866"/>
      <c r="S98" s="866"/>
      <c r="T98" s="972"/>
      <c r="U98" s="972"/>
      <c r="V98" s="972"/>
      <c r="W98" s="972"/>
      <c r="X98" s="972"/>
      <c r="Y98" s="972"/>
      <c r="Z98" s="972"/>
      <c r="AA98" s="972"/>
      <c r="AB98" s="972"/>
      <c r="AC98" s="972"/>
      <c r="AD98" s="866"/>
      <c r="AE98" s="866"/>
      <c r="AF98" s="866"/>
      <c r="AG98" s="866"/>
      <c r="AH98" s="866"/>
      <c r="AI98" s="866"/>
      <c r="AJ98" s="866"/>
      <c r="AK98" s="866"/>
      <c r="AL98" s="223"/>
      <c r="AM98" s="230"/>
      <c r="AN98" s="203"/>
      <c r="AO98" s="203"/>
      <c r="AP98" s="203"/>
      <c r="AQ98" s="203"/>
    </row>
    <row r="99" spans="1:43" ht="15" customHeight="1" x14ac:dyDescent="0.25">
      <c r="A99" s="902"/>
      <c r="B99" s="982"/>
      <c r="C99" s="902"/>
      <c r="D99" s="982"/>
      <c r="E99" s="223" t="s">
        <v>1793</v>
      </c>
      <c r="F99" s="215">
        <v>1</v>
      </c>
      <c r="G99" s="866"/>
      <c r="H99" s="866"/>
      <c r="I99" s="866"/>
      <c r="J99" s="866"/>
      <c r="K99" s="866"/>
      <c r="L99" s="866"/>
      <c r="M99" s="866"/>
      <c r="N99" s="866"/>
      <c r="O99" s="866"/>
      <c r="P99" s="866"/>
      <c r="Q99" s="866"/>
      <c r="R99" s="866"/>
      <c r="S99" s="866"/>
      <c r="T99" s="972"/>
      <c r="U99" s="972"/>
      <c r="V99" s="972"/>
      <c r="W99" s="972"/>
      <c r="X99" s="972"/>
      <c r="Y99" s="972"/>
      <c r="Z99" s="972"/>
      <c r="AA99" s="972"/>
      <c r="AB99" s="972"/>
      <c r="AC99" s="972"/>
      <c r="AD99" s="866"/>
      <c r="AE99" s="866"/>
      <c r="AF99" s="866"/>
      <c r="AG99" s="866"/>
      <c r="AH99" s="866"/>
      <c r="AI99" s="866"/>
      <c r="AJ99" s="866"/>
      <c r="AK99" s="866"/>
      <c r="AL99" s="223"/>
      <c r="AM99" s="230"/>
      <c r="AN99" s="203"/>
      <c r="AO99" s="203"/>
      <c r="AP99" s="203"/>
      <c r="AQ99" s="203"/>
    </row>
    <row r="100" spans="1:43" ht="15" customHeight="1" x14ac:dyDescent="0.25">
      <c r="A100" s="882"/>
      <c r="B100" s="884"/>
      <c r="C100" s="882"/>
      <c r="D100" s="884"/>
      <c r="E100" s="223" t="s">
        <v>1721</v>
      </c>
      <c r="F100" s="215">
        <v>0</v>
      </c>
      <c r="G100" s="867"/>
      <c r="H100" s="867"/>
      <c r="I100" s="867"/>
      <c r="J100" s="867"/>
      <c r="K100" s="867"/>
      <c r="L100" s="867"/>
      <c r="M100" s="867"/>
      <c r="N100" s="867"/>
      <c r="O100" s="867"/>
      <c r="P100" s="867"/>
      <c r="Q100" s="867"/>
      <c r="R100" s="867"/>
      <c r="S100" s="867"/>
      <c r="T100" s="973"/>
      <c r="U100" s="973"/>
      <c r="V100" s="973"/>
      <c r="W100" s="973"/>
      <c r="X100" s="973"/>
      <c r="Y100" s="973"/>
      <c r="Z100" s="973"/>
      <c r="AA100" s="973"/>
      <c r="AB100" s="973"/>
      <c r="AC100" s="973"/>
      <c r="AD100" s="867"/>
      <c r="AE100" s="867"/>
      <c r="AF100" s="867"/>
      <c r="AG100" s="867"/>
      <c r="AH100" s="867"/>
      <c r="AI100" s="867"/>
      <c r="AJ100" s="867"/>
      <c r="AK100" s="867"/>
      <c r="AL100" s="223"/>
      <c r="AM100" s="230"/>
      <c r="AN100" s="203"/>
      <c r="AO100" s="203"/>
      <c r="AP100" s="203"/>
      <c r="AQ100" s="203"/>
    </row>
    <row r="101" spans="1:43" ht="15" customHeight="1" x14ac:dyDescent="0.25">
      <c r="A101" s="1161">
        <v>6</v>
      </c>
      <c r="B101" s="876"/>
      <c r="C101" s="1162" t="s">
        <v>1794</v>
      </c>
      <c r="D101" s="876"/>
      <c r="E101" s="208" t="s">
        <v>1795</v>
      </c>
      <c r="F101" s="568">
        <v>3</v>
      </c>
      <c r="G101" s="580"/>
      <c r="H101" s="580"/>
      <c r="I101" s="580"/>
      <c r="J101" s="580"/>
      <c r="K101" s="580"/>
      <c r="L101" s="580"/>
      <c r="M101" s="580"/>
      <c r="N101" s="580"/>
      <c r="O101" s="580"/>
      <c r="P101" s="580"/>
      <c r="Q101" s="580"/>
      <c r="R101" s="580"/>
      <c r="S101" s="580"/>
      <c r="T101" s="580"/>
      <c r="U101" s="580"/>
      <c r="V101" s="580"/>
      <c r="W101" s="580"/>
      <c r="X101" s="580"/>
      <c r="Y101" s="580"/>
      <c r="Z101" s="580"/>
      <c r="AA101" s="580"/>
      <c r="AB101" s="580"/>
      <c r="AC101" s="580"/>
      <c r="AD101" s="580"/>
      <c r="AE101" s="580"/>
      <c r="AF101" s="580"/>
      <c r="AG101" s="580"/>
      <c r="AH101" s="580"/>
      <c r="AI101" s="580"/>
      <c r="AJ101" s="580"/>
      <c r="AK101" s="580"/>
      <c r="AL101" s="223"/>
      <c r="AM101" s="230"/>
      <c r="AN101" s="203"/>
      <c r="AO101" s="203"/>
      <c r="AP101" s="203"/>
      <c r="AQ101" s="203"/>
    </row>
    <row r="102" spans="1:43" ht="15" customHeight="1" x14ac:dyDescent="0.25">
      <c r="A102" s="902"/>
      <c r="B102" s="982"/>
      <c r="C102" s="902"/>
      <c r="D102" s="982"/>
      <c r="E102" s="208" t="s">
        <v>1796</v>
      </c>
      <c r="F102" s="568"/>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23"/>
      <c r="AM102" s="230"/>
      <c r="AN102" s="203"/>
      <c r="AO102" s="203"/>
      <c r="AP102" s="203"/>
      <c r="AQ102" s="203"/>
    </row>
    <row r="103" spans="1:43" ht="15" customHeight="1" x14ac:dyDescent="0.25">
      <c r="A103" s="902"/>
      <c r="B103" s="982"/>
      <c r="C103" s="902"/>
      <c r="D103" s="982"/>
      <c r="E103" s="285" t="s">
        <v>1797</v>
      </c>
      <c r="F103" s="568">
        <v>3</v>
      </c>
      <c r="G103" s="970">
        <v>3</v>
      </c>
      <c r="H103" s="970">
        <v>3</v>
      </c>
      <c r="I103" s="970">
        <v>3</v>
      </c>
      <c r="J103" s="970">
        <v>3</v>
      </c>
      <c r="K103" s="970">
        <v>3</v>
      </c>
      <c r="L103" s="970">
        <v>1</v>
      </c>
      <c r="M103" s="970">
        <v>3</v>
      </c>
      <c r="N103" s="970">
        <v>3</v>
      </c>
      <c r="O103" s="970">
        <v>1</v>
      </c>
      <c r="P103" s="970">
        <v>1</v>
      </c>
      <c r="Q103" s="970">
        <v>3</v>
      </c>
      <c r="R103" s="970">
        <v>3</v>
      </c>
      <c r="S103" s="970">
        <v>1</v>
      </c>
      <c r="T103" s="971">
        <v>3</v>
      </c>
      <c r="U103" s="971">
        <v>3</v>
      </c>
      <c r="V103" s="971">
        <v>3</v>
      </c>
      <c r="W103" s="971">
        <v>1</v>
      </c>
      <c r="X103" s="971">
        <v>3</v>
      </c>
      <c r="Y103" s="971">
        <v>3</v>
      </c>
      <c r="Z103" s="971">
        <v>3</v>
      </c>
      <c r="AA103" s="971">
        <v>3</v>
      </c>
      <c r="AB103" s="971">
        <v>3</v>
      </c>
      <c r="AC103" s="971">
        <v>3</v>
      </c>
      <c r="AD103" s="970">
        <v>3</v>
      </c>
      <c r="AE103" s="970">
        <v>3</v>
      </c>
      <c r="AF103" s="970">
        <v>3</v>
      </c>
      <c r="AG103" s="970">
        <v>3</v>
      </c>
      <c r="AH103" s="970">
        <v>3</v>
      </c>
      <c r="AI103" s="970">
        <v>3</v>
      </c>
      <c r="AJ103" s="970">
        <v>3</v>
      </c>
      <c r="AK103" s="970">
        <v>3</v>
      </c>
      <c r="AL103" s="223"/>
      <c r="AM103" s="230"/>
      <c r="AN103" s="203"/>
      <c r="AO103" s="203"/>
      <c r="AP103" s="203"/>
      <c r="AQ103" s="203"/>
    </row>
    <row r="104" spans="1:43" ht="15" customHeight="1" x14ac:dyDescent="0.25">
      <c r="A104" s="902"/>
      <c r="B104" s="982"/>
      <c r="C104" s="902"/>
      <c r="D104" s="982"/>
      <c r="E104" s="208" t="s">
        <v>1798</v>
      </c>
      <c r="F104" s="568">
        <v>1</v>
      </c>
      <c r="G104" s="866"/>
      <c r="H104" s="866"/>
      <c r="I104" s="866"/>
      <c r="J104" s="866"/>
      <c r="K104" s="866"/>
      <c r="L104" s="866"/>
      <c r="M104" s="866"/>
      <c r="N104" s="866"/>
      <c r="O104" s="866"/>
      <c r="P104" s="866"/>
      <c r="Q104" s="866"/>
      <c r="R104" s="866"/>
      <c r="S104" s="866"/>
      <c r="T104" s="972"/>
      <c r="U104" s="972"/>
      <c r="V104" s="972"/>
      <c r="W104" s="972"/>
      <c r="X104" s="972"/>
      <c r="Y104" s="972"/>
      <c r="Z104" s="972"/>
      <c r="AA104" s="972"/>
      <c r="AB104" s="972"/>
      <c r="AC104" s="972"/>
      <c r="AD104" s="866"/>
      <c r="AE104" s="866"/>
      <c r="AF104" s="866"/>
      <c r="AG104" s="866"/>
      <c r="AH104" s="866"/>
      <c r="AI104" s="866"/>
      <c r="AJ104" s="866"/>
      <c r="AK104" s="866"/>
      <c r="AL104" s="223"/>
      <c r="AM104" s="230"/>
      <c r="AN104" s="203"/>
      <c r="AO104" s="203"/>
      <c r="AP104" s="203"/>
      <c r="AQ104" s="203"/>
    </row>
    <row r="105" spans="1:43" ht="15" customHeight="1" x14ac:dyDescent="0.25">
      <c r="A105" s="882"/>
      <c r="B105" s="884"/>
      <c r="C105" s="1163"/>
      <c r="D105" s="1110"/>
      <c r="E105" s="581" t="s">
        <v>1799</v>
      </c>
      <c r="F105" s="206">
        <v>0</v>
      </c>
      <c r="G105" s="895"/>
      <c r="H105" s="895"/>
      <c r="I105" s="895"/>
      <c r="J105" s="895"/>
      <c r="K105" s="895"/>
      <c r="L105" s="895"/>
      <c r="M105" s="895"/>
      <c r="N105" s="895"/>
      <c r="O105" s="895"/>
      <c r="P105" s="895"/>
      <c r="Q105" s="895"/>
      <c r="R105" s="895"/>
      <c r="S105" s="895"/>
      <c r="T105" s="972"/>
      <c r="U105" s="972"/>
      <c r="V105" s="972"/>
      <c r="W105" s="972"/>
      <c r="X105" s="972"/>
      <c r="Y105" s="972"/>
      <c r="Z105" s="972"/>
      <c r="AA105" s="972"/>
      <c r="AB105" s="972"/>
      <c r="AC105" s="972"/>
      <c r="AD105" s="895"/>
      <c r="AE105" s="895"/>
      <c r="AF105" s="895"/>
      <c r="AG105" s="895"/>
      <c r="AH105" s="895"/>
      <c r="AI105" s="895"/>
      <c r="AJ105" s="895"/>
      <c r="AK105" s="895"/>
      <c r="AL105" s="223"/>
      <c r="AM105" s="230"/>
      <c r="AN105" s="203"/>
      <c r="AO105" s="203"/>
      <c r="AP105" s="203"/>
      <c r="AQ105" s="203"/>
    </row>
    <row r="106" spans="1:43" ht="15" customHeight="1" x14ac:dyDescent="0.25">
      <c r="A106" s="1161">
        <v>7</v>
      </c>
      <c r="B106" s="1164"/>
      <c r="C106" s="547" t="s">
        <v>1800</v>
      </c>
      <c r="D106" s="227"/>
      <c r="E106" s="555"/>
      <c r="F106" s="559"/>
      <c r="G106" s="554"/>
      <c r="H106" s="554"/>
      <c r="I106" s="554"/>
      <c r="J106" s="554"/>
      <c r="K106" s="554"/>
      <c r="L106" s="554"/>
      <c r="M106" s="554"/>
      <c r="N106" s="554"/>
      <c r="O106" s="789"/>
      <c r="P106" s="789"/>
      <c r="Q106" s="554"/>
      <c r="R106" s="554"/>
      <c r="S106" s="554"/>
      <c r="T106" s="789"/>
      <c r="U106" s="789"/>
      <c r="V106" s="789"/>
      <c r="W106" s="789"/>
      <c r="X106" s="789"/>
      <c r="Y106" s="789"/>
      <c r="Z106" s="789"/>
      <c r="AA106" s="789"/>
      <c r="AB106" s="789"/>
      <c r="AC106" s="789"/>
      <c r="AD106" s="554"/>
      <c r="AE106" s="554"/>
      <c r="AF106" s="554"/>
      <c r="AG106" s="554"/>
      <c r="AH106" s="554"/>
      <c r="AI106" s="789"/>
      <c r="AJ106" s="554"/>
      <c r="AK106" s="554"/>
      <c r="AL106" s="248"/>
      <c r="AM106" s="230"/>
      <c r="AN106" s="203"/>
      <c r="AO106" s="203"/>
      <c r="AP106" s="203"/>
      <c r="AQ106" s="203"/>
    </row>
    <row r="107" spans="1:43" ht="15" customHeight="1" x14ac:dyDescent="0.25">
      <c r="A107" s="902"/>
      <c r="B107" s="1165"/>
      <c r="C107" s="247" t="s">
        <v>1801</v>
      </c>
      <c r="D107" s="551"/>
      <c r="E107" s="234" t="s">
        <v>1802</v>
      </c>
      <c r="F107" s="284">
        <v>3</v>
      </c>
      <c r="G107" s="970">
        <v>3</v>
      </c>
      <c r="H107" s="970">
        <v>3</v>
      </c>
      <c r="I107" s="970">
        <v>3</v>
      </c>
      <c r="J107" s="970">
        <v>3</v>
      </c>
      <c r="K107" s="970">
        <v>3</v>
      </c>
      <c r="L107" s="970">
        <v>3</v>
      </c>
      <c r="M107" s="970">
        <v>3</v>
      </c>
      <c r="N107" s="970">
        <v>3</v>
      </c>
      <c r="O107" s="970">
        <v>3</v>
      </c>
      <c r="P107" s="970">
        <v>3</v>
      </c>
      <c r="Q107" s="970">
        <v>3</v>
      </c>
      <c r="R107" s="970">
        <v>3</v>
      </c>
      <c r="S107" s="970">
        <v>3</v>
      </c>
      <c r="T107" s="971">
        <v>3</v>
      </c>
      <c r="U107" s="971">
        <v>2</v>
      </c>
      <c r="V107" s="971">
        <v>3</v>
      </c>
      <c r="W107" s="971">
        <v>3</v>
      </c>
      <c r="X107" s="971">
        <v>2</v>
      </c>
      <c r="Y107" s="971">
        <v>3</v>
      </c>
      <c r="Z107" s="971">
        <v>2</v>
      </c>
      <c r="AA107" s="971">
        <v>3</v>
      </c>
      <c r="AB107" s="971">
        <v>2</v>
      </c>
      <c r="AC107" s="971">
        <v>3</v>
      </c>
      <c r="AD107" s="970">
        <v>2</v>
      </c>
      <c r="AE107" s="970">
        <v>2</v>
      </c>
      <c r="AF107" s="970">
        <v>2</v>
      </c>
      <c r="AG107" s="970">
        <v>2</v>
      </c>
      <c r="AH107" s="970">
        <v>2</v>
      </c>
      <c r="AI107" s="970">
        <v>2</v>
      </c>
      <c r="AJ107" s="970">
        <v>2</v>
      </c>
      <c r="AK107" s="970">
        <v>2</v>
      </c>
      <c r="AL107" s="223"/>
      <c r="AM107" s="230"/>
      <c r="AN107" s="203"/>
      <c r="AO107" s="203"/>
      <c r="AP107" s="203"/>
      <c r="AQ107" s="203"/>
    </row>
    <row r="108" spans="1:43" ht="15" customHeight="1" x14ac:dyDescent="0.25">
      <c r="A108" s="902"/>
      <c r="B108" s="1165"/>
      <c r="C108" s="252" t="s">
        <v>1803</v>
      </c>
      <c r="D108" s="803"/>
      <c r="E108" s="248" t="s">
        <v>1804</v>
      </c>
      <c r="F108" s="215">
        <v>2</v>
      </c>
      <c r="G108" s="866"/>
      <c r="H108" s="866"/>
      <c r="I108" s="866"/>
      <c r="J108" s="866"/>
      <c r="K108" s="866"/>
      <c r="L108" s="866"/>
      <c r="M108" s="866"/>
      <c r="N108" s="866"/>
      <c r="O108" s="866"/>
      <c r="P108" s="866"/>
      <c r="Q108" s="866"/>
      <c r="R108" s="866"/>
      <c r="S108" s="866"/>
      <c r="T108" s="972"/>
      <c r="U108" s="972"/>
      <c r="V108" s="972"/>
      <c r="W108" s="972"/>
      <c r="X108" s="972"/>
      <c r="Y108" s="972"/>
      <c r="Z108" s="972"/>
      <c r="AA108" s="972"/>
      <c r="AB108" s="972"/>
      <c r="AC108" s="972"/>
      <c r="AD108" s="866"/>
      <c r="AE108" s="866"/>
      <c r="AF108" s="866"/>
      <c r="AG108" s="866"/>
      <c r="AH108" s="866"/>
      <c r="AI108" s="866"/>
      <c r="AJ108" s="866"/>
      <c r="AK108" s="866"/>
      <c r="AL108" s="223"/>
      <c r="AM108" s="230"/>
      <c r="AN108" s="203"/>
      <c r="AO108" s="203"/>
      <c r="AP108" s="203"/>
      <c r="AQ108" s="203"/>
    </row>
    <row r="109" spans="1:43" ht="15" customHeight="1" x14ac:dyDescent="0.25">
      <c r="A109" s="902"/>
      <c r="B109" s="1165"/>
      <c r="C109" s="252" t="s">
        <v>1805</v>
      </c>
      <c r="D109" s="803"/>
      <c r="E109" s="248" t="s">
        <v>1806</v>
      </c>
      <c r="F109" s="215">
        <v>1</v>
      </c>
      <c r="G109" s="866"/>
      <c r="H109" s="866"/>
      <c r="I109" s="866"/>
      <c r="J109" s="866"/>
      <c r="K109" s="866"/>
      <c r="L109" s="866"/>
      <c r="M109" s="866"/>
      <c r="N109" s="866"/>
      <c r="O109" s="866"/>
      <c r="P109" s="866"/>
      <c r="Q109" s="866"/>
      <c r="R109" s="866"/>
      <c r="S109" s="866"/>
      <c r="T109" s="972"/>
      <c r="U109" s="972"/>
      <c r="V109" s="972"/>
      <c r="W109" s="972"/>
      <c r="X109" s="972"/>
      <c r="Y109" s="972"/>
      <c r="Z109" s="972"/>
      <c r="AA109" s="972"/>
      <c r="AB109" s="972"/>
      <c r="AC109" s="972"/>
      <c r="AD109" s="866"/>
      <c r="AE109" s="866"/>
      <c r="AF109" s="866"/>
      <c r="AG109" s="866"/>
      <c r="AH109" s="866"/>
      <c r="AI109" s="866"/>
      <c r="AJ109" s="866"/>
      <c r="AK109" s="866"/>
      <c r="AL109" s="223"/>
      <c r="AM109" s="230"/>
      <c r="AN109" s="203"/>
      <c r="AO109" s="203"/>
      <c r="AP109" s="203"/>
      <c r="AQ109" s="203"/>
    </row>
    <row r="110" spans="1:43" ht="15" customHeight="1" x14ac:dyDescent="0.25">
      <c r="A110" s="902"/>
      <c r="B110" s="1165"/>
      <c r="C110" s="252" t="s">
        <v>1807</v>
      </c>
      <c r="D110" s="803"/>
      <c r="E110" s="248" t="s">
        <v>1055</v>
      </c>
      <c r="F110" s="215">
        <v>0</v>
      </c>
      <c r="G110" s="866"/>
      <c r="H110" s="866"/>
      <c r="I110" s="866"/>
      <c r="J110" s="866"/>
      <c r="K110" s="866"/>
      <c r="L110" s="866"/>
      <c r="M110" s="866"/>
      <c r="N110" s="866"/>
      <c r="O110" s="866"/>
      <c r="P110" s="866"/>
      <c r="Q110" s="866"/>
      <c r="R110" s="866"/>
      <c r="S110" s="866"/>
      <c r="T110" s="972"/>
      <c r="U110" s="972"/>
      <c r="V110" s="972"/>
      <c r="W110" s="972"/>
      <c r="X110" s="972"/>
      <c r="Y110" s="972"/>
      <c r="Z110" s="972"/>
      <c r="AA110" s="972"/>
      <c r="AB110" s="972"/>
      <c r="AC110" s="972"/>
      <c r="AD110" s="866"/>
      <c r="AE110" s="866"/>
      <c r="AF110" s="866"/>
      <c r="AG110" s="866"/>
      <c r="AH110" s="866"/>
      <c r="AI110" s="866"/>
      <c r="AJ110" s="866"/>
      <c r="AK110" s="866"/>
      <c r="AL110" s="223"/>
      <c r="AM110" s="230"/>
      <c r="AN110" s="203"/>
      <c r="AO110" s="203"/>
      <c r="AP110" s="203"/>
      <c r="AQ110" s="203"/>
    </row>
    <row r="111" spans="1:43" ht="15" customHeight="1" x14ac:dyDescent="0.25">
      <c r="A111" s="882"/>
      <c r="B111" s="1166"/>
      <c r="C111" s="251" t="s">
        <v>1808</v>
      </c>
      <c r="D111" s="805"/>
      <c r="E111" s="248"/>
      <c r="F111" s="215"/>
      <c r="G111" s="867"/>
      <c r="H111" s="867"/>
      <c r="I111" s="867"/>
      <c r="J111" s="867"/>
      <c r="K111" s="867"/>
      <c r="L111" s="867"/>
      <c r="M111" s="867"/>
      <c r="N111" s="867"/>
      <c r="O111" s="867"/>
      <c r="P111" s="867"/>
      <c r="Q111" s="867"/>
      <c r="R111" s="867"/>
      <c r="S111" s="867"/>
      <c r="T111" s="973"/>
      <c r="U111" s="973"/>
      <c r="V111" s="973"/>
      <c r="W111" s="973"/>
      <c r="X111" s="973"/>
      <c r="Y111" s="973"/>
      <c r="Z111" s="973"/>
      <c r="AA111" s="973"/>
      <c r="AB111" s="973"/>
      <c r="AC111" s="973"/>
      <c r="AD111" s="867"/>
      <c r="AE111" s="867"/>
      <c r="AF111" s="867"/>
      <c r="AG111" s="867"/>
      <c r="AH111" s="867"/>
      <c r="AI111" s="867"/>
      <c r="AJ111" s="867"/>
      <c r="AK111" s="867"/>
      <c r="AL111" s="223"/>
      <c r="AM111" s="230"/>
      <c r="AN111" s="203"/>
      <c r="AO111" s="203"/>
      <c r="AP111" s="203"/>
      <c r="AQ111" s="203"/>
    </row>
    <row r="112" spans="1:43" ht="15" customHeight="1" x14ac:dyDescent="0.25">
      <c r="A112" s="1161">
        <v>8</v>
      </c>
      <c r="B112" s="876"/>
      <c r="C112" s="1162" t="s">
        <v>1809</v>
      </c>
      <c r="D112" s="876"/>
      <c r="E112" s="223" t="s">
        <v>926</v>
      </c>
      <c r="F112" s="215">
        <v>2</v>
      </c>
      <c r="G112" s="970">
        <v>2</v>
      </c>
      <c r="H112" s="970">
        <v>2</v>
      </c>
      <c r="I112" s="970">
        <v>2</v>
      </c>
      <c r="J112" s="970">
        <v>2</v>
      </c>
      <c r="K112" s="970">
        <v>2</v>
      </c>
      <c r="L112" s="970">
        <v>2</v>
      </c>
      <c r="M112" s="970">
        <v>2</v>
      </c>
      <c r="N112" s="970">
        <v>2</v>
      </c>
      <c r="O112" s="970">
        <v>2</v>
      </c>
      <c r="P112" s="970">
        <v>2</v>
      </c>
      <c r="Q112" s="970">
        <v>2</v>
      </c>
      <c r="R112" s="970">
        <v>2</v>
      </c>
      <c r="S112" s="970">
        <v>2</v>
      </c>
      <c r="T112" s="971">
        <v>2</v>
      </c>
      <c r="U112" s="971">
        <v>2</v>
      </c>
      <c r="V112" s="971">
        <v>2</v>
      </c>
      <c r="W112" s="971">
        <v>2</v>
      </c>
      <c r="X112" s="971">
        <v>2</v>
      </c>
      <c r="Y112" s="971">
        <v>2</v>
      </c>
      <c r="Z112" s="971">
        <v>2</v>
      </c>
      <c r="AA112" s="971">
        <v>2</v>
      </c>
      <c r="AB112" s="971">
        <v>2</v>
      </c>
      <c r="AC112" s="971">
        <v>2</v>
      </c>
      <c r="AD112" s="970">
        <v>2</v>
      </c>
      <c r="AE112" s="970">
        <v>2</v>
      </c>
      <c r="AF112" s="970">
        <v>2</v>
      </c>
      <c r="AG112" s="970">
        <v>2</v>
      </c>
      <c r="AH112" s="970">
        <v>2</v>
      </c>
      <c r="AI112" s="970">
        <v>2</v>
      </c>
      <c r="AJ112" s="970">
        <v>2</v>
      </c>
      <c r="AK112" s="970">
        <v>2</v>
      </c>
      <c r="AL112" s="223"/>
      <c r="AM112" s="230"/>
      <c r="AN112" s="203"/>
      <c r="AO112" s="203"/>
      <c r="AP112" s="203"/>
      <c r="AQ112" s="203"/>
    </row>
    <row r="113" spans="1:43" ht="15" customHeight="1" x14ac:dyDescent="0.25">
      <c r="A113" s="882"/>
      <c r="B113" s="884"/>
      <c r="C113" s="1163"/>
      <c r="D113" s="1110"/>
      <c r="E113" s="277" t="s">
        <v>1721</v>
      </c>
      <c r="F113" s="278">
        <v>0</v>
      </c>
      <c r="G113" s="895"/>
      <c r="H113" s="895"/>
      <c r="I113" s="895"/>
      <c r="J113" s="895"/>
      <c r="K113" s="895"/>
      <c r="L113" s="895"/>
      <c r="M113" s="895"/>
      <c r="N113" s="895"/>
      <c r="O113" s="895"/>
      <c r="P113" s="895"/>
      <c r="Q113" s="895"/>
      <c r="R113" s="895"/>
      <c r="S113" s="895"/>
      <c r="T113" s="972"/>
      <c r="U113" s="972"/>
      <c r="V113" s="972"/>
      <c r="W113" s="972"/>
      <c r="X113" s="972"/>
      <c r="Y113" s="972"/>
      <c r="Z113" s="972"/>
      <c r="AA113" s="972"/>
      <c r="AB113" s="972"/>
      <c r="AC113" s="972"/>
      <c r="AD113" s="895"/>
      <c r="AE113" s="895"/>
      <c r="AF113" s="895"/>
      <c r="AG113" s="895"/>
      <c r="AH113" s="895"/>
      <c r="AI113" s="895"/>
      <c r="AJ113" s="895"/>
      <c r="AK113" s="895"/>
      <c r="AL113" s="223"/>
      <c r="AM113" s="230"/>
      <c r="AN113" s="203"/>
      <c r="AO113" s="203"/>
      <c r="AP113" s="203"/>
      <c r="AQ113" s="203"/>
    </row>
    <row r="114" spans="1:43" ht="27.75" customHeight="1" x14ac:dyDescent="0.25">
      <c r="A114" s="1023" t="s">
        <v>1036</v>
      </c>
      <c r="B114" s="929"/>
      <c r="C114" s="572" t="s">
        <v>1143</v>
      </c>
      <c r="D114" s="575"/>
      <c r="E114" s="573"/>
      <c r="F114" s="574"/>
      <c r="G114" s="575"/>
      <c r="H114" s="575"/>
      <c r="I114" s="575"/>
      <c r="J114" s="575"/>
      <c r="K114" s="575"/>
      <c r="L114" s="575"/>
      <c r="M114" s="575"/>
      <c r="N114" s="575"/>
      <c r="O114" s="791"/>
      <c r="P114" s="791"/>
      <c r="Q114" s="575"/>
      <c r="R114" s="575"/>
      <c r="S114" s="575"/>
      <c r="T114" s="791"/>
      <c r="U114" s="791"/>
      <c r="V114" s="791"/>
      <c r="W114" s="791"/>
      <c r="X114" s="791"/>
      <c r="Y114" s="791"/>
      <c r="Z114" s="791"/>
      <c r="AA114" s="791"/>
      <c r="AB114" s="791"/>
      <c r="AC114" s="791"/>
      <c r="AD114" s="575"/>
      <c r="AE114" s="575"/>
      <c r="AF114" s="575"/>
      <c r="AG114" s="575"/>
      <c r="AH114" s="575"/>
      <c r="AI114" s="791"/>
      <c r="AJ114" s="575"/>
      <c r="AK114" s="575"/>
      <c r="AL114" s="248"/>
      <c r="AM114" s="230"/>
      <c r="AN114" s="203"/>
      <c r="AO114" s="203"/>
      <c r="AP114" s="203"/>
      <c r="AQ114" s="203"/>
    </row>
    <row r="115" spans="1:43" ht="17.25" customHeight="1" x14ac:dyDescent="0.25">
      <c r="A115" s="1161">
        <v>1</v>
      </c>
      <c r="B115" s="876"/>
      <c r="C115" s="1175" t="s">
        <v>1810</v>
      </c>
      <c r="D115" s="876"/>
      <c r="E115" s="560" t="s">
        <v>1811</v>
      </c>
      <c r="F115" s="284">
        <v>5</v>
      </c>
      <c r="G115" s="970">
        <v>3</v>
      </c>
      <c r="H115" s="970">
        <v>4</v>
      </c>
      <c r="I115" s="970">
        <v>4</v>
      </c>
      <c r="J115" s="970">
        <v>3</v>
      </c>
      <c r="K115" s="970">
        <v>5</v>
      </c>
      <c r="L115" s="970">
        <v>2</v>
      </c>
      <c r="M115" s="970">
        <v>2</v>
      </c>
      <c r="N115" s="970">
        <v>5</v>
      </c>
      <c r="O115" s="970">
        <v>0</v>
      </c>
      <c r="P115" s="970">
        <v>3</v>
      </c>
      <c r="Q115" s="970">
        <v>5</v>
      </c>
      <c r="R115" s="970">
        <v>0</v>
      </c>
      <c r="S115" s="970">
        <v>0</v>
      </c>
      <c r="T115" s="971">
        <v>0</v>
      </c>
      <c r="U115" s="971">
        <v>0</v>
      </c>
      <c r="V115" s="971">
        <v>0</v>
      </c>
      <c r="W115" s="971">
        <v>0</v>
      </c>
      <c r="X115" s="971">
        <v>0</v>
      </c>
      <c r="Y115" s="971">
        <v>0</v>
      </c>
      <c r="Z115" s="971">
        <v>0</v>
      </c>
      <c r="AA115" s="971">
        <v>0</v>
      </c>
      <c r="AB115" s="971">
        <v>0</v>
      </c>
      <c r="AC115" s="971">
        <v>0</v>
      </c>
      <c r="AD115" s="970">
        <v>0</v>
      </c>
      <c r="AE115" s="970">
        <v>0</v>
      </c>
      <c r="AF115" s="970">
        <v>0</v>
      </c>
      <c r="AG115" s="970">
        <v>0</v>
      </c>
      <c r="AH115" s="970">
        <v>0</v>
      </c>
      <c r="AI115" s="970">
        <v>0</v>
      </c>
      <c r="AJ115" s="970">
        <v>0</v>
      </c>
      <c r="AK115" s="970">
        <v>0</v>
      </c>
      <c r="AL115" s="223"/>
      <c r="AM115" s="230"/>
      <c r="AN115" s="203"/>
      <c r="AO115" s="203"/>
      <c r="AP115" s="203"/>
      <c r="AQ115" s="203"/>
    </row>
    <row r="116" spans="1:43" ht="15" customHeight="1" x14ac:dyDescent="0.25">
      <c r="A116" s="902"/>
      <c r="B116" s="982"/>
      <c r="C116" s="902"/>
      <c r="D116" s="982"/>
      <c r="E116" s="223" t="s">
        <v>1812</v>
      </c>
      <c r="F116" s="215">
        <v>4</v>
      </c>
      <c r="G116" s="866"/>
      <c r="H116" s="866"/>
      <c r="I116" s="866"/>
      <c r="J116" s="866"/>
      <c r="K116" s="866"/>
      <c r="L116" s="866"/>
      <c r="M116" s="866"/>
      <c r="N116" s="866"/>
      <c r="O116" s="866"/>
      <c r="P116" s="866"/>
      <c r="Q116" s="866"/>
      <c r="R116" s="866"/>
      <c r="S116" s="866"/>
      <c r="T116" s="972"/>
      <c r="U116" s="972"/>
      <c r="V116" s="972"/>
      <c r="W116" s="972"/>
      <c r="X116" s="972"/>
      <c r="Y116" s="972"/>
      <c r="Z116" s="972"/>
      <c r="AA116" s="972"/>
      <c r="AB116" s="972"/>
      <c r="AC116" s="972"/>
      <c r="AD116" s="866"/>
      <c r="AE116" s="866"/>
      <c r="AF116" s="866"/>
      <c r="AG116" s="866"/>
      <c r="AH116" s="866"/>
      <c r="AI116" s="866"/>
      <c r="AJ116" s="866"/>
      <c r="AK116" s="866"/>
      <c r="AL116" s="223"/>
      <c r="AM116" s="230"/>
      <c r="AN116" s="203"/>
      <c r="AO116" s="203"/>
      <c r="AP116" s="203"/>
      <c r="AQ116" s="203"/>
    </row>
    <row r="117" spans="1:43" ht="15" customHeight="1" x14ac:dyDescent="0.25">
      <c r="A117" s="902"/>
      <c r="B117" s="982"/>
      <c r="C117" s="902"/>
      <c r="D117" s="982"/>
      <c r="E117" s="223" t="s">
        <v>1813</v>
      </c>
      <c r="F117" s="215">
        <v>3</v>
      </c>
      <c r="G117" s="866"/>
      <c r="H117" s="866"/>
      <c r="I117" s="866"/>
      <c r="J117" s="866"/>
      <c r="K117" s="866"/>
      <c r="L117" s="866"/>
      <c r="M117" s="866"/>
      <c r="N117" s="866"/>
      <c r="O117" s="866"/>
      <c r="P117" s="866"/>
      <c r="Q117" s="866"/>
      <c r="R117" s="866"/>
      <c r="S117" s="866"/>
      <c r="T117" s="972"/>
      <c r="U117" s="972"/>
      <c r="V117" s="972"/>
      <c r="W117" s="972"/>
      <c r="X117" s="972"/>
      <c r="Y117" s="972"/>
      <c r="Z117" s="972"/>
      <c r="AA117" s="972"/>
      <c r="AB117" s="972"/>
      <c r="AC117" s="972"/>
      <c r="AD117" s="866"/>
      <c r="AE117" s="866"/>
      <c r="AF117" s="866"/>
      <c r="AG117" s="866"/>
      <c r="AH117" s="866"/>
      <c r="AI117" s="866"/>
      <c r="AJ117" s="866"/>
      <c r="AK117" s="866"/>
      <c r="AL117" s="223"/>
      <c r="AM117" s="230"/>
      <c r="AN117" s="203"/>
      <c r="AO117" s="203"/>
      <c r="AP117" s="203"/>
      <c r="AQ117" s="203"/>
    </row>
    <row r="118" spans="1:43" ht="15" customHeight="1" x14ac:dyDescent="0.25">
      <c r="A118" s="902"/>
      <c r="B118" s="982"/>
      <c r="C118" s="902"/>
      <c r="D118" s="982"/>
      <c r="E118" s="223" t="s">
        <v>1814</v>
      </c>
      <c r="F118" s="215">
        <v>2</v>
      </c>
      <c r="G118" s="866"/>
      <c r="H118" s="866"/>
      <c r="I118" s="866"/>
      <c r="J118" s="866"/>
      <c r="K118" s="866"/>
      <c r="L118" s="866"/>
      <c r="M118" s="866"/>
      <c r="N118" s="866"/>
      <c r="O118" s="866"/>
      <c r="P118" s="866"/>
      <c r="Q118" s="866"/>
      <c r="R118" s="866"/>
      <c r="S118" s="866"/>
      <c r="T118" s="972"/>
      <c r="U118" s="972"/>
      <c r="V118" s="972"/>
      <c r="W118" s="972"/>
      <c r="X118" s="972"/>
      <c r="Y118" s="972"/>
      <c r="Z118" s="972"/>
      <c r="AA118" s="972"/>
      <c r="AB118" s="972"/>
      <c r="AC118" s="972"/>
      <c r="AD118" s="866"/>
      <c r="AE118" s="866"/>
      <c r="AF118" s="866"/>
      <c r="AG118" s="866"/>
      <c r="AH118" s="866"/>
      <c r="AI118" s="866"/>
      <c r="AJ118" s="866"/>
      <c r="AK118" s="866"/>
      <c r="AL118" s="223"/>
      <c r="AM118" s="230"/>
      <c r="AN118" s="203"/>
      <c r="AO118" s="203"/>
      <c r="AP118" s="203"/>
      <c r="AQ118" s="203"/>
    </row>
    <row r="119" spans="1:43" ht="15" customHeight="1" x14ac:dyDescent="0.25">
      <c r="A119" s="902"/>
      <c r="B119" s="982"/>
      <c r="C119" s="902"/>
      <c r="D119" s="982"/>
      <c r="E119" s="223" t="s">
        <v>1815</v>
      </c>
      <c r="F119" s="215">
        <v>1</v>
      </c>
      <c r="G119" s="866"/>
      <c r="H119" s="866"/>
      <c r="I119" s="866"/>
      <c r="J119" s="866"/>
      <c r="K119" s="866"/>
      <c r="L119" s="866"/>
      <c r="M119" s="866"/>
      <c r="N119" s="866"/>
      <c r="O119" s="866"/>
      <c r="P119" s="866"/>
      <c r="Q119" s="866"/>
      <c r="R119" s="866"/>
      <c r="S119" s="866"/>
      <c r="T119" s="972"/>
      <c r="U119" s="972"/>
      <c r="V119" s="972"/>
      <c r="W119" s="972"/>
      <c r="X119" s="972"/>
      <c r="Y119" s="972"/>
      <c r="Z119" s="972"/>
      <c r="AA119" s="972"/>
      <c r="AB119" s="972"/>
      <c r="AC119" s="972"/>
      <c r="AD119" s="866"/>
      <c r="AE119" s="866"/>
      <c r="AF119" s="866"/>
      <c r="AG119" s="866"/>
      <c r="AH119" s="866"/>
      <c r="AI119" s="866"/>
      <c r="AJ119" s="866"/>
      <c r="AK119" s="866"/>
      <c r="AL119" s="223"/>
      <c r="AM119" s="230"/>
      <c r="AN119" s="203"/>
      <c r="AO119" s="203"/>
      <c r="AP119" s="203"/>
      <c r="AQ119" s="203"/>
    </row>
    <row r="120" spans="1:43" ht="15" customHeight="1" x14ac:dyDescent="0.25">
      <c r="A120" s="882"/>
      <c r="B120" s="884"/>
      <c r="C120" s="882"/>
      <c r="D120" s="884"/>
      <c r="E120" s="223" t="s">
        <v>1816</v>
      </c>
      <c r="F120" s="215">
        <v>0</v>
      </c>
      <c r="G120" s="867"/>
      <c r="H120" s="867"/>
      <c r="I120" s="867"/>
      <c r="J120" s="867"/>
      <c r="K120" s="867"/>
      <c r="L120" s="867"/>
      <c r="M120" s="867"/>
      <c r="N120" s="867"/>
      <c r="O120" s="867"/>
      <c r="P120" s="867"/>
      <c r="Q120" s="867"/>
      <c r="R120" s="867"/>
      <c r="S120" s="867"/>
      <c r="T120" s="973"/>
      <c r="U120" s="973"/>
      <c r="V120" s="973"/>
      <c r="W120" s="973"/>
      <c r="X120" s="973"/>
      <c r="Y120" s="973"/>
      <c r="Z120" s="973"/>
      <c r="AA120" s="973"/>
      <c r="AB120" s="973"/>
      <c r="AC120" s="973"/>
      <c r="AD120" s="867"/>
      <c r="AE120" s="867"/>
      <c r="AF120" s="867"/>
      <c r="AG120" s="867"/>
      <c r="AH120" s="867"/>
      <c r="AI120" s="867"/>
      <c r="AJ120" s="867"/>
      <c r="AK120" s="867"/>
      <c r="AL120" s="223"/>
      <c r="AM120" s="230"/>
      <c r="AN120" s="203"/>
      <c r="AO120" s="203"/>
      <c r="AP120" s="203"/>
      <c r="AQ120" s="203"/>
    </row>
    <row r="121" spans="1:43" ht="15" customHeight="1" x14ac:dyDescent="0.25">
      <c r="A121" s="1161">
        <v>2</v>
      </c>
      <c r="B121" s="876"/>
      <c r="C121" s="1162" t="s">
        <v>1817</v>
      </c>
      <c r="D121" s="876"/>
      <c r="E121" s="223" t="s">
        <v>1811</v>
      </c>
      <c r="F121" s="215">
        <v>5</v>
      </c>
      <c r="G121" s="970">
        <v>0</v>
      </c>
      <c r="H121" s="970">
        <v>0</v>
      </c>
      <c r="I121" s="970">
        <v>0</v>
      </c>
      <c r="J121" s="970">
        <v>0</v>
      </c>
      <c r="K121" s="970">
        <v>4</v>
      </c>
      <c r="L121" s="970">
        <v>0</v>
      </c>
      <c r="M121" s="970">
        <v>0</v>
      </c>
      <c r="N121" s="970">
        <v>5</v>
      </c>
      <c r="O121" s="970">
        <v>0</v>
      </c>
      <c r="P121" s="970">
        <v>0</v>
      </c>
      <c r="Q121" s="970">
        <v>0</v>
      </c>
      <c r="R121" s="970">
        <v>0</v>
      </c>
      <c r="S121" s="970">
        <v>0</v>
      </c>
      <c r="T121" s="971">
        <v>0</v>
      </c>
      <c r="U121" s="971">
        <v>0</v>
      </c>
      <c r="V121" s="971">
        <v>0</v>
      </c>
      <c r="W121" s="971">
        <v>0</v>
      </c>
      <c r="X121" s="971">
        <v>0</v>
      </c>
      <c r="Y121" s="971">
        <v>0</v>
      </c>
      <c r="Z121" s="971">
        <v>0</v>
      </c>
      <c r="AA121" s="971">
        <v>0</v>
      </c>
      <c r="AB121" s="971">
        <v>0</v>
      </c>
      <c r="AC121" s="971">
        <v>0</v>
      </c>
      <c r="AD121" s="970">
        <v>0</v>
      </c>
      <c r="AE121" s="970">
        <v>0</v>
      </c>
      <c r="AF121" s="970">
        <v>0</v>
      </c>
      <c r="AG121" s="970">
        <v>0</v>
      </c>
      <c r="AH121" s="970">
        <v>0</v>
      </c>
      <c r="AI121" s="970">
        <v>0</v>
      </c>
      <c r="AJ121" s="970">
        <v>0</v>
      </c>
      <c r="AK121" s="970">
        <v>0</v>
      </c>
      <c r="AL121" s="223"/>
      <c r="AM121" s="230"/>
      <c r="AN121" s="203"/>
      <c r="AO121" s="203"/>
      <c r="AP121" s="203"/>
      <c r="AQ121" s="203"/>
    </row>
    <row r="122" spans="1:43" ht="15" customHeight="1" x14ac:dyDescent="0.25">
      <c r="A122" s="902"/>
      <c r="B122" s="982"/>
      <c r="C122" s="902"/>
      <c r="D122" s="982"/>
      <c r="E122" s="223" t="s">
        <v>1818</v>
      </c>
      <c r="F122" s="215">
        <v>4</v>
      </c>
      <c r="G122" s="866"/>
      <c r="H122" s="866"/>
      <c r="I122" s="866"/>
      <c r="J122" s="866"/>
      <c r="K122" s="866"/>
      <c r="L122" s="866"/>
      <c r="M122" s="866"/>
      <c r="N122" s="866"/>
      <c r="O122" s="866"/>
      <c r="P122" s="866"/>
      <c r="Q122" s="866"/>
      <c r="R122" s="866"/>
      <c r="S122" s="866"/>
      <c r="T122" s="972"/>
      <c r="U122" s="972"/>
      <c r="V122" s="972"/>
      <c r="W122" s="972"/>
      <c r="X122" s="972"/>
      <c r="Y122" s="972"/>
      <c r="Z122" s="972"/>
      <c r="AA122" s="972"/>
      <c r="AB122" s="972"/>
      <c r="AC122" s="972"/>
      <c r="AD122" s="866"/>
      <c r="AE122" s="866"/>
      <c r="AF122" s="866"/>
      <c r="AG122" s="866"/>
      <c r="AH122" s="866"/>
      <c r="AI122" s="866"/>
      <c r="AJ122" s="866"/>
      <c r="AK122" s="866"/>
      <c r="AL122" s="223"/>
      <c r="AM122" s="230"/>
      <c r="AN122" s="203"/>
      <c r="AO122" s="203"/>
      <c r="AP122" s="203"/>
      <c r="AQ122" s="203"/>
    </row>
    <row r="123" spans="1:43" ht="15" customHeight="1" x14ac:dyDescent="0.25">
      <c r="A123" s="902"/>
      <c r="B123" s="982"/>
      <c r="C123" s="902"/>
      <c r="D123" s="982"/>
      <c r="E123" s="223" t="s">
        <v>1819</v>
      </c>
      <c r="F123" s="215">
        <v>3</v>
      </c>
      <c r="G123" s="866"/>
      <c r="H123" s="866"/>
      <c r="I123" s="866"/>
      <c r="J123" s="866"/>
      <c r="K123" s="866"/>
      <c r="L123" s="866"/>
      <c r="M123" s="866"/>
      <c r="N123" s="866"/>
      <c r="O123" s="866"/>
      <c r="P123" s="866"/>
      <c r="Q123" s="866"/>
      <c r="R123" s="866"/>
      <c r="S123" s="866"/>
      <c r="T123" s="972"/>
      <c r="U123" s="972"/>
      <c r="V123" s="972"/>
      <c r="W123" s="972"/>
      <c r="X123" s="972"/>
      <c r="Y123" s="972"/>
      <c r="Z123" s="972"/>
      <c r="AA123" s="972"/>
      <c r="AB123" s="972"/>
      <c r="AC123" s="972"/>
      <c r="AD123" s="866"/>
      <c r="AE123" s="866"/>
      <c r="AF123" s="866"/>
      <c r="AG123" s="866"/>
      <c r="AH123" s="866"/>
      <c r="AI123" s="866"/>
      <c r="AJ123" s="866"/>
      <c r="AK123" s="866"/>
      <c r="AL123" s="223"/>
      <c r="AM123" s="230"/>
      <c r="AN123" s="203"/>
      <c r="AO123" s="203"/>
      <c r="AP123" s="203"/>
      <c r="AQ123" s="203"/>
    </row>
    <row r="124" spans="1:43" ht="15" customHeight="1" x14ac:dyDescent="0.25">
      <c r="A124" s="902"/>
      <c r="B124" s="982"/>
      <c r="C124" s="902"/>
      <c r="D124" s="982"/>
      <c r="E124" s="223" t="s">
        <v>1814</v>
      </c>
      <c r="F124" s="215">
        <v>2</v>
      </c>
      <c r="G124" s="866"/>
      <c r="H124" s="866"/>
      <c r="I124" s="866"/>
      <c r="J124" s="866"/>
      <c r="K124" s="866"/>
      <c r="L124" s="866"/>
      <c r="M124" s="866"/>
      <c r="N124" s="866"/>
      <c r="O124" s="866"/>
      <c r="P124" s="866"/>
      <c r="Q124" s="866"/>
      <c r="R124" s="866"/>
      <c r="S124" s="866"/>
      <c r="T124" s="972"/>
      <c r="U124" s="972"/>
      <c r="V124" s="972"/>
      <c r="W124" s="972"/>
      <c r="X124" s="972"/>
      <c r="Y124" s="972"/>
      <c r="Z124" s="972"/>
      <c r="AA124" s="972"/>
      <c r="AB124" s="972"/>
      <c r="AC124" s="972"/>
      <c r="AD124" s="866"/>
      <c r="AE124" s="866"/>
      <c r="AF124" s="866"/>
      <c r="AG124" s="866"/>
      <c r="AH124" s="866"/>
      <c r="AI124" s="866"/>
      <c r="AJ124" s="866"/>
      <c r="AK124" s="866"/>
      <c r="AL124" s="223"/>
      <c r="AM124" s="230"/>
      <c r="AN124" s="203"/>
      <c r="AO124" s="203"/>
      <c r="AP124" s="203"/>
      <c r="AQ124" s="203"/>
    </row>
    <row r="125" spans="1:43" ht="15" customHeight="1" x14ac:dyDescent="0.25">
      <c r="A125" s="902"/>
      <c r="B125" s="982"/>
      <c r="C125" s="902"/>
      <c r="D125" s="982"/>
      <c r="E125" s="223" t="s">
        <v>1815</v>
      </c>
      <c r="F125" s="215">
        <v>1</v>
      </c>
      <c r="G125" s="866"/>
      <c r="H125" s="866"/>
      <c r="I125" s="866"/>
      <c r="J125" s="866"/>
      <c r="K125" s="866"/>
      <c r="L125" s="866"/>
      <c r="M125" s="866"/>
      <c r="N125" s="866"/>
      <c r="O125" s="866"/>
      <c r="P125" s="866"/>
      <c r="Q125" s="866"/>
      <c r="R125" s="866"/>
      <c r="S125" s="866"/>
      <c r="T125" s="972"/>
      <c r="U125" s="972"/>
      <c r="V125" s="972"/>
      <c r="W125" s="972"/>
      <c r="X125" s="972"/>
      <c r="Y125" s="972"/>
      <c r="Z125" s="972"/>
      <c r="AA125" s="972"/>
      <c r="AB125" s="972"/>
      <c r="AC125" s="972"/>
      <c r="AD125" s="866"/>
      <c r="AE125" s="866"/>
      <c r="AF125" s="866"/>
      <c r="AG125" s="866"/>
      <c r="AH125" s="866"/>
      <c r="AI125" s="866"/>
      <c r="AJ125" s="866"/>
      <c r="AK125" s="866"/>
      <c r="AL125" s="223"/>
      <c r="AM125" s="230"/>
      <c r="AN125" s="203"/>
      <c r="AO125" s="203"/>
      <c r="AP125" s="203"/>
      <c r="AQ125" s="203"/>
    </row>
    <row r="126" spans="1:43" ht="15.75" customHeight="1" x14ac:dyDescent="0.25">
      <c r="A126" s="882"/>
      <c r="B126" s="884"/>
      <c r="C126" s="882"/>
      <c r="D126" s="884"/>
      <c r="E126" s="223" t="s">
        <v>1816</v>
      </c>
      <c r="F126" s="215">
        <v>0</v>
      </c>
      <c r="G126" s="867"/>
      <c r="H126" s="867"/>
      <c r="I126" s="867"/>
      <c r="J126" s="867"/>
      <c r="K126" s="867"/>
      <c r="L126" s="867"/>
      <c r="M126" s="867"/>
      <c r="N126" s="867"/>
      <c r="O126" s="867"/>
      <c r="P126" s="867"/>
      <c r="Q126" s="867"/>
      <c r="R126" s="867"/>
      <c r="S126" s="867"/>
      <c r="T126" s="973"/>
      <c r="U126" s="973"/>
      <c r="V126" s="973"/>
      <c r="W126" s="973"/>
      <c r="X126" s="973"/>
      <c r="Y126" s="973"/>
      <c r="Z126" s="973"/>
      <c r="AA126" s="973"/>
      <c r="AB126" s="973"/>
      <c r="AC126" s="973"/>
      <c r="AD126" s="867"/>
      <c r="AE126" s="867"/>
      <c r="AF126" s="867"/>
      <c r="AG126" s="867"/>
      <c r="AH126" s="867"/>
      <c r="AI126" s="867"/>
      <c r="AJ126" s="867"/>
      <c r="AK126" s="867"/>
      <c r="AL126" s="223"/>
      <c r="AM126" s="230"/>
      <c r="AN126" s="203"/>
      <c r="AO126" s="203"/>
      <c r="AP126" s="203"/>
      <c r="AQ126" s="203"/>
    </row>
    <row r="127" spans="1:43" ht="15" customHeight="1" x14ac:dyDescent="0.25">
      <c r="A127" s="1161">
        <v>3</v>
      </c>
      <c r="B127" s="876"/>
      <c r="C127" s="1175" t="s">
        <v>1820</v>
      </c>
      <c r="D127" s="876"/>
      <c r="E127" s="223" t="s">
        <v>1811</v>
      </c>
      <c r="F127" s="215">
        <v>5</v>
      </c>
      <c r="G127" s="970">
        <v>5</v>
      </c>
      <c r="H127" s="970">
        <v>5</v>
      </c>
      <c r="I127" s="970">
        <v>4</v>
      </c>
      <c r="J127" s="970">
        <v>5</v>
      </c>
      <c r="K127" s="970">
        <v>5</v>
      </c>
      <c r="L127" s="970">
        <v>4</v>
      </c>
      <c r="M127" s="970">
        <v>3</v>
      </c>
      <c r="N127" s="970">
        <v>5</v>
      </c>
      <c r="O127" s="970">
        <v>5</v>
      </c>
      <c r="P127" s="970">
        <v>5</v>
      </c>
      <c r="Q127" s="970">
        <v>5</v>
      </c>
      <c r="R127" s="970">
        <v>5</v>
      </c>
      <c r="S127" s="970">
        <v>5</v>
      </c>
      <c r="T127" s="971">
        <v>4</v>
      </c>
      <c r="U127" s="971">
        <v>3</v>
      </c>
      <c r="V127" s="971">
        <v>2</v>
      </c>
      <c r="W127" s="971">
        <v>4</v>
      </c>
      <c r="X127" s="971">
        <v>4</v>
      </c>
      <c r="Y127" s="971">
        <v>3</v>
      </c>
      <c r="Z127" s="971">
        <v>5</v>
      </c>
      <c r="AA127" s="971">
        <v>3</v>
      </c>
      <c r="AB127" s="971">
        <v>3</v>
      </c>
      <c r="AC127" s="971">
        <v>2</v>
      </c>
      <c r="AD127" s="970">
        <v>3</v>
      </c>
      <c r="AE127" s="970">
        <v>2</v>
      </c>
      <c r="AF127" s="970">
        <v>2</v>
      </c>
      <c r="AG127" s="970">
        <v>2</v>
      </c>
      <c r="AH127" s="970">
        <v>2</v>
      </c>
      <c r="AI127" s="970">
        <v>3</v>
      </c>
      <c r="AJ127" s="970">
        <v>3</v>
      </c>
      <c r="AK127" s="970">
        <v>3</v>
      </c>
      <c r="AL127" s="223"/>
      <c r="AM127" s="230"/>
      <c r="AN127" s="203"/>
      <c r="AO127" s="203"/>
      <c r="AP127" s="203"/>
      <c r="AQ127" s="203"/>
    </row>
    <row r="128" spans="1:43" ht="15" customHeight="1" x14ac:dyDescent="0.25">
      <c r="A128" s="902"/>
      <c r="B128" s="982"/>
      <c r="C128" s="902"/>
      <c r="D128" s="982"/>
      <c r="E128" s="223" t="s">
        <v>1812</v>
      </c>
      <c r="F128" s="215">
        <v>4</v>
      </c>
      <c r="G128" s="866"/>
      <c r="H128" s="866"/>
      <c r="I128" s="866"/>
      <c r="J128" s="866"/>
      <c r="K128" s="866"/>
      <c r="L128" s="866"/>
      <c r="M128" s="866"/>
      <c r="N128" s="866"/>
      <c r="O128" s="866"/>
      <c r="P128" s="866"/>
      <c r="Q128" s="866"/>
      <c r="R128" s="866"/>
      <c r="S128" s="866"/>
      <c r="T128" s="972"/>
      <c r="U128" s="972"/>
      <c r="V128" s="972"/>
      <c r="W128" s="972"/>
      <c r="X128" s="972"/>
      <c r="Y128" s="972"/>
      <c r="Z128" s="972"/>
      <c r="AA128" s="972"/>
      <c r="AB128" s="972"/>
      <c r="AC128" s="972"/>
      <c r="AD128" s="866"/>
      <c r="AE128" s="866"/>
      <c r="AF128" s="866"/>
      <c r="AG128" s="866"/>
      <c r="AH128" s="866"/>
      <c r="AI128" s="866"/>
      <c r="AJ128" s="866"/>
      <c r="AK128" s="866"/>
      <c r="AL128" s="223"/>
      <c r="AM128" s="230"/>
      <c r="AN128" s="203"/>
      <c r="AO128" s="203"/>
      <c r="AP128" s="203"/>
      <c r="AQ128" s="203"/>
    </row>
    <row r="129" spans="1:43" ht="15" customHeight="1" x14ac:dyDescent="0.25">
      <c r="A129" s="902"/>
      <c r="B129" s="982"/>
      <c r="C129" s="902"/>
      <c r="D129" s="982"/>
      <c r="E129" s="223" t="s">
        <v>1813</v>
      </c>
      <c r="F129" s="215">
        <v>3</v>
      </c>
      <c r="G129" s="866"/>
      <c r="H129" s="866"/>
      <c r="I129" s="866"/>
      <c r="J129" s="866"/>
      <c r="K129" s="866"/>
      <c r="L129" s="866"/>
      <c r="M129" s="866"/>
      <c r="N129" s="866"/>
      <c r="O129" s="866"/>
      <c r="P129" s="866"/>
      <c r="Q129" s="866"/>
      <c r="R129" s="866"/>
      <c r="S129" s="866"/>
      <c r="T129" s="972"/>
      <c r="U129" s="972"/>
      <c r="V129" s="972"/>
      <c r="W129" s="972"/>
      <c r="X129" s="972"/>
      <c r="Y129" s="972"/>
      <c r="Z129" s="972"/>
      <c r="AA129" s="972"/>
      <c r="AB129" s="972"/>
      <c r="AC129" s="972"/>
      <c r="AD129" s="866"/>
      <c r="AE129" s="866"/>
      <c r="AF129" s="866"/>
      <c r="AG129" s="866"/>
      <c r="AH129" s="866"/>
      <c r="AI129" s="866"/>
      <c r="AJ129" s="866"/>
      <c r="AK129" s="866"/>
      <c r="AL129" s="223"/>
      <c r="AM129" s="230"/>
      <c r="AN129" s="203"/>
      <c r="AO129" s="203"/>
      <c r="AP129" s="203"/>
      <c r="AQ129" s="203"/>
    </row>
    <row r="130" spans="1:43" ht="15" customHeight="1" x14ac:dyDescent="0.25">
      <c r="A130" s="902"/>
      <c r="B130" s="982"/>
      <c r="C130" s="902"/>
      <c r="D130" s="982"/>
      <c r="E130" s="223" t="s">
        <v>1814</v>
      </c>
      <c r="F130" s="215">
        <v>2</v>
      </c>
      <c r="G130" s="866"/>
      <c r="H130" s="866"/>
      <c r="I130" s="866"/>
      <c r="J130" s="866"/>
      <c r="K130" s="866"/>
      <c r="L130" s="866"/>
      <c r="M130" s="866"/>
      <c r="N130" s="866"/>
      <c r="O130" s="866"/>
      <c r="P130" s="866"/>
      <c r="Q130" s="866"/>
      <c r="R130" s="866"/>
      <c r="S130" s="866"/>
      <c r="T130" s="972"/>
      <c r="U130" s="972"/>
      <c r="V130" s="972"/>
      <c r="W130" s="972"/>
      <c r="X130" s="972"/>
      <c r="Y130" s="972"/>
      <c r="Z130" s="972"/>
      <c r="AA130" s="972"/>
      <c r="AB130" s="972"/>
      <c r="AC130" s="972"/>
      <c r="AD130" s="866"/>
      <c r="AE130" s="866"/>
      <c r="AF130" s="866"/>
      <c r="AG130" s="866"/>
      <c r="AH130" s="866"/>
      <c r="AI130" s="866"/>
      <c r="AJ130" s="866"/>
      <c r="AK130" s="866"/>
      <c r="AL130" s="223"/>
      <c r="AM130" s="230"/>
      <c r="AN130" s="203"/>
      <c r="AO130" s="203"/>
      <c r="AP130" s="203"/>
      <c r="AQ130" s="203"/>
    </row>
    <row r="131" spans="1:43" ht="15" customHeight="1" x14ac:dyDescent="0.25">
      <c r="A131" s="902"/>
      <c r="B131" s="982"/>
      <c r="C131" s="902"/>
      <c r="D131" s="982"/>
      <c r="E131" s="223" t="s">
        <v>1815</v>
      </c>
      <c r="F131" s="215">
        <v>1</v>
      </c>
      <c r="G131" s="866"/>
      <c r="H131" s="866"/>
      <c r="I131" s="866"/>
      <c r="J131" s="866"/>
      <c r="K131" s="866"/>
      <c r="L131" s="866"/>
      <c r="M131" s="866"/>
      <c r="N131" s="866"/>
      <c r="O131" s="866"/>
      <c r="P131" s="866"/>
      <c r="Q131" s="866"/>
      <c r="R131" s="866"/>
      <c r="S131" s="866"/>
      <c r="T131" s="972"/>
      <c r="U131" s="972"/>
      <c r="V131" s="972"/>
      <c r="W131" s="972"/>
      <c r="X131" s="972"/>
      <c r="Y131" s="972"/>
      <c r="Z131" s="972"/>
      <c r="AA131" s="972"/>
      <c r="AB131" s="972"/>
      <c r="AC131" s="972"/>
      <c r="AD131" s="866"/>
      <c r="AE131" s="866"/>
      <c r="AF131" s="866"/>
      <c r="AG131" s="866"/>
      <c r="AH131" s="866"/>
      <c r="AI131" s="866"/>
      <c r="AJ131" s="866"/>
      <c r="AK131" s="866"/>
      <c r="AL131" s="223"/>
      <c r="AM131" s="230"/>
      <c r="AN131" s="203"/>
      <c r="AO131" s="203"/>
      <c r="AP131" s="203"/>
      <c r="AQ131" s="203"/>
    </row>
    <row r="132" spans="1:43" ht="15" customHeight="1" x14ac:dyDescent="0.25">
      <c r="A132" s="882"/>
      <c r="B132" s="884"/>
      <c r="C132" s="882"/>
      <c r="D132" s="884"/>
      <c r="E132" s="223" t="s">
        <v>1816</v>
      </c>
      <c r="F132" s="215">
        <v>0</v>
      </c>
      <c r="G132" s="867"/>
      <c r="H132" s="867"/>
      <c r="I132" s="867"/>
      <c r="J132" s="867"/>
      <c r="K132" s="867"/>
      <c r="L132" s="867"/>
      <c r="M132" s="867"/>
      <c r="N132" s="867"/>
      <c r="O132" s="867"/>
      <c r="P132" s="867"/>
      <c r="Q132" s="867"/>
      <c r="R132" s="867"/>
      <c r="S132" s="867"/>
      <c r="T132" s="973"/>
      <c r="U132" s="973"/>
      <c r="V132" s="973"/>
      <c r="W132" s="973"/>
      <c r="X132" s="973"/>
      <c r="Y132" s="973"/>
      <c r="Z132" s="973"/>
      <c r="AA132" s="973"/>
      <c r="AB132" s="973"/>
      <c r="AC132" s="973"/>
      <c r="AD132" s="867"/>
      <c r="AE132" s="867"/>
      <c r="AF132" s="867"/>
      <c r="AG132" s="867"/>
      <c r="AH132" s="867"/>
      <c r="AI132" s="867"/>
      <c r="AJ132" s="867"/>
      <c r="AK132" s="867"/>
      <c r="AL132" s="223"/>
      <c r="AM132" s="230"/>
      <c r="AN132" s="203"/>
      <c r="AO132" s="203"/>
      <c r="AP132" s="203"/>
      <c r="AQ132" s="203"/>
    </row>
    <row r="133" spans="1:43" ht="30.75" customHeight="1" x14ac:dyDescent="0.25">
      <c r="A133" s="1161">
        <v>4</v>
      </c>
      <c r="B133" s="876"/>
      <c r="C133" s="1175" t="s">
        <v>1821</v>
      </c>
      <c r="D133" s="876"/>
      <c r="E133" s="582" t="s">
        <v>1822</v>
      </c>
      <c r="F133" s="215">
        <v>5</v>
      </c>
      <c r="G133" s="970">
        <v>5</v>
      </c>
      <c r="H133" s="970">
        <v>5</v>
      </c>
      <c r="I133" s="970">
        <v>4</v>
      </c>
      <c r="J133" s="970">
        <v>5</v>
      </c>
      <c r="K133" s="970">
        <v>5</v>
      </c>
      <c r="L133" s="970">
        <v>5</v>
      </c>
      <c r="M133" s="970">
        <v>5</v>
      </c>
      <c r="N133" s="970">
        <v>5</v>
      </c>
      <c r="O133" s="970">
        <v>5</v>
      </c>
      <c r="P133" s="970">
        <v>5</v>
      </c>
      <c r="Q133" s="970">
        <v>5</v>
      </c>
      <c r="R133" s="970">
        <v>5</v>
      </c>
      <c r="S133" s="970">
        <v>5</v>
      </c>
      <c r="T133" s="971">
        <v>5</v>
      </c>
      <c r="U133" s="971">
        <v>5</v>
      </c>
      <c r="V133" s="971">
        <v>5</v>
      </c>
      <c r="W133" s="971">
        <v>5</v>
      </c>
      <c r="X133" s="971">
        <v>4</v>
      </c>
      <c r="Y133" s="971">
        <v>5</v>
      </c>
      <c r="Z133" s="971">
        <v>5</v>
      </c>
      <c r="AA133" s="971">
        <v>5</v>
      </c>
      <c r="AB133" s="971">
        <v>3</v>
      </c>
      <c r="AC133" s="971">
        <v>5</v>
      </c>
      <c r="AD133" s="970">
        <v>3</v>
      </c>
      <c r="AE133" s="970">
        <v>2</v>
      </c>
      <c r="AF133" s="970">
        <v>2</v>
      </c>
      <c r="AG133" s="970">
        <v>2</v>
      </c>
      <c r="AH133" s="970">
        <v>2</v>
      </c>
      <c r="AI133" s="970">
        <v>3</v>
      </c>
      <c r="AJ133" s="970">
        <v>3</v>
      </c>
      <c r="AK133" s="970">
        <v>3</v>
      </c>
      <c r="AL133" s="223"/>
      <c r="AM133" s="230"/>
      <c r="AN133" s="203"/>
      <c r="AO133" s="203"/>
      <c r="AP133" s="203"/>
      <c r="AQ133" s="203"/>
    </row>
    <row r="134" spans="1:43" ht="15" customHeight="1" x14ac:dyDescent="0.25">
      <c r="A134" s="902"/>
      <c r="B134" s="982"/>
      <c r="C134" s="902"/>
      <c r="D134" s="982"/>
      <c r="E134" s="223" t="s">
        <v>1812</v>
      </c>
      <c r="F134" s="215">
        <v>4</v>
      </c>
      <c r="G134" s="866"/>
      <c r="H134" s="866"/>
      <c r="I134" s="866"/>
      <c r="J134" s="866"/>
      <c r="K134" s="866"/>
      <c r="L134" s="866"/>
      <c r="M134" s="866"/>
      <c r="N134" s="866"/>
      <c r="O134" s="866"/>
      <c r="P134" s="866"/>
      <c r="Q134" s="866"/>
      <c r="R134" s="866"/>
      <c r="S134" s="866"/>
      <c r="T134" s="972"/>
      <c r="U134" s="972"/>
      <c r="V134" s="972"/>
      <c r="W134" s="972"/>
      <c r="X134" s="972"/>
      <c r="Y134" s="972"/>
      <c r="Z134" s="972"/>
      <c r="AA134" s="972"/>
      <c r="AB134" s="972"/>
      <c r="AC134" s="972"/>
      <c r="AD134" s="866"/>
      <c r="AE134" s="866"/>
      <c r="AF134" s="866"/>
      <c r="AG134" s="866"/>
      <c r="AH134" s="866"/>
      <c r="AI134" s="866"/>
      <c r="AJ134" s="866"/>
      <c r="AK134" s="866"/>
      <c r="AL134" s="223"/>
      <c r="AM134" s="230"/>
      <c r="AN134" s="203"/>
      <c r="AO134" s="203"/>
      <c r="AP134" s="203"/>
      <c r="AQ134" s="203"/>
    </row>
    <row r="135" spans="1:43" ht="15" customHeight="1" x14ac:dyDescent="0.25">
      <c r="A135" s="902"/>
      <c r="B135" s="982"/>
      <c r="C135" s="902"/>
      <c r="D135" s="982"/>
      <c r="E135" s="223" t="s">
        <v>1813</v>
      </c>
      <c r="F135" s="215">
        <v>3</v>
      </c>
      <c r="G135" s="866"/>
      <c r="H135" s="866"/>
      <c r="I135" s="866"/>
      <c r="J135" s="866"/>
      <c r="K135" s="866"/>
      <c r="L135" s="866"/>
      <c r="M135" s="866"/>
      <c r="N135" s="866"/>
      <c r="O135" s="866"/>
      <c r="P135" s="866"/>
      <c r="Q135" s="866"/>
      <c r="R135" s="866"/>
      <c r="S135" s="866"/>
      <c r="T135" s="972"/>
      <c r="U135" s="972"/>
      <c r="V135" s="972"/>
      <c r="W135" s="972"/>
      <c r="X135" s="972"/>
      <c r="Y135" s="972"/>
      <c r="Z135" s="972"/>
      <c r="AA135" s="972"/>
      <c r="AB135" s="972"/>
      <c r="AC135" s="972"/>
      <c r="AD135" s="866"/>
      <c r="AE135" s="866"/>
      <c r="AF135" s="866"/>
      <c r="AG135" s="866"/>
      <c r="AH135" s="866"/>
      <c r="AI135" s="866"/>
      <c r="AJ135" s="866"/>
      <c r="AK135" s="866"/>
      <c r="AL135" s="223"/>
      <c r="AM135" s="230"/>
      <c r="AN135" s="203"/>
      <c r="AO135" s="203"/>
      <c r="AP135" s="203"/>
      <c r="AQ135" s="203"/>
    </row>
    <row r="136" spans="1:43" ht="15" customHeight="1" x14ac:dyDescent="0.25">
      <c r="A136" s="902"/>
      <c r="B136" s="982"/>
      <c r="C136" s="902"/>
      <c r="D136" s="982"/>
      <c r="E136" s="223" t="s">
        <v>1814</v>
      </c>
      <c r="F136" s="215">
        <v>2</v>
      </c>
      <c r="G136" s="866"/>
      <c r="H136" s="866"/>
      <c r="I136" s="866"/>
      <c r="J136" s="866"/>
      <c r="K136" s="866"/>
      <c r="L136" s="866"/>
      <c r="M136" s="866"/>
      <c r="N136" s="866"/>
      <c r="O136" s="866"/>
      <c r="P136" s="866"/>
      <c r="Q136" s="866"/>
      <c r="R136" s="866"/>
      <c r="S136" s="866"/>
      <c r="T136" s="972"/>
      <c r="U136" s="972"/>
      <c r="V136" s="972"/>
      <c r="W136" s="972"/>
      <c r="X136" s="972"/>
      <c r="Y136" s="972"/>
      <c r="Z136" s="972"/>
      <c r="AA136" s="972"/>
      <c r="AB136" s="972"/>
      <c r="AC136" s="972"/>
      <c r="AD136" s="866"/>
      <c r="AE136" s="866"/>
      <c r="AF136" s="866"/>
      <c r="AG136" s="866"/>
      <c r="AH136" s="866"/>
      <c r="AI136" s="866"/>
      <c r="AJ136" s="866"/>
      <c r="AK136" s="866"/>
      <c r="AL136" s="223"/>
      <c r="AM136" s="230"/>
      <c r="AN136" s="203"/>
      <c r="AO136" s="203"/>
      <c r="AP136" s="203"/>
      <c r="AQ136" s="203"/>
    </row>
    <row r="137" spans="1:43" ht="15" customHeight="1" x14ac:dyDescent="0.25">
      <c r="A137" s="902"/>
      <c r="B137" s="982"/>
      <c r="C137" s="902"/>
      <c r="D137" s="982"/>
      <c r="E137" s="223" t="s">
        <v>1823</v>
      </c>
      <c r="F137" s="215">
        <v>1</v>
      </c>
      <c r="G137" s="866"/>
      <c r="H137" s="866"/>
      <c r="I137" s="866"/>
      <c r="J137" s="866"/>
      <c r="K137" s="866"/>
      <c r="L137" s="866"/>
      <c r="M137" s="866"/>
      <c r="N137" s="866"/>
      <c r="O137" s="866"/>
      <c r="P137" s="866"/>
      <c r="Q137" s="866"/>
      <c r="R137" s="866"/>
      <c r="S137" s="866"/>
      <c r="T137" s="972"/>
      <c r="U137" s="972"/>
      <c r="V137" s="972"/>
      <c r="W137" s="972"/>
      <c r="X137" s="972"/>
      <c r="Y137" s="972"/>
      <c r="Z137" s="972"/>
      <c r="AA137" s="972"/>
      <c r="AB137" s="972"/>
      <c r="AC137" s="972"/>
      <c r="AD137" s="866"/>
      <c r="AE137" s="866"/>
      <c r="AF137" s="866"/>
      <c r="AG137" s="866"/>
      <c r="AH137" s="866"/>
      <c r="AI137" s="866"/>
      <c r="AJ137" s="866"/>
      <c r="AK137" s="866"/>
      <c r="AL137" s="223"/>
      <c r="AM137" s="230"/>
      <c r="AN137" s="203"/>
      <c r="AO137" s="203"/>
      <c r="AP137" s="203"/>
      <c r="AQ137" s="203"/>
    </row>
    <row r="138" spans="1:43" ht="15" customHeight="1" x14ac:dyDescent="0.25">
      <c r="A138" s="882"/>
      <c r="B138" s="884"/>
      <c r="C138" s="882"/>
      <c r="D138" s="884"/>
      <c r="E138" s="223" t="s">
        <v>1824</v>
      </c>
      <c r="F138" s="215">
        <v>0</v>
      </c>
      <c r="G138" s="867"/>
      <c r="H138" s="867"/>
      <c r="I138" s="867"/>
      <c r="J138" s="867"/>
      <c r="K138" s="867"/>
      <c r="L138" s="867"/>
      <c r="M138" s="867"/>
      <c r="N138" s="867"/>
      <c r="O138" s="867"/>
      <c r="P138" s="867"/>
      <c r="Q138" s="867"/>
      <c r="R138" s="867"/>
      <c r="S138" s="867"/>
      <c r="T138" s="973"/>
      <c r="U138" s="973"/>
      <c r="V138" s="973"/>
      <c r="W138" s="973"/>
      <c r="X138" s="973"/>
      <c r="Y138" s="973"/>
      <c r="Z138" s="973"/>
      <c r="AA138" s="973"/>
      <c r="AB138" s="973"/>
      <c r="AC138" s="973"/>
      <c r="AD138" s="867"/>
      <c r="AE138" s="867"/>
      <c r="AF138" s="867"/>
      <c r="AG138" s="867"/>
      <c r="AH138" s="867"/>
      <c r="AI138" s="867"/>
      <c r="AJ138" s="867"/>
      <c r="AK138" s="867"/>
      <c r="AL138" s="223"/>
      <c r="AM138" s="230"/>
      <c r="AN138" s="203"/>
      <c r="AO138" s="203"/>
      <c r="AP138" s="203"/>
      <c r="AQ138" s="203"/>
    </row>
    <row r="139" spans="1:43" ht="15" customHeight="1" x14ac:dyDescent="0.25">
      <c r="A139" s="1161">
        <v>5</v>
      </c>
      <c r="B139" s="876"/>
      <c r="C139" s="1162" t="s">
        <v>1825</v>
      </c>
      <c r="D139" s="876"/>
      <c r="E139" s="223" t="s">
        <v>1811</v>
      </c>
      <c r="F139" s="215">
        <v>5</v>
      </c>
      <c r="G139" s="970">
        <v>5</v>
      </c>
      <c r="H139" s="970">
        <v>5</v>
      </c>
      <c r="I139" s="970">
        <v>5</v>
      </c>
      <c r="J139" s="970">
        <v>5</v>
      </c>
      <c r="K139" s="970">
        <v>5</v>
      </c>
      <c r="L139" s="970">
        <v>5</v>
      </c>
      <c r="M139" s="970">
        <v>5</v>
      </c>
      <c r="N139" s="970">
        <v>5</v>
      </c>
      <c r="O139" s="970">
        <v>5</v>
      </c>
      <c r="P139" s="970">
        <v>5</v>
      </c>
      <c r="Q139" s="970">
        <v>5</v>
      </c>
      <c r="R139" s="970">
        <v>5</v>
      </c>
      <c r="S139" s="970">
        <v>5</v>
      </c>
      <c r="T139" s="971">
        <v>5</v>
      </c>
      <c r="U139" s="971">
        <v>5</v>
      </c>
      <c r="V139" s="971">
        <v>5</v>
      </c>
      <c r="W139" s="971">
        <v>5</v>
      </c>
      <c r="X139" s="971">
        <v>4</v>
      </c>
      <c r="Y139" s="971">
        <v>5</v>
      </c>
      <c r="Z139" s="971">
        <v>5</v>
      </c>
      <c r="AA139" s="971">
        <v>5</v>
      </c>
      <c r="AB139" s="971">
        <v>5</v>
      </c>
      <c r="AC139" s="971">
        <v>5</v>
      </c>
      <c r="AD139" s="970">
        <v>3</v>
      </c>
      <c r="AE139" s="970">
        <v>2</v>
      </c>
      <c r="AF139" s="970">
        <v>2</v>
      </c>
      <c r="AG139" s="970">
        <v>2</v>
      </c>
      <c r="AH139" s="970">
        <v>2</v>
      </c>
      <c r="AI139" s="970">
        <v>3</v>
      </c>
      <c r="AJ139" s="970">
        <v>3</v>
      </c>
      <c r="AK139" s="970">
        <v>3</v>
      </c>
      <c r="AL139" s="223"/>
      <c r="AM139" s="230"/>
      <c r="AN139" s="203"/>
      <c r="AO139" s="203"/>
      <c r="AP139" s="203"/>
      <c r="AQ139" s="203"/>
    </row>
    <row r="140" spans="1:43" ht="15" customHeight="1" x14ac:dyDescent="0.25">
      <c r="A140" s="902"/>
      <c r="B140" s="982"/>
      <c r="C140" s="902"/>
      <c r="D140" s="982"/>
      <c r="E140" s="223" t="s">
        <v>1812</v>
      </c>
      <c r="F140" s="215">
        <v>4</v>
      </c>
      <c r="G140" s="866"/>
      <c r="H140" s="866"/>
      <c r="I140" s="866"/>
      <c r="J140" s="866"/>
      <c r="K140" s="866"/>
      <c r="L140" s="866"/>
      <c r="M140" s="866"/>
      <c r="N140" s="866"/>
      <c r="O140" s="866"/>
      <c r="P140" s="866"/>
      <c r="Q140" s="866"/>
      <c r="R140" s="866"/>
      <c r="S140" s="866"/>
      <c r="T140" s="972"/>
      <c r="U140" s="972"/>
      <c r="V140" s="972"/>
      <c r="W140" s="972"/>
      <c r="X140" s="972"/>
      <c r="Y140" s="972"/>
      <c r="Z140" s="972"/>
      <c r="AA140" s="972"/>
      <c r="AB140" s="972"/>
      <c r="AC140" s="972"/>
      <c r="AD140" s="866"/>
      <c r="AE140" s="866"/>
      <c r="AF140" s="866"/>
      <c r="AG140" s="866"/>
      <c r="AH140" s="866"/>
      <c r="AI140" s="866"/>
      <c r="AJ140" s="866"/>
      <c r="AK140" s="866"/>
      <c r="AL140" s="223"/>
      <c r="AM140" s="230"/>
      <c r="AN140" s="203"/>
      <c r="AO140" s="203"/>
      <c r="AP140" s="203"/>
      <c r="AQ140" s="203"/>
    </row>
    <row r="141" spans="1:43" ht="15" customHeight="1" x14ac:dyDescent="0.25">
      <c r="A141" s="902"/>
      <c r="B141" s="982"/>
      <c r="C141" s="902"/>
      <c r="D141" s="982"/>
      <c r="E141" s="223" t="s">
        <v>1813</v>
      </c>
      <c r="F141" s="215">
        <v>3</v>
      </c>
      <c r="G141" s="866"/>
      <c r="H141" s="866"/>
      <c r="I141" s="866"/>
      <c r="J141" s="866"/>
      <c r="K141" s="866"/>
      <c r="L141" s="866"/>
      <c r="M141" s="866"/>
      <c r="N141" s="866"/>
      <c r="O141" s="866"/>
      <c r="P141" s="866"/>
      <c r="Q141" s="866"/>
      <c r="R141" s="866"/>
      <c r="S141" s="866"/>
      <c r="T141" s="972"/>
      <c r="U141" s="972"/>
      <c r="V141" s="972"/>
      <c r="W141" s="972"/>
      <c r="X141" s="972"/>
      <c r="Y141" s="972"/>
      <c r="Z141" s="972"/>
      <c r="AA141" s="972"/>
      <c r="AB141" s="972"/>
      <c r="AC141" s="972"/>
      <c r="AD141" s="866"/>
      <c r="AE141" s="866"/>
      <c r="AF141" s="866"/>
      <c r="AG141" s="866"/>
      <c r="AH141" s="866"/>
      <c r="AI141" s="866"/>
      <c r="AJ141" s="866"/>
      <c r="AK141" s="866"/>
      <c r="AL141" s="223"/>
      <c r="AM141" s="230"/>
      <c r="AN141" s="203"/>
      <c r="AO141" s="203"/>
      <c r="AP141" s="203"/>
      <c r="AQ141" s="203"/>
    </row>
    <row r="142" spans="1:43" ht="15" customHeight="1" x14ac:dyDescent="0.25">
      <c r="A142" s="902"/>
      <c r="B142" s="982"/>
      <c r="C142" s="902"/>
      <c r="D142" s="982"/>
      <c r="E142" s="223" t="s">
        <v>1814</v>
      </c>
      <c r="F142" s="215">
        <v>2</v>
      </c>
      <c r="G142" s="866"/>
      <c r="H142" s="866"/>
      <c r="I142" s="866"/>
      <c r="J142" s="866"/>
      <c r="K142" s="866"/>
      <c r="L142" s="866"/>
      <c r="M142" s="866"/>
      <c r="N142" s="866"/>
      <c r="O142" s="866"/>
      <c r="P142" s="866"/>
      <c r="Q142" s="866"/>
      <c r="R142" s="866"/>
      <c r="S142" s="866"/>
      <c r="T142" s="972"/>
      <c r="U142" s="972"/>
      <c r="V142" s="972"/>
      <c r="W142" s="972"/>
      <c r="X142" s="972"/>
      <c r="Y142" s="972"/>
      <c r="Z142" s="972"/>
      <c r="AA142" s="972"/>
      <c r="AB142" s="972"/>
      <c r="AC142" s="972"/>
      <c r="AD142" s="866"/>
      <c r="AE142" s="866"/>
      <c r="AF142" s="866"/>
      <c r="AG142" s="866"/>
      <c r="AH142" s="866"/>
      <c r="AI142" s="866"/>
      <c r="AJ142" s="866"/>
      <c r="AK142" s="866"/>
      <c r="AL142" s="223"/>
      <c r="AM142" s="230"/>
      <c r="AN142" s="203"/>
      <c r="AO142" s="203"/>
      <c r="AP142" s="203"/>
      <c r="AQ142" s="203"/>
    </row>
    <row r="143" spans="1:43" ht="15" customHeight="1" x14ac:dyDescent="0.25">
      <c r="A143" s="902"/>
      <c r="B143" s="982"/>
      <c r="C143" s="902"/>
      <c r="D143" s="982"/>
      <c r="E143" s="223" t="s">
        <v>1823</v>
      </c>
      <c r="F143" s="215">
        <v>1</v>
      </c>
      <c r="G143" s="866"/>
      <c r="H143" s="866"/>
      <c r="I143" s="866"/>
      <c r="J143" s="866"/>
      <c r="K143" s="866"/>
      <c r="L143" s="866"/>
      <c r="M143" s="866"/>
      <c r="N143" s="866"/>
      <c r="O143" s="866"/>
      <c r="P143" s="866"/>
      <c r="Q143" s="866"/>
      <c r="R143" s="866"/>
      <c r="S143" s="866"/>
      <c r="T143" s="972"/>
      <c r="U143" s="972"/>
      <c r="V143" s="972"/>
      <c r="W143" s="972"/>
      <c r="X143" s="972"/>
      <c r="Y143" s="972"/>
      <c r="Z143" s="972"/>
      <c r="AA143" s="972"/>
      <c r="AB143" s="972"/>
      <c r="AC143" s="972"/>
      <c r="AD143" s="866"/>
      <c r="AE143" s="866"/>
      <c r="AF143" s="866"/>
      <c r="AG143" s="866"/>
      <c r="AH143" s="866"/>
      <c r="AI143" s="866"/>
      <c r="AJ143" s="866"/>
      <c r="AK143" s="866"/>
      <c r="AL143" s="223"/>
      <c r="AM143" s="230"/>
      <c r="AN143" s="203"/>
      <c r="AO143" s="203"/>
      <c r="AP143" s="203"/>
      <c r="AQ143" s="203"/>
    </row>
    <row r="144" spans="1:43" ht="15" customHeight="1" x14ac:dyDescent="0.25">
      <c r="A144" s="1163"/>
      <c r="B144" s="1110"/>
      <c r="C144" s="1163"/>
      <c r="D144" s="1110"/>
      <c r="E144" s="223" t="s">
        <v>1824</v>
      </c>
      <c r="F144" s="215">
        <v>0</v>
      </c>
      <c r="G144" s="867"/>
      <c r="H144" s="867"/>
      <c r="I144" s="867"/>
      <c r="J144" s="867"/>
      <c r="K144" s="867"/>
      <c r="L144" s="867"/>
      <c r="M144" s="867"/>
      <c r="N144" s="867"/>
      <c r="O144" s="867"/>
      <c r="P144" s="867"/>
      <c r="Q144" s="867"/>
      <c r="R144" s="867"/>
      <c r="S144" s="867"/>
      <c r="T144" s="973"/>
      <c r="U144" s="973"/>
      <c r="V144" s="973"/>
      <c r="W144" s="973"/>
      <c r="X144" s="973"/>
      <c r="Y144" s="973"/>
      <c r="Z144" s="973"/>
      <c r="AA144" s="973"/>
      <c r="AB144" s="973"/>
      <c r="AC144" s="973"/>
      <c r="AD144" s="867"/>
      <c r="AE144" s="867"/>
      <c r="AF144" s="867"/>
      <c r="AG144" s="867"/>
      <c r="AH144" s="867"/>
      <c r="AI144" s="867"/>
      <c r="AJ144" s="867"/>
      <c r="AK144" s="867"/>
      <c r="AL144" s="223"/>
      <c r="AM144" s="230"/>
      <c r="AN144" s="203"/>
      <c r="AO144" s="203"/>
      <c r="AP144" s="203"/>
      <c r="AQ144" s="203"/>
    </row>
    <row r="145" spans="1:43" ht="15" customHeight="1" x14ac:dyDescent="0.25">
      <c r="A145" s="1161">
        <v>6</v>
      </c>
      <c r="B145" s="1164"/>
      <c r="C145" s="547" t="s">
        <v>1826</v>
      </c>
      <c r="D145" s="806"/>
      <c r="E145" s="248" t="s">
        <v>1827</v>
      </c>
      <c r="F145" s="215">
        <v>5</v>
      </c>
      <c r="G145" s="970">
        <v>0</v>
      </c>
      <c r="H145" s="970">
        <v>0</v>
      </c>
      <c r="I145" s="970">
        <v>0</v>
      </c>
      <c r="J145" s="970">
        <v>0</v>
      </c>
      <c r="K145" s="970">
        <v>5</v>
      </c>
      <c r="L145" s="970">
        <v>0</v>
      </c>
      <c r="M145" s="970">
        <v>5</v>
      </c>
      <c r="N145" s="970">
        <v>0</v>
      </c>
      <c r="O145" s="970">
        <v>0</v>
      </c>
      <c r="P145" s="970">
        <v>0</v>
      </c>
      <c r="Q145" s="970">
        <v>5</v>
      </c>
      <c r="R145" s="970">
        <v>0</v>
      </c>
      <c r="S145" s="970">
        <v>0</v>
      </c>
      <c r="T145" s="971">
        <v>5</v>
      </c>
      <c r="U145" s="971">
        <v>5</v>
      </c>
      <c r="V145" s="971">
        <v>5</v>
      </c>
      <c r="W145" s="971">
        <v>3</v>
      </c>
      <c r="X145" s="971">
        <v>3</v>
      </c>
      <c r="Y145" s="971">
        <v>5</v>
      </c>
      <c r="Z145" s="971">
        <v>5</v>
      </c>
      <c r="AA145" s="971">
        <v>5</v>
      </c>
      <c r="AB145" s="971">
        <v>3</v>
      </c>
      <c r="AC145" s="971">
        <v>5</v>
      </c>
      <c r="AD145" s="970">
        <v>1</v>
      </c>
      <c r="AE145" s="970">
        <v>1</v>
      </c>
      <c r="AF145" s="970">
        <v>1</v>
      </c>
      <c r="AG145" s="970">
        <v>1</v>
      </c>
      <c r="AH145" s="970">
        <v>5</v>
      </c>
      <c r="AI145" s="970">
        <v>5</v>
      </c>
      <c r="AJ145" s="970">
        <v>1</v>
      </c>
      <c r="AK145" s="970">
        <v>1</v>
      </c>
      <c r="AL145" s="223"/>
      <c r="AM145" s="230"/>
      <c r="AN145" s="203"/>
      <c r="AO145" s="203"/>
      <c r="AP145" s="203"/>
      <c r="AQ145" s="203"/>
    </row>
    <row r="146" spans="1:43" ht="15" customHeight="1" x14ac:dyDescent="0.25">
      <c r="A146" s="902"/>
      <c r="B146" s="1165"/>
      <c r="C146" s="583" t="s">
        <v>1828</v>
      </c>
      <c r="D146" s="807"/>
      <c r="E146" s="248" t="s">
        <v>1829</v>
      </c>
      <c r="F146" s="215">
        <v>3</v>
      </c>
      <c r="G146" s="866"/>
      <c r="H146" s="866"/>
      <c r="I146" s="866"/>
      <c r="J146" s="866"/>
      <c r="K146" s="866"/>
      <c r="L146" s="866"/>
      <c r="M146" s="866"/>
      <c r="N146" s="866"/>
      <c r="O146" s="866"/>
      <c r="P146" s="866"/>
      <c r="Q146" s="866"/>
      <c r="R146" s="866"/>
      <c r="S146" s="866"/>
      <c r="T146" s="972"/>
      <c r="U146" s="972"/>
      <c r="V146" s="972"/>
      <c r="W146" s="972"/>
      <c r="X146" s="972"/>
      <c r="Y146" s="972"/>
      <c r="Z146" s="972"/>
      <c r="AA146" s="972"/>
      <c r="AB146" s="972"/>
      <c r="AC146" s="972"/>
      <c r="AD146" s="866"/>
      <c r="AE146" s="866"/>
      <c r="AF146" s="866"/>
      <c r="AG146" s="866"/>
      <c r="AH146" s="866"/>
      <c r="AI146" s="866"/>
      <c r="AJ146" s="866"/>
      <c r="AK146" s="866"/>
      <c r="AL146" s="223"/>
      <c r="AM146" s="230"/>
      <c r="AN146" s="203"/>
      <c r="AO146" s="203"/>
      <c r="AP146" s="203"/>
      <c r="AQ146" s="203"/>
    </row>
    <row r="147" spans="1:43" ht="15" customHeight="1" x14ac:dyDescent="0.25">
      <c r="A147" s="902"/>
      <c r="B147" s="1165"/>
      <c r="C147" s="583"/>
      <c r="D147" s="807"/>
      <c r="E147" s="248" t="s">
        <v>1830</v>
      </c>
      <c r="F147" s="215">
        <v>1</v>
      </c>
      <c r="G147" s="866"/>
      <c r="H147" s="866"/>
      <c r="I147" s="866"/>
      <c r="J147" s="866"/>
      <c r="K147" s="866"/>
      <c r="L147" s="866"/>
      <c r="M147" s="866"/>
      <c r="N147" s="866"/>
      <c r="O147" s="866"/>
      <c r="P147" s="866"/>
      <c r="Q147" s="866"/>
      <c r="R147" s="866"/>
      <c r="S147" s="866"/>
      <c r="T147" s="972"/>
      <c r="U147" s="972"/>
      <c r="V147" s="972"/>
      <c r="W147" s="972"/>
      <c r="X147" s="972"/>
      <c r="Y147" s="972"/>
      <c r="Z147" s="972"/>
      <c r="AA147" s="972"/>
      <c r="AB147" s="972"/>
      <c r="AC147" s="972"/>
      <c r="AD147" s="866"/>
      <c r="AE147" s="866"/>
      <c r="AF147" s="866"/>
      <c r="AG147" s="866"/>
      <c r="AH147" s="866"/>
      <c r="AI147" s="866"/>
      <c r="AJ147" s="866"/>
      <c r="AK147" s="866"/>
      <c r="AL147" s="223"/>
      <c r="AM147" s="230"/>
      <c r="AN147" s="203"/>
      <c r="AO147" s="203"/>
      <c r="AP147" s="203"/>
      <c r="AQ147" s="203"/>
    </row>
    <row r="148" spans="1:43" ht="15" customHeight="1" x14ac:dyDescent="0.25">
      <c r="A148" s="1163"/>
      <c r="B148" s="1171"/>
      <c r="C148" s="584"/>
      <c r="D148" s="808"/>
      <c r="E148" s="248" t="s">
        <v>1721</v>
      </c>
      <c r="F148" s="215">
        <v>0</v>
      </c>
      <c r="G148" s="867"/>
      <c r="H148" s="867"/>
      <c r="I148" s="867"/>
      <c r="J148" s="867"/>
      <c r="K148" s="867"/>
      <c r="L148" s="867"/>
      <c r="M148" s="867"/>
      <c r="N148" s="867"/>
      <c r="O148" s="867"/>
      <c r="P148" s="867"/>
      <c r="Q148" s="867"/>
      <c r="R148" s="867"/>
      <c r="S148" s="867"/>
      <c r="T148" s="973"/>
      <c r="U148" s="973"/>
      <c r="V148" s="973"/>
      <c r="W148" s="973"/>
      <c r="X148" s="973"/>
      <c r="Y148" s="973"/>
      <c r="Z148" s="973"/>
      <c r="AA148" s="973"/>
      <c r="AB148" s="973"/>
      <c r="AC148" s="973"/>
      <c r="AD148" s="867"/>
      <c r="AE148" s="867"/>
      <c r="AF148" s="867"/>
      <c r="AG148" s="867"/>
      <c r="AH148" s="867"/>
      <c r="AI148" s="867"/>
      <c r="AJ148" s="867"/>
      <c r="AK148" s="867"/>
      <c r="AL148" s="223"/>
      <c r="AM148" s="230"/>
      <c r="AN148" s="203"/>
      <c r="AO148" s="203"/>
      <c r="AP148" s="203"/>
      <c r="AQ148" s="203"/>
    </row>
    <row r="149" spans="1:43" ht="15" customHeight="1" x14ac:dyDescent="0.25">
      <c r="A149" s="1161">
        <v>7</v>
      </c>
      <c r="B149" s="876"/>
      <c r="C149" s="1162" t="s">
        <v>1831</v>
      </c>
      <c r="D149" s="876"/>
      <c r="E149" s="223" t="s">
        <v>1822</v>
      </c>
      <c r="F149" s="215">
        <v>4</v>
      </c>
      <c r="G149" s="970">
        <v>4</v>
      </c>
      <c r="H149" s="970">
        <v>3</v>
      </c>
      <c r="I149" s="970">
        <v>4</v>
      </c>
      <c r="J149" s="970">
        <v>3</v>
      </c>
      <c r="K149" s="970">
        <v>4</v>
      </c>
      <c r="L149" s="970">
        <v>3</v>
      </c>
      <c r="M149" s="970">
        <v>4</v>
      </c>
      <c r="N149" s="970">
        <v>4</v>
      </c>
      <c r="O149" s="970">
        <v>4</v>
      </c>
      <c r="P149" s="970">
        <v>4</v>
      </c>
      <c r="Q149" s="970">
        <v>3</v>
      </c>
      <c r="R149" s="970">
        <v>4</v>
      </c>
      <c r="S149" s="970">
        <v>4</v>
      </c>
      <c r="T149" s="971">
        <v>2</v>
      </c>
      <c r="U149" s="971">
        <v>1</v>
      </c>
      <c r="V149" s="971">
        <v>4</v>
      </c>
      <c r="W149" s="971">
        <v>2</v>
      </c>
      <c r="X149" s="971">
        <v>1</v>
      </c>
      <c r="Y149" s="971">
        <v>2</v>
      </c>
      <c r="Z149" s="971">
        <v>1</v>
      </c>
      <c r="AA149" s="971">
        <v>5</v>
      </c>
      <c r="AB149" s="971">
        <v>1</v>
      </c>
      <c r="AC149" s="971">
        <v>3</v>
      </c>
      <c r="AD149" s="970">
        <v>1</v>
      </c>
      <c r="AE149" s="970">
        <v>1</v>
      </c>
      <c r="AF149" s="970">
        <v>1</v>
      </c>
      <c r="AG149" s="970">
        <v>1</v>
      </c>
      <c r="AH149" s="970">
        <v>1</v>
      </c>
      <c r="AI149" s="970">
        <v>1</v>
      </c>
      <c r="AJ149" s="970">
        <v>1</v>
      </c>
      <c r="AK149" s="970">
        <v>1</v>
      </c>
      <c r="AL149" s="223"/>
      <c r="AM149" s="230"/>
      <c r="AN149" s="203"/>
      <c r="AO149" s="203"/>
      <c r="AP149" s="203"/>
      <c r="AQ149" s="203"/>
    </row>
    <row r="150" spans="1:43" ht="15" customHeight="1" x14ac:dyDescent="0.25">
      <c r="A150" s="902"/>
      <c r="B150" s="982"/>
      <c r="C150" s="902"/>
      <c r="D150" s="982"/>
      <c r="E150" s="223" t="s">
        <v>1812</v>
      </c>
      <c r="F150" s="215">
        <v>3</v>
      </c>
      <c r="G150" s="866"/>
      <c r="H150" s="866"/>
      <c r="I150" s="866"/>
      <c r="J150" s="866"/>
      <c r="K150" s="866"/>
      <c r="L150" s="866"/>
      <c r="M150" s="866"/>
      <c r="N150" s="866"/>
      <c r="O150" s="866"/>
      <c r="P150" s="866"/>
      <c r="Q150" s="866"/>
      <c r="R150" s="866"/>
      <c r="S150" s="866"/>
      <c r="T150" s="972"/>
      <c r="U150" s="972"/>
      <c r="V150" s="972"/>
      <c r="W150" s="972"/>
      <c r="X150" s="972"/>
      <c r="Y150" s="972"/>
      <c r="Z150" s="972"/>
      <c r="AA150" s="972"/>
      <c r="AB150" s="972"/>
      <c r="AC150" s="972"/>
      <c r="AD150" s="866"/>
      <c r="AE150" s="866"/>
      <c r="AF150" s="866"/>
      <c r="AG150" s="866"/>
      <c r="AH150" s="866"/>
      <c r="AI150" s="866"/>
      <c r="AJ150" s="866"/>
      <c r="AK150" s="866"/>
      <c r="AL150" s="223"/>
      <c r="AM150" s="230"/>
      <c r="AN150" s="203"/>
      <c r="AO150" s="203"/>
      <c r="AP150" s="203"/>
      <c r="AQ150" s="203"/>
    </row>
    <row r="151" spans="1:43" ht="15" customHeight="1" x14ac:dyDescent="0.25">
      <c r="A151" s="902"/>
      <c r="B151" s="982"/>
      <c r="C151" s="902"/>
      <c r="D151" s="982"/>
      <c r="E151" s="223" t="s">
        <v>1813</v>
      </c>
      <c r="F151" s="215">
        <v>2</v>
      </c>
      <c r="G151" s="866"/>
      <c r="H151" s="866"/>
      <c r="I151" s="866"/>
      <c r="J151" s="866"/>
      <c r="K151" s="866"/>
      <c r="L151" s="866"/>
      <c r="M151" s="866"/>
      <c r="N151" s="866"/>
      <c r="O151" s="866"/>
      <c r="P151" s="866"/>
      <c r="Q151" s="866"/>
      <c r="R151" s="866"/>
      <c r="S151" s="866"/>
      <c r="T151" s="972"/>
      <c r="U151" s="972"/>
      <c r="V151" s="972"/>
      <c r="W151" s="972"/>
      <c r="X151" s="972"/>
      <c r="Y151" s="972"/>
      <c r="Z151" s="972"/>
      <c r="AA151" s="972"/>
      <c r="AB151" s="972"/>
      <c r="AC151" s="972"/>
      <c r="AD151" s="866"/>
      <c r="AE151" s="866"/>
      <c r="AF151" s="866"/>
      <c r="AG151" s="866"/>
      <c r="AH151" s="866"/>
      <c r="AI151" s="866"/>
      <c r="AJ151" s="866"/>
      <c r="AK151" s="866"/>
      <c r="AL151" s="223"/>
      <c r="AM151" s="230"/>
      <c r="AN151" s="203"/>
      <c r="AO151" s="203"/>
      <c r="AP151" s="203"/>
      <c r="AQ151" s="203"/>
    </row>
    <row r="152" spans="1:43" ht="15" customHeight="1" x14ac:dyDescent="0.25">
      <c r="A152" s="902"/>
      <c r="B152" s="982"/>
      <c r="C152" s="902"/>
      <c r="D152" s="982"/>
      <c r="E152" s="223" t="s">
        <v>1814</v>
      </c>
      <c r="F152" s="215">
        <v>1</v>
      </c>
      <c r="G152" s="866"/>
      <c r="H152" s="866"/>
      <c r="I152" s="866"/>
      <c r="J152" s="866"/>
      <c r="K152" s="866"/>
      <c r="L152" s="866"/>
      <c r="M152" s="866"/>
      <c r="N152" s="866"/>
      <c r="O152" s="866"/>
      <c r="P152" s="866"/>
      <c r="Q152" s="866"/>
      <c r="R152" s="866"/>
      <c r="S152" s="866"/>
      <c r="T152" s="972"/>
      <c r="U152" s="972"/>
      <c r="V152" s="972"/>
      <c r="W152" s="972"/>
      <c r="X152" s="972"/>
      <c r="Y152" s="972"/>
      <c r="Z152" s="972"/>
      <c r="AA152" s="972"/>
      <c r="AB152" s="972"/>
      <c r="AC152" s="972"/>
      <c r="AD152" s="866"/>
      <c r="AE152" s="866"/>
      <c r="AF152" s="866"/>
      <c r="AG152" s="866"/>
      <c r="AH152" s="866"/>
      <c r="AI152" s="866"/>
      <c r="AJ152" s="866"/>
      <c r="AK152" s="866"/>
      <c r="AL152" s="223"/>
      <c r="AM152" s="230"/>
      <c r="AN152" s="203"/>
      <c r="AO152" s="203"/>
      <c r="AP152" s="203"/>
      <c r="AQ152" s="203"/>
    </row>
    <row r="153" spans="1:43" ht="15" customHeight="1" x14ac:dyDescent="0.25">
      <c r="A153" s="882"/>
      <c r="B153" s="884"/>
      <c r="C153" s="1163"/>
      <c r="D153" s="1110"/>
      <c r="E153" s="277" t="s">
        <v>1832</v>
      </c>
      <c r="F153" s="278">
        <v>0</v>
      </c>
      <c r="G153" s="895"/>
      <c r="H153" s="895"/>
      <c r="I153" s="895"/>
      <c r="J153" s="895"/>
      <c r="K153" s="895"/>
      <c r="L153" s="895"/>
      <c r="M153" s="895"/>
      <c r="N153" s="895"/>
      <c r="O153" s="895"/>
      <c r="P153" s="895"/>
      <c r="Q153" s="895"/>
      <c r="R153" s="895"/>
      <c r="S153" s="895"/>
      <c r="T153" s="972"/>
      <c r="U153" s="972"/>
      <c r="V153" s="972"/>
      <c r="W153" s="972"/>
      <c r="X153" s="972"/>
      <c r="Y153" s="972"/>
      <c r="Z153" s="972"/>
      <c r="AA153" s="972"/>
      <c r="AB153" s="972"/>
      <c r="AC153" s="972"/>
      <c r="AD153" s="895"/>
      <c r="AE153" s="895"/>
      <c r="AF153" s="895"/>
      <c r="AG153" s="895"/>
      <c r="AH153" s="895"/>
      <c r="AI153" s="895"/>
      <c r="AJ153" s="895"/>
      <c r="AK153" s="895"/>
      <c r="AL153" s="223"/>
      <c r="AM153" s="230"/>
      <c r="AN153" s="203"/>
      <c r="AO153" s="203"/>
      <c r="AP153" s="203"/>
      <c r="AQ153" s="203"/>
    </row>
    <row r="154" spans="1:43" ht="15" customHeight="1" x14ac:dyDescent="0.25">
      <c r="A154" s="1161">
        <v>8</v>
      </c>
      <c r="B154" s="1164"/>
      <c r="C154" s="558" t="s">
        <v>1833</v>
      </c>
      <c r="D154" s="809"/>
      <c r="E154" s="555"/>
      <c r="F154" s="559"/>
      <c r="G154" s="554"/>
      <c r="H154" s="554"/>
      <c r="I154" s="554"/>
      <c r="J154" s="554"/>
      <c r="K154" s="554"/>
      <c r="L154" s="554"/>
      <c r="M154" s="554"/>
      <c r="N154" s="554"/>
      <c r="O154" s="789"/>
      <c r="P154" s="789"/>
      <c r="Q154" s="554"/>
      <c r="R154" s="554"/>
      <c r="S154" s="554"/>
      <c r="T154" s="789"/>
      <c r="U154" s="789"/>
      <c r="V154" s="789"/>
      <c r="W154" s="789"/>
      <c r="X154" s="789"/>
      <c r="Y154" s="789"/>
      <c r="Z154" s="789"/>
      <c r="AA154" s="789"/>
      <c r="AB154" s="789"/>
      <c r="AC154" s="789"/>
      <c r="AD154" s="554"/>
      <c r="AE154" s="554"/>
      <c r="AF154" s="554"/>
      <c r="AG154" s="554"/>
      <c r="AH154" s="554"/>
      <c r="AI154" s="789"/>
      <c r="AJ154" s="554"/>
      <c r="AK154" s="554"/>
      <c r="AL154" s="248"/>
      <c r="AM154" s="230"/>
      <c r="AN154" s="203"/>
      <c r="AO154" s="203"/>
      <c r="AP154" s="203"/>
      <c r="AQ154" s="203"/>
    </row>
    <row r="155" spans="1:43" ht="15" customHeight="1" x14ac:dyDescent="0.25">
      <c r="A155" s="902"/>
      <c r="B155" s="1165"/>
      <c r="C155" s="252" t="s">
        <v>1834</v>
      </c>
      <c r="D155" s="803"/>
      <c r="E155" s="234" t="s">
        <v>1835</v>
      </c>
      <c r="F155" s="284">
        <v>3</v>
      </c>
      <c r="G155" s="970">
        <v>1</v>
      </c>
      <c r="H155" s="970">
        <v>2</v>
      </c>
      <c r="I155" s="970">
        <v>1</v>
      </c>
      <c r="J155" s="970">
        <v>2</v>
      </c>
      <c r="K155" s="970">
        <v>3</v>
      </c>
      <c r="L155" s="970">
        <v>0</v>
      </c>
      <c r="M155" s="970">
        <v>2</v>
      </c>
      <c r="N155" s="970">
        <v>3</v>
      </c>
      <c r="O155" s="970">
        <v>1</v>
      </c>
      <c r="P155" s="970">
        <v>1</v>
      </c>
      <c r="Q155" s="970">
        <v>1</v>
      </c>
      <c r="R155" s="970">
        <v>3</v>
      </c>
      <c r="S155" s="970">
        <v>2</v>
      </c>
      <c r="T155" s="971">
        <v>2</v>
      </c>
      <c r="U155" s="971">
        <v>3</v>
      </c>
      <c r="V155" s="971">
        <v>3</v>
      </c>
      <c r="W155" s="971">
        <v>1</v>
      </c>
      <c r="X155" s="971">
        <v>1</v>
      </c>
      <c r="Y155" s="971">
        <v>3</v>
      </c>
      <c r="Z155" s="971">
        <v>2</v>
      </c>
      <c r="AA155" s="971">
        <v>3</v>
      </c>
      <c r="AB155" s="971">
        <v>2</v>
      </c>
      <c r="AC155" s="971">
        <v>1</v>
      </c>
      <c r="AD155" s="970">
        <v>1</v>
      </c>
      <c r="AE155" s="970">
        <v>1</v>
      </c>
      <c r="AF155" s="970">
        <v>1</v>
      </c>
      <c r="AG155" s="970">
        <v>1</v>
      </c>
      <c r="AH155" s="970">
        <v>1</v>
      </c>
      <c r="AI155" s="970">
        <v>1</v>
      </c>
      <c r="AJ155" s="970">
        <v>1</v>
      </c>
      <c r="AK155" s="970">
        <v>1</v>
      </c>
      <c r="AL155" s="223"/>
      <c r="AM155" s="230"/>
      <c r="AN155" s="203"/>
      <c r="AO155" s="203"/>
      <c r="AP155" s="203"/>
      <c r="AQ155" s="203"/>
    </row>
    <row r="156" spans="1:43" ht="15" customHeight="1" x14ac:dyDescent="0.25">
      <c r="A156" s="902"/>
      <c r="B156" s="1165"/>
      <c r="C156" s="252" t="s">
        <v>1836</v>
      </c>
      <c r="D156" s="803"/>
      <c r="E156" s="248" t="s">
        <v>1837</v>
      </c>
      <c r="F156" s="215">
        <v>2</v>
      </c>
      <c r="G156" s="866"/>
      <c r="H156" s="866"/>
      <c r="I156" s="866"/>
      <c r="J156" s="866"/>
      <c r="K156" s="866"/>
      <c r="L156" s="866"/>
      <c r="M156" s="866"/>
      <c r="N156" s="866"/>
      <c r="O156" s="866"/>
      <c r="P156" s="866"/>
      <c r="Q156" s="866"/>
      <c r="R156" s="866"/>
      <c r="S156" s="866"/>
      <c r="T156" s="972"/>
      <c r="U156" s="972"/>
      <c r="V156" s="972"/>
      <c r="W156" s="972"/>
      <c r="X156" s="972"/>
      <c r="Y156" s="972"/>
      <c r="Z156" s="972"/>
      <c r="AA156" s="972"/>
      <c r="AB156" s="972"/>
      <c r="AC156" s="972"/>
      <c r="AD156" s="866"/>
      <c r="AE156" s="866"/>
      <c r="AF156" s="866"/>
      <c r="AG156" s="866"/>
      <c r="AH156" s="866"/>
      <c r="AI156" s="866"/>
      <c r="AJ156" s="866"/>
      <c r="AK156" s="866"/>
      <c r="AL156" s="223"/>
      <c r="AM156" s="230"/>
      <c r="AN156" s="203"/>
      <c r="AO156" s="203"/>
      <c r="AP156" s="203"/>
      <c r="AQ156" s="203"/>
    </row>
    <row r="157" spans="1:43" ht="15" customHeight="1" x14ac:dyDescent="0.25">
      <c r="A157" s="902"/>
      <c r="B157" s="1165"/>
      <c r="C157" s="252" t="s">
        <v>1838</v>
      </c>
      <c r="D157" s="803"/>
      <c r="E157" s="248" t="s">
        <v>1839</v>
      </c>
      <c r="F157" s="215">
        <v>1</v>
      </c>
      <c r="G157" s="866"/>
      <c r="H157" s="866"/>
      <c r="I157" s="866"/>
      <c r="J157" s="866"/>
      <c r="K157" s="866"/>
      <c r="L157" s="866"/>
      <c r="M157" s="866"/>
      <c r="N157" s="866"/>
      <c r="O157" s="866"/>
      <c r="P157" s="866"/>
      <c r="Q157" s="866"/>
      <c r="R157" s="866"/>
      <c r="S157" s="866"/>
      <c r="T157" s="972"/>
      <c r="U157" s="972"/>
      <c r="V157" s="972"/>
      <c r="W157" s="972"/>
      <c r="X157" s="972"/>
      <c r="Y157" s="972"/>
      <c r="Z157" s="972"/>
      <c r="AA157" s="972"/>
      <c r="AB157" s="972"/>
      <c r="AC157" s="972"/>
      <c r="AD157" s="866"/>
      <c r="AE157" s="866"/>
      <c r="AF157" s="866"/>
      <c r="AG157" s="866"/>
      <c r="AH157" s="866"/>
      <c r="AI157" s="866"/>
      <c r="AJ157" s="866"/>
      <c r="AK157" s="866"/>
      <c r="AL157" s="223"/>
      <c r="AM157" s="230"/>
      <c r="AN157" s="203"/>
      <c r="AO157" s="203"/>
      <c r="AP157" s="203"/>
      <c r="AQ157" s="203"/>
    </row>
    <row r="158" spans="1:43" ht="15" customHeight="1" x14ac:dyDescent="0.25">
      <c r="A158" s="902"/>
      <c r="B158" s="1165"/>
      <c r="C158" s="252" t="s">
        <v>1840</v>
      </c>
      <c r="D158" s="803"/>
      <c r="E158" s="248" t="s">
        <v>1721</v>
      </c>
      <c r="F158" s="215">
        <v>0</v>
      </c>
      <c r="G158" s="866"/>
      <c r="H158" s="866"/>
      <c r="I158" s="866"/>
      <c r="J158" s="866"/>
      <c r="K158" s="866"/>
      <c r="L158" s="866"/>
      <c r="M158" s="866"/>
      <c r="N158" s="866"/>
      <c r="O158" s="866"/>
      <c r="P158" s="866"/>
      <c r="Q158" s="866"/>
      <c r="R158" s="866"/>
      <c r="S158" s="866"/>
      <c r="T158" s="972"/>
      <c r="U158" s="972"/>
      <c r="V158" s="972"/>
      <c r="W158" s="972"/>
      <c r="X158" s="972"/>
      <c r="Y158" s="972"/>
      <c r="Z158" s="972"/>
      <c r="AA158" s="972"/>
      <c r="AB158" s="972"/>
      <c r="AC158" s="972"/>
      <c r="AD158" s="866"/>
      <c r="AE158" s="866"/>
      <c r="AF158" s="866"/>
      <c r="AG158" s="866"/>
      <c r="AH158" s="866"/>
      <c r="AI158" s="866"/>
      <c r="AJ158" s="866"/>
      <c r="AK158" s="866"/>
      <c r="AL158" s="223"/>
      <c r="AM158" s="230"/>
      <c r="AN158" s="203"/>
      <c r="AO158" s="203"/>
      <c r="AP158" s="203"/>
      <c r="AQ158" s="203"/>
    </row>
    <row r="159" spans="1:43" ht="15" customHeight="1" x14ac:dyDescent="0.25">
      <c r="A159" s="902"/>
      <c r="B159" s="1165"/>
      <c r="C159" s="252" t="s">
        <v>1841</v>
      </c>
      <c r="D159" s="803"/>
      <c r="E159" s="248"/>
      <c r="F159" s="215"/>
      <c r="G159" s="866"/>
      <c r="H159" s="866"/>
      <c r="I159" s="866"/>
      <c r="J159" s="866"/>
      <c r="K159" s="866"/>
      <c r="L159" s="866"/>
      <c r="M159" s="866"/>
      <c r="N159" s="866"/>
      <c r="O159" s="866"/>
      <c r="P159" s="866"/>
      <c r="Q159" s="866"/>
      <c r="R159" s="866"/>
      <c r="S159" s="866"/>
      <c r="T159" s="972"/>
      <c r="U159" s="972"/>
      <c r="V159" s="972"/>
      <c r="W159" s="972"/>
      <c r="X159" s="972"/>
      <c r="Y159" s="972"/>
      <c r="Z159" s="972"/>
      <c r="AA159" s="972"/>
      <c r="AB159" s="972"/>
      <c r="AC159" s="972"/>
      <c r="AD159" s="866"/>
      <c r="AE159" s="866"/>
      <c r="AF159" s="866"/>
      <c r="AG159" s="866"/>
      <c r="AH159" s="866"/>
      <c r="AI159" s="866"/>
      <c r="AJ159" s="866"/>
      <c r="AK159" s="866"/>
      <c r="AL159" s="223"/>
      <c r="AM159" s="230"/>
      <c r="AN159" s="203"/>
      <c r="AO159" s="203"/>
      <c r="AP159" s="203"/>
      <c r="AQ159" s="203"/>
    </row>
    <row r="160" spans="1:43" ht="15" customHeight="1" x14ac:dyDescent="0.25">
      <c r="A160" s="902"/>
      <c r="B160" s="1165"/>
      <c r="C160" s="252" t="s">
        <v>1842</v>
      </c>
      <c r="D160" s="803"/>
      <c r="E160" s="248"/>
      <c r="F160" s="215"/>
      <c r="G160" s="866"/>
      <c r="H160" s="866"/>
      <c r="I160" s="866"/>
      <c r="J160" s="866"/>
      <c r="K160" s="866"/>
      <c r="L160" s="866"/>
      <c r="M160" s="866"/>
      <c r="N160" s="866"/>
      <c r="O160" s="866"/>
      <c r="P160" s="866"/>
      <c r="Q160" s="866"/>
      <c r="R160" s="866"/>
      <c r="S160" s="866"/>
      <c r="T160" s="972"/>
      <c r="U160" s="972"/>
      <c r="V160" s="972"/>
      <c r="W160" s="972"/>
      <c r="X160" s="972"/>
      <c r="Y160" s="972"/>
      <c r="Z160" s="972"/>
      <c r="AA160" s="972"/>
      <c r="AB160" s="972"/>
      <c r="AC160" s="972"/>
      <c r="AD160" s="866"/>
      <c r="AE160" s="866"/>
      <c r="AF160" s="866"/>
      <c r="AG160" s="866"/>
      <c r="AH160" s="866"/>
      <c r="AI160" s="866"/>
      <c r="AJ160" s="866"/>
      <c r="AK160" s="866"/>
      <c r="AL160" s="223"/>
      <c r="AM160" s="230"/>
      <c r="AN160" s="203"/>
      <c r="AO160" s="203"/>
      <c r="AP160" s="203"/>
      <c r="AQ160" s="203"/>
    </row>
    <row r="161" spans="1:43" ht="15" customHeight="1" x14ac:dyDescent="0.25">
      <c r="A161" s="882"/>
      <c r="B161" s="1166"/>
      <c r="C161" s="251" t="s">
        <v>1843</v>
      </c>
      <c r="D161" s="805"/>
      <c r="E161" s="248"/>
      <c r="F161" s="215"/>
      <c r="G161" s="867"/>
      <c r="H161" s="867"/>
      <c r="I161" s="867"/>
      <c r="J161" s="867"/>
      <c r="K161" s="867"/>
      <c r="L161" s="867"/>
      <c r="M161" s="867"/>
      <c r="N161" s="867"/>
      <c r="O161" s="867"/>
      <c r="P161" s="867"/>
      <c r="Q161" s="867"/>
      <c r="R161" s="867"/>
      <c r="S161" s="867"/>
      <c r="T161" s="973"/>
      <c r="U161" s="973"/>
      <c r="V161" s="973"/>
      <c r="W161" s="973"/>
      <c r="X161" s="973"/>
      <c r="Y161" s="973"/>
      <c r="Z161" s="973"/>
      <c r="AA161" s="973"/>
      <c r="AB161" s="973"/>
      <c r="AC161" s="973"/>
      <c r="AD161" s="867"/>
      <c r="AE161" s="867"/>
      <c r="AF161" s="867"/>
      <c r="AG161" s="867"/>
      <c r="AH161" s="867"/>
      <c r="AI161" s="867"/>
      <c r="AJ161" s="867"/>
      <c r="AK161" s="867"/>
      <c r="AL161" s="223"/>
      <c r="AM161" s="230"/>
      <c r="AN161" s="203"/>
      <c r="AO161" s="203"/>
      <c r="AP161" s="203"/>
      <c r="AQ161" s="203"/>
    </row>
    <row r="162" spans="1:43" ht="15" customHeight="1" x14ac:dyDescent="0.25">
      <c r="A162" s="1023" t="s">
        <v>1186</v>
      </c>
      <c r="B162" s="869"/>
      <c r="C162" s="869"/>
      <c r="D162" s="870"/>
      <c r="E162" s="215"/>
      <c r="F162" s="215">
        <v>100</v>
      </c>
      <c r="G162" s="216">
        <f t="shared" ref="G162:AK162" si="6">SUM(G20:G161)</f>
        <v>82</v>
      </c>
      <c r="H162" s="216">
        <f t="shared" si="6"/>
        <v>82</v>
      </c>
      <c r="I162" s="216">
        <f t="shared" si="6"/>
        <v>84</v>
      </c>
      <c r="J162" s="216">
        <f t="shared" si="6"/>
        <v>83</v>
      </c>
      <c r="K162" s="216">
        <f t="shared" si="6"/>
        <v>96</v>
      </c>
      <c r="L162" s="216">
        <f t="shared" si="6"/>
        <v>74</v>
      </c>
      <c r="M162" s="216">
        <f t="shared" si="6"/>
        <v>87</v>
      </c>
      <c r="N162" s="216">
        <f t="shared" si="6"/>
        <v>92</v>
      </c>
      <c r="O162" s="216">
        <f t="shared" si="6"/>
        <v>72</v>
      </c>
      <c r="P162" s="216">
        <f t="shared" si="6"/>
        <v>82</v>
      </c>
      <c r="Q162" s="216">
        <f t="shared" si="6"/>
        <v>90</v>
      </c>
      <c r="R162" s="216">
        <f t="shared" si="6"/>
        <v>83</v>
      </c>
      <c r="S162" s="216">
        <f t="shared" si="6"/>
        <v>73</v>
      </c>
      <c r="T162" s="216">
        <f t="shared" si="6"/>
        <v>83</v>
      </c>
      <c r="U162" s="216">
        <f t="shared" si="6"/>
        <v>74</v>
      </c>
      <c r="V162" s="216">
        <f t="shared" si="6"/>
        <v>83</v>
      </c>
      <c r="W162" s="216">
        <f t="shared" si="6"/>
        <v>68</v>
      </c>
      <c r="X162" s="216">
        <f t="shared" si="6"/>
        <v>67</v>
      </c>
      <c r="Y162" s="216">
        <f t="shared" si="6"/>
        <v>78</v>
      </c>
      <c r="Z162" s="216">
        <f t="shared" si="6"/>
        <v>75</v>
      </c>
      <c r="AA162" s="216">
        <f t="shared" si="6"/>
        <v>74</v>
      </c>
      <c r="AB162" s="216">
        <f t="shared" si="6"/>
        <v>70</v>
      </c>
      <c r="AC162" s="216">
        <f t="shared" si="6"/>
        <v>64</v>
      </c>
      <c r="AD162" s="216">
        <f t="shared" si="6"/>
        <v>64</v>
      </c>
      <c r="AE162" s="216">
        <f t="shared" si="6"/>
        <v>63</v>
      </c>
      <c r="AF162" s="216">
        <f t="shared" si="6"/>
        <v>63</v>
      </c>
      <c r="AG162" s="216">
        <f t="shared" si="6"/>
        <v>60</v>
      </c>
      <c r="AH162" s="216">
        <f t="shared" si="6"/>
        <v>67</v>
      </c>
      <c r="AI162" s="216">
        <f t="shared" si="6"/>
        <v>68</v>
      </c>
      <c r="AJ162" s="216">
        <f t="shared" si="6"/>
        <v>64</v>
      </c>
      <c r="AK162" s="216">
        <f t="shared" si="6"/>
        <v>66</v>
      </c>
      <c r="AL162" s="216">
        <v>0</v>
      </c>
      <c r="AM162" s="230"/>
      <c r="AN162" s="203"/>
      <c r="AO162" s="203"/>
      <c r="AP162" s="203"/>
      <c r="AQ162" s="203"/>
    </row>
    <row r="163" spans="1:43" ht="15" customHeight="1" x14ac:dyDescent="0.25">
      <c r="A163" s="1023" t="s">
        <v>1187</v>
      </c>
      <c r="B163" s="869"/>
      <c r="C163" s="869"/>
      <c r="D163" s="870"/>
      <c r="E163" s="215"/>
      <c r="F163" s="215"/>
      <c r="G163" s="585" t="str">
        <f t="shared" ref="G163:AK163" si="7">IF(G162&gt;=80,"I",IF(G162&gt;=60,"II",IF(G162&gt;=40,"III",IF(G162&lt;40,"IV"," "))))</f>
        <v>I</v>
      </c>
      <c r="H163" s="585" t="str">
        <f>IF(H162&gt;=80,"I",IF(H162&gt;=60,"II",IF(H162&gt;=40,"III",IF(H162&lt;40,"IV"," "))))</f>
        <v>I</v>
      </c>
      <c r="I163" s="585" t="str">
        <f>IF(I162&gt;=80,"I",IF(I162&gt;=60,"II",IF(I162&gt;=40,"III",IF(I162&lt;40,"IV"," "))))</f>
        <v>I</v>
      </c>
      <c r="J163" s="585" t="str">
        <f t="shared" si="7"/>
        <v>I</v>
      </c>
      <c r="K163" s="585" t="str">
        <f t="shared" si="7"/>
        <v>I</v>
      </c>
      <c r="L163" s="585" t="str">
        <f t="shared" si="7"/>
        <v>II</v>
      </c>
      <c r="M163" s="585" t="str">
        <f t="shared" si="7"/>
        <v>I</v>
      </c>
      <c r="N163" s="585" t="str">
        <f t="shared" si="7"/>
        <v>I</v>
      </c>
      <c r="O163" s="585" t="str">
        <f t="shared" si="7"/>
        <v>II</v>
      </c>
      <c r="P163" s="585" t="str">
        <f t="shared" si="7"/>
        <v>I</v>
      </c>
      <c r="Q163" s="585" t="str">
        <f t="shared" si="7"/>
        <v>I</v>
      </c>
      <c r="R163" s="585" t="str">
        <f t="shared" si="7"/>
        <v>I</v>
      </c>
      <c r="S163" s="585" t="str">
        <f t="shared" si="7"/>
        <v>II</v>
      </c>
      <c r="T163" s="585" t="str">
        <f t="shared" si="7"/>
        <v>I</v>
      </c>
      <c r="U163" s="585" t="str">
        <f t="shared" si="7"/>
        <v>II</v>
      </c>
      <c r="V163" s="585" t="str">
        <f t="shared" si="7"/>
        <v>I</v>
      </c>
      <c r="W163" s="585" t="str">
        <f t="shared" si="7"/>
        <v>II</v>
      </c>
      <c r="X163" s="585" t="str">
        <f t="shared" si="7"/>
        <v>II</v>
      </c>
      <c r="Y163" s="585" t="str">
        <f t="shared" si="7"/>
        <v>II</v>
      </c>
      <c r="Z163" s="585" t="str">
        <f t="shared" si="7"/>
        <v>II</v>
      </c>
      <c r="AA163" s="585" t="str">
        <f t="shared" si="7"/>
        <v>II</v>
      </c>
      <c r="AB163" s="585" t="str">
        <f t="shared" si="7"/>
        <v>II</v>
      </c>
      <c r="AC163" s="585" t="str">
        <f t="shared" si="7"/>
        <v>II</v>
      </c>
      <c r="AD163" s="585" t="str">
        <f t="shared" si="7"/>
        <v>II</v>
      </c>
      <c r="AE163" s="585" t="str">
        <f t="shared" si="7"/>
        <v>II</v>
      </c>
      <c r="AF163" s="585" t="str">
        <f t="shared" si="7"/>
        <v>II</v>
      </c>
      <c r="AG163" s="585" t="str">
        <f t="shared" si="7"/>
        <v>II</v>
      </c>
      <c r="AH163" s="585" t="str">
        <f t="shared" si="7"/>
        <v>II</v>
      </c>
      <c r="AI163" s="585" t="str">
        <f t="shared" si="7"/>
        <v>II</v>
      </c>
      <c r="AJ163" s="585" t="str">
        <f t="shared" si="7"/>
        <v>II</v>
      </c>
      <c r="AK163" s="585" t="str">
        <f t="shared" si="7"/>
        <v>II</v>
      </c>
      <c r="AL163" s="278"/>
      <c r="AM163" s="230"/>
      <c r="AN163" s="203"/>
      <c r="AO163" s="203"/>
      <c r="AP163" s="203"/>
      <c r="AQ163" s="203"/>
    </row>
    <row r="164" spans="1:43" ht="12.75" customHeight="1" x14ac:dyDescent="0.25">
      <c r="A164" s="519"/>
      <c r="B164" s="519"/>
      <c r="C164" s="519"/>
      <c r="D164" s="810"/>
      <c r="E164" s="519"/>
      <c r="F164" s="519"/>
      <c r="G164" s="519"/>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row>
    <row r="165" spans="1:43" ht="15" customHeight="1" x14ac:dyDescent="0.25">
      <c r="A165" s="519"/>
      <c r="B165" s="519"/>
      <c r="C165" s="299" t="s">
        <v>1518</v>
      </c>
      <c r="D165" s="775" t="s">
        <v>1844</v>
      </c>
      <c r="E165" s="299"/>
      <c r="F165" s="586"/>
      <c r="G165" s="586"/>
      <c r="H165" s="519"/>
      <c r="I165" s="519"/>
      <c r="J165" s="586"/>
      <c r="K165" s="519"/>
      <c r="L165" s="299"/>
      <c r="M165" s="519"/>
      <c r="N165" s="1176" t="s">
        <v>1050</v>
      </c>
      <c r="O165" s="1177"/>
      <c r="P165" s="1177"/>
      <c r="Q165" s="883"/>
      <c r="R165" s="883"/>
      <c r="S165" s="884"/>
      <c r="T165" s="587" t="s">
        <v>1051</v>
      </c>
      <c r="U165" s="588">
        <f>SUM(AQ19,AQ27,AQ34)</f>
        <v>12</v>
      </c>
      <c r="V165" s="519"/>
      <c r="W165" s="519"/>
      <c r="X165" s="519"/>
      <c r="Y165" s="519"/>
      <c r="Z165" s="519"/>
      <c r="AA165" s="519"/>
      <c r="AB165" s="519"/>
      <c r="AC165" s="519"/>
      <c r="AD165" s="519"/>
      <c r="AE165" s="519"/>
      <c r="AF165" s="519"/>
      <c r="AG165" s="519"/>
      <c r="AH165" s="519"/>
      <c r="AI165" s="519"/>
      <c r="AJ165" s="519"/>
      <c r="AK165" s="519"/>
      <c r="AL165" s="519"/>
      <c r="AM165" s="519"/>
      <c r="AN165" s="519"/>
      <c r="AO165" s="519"/>
      <c r="AP165" s="519"/>
      <c r="AQ165" s="519"/>
    </row>
    <row r="166" spans="1:43" ht="15" customHeight="1" x14ac:dyDescent="0.25">
      <c r="A166" s="519"/>
      <c r="B166" s="519"/>
      <c r="C166" s="519"/>
      <c r="D166" s="775" t="s">
        <v>1845</v>
      </c>
      <c r="E166" s="299"/>
      <c r="F166" s="586"/>
      <c r="G166" s="586"/>
      <c r="H166" s="203"/>
      <c r="I166" s="519"/>
      <c r="J166" s="586"/>
      <c r="K166" s="519"/>
      <c r="L166" s="299"/>
      <c r="M166" s="519"/>
      <c r="N166" s="1178" t="s">
        <v>1050</v>
      </c>
      <c r="O166" s="1179"/>
      <c r="P166" s="1179"/>
      <c r="Q166" s="869"/>
      <c r="R166" s="869"/>
      <c r="S166" s="870"/>
      <c r="T166" s="522" t="s">
        <v>1053</v>
      </c>
      <c r="U166" s="531">
        <f>SUM(AQ20,AQ28,AQ35)</f>
        <v>19</v>
      </c>
      <c r="V166" s="519"/>
      <c r="W166" s="519"/>
      <c r="X166" s="519"/>
      <c r="Y166" s="519"/>
      <c r="Z166" s="519"/>
      <c r="AA166" s="519"/>
      <c r="AB166" s="519"/>
      <c r="AC166" s="519"/>
      <c r="AD166" s="519"/>
      <c r="AE166" s="519"/>
      <c r="AF166" s="519"/>
      <c r="AG166" s="519"/>
      <c r="AH166" s="519"/>
      <c r="AI166" s="519"/>
      <c r="AJ166" s="519"/>
      <c r="AK166" s="519"/>
      <c r="AL166" s="519"/>
      <c r="AM166" s="519"/>
      <c r="AN166" s="519"/>
      <c r="AO166" s="519"/>
      <c r="AP166" s="519"/>
      <c r="AQ166" s="519"/>
    </row>
    <row r="167" spans="1:43" ht="15" customHeight="1" x14ac:dyDescent="0.25">
      <c r="A167" s="519"/>
      <c r="B167" s="519"/>
      <c r="C167" s="519"/>
      <c r="D167" s="775" t="s">
        <v>1846</v>
      </c>
      <c r="E167" s="299"/>
      <c r="F167" s="586"/>
      <c r="G167" s="586"/>
      <c r="H167" s="203"/>
      <c r="I167" s="519"/>
      <c r="J167" s="586"/>
      <c r="K167" s="519"/>
      <c r="L167" s="299"/>
      <c r="M167" s="519"/>
      <c r="N167" s="1178" t="s">
        <v>1847</v>
      </c>
      <c r="O167" s="1179"/>
      <c r="P167" s="1179"/>
      <c r="Q167" s="869"/>
      <c r="R167" s="869"/>
      <c r="S167" s="870"/>
      <c r="T167" s="522" t="s">
        <v>1056</v>
      </c>
      <c r="U167" s="531">
        <f>SUM(AQ21,AQ29,AQ36)</f>
        <v>0</v>
      </c>
      <c r="V167" s="519"/>
      <c r="W167" s="519"/>
      <c r="X167" s="519"/>
      <c r="Y167" s="519"/>
      <c r="Z167" s="519"/>
      <c r="AA167" s="519"/>
      <c r="AB167" s="519"/>
      <c r="AC167" s="519"/>
      <c r="AD167" s="519"/>
      <c r="AE167" s="519"/>
      <c r="AF167" s="519"/>
      <c r="AG167" s="519"/>
      <c r="AH167" s="519"/>
      <c r="AI167" s="519"/>
      <c r="AJ167" s="519"/>
      <c r="AK167" s="519"/>
      <c r="AL167" s="519"/>
      <c r="AM167" s="519"/>
      <c r="AN167" s="519"/>
      <c r="AO167" s="519"/>
      <c r="AP167" s="519"/>
      <c r="AQ167" s="519"/>
    </row>
    <row r="168" spans="1:43" ht="15" customHeight="1" x14ac:dyDescent="0.25">
      <c r="A168" s="519"/>
      <c r="B168" s="519"/>
      <c r="C168" s="519"/>
      <c r="D168" s="775" t="s">
        <v>1848</v>
      </c>
      <c r="E168" s="299"/>
      <c r="F168" s="586"/>
      <c r="G168" s="586"/>
      <c r="H168" s="203"/>
      <c r="I168" s="519"/>
      <c r="J168" s="586"/>
      <c r="K168" s="519"/>
      <c r="L168" s="299"/>
      <c r="M168" s="519"/>
      <c r="N168" s="1178" t="s">
        <v>1050</v>
      </c>
      <c r="O168" s="1179"/>
      <c r="P168" s="1179"/>
      <c r="Q168" s="869"/>
      <c r="R168" s="869"/>
      <c r="S168" s="870"/>
      <c r="T168" s="522" t="s">
        <v>1059</v>
      </c>
      <c r="U168" s="531">
        <f>SUM(AQ22,AQ30,AQ37)</f>
        <v>0</v>
      </c>
      <c r="V168" s="519"/>
      <c r="W168" s="519"/>
      <c r="X168" s="519"/>
      <c r="Y168" s="519"/>
      <c r="Z168" s="519"/>
      <c r="AA168" s="519"/>
      <c r="AB168" s="519"/>
      <c r="AC168" s="519"/>
      <c r="AD168" s="519"/>
      <c r="AE168" s="519"/>
      <c r="AF168" s="519"/>
      <c r="AG168" s="519"/>
      <c r="AH168" s="519"/>
      <c r="AI168" s="519"/>
      <c r="AJ168" s="519"/>
      <c r="AK168" s="519"/>
      <c r="AL168" s="519"/>
      <c r="AM168" s="519"/>
      <c r="AN168" s="519"/>
      <c r="AO168" s="519"/>
      <c r="AP168" s="519"/>
      <c r="AQ168" s="519"/>
    </row>
    <row r="169" spans="1:43" ht="12.75" customHeight="1" x14ac:dyDescent="0.25">
      <c r="A169" s="519"/>
      <c r="B169" s="519"/>
      <c r="C169" s="519"/>
      <c r="D169" s="810"/>
      <c r="E169" s="519"/>
      <c r="F169" s="519"/>
      <c r="G169" s="519"/>
      <c r="H169" s="203"/>
      <c r="I169" s="519"/>
      <c r="J169" s="519"/>
      <c r="K169" s="519"/>
      <c r="L169" s="519"/>
      <c r="M169" s="519"/>
      <c r="N169" s="1180" t="s">
        <v>1060</v>
      </c>
      <c r="O169" s="1181"/>
      <c r="P169" s="1181"/>
      <c r="Q169" s="869"/>
      <c r="R169" s="869"/>
      <c r="S169" s="870"/>
      <c r="T169" s="522"/>
      <c r="U169" s="531"/>
      <c r="V169" s="519"/>
      <c r="W169" s="519"/>
      <c r="X169" s="519"/>
      <c r="Y169" s="519"/>
      <c r="Z169" s="519"/>
      <c r="AA169" s="519"/>
      <c r="AB169" s="519"/>
      <c r="AC169" s="519"/>
      <c r="AD169" s="519"/>
      <c r="AE169" s="519"/>
      <c r="AF169" s="519"/>
      <c r="AG169" s="519"/>
      <c r="AH169" s="519"/>
      <c r="AI169" s="519"/>
      <c r="AJ169" s="519"/>
      <c r="AK169" s="519"/>
      <c r="AL169" s="519"/>
      <c r="AM169" s="519"/>
      <c r="AN169" s="519"/>
      <c r="AO169" s="519"/>
      <c r="AP169" s="519"/>
      <c r="AQ169" s="519"/>
    </row>
    <row r="170" spans="1:43" ht="12.75" customHeight="1" x14ac:dyDescent="0.25">
      <c r="A170" s="519"/>
      <c r="B170" s="519"/>
      <c r="C170" s="519" t="s">
        <v>1197</v>
      </c>
      <c r="D170" s="810"/>
      <c r="E170" s="519"/>
      <c r="F170" s="519"/>
      <c r="G170" s="519"/>
      <c r="H170" s="203"/>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519"/>
      <c r="AO170" s="519"/>
      <c r="AP170" s="519"/>
      <c r="AQ170" s="519"/>
    </row>
    <row r="171" spans="1:43" ht="12.75" customHeight="1" x14ac:dyDescent="0.25">
      <c r="A171" s="519"/>
      <c r="B171" s="519"/>
      <c r="C171" s="519" t="s">
        <v>1849</v>
      </c>
      <c r="D171" s="810"/>
      <c r="E171" s="519"/>
      <c r="F171" s="519"/>
      <c r="G171" s="519"/>
      <c r="H171" s="203"/>
      <c r="I171" s="519"/>
      <c r="J171" s="519"/>
      <c r="K171" s="519"/>
      <c r="L171" s="519"/>
      <c r="M171" s="519"/>
      <c r="N171" s="519"/>
      <c r="O171" s="519"/>
      <c r="P171" s="519"/>
      <c r="Q171" s="519"/>
      <c r="R171" s="519"/>
      <c r="S171" s="519"/>
      <c r="T171" s="519"/>
      <c r="U171" s="519"/>
      <c r="V171" s="519"/>
      <c r="W171" s="519"/>
      <c r="X171" s="519"/>
      <c r="Y171" s="519"/>
      <c r="Z171" s="519"/>
      <c r="AA171" s="519"/>
      <c r="AB171" s="519"/>
      <c r="AC171" s="519"/>
      <c r="AD171" s="519"/>
      <c r="AE171" s="519"/>
      <c r="AF171" s="519"/>
      <c r="AG171" s="519"/>
      <c r="AH171" s="519"/>
      <c r="AI171" s="519"/>
      <c r="AJ171" s="519"/>
      <c r="AK171" s="519"/>
      <c r="AL171" s="519"/>
      <c r="AM171" s="519"/>
      <c r="AN171" s="519"/>
      <c r="AO171" s="519"/>
      <c r="AP171" s="519"/>
      <c r="AQ171" s="519"/>
    </row>
    <row r="172" spans="1:43" ht="12.75" customHeight="1" x14ac:dyDescent="0.25">
      <c r="A172" s="519"/>
      <c r="B172" s="519"/>
      <c r="C172" s="519"/>
      <c r="D172" s="810"/>
      <c r="E172" s="519"/>
      <c r="F172" s="519"/>
      <c r="G172" s="519"/>
      <c r="H172" s="203"/>
      <c r="I172" s="519"/>
      <c r="J172" s="519"/>
      <c r="K172" s="519"/>
      <c r="L172" s="519"/>
      <c r="M172" s="519"/>
      <c r="N172" s="519"/>
      <c r="O172" s="519"/>
      <c r="P172" s="519"/>
      <c r="Q172" s="519"/>
      <c r="R172" s="519"/>
      <c r="S172" s="519"/>
      <c r="T172" s="519"/>
      <c r="U172" s="519"/>
      <c r="V172" s="519"/>
      <c r="W172" s="519"/>
      <c r="X172" s="519"/>
      <c r="Y172" s="519"/>
      <c r="Z172" s="519"/>
      <c r="AA172" s="519"/>
      <c r="AB172" s="519"/>
      <c r="AC172" s="519"/>
      <c r="AD172" s="519"/>
      <c r="AE172" s="519"/>
      <c r="AF172" s="519"/>
      <c r="AG172" s="519"/>
      <c r="AH172" s="519"/>
      <c r="AI172" s="519"/>
      <c r="AJ172" s="519"/>
      <c r="AK172" s="519"/>
      <c r="AL172" s="519"/>
      <c r="AM172" s="519"/>
      <c r="AN172" s="519"/>
      <c r="AO172" s="519"/>
      <c r="AP172" s="519"/>
      <c r="AQ172" s="519"/>
    </row>
    <row r="173" spans="1:43" ht="12.75" customHeight="1" x14ac:dyDescent="0.25">
      <c r="A173" s="519"/>
      <c r="B173" s="519"/>
      <c r="C173" s="519"/>
      <c r="D173" s="810"/>
      <c r="E173" s="519"/>
      <c r="F173" s="519"/>
      <c r="G173" s="519"/>
      <c r="H173" s="203"/>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519"/>
      <c r="AO173" s="519"/>
      <c r="AP173" s="519"/>
      <c r="AQ173" s="519"/>
    </row>
    <row r="174" spans="1:43" ht="12.75" customHeight="1" x14ac:dyDescent="0.25">
      <c r="A174" s="519"/>
      <c r="B174" s="519"/>
      <c r="C174" s="519"/>
      <c r="D174" s="810"/>
      <c r="E174" s="519"/>
      <c r="F174" s="519"/>
      <c r="G174" s="519"/>
      <c r="H174" s="203"/>
      <c r="I174" s="519"/>
      <c r="J174" s="519"/>
      <c r="K174" s="519"/>
      <c r="L174" s="519"/>
      <c r="M174" s="519"/>
      <c r="N174" s="519"/>
      <c r="O174" s="519"/>
      <c r="P174" s="519"/>
      <c r="Q174" s="519"/>
      <c r="R174" s="519"/>
      <c r="S174" s="519"/>
      <c r="T174" s="519"/>
      <c r="U174" s="519"/>
      <c r="V174" s="519"/>
      <c r="W174" s="519"/>
      <c r="X174" s="519"/>
      <c r="Y174" s="519"/>
      <c r="Z174" s="519"/>
      <c r="AA174" s="519"/>
      <c r="AB174" s="519"/>
      <c r="AC174" s="519"/>
      <c r="AD174" s="519"/>
      <c r="AE174" s="519"/>
      <c r="AF174" s="519"/>
      <c r="AG174" s="519"/>
      <c r="AH174" s="519"/>
      <c r="AI174" s="519"/>
      <c r="AJ174" s="519"/>
      <c r="AK174" s="519"/>
      <c r="AL174" s="519"/>
      <c r="AM174" s="519"/>
      <c r="AN174" s="519"/>
      <c r="AO174" s="519"/>
      <c r="AP174" s="519"/>
      <c r="AQ174" s="519"/>
    </row>
    <row r="175" spans="1:43" ht="12.75" customHeight="1" x14ac:dyDescent="0.25">
      <c r="A175" s="519"/>
      <c r="B175" s="519"/>
      <c r="C175" s="519"/>
      <c r="D175" s="810"/>
      <c r="E175" s="519"/>
      <c r="F175" s="519"/>
      <c r="G175" s="519"/>
      <c r="H175" s="203"/>
      <c r="I175" s="519"/>
      <c r="J175" s="519"/>
      <c r="K175" s="519"/>
      <c r="L175" s="519"/>
      <c r="M175" s="519"/>
      <c r="N175" s="519"/>
      <c r="O175" s="519"/>
      <c r="P175" s="519"/>
      <c r="Q175" s="519"/>
      <c r="R175" s="519"/>
      <c r="S175" s="519"/>
      <c r="T175" s="519"/>
      <c r="U175" s="519"/>
      <c r="V175" s="519"/>
      <c r="W175" s="519"/>
      <c r="X175" s="519"/>
      <c r="Y175" s="519"/>
      <c r="Z175" s="519"/>
      <c r="AA175" s="519"/>
      <c r="AB175" s="519"/>
      <c r="AC175" s="519"/>
      <c r="AD175" s="519"/>
      <c r="AE175" s="519"/>
      <c r="AF175" s="519"/>
      <c r="AG175" s="519"/>
      <c r="AH175" s="519"/>
      <c r="AI175" s="519"/>
      <c r="AJ175" s="519"/>
      <c r="AK175" s="519"/>
      <c r="AL175" s="519"/>
      <c r="AM175" s="519"/>
      <c r="AN175" s="519"/>
      <c r="AO175" s="519"/>
      <c r="AP175" s="519"/>
      <c r="AQ175" s="519"/>
    </row>
    <row r="176" spans="1:43" ht="12.75" customHeight="1" x14ac:dyDescent="0.25">
      <c r="A176" s="519"/>
      <c r="B176" s="519"/>
      <c r="C176" s="519"/>
      <c r="D176" s="810"/>
      <c r="E176" s="519"/>
      <c r="F176" s="519"/>
      <c r="G176" s="519"/>
      <c r="H176" s="203"/>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519"/>
      <c r="AO176" s="519"/>
      <c r="AP176" s="519"/>
      <c r="AQ176" s="519"/>
    </row>
    <row r="177" spans="1:43" ht="12.75" customHeight="1" x14ac:dyDescent="0.25">
      <c r="A177" s="519"/>
      <c r="B177" s="519"/>
      <c r="C177" s="519"/>
      <c r="D177" s="810"/>
      <c r="E177" s="519"/>
      <c r="F177" s="519"/>
      <c r="G177" s="519"/>
      <c r="H177" s="203"/>
      <c r="I177" s="519"/>
      <c r="J177" s="519"/>
      <c r="K177" s="519"/>
      <c r="L177" s="519"/>
      <c r="M177" s="519"/>
      <c r="N177" s="519"/>
      <c r="O177" s="519"/>
      <c r="P177" s="519"/>
      <c r="Q177" s="519"/>
      <c r="R177" s="519"/>
      <c r="S177" s="519"/>
      <c r="T177" s="519"/>
      <c r="U177" s="519"/>
      <c r="V177" s="519"/>
      <c r="W177" s="519"/>
      <c r="X177" s="519"/>
      <c r="Y177" s="519"/>
      <c r="Z177" s="519"/>
      <c r="AA177" s="519"/>
      <c r="AB177" s="519"/>
      <c r="AC177" s="519"/>
      <c r="AD177" s="519"/>
      <c r="AE177" s="519"/>
      <c r="AF177" s="519"/>
      <c r="AG177" s="519"/>
      <c r="AH177" s="519"/>
      <c r="AI177" s="519"/>
      <c r="AJ177" s="519"/>
      <c r="AK177" s="519"/>
      <c r="AL177" s="519"/>
      <c r="AM177" s="519"/>
      <c r="AN177" s="519"/>
      <c r="AO177" s="519"/>
      <c r="AP177" s="519"/>
      <c r="AQ177" s="519"/>
    </row>
    <row r="178" spans="1:43" ht="12.75" customHeight="1" x14ac:dyDescent="0.25">
      <c r="A178" s="519"/>
      <c r="B178" s="519"/>
      <c r="C178" s="519"/>
      <c r="D178" s="810"/>
      <c r="E178" s="519"/>
      <c r="F178" s="519"/>
      <c r="G178" s="519"/>
      <c r="H178" s="203"/>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row>
    <row r="179" spans="1:43" ht="12.75" customHeight="1" x14ac:dyDescent="0.25">
      <c r="A179" s="519"/>
      <c r="B179" s="519"/>
      <c r="C179" s="519"/>
      <c r="D179" s="810"/>
      <c r="E179" s="519"/>
      <c r="F179" s="519"/>
      <c r="G179" s="519"/>
      <c r="H179" s="203"/>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row>
    <row r="180" spans="1:43" ht="12.75" customHeight="1" x14ac:dyDescent="0.25">
      <c r="A180" s="519"/>
      <c r="B180" s="519"/>
      <c r="C180" s="519"/>
      <c r="D180" s="810"/>
      <c r="E180" s="519"/>
      <c r="F180" s="519"/>
      <c r="G180" s="519"/>
      <c r="H180" s="203"/>
      <c r="I180" s="519"/>
      <c r="J180" s="519"/>
      <c r="K180" s="519"/>
      <c r="L180" s="519"/>
      <c r="M180" s="519"/>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19"/>
      <c r="AL180" s="519"/>
      <c r="AM180" s="519"/>
      <c r="AN180" s="519"/>
      <c r="AO180" s="519"/>
      <c r="AP180" s="519"/>
      <c r="AQ180" s="519"/>
    </row>
    <row r="181" spans="1:43" ht="12.75" customHeight="1" x14ac:dyDescent="0.25">
      <c r="A181" s="519"/>
      <c r="B181" s="519"/>
      <c r="C181" s="519"/>
      <c r="D181" s="810"/>
      <c r="E181" s="519"/>
      <c r="F181" s="519"/>
      <c r="G181" s="519"/>
      <c r="H181" s="203"/>
      <c r="I181" s="519"/>
      <c r="J181" s="519"/>
      <c r="K181" s="519"/>
      <c r="L181" s="519"/>
      <c r="M181" s="519"/>
      <c r="N181" s="519"/>
      <c r="O181" s="519"/>
      <c r="P181" s="519"/>
      <c r="Q181" s="519"/>
      <c r="R181" s="519"/>
      <c r="S181" s="519"/>
      <c r="T181" s="519"/>
      <c r="U181" s="519"/>
      <c r="V181" s="519"/>
      <c r="W181" s="519"/>
      <c r="X181" s="519"/>
      <c r="Y181" s="519"/>
      <c r="Z181" s="519"/>
      <c r="AA181" s="519"/>
      <c r="AB181" s="519"/>
      <c r="AC181" s="519"/>
      <c r="AD181" s="519"/>
      <c r="AE181" s="519"/>
      <c r="AF181" s="519"/>
      <c r="AG181" s="519"/>
      <c r="AH181" s="519"/>
      <c r="AI181" s="519"/>
      <c r="AJ181" s="519"/>
      <c r="AK181" s="519"/>
      <c r="AL181" s="519"/>
      <c r="AM181" s="519"/>
      <c r="AN181" s="519"/>
      <c r="AO181" s="519"/>
      <c r="AP181" s="519"/>
      <c r="AQ181" s="519"/>
    </row>
    <row r="182" spans="1:43" ht="12.75" customHeight="1" x14ac:dyDescent="0.25">
      <c r="A182" s="519"/>
      <c r="B182" s="519"/>
      <c r="C182" s="519"/>
      <c r="D182" s="810"/>
      <c r="E182" s="519"/>
      <c r="F182" s="519"/>
      <c r="G182" s="519"/>
      <c r="H182" s="203"/>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519"/>
      <c r="AO182" s="519"/>
      <c r="AP182" s="519"/>
      <c r="AQ182" s="519"/>
    </row>
    <row r="183" spans="1:43" ht="12.75" customHeight="1" x14ac:dyDescent="0.25">
      <c r="A183" s="519"/>
      <c r="B183" s="519"/>
      <c r="C183" s="519"/>
      <c r="D183" s="810"/>
      <c r="E183" s="519"/>
      <c r="F183" s="519"/>
      <c r="G183" s="519"/>
      <c r="H183" s="203"/>
      <c r="I183" s="519"/>
      <c r="J183" s="519"/>
      <c r="K183" s="519"/>
      <c r="L183" s="519"/>
      <c r="M183" s="519"/>
      <c r="N183" s="519"/>
      <c r="O183" s="519"/>
      <c r="P183" s="519"/>
      <c r="Q183" s="519"/>
      <c r="R183" s="519"/>
      <c r="S183" s="519"/>
      <c r="T183" s="519"/>
      <c r="U183" s="519"/>
      <c r="V183" s="519"/>
      <c r="W183" s="519"/>
      <c r="X183" s="519"/>
      <c r="Y183" s="519"/>
      <c r="Z183" s="519"/>
      <c r="AA183" s="519"/>
      <c r="AB183" s="519"/>
      <c r="AC183" s="519"/>
      <c r="AD183" s="519"/>
      <c r="AE183" s="519"/>
      <c r="AF183" s="519"/>
      <c r="AG183" s="519"/>
      <c r="AH183" s="519"/>
      <c r="AI183" s="519"/>
      <c r="AJ183" s="519"/>
      <c r="AK183" s="519"/>
      <c r="AL183" s="519"/>
      <c r="AM183" s="519"/>
      <c r="AN183" s="519"/>
      <c r="AO183" s="519"/>
      <c r="AP183" s="519"/>
      <c r="AQ183" s="519"/>
    </row>
    <row r="184" spans="1:43" ht="12.75" customHeight="1" x14ac:dyDescent="0.25">
      <c r="A184" s="519"/>
      <c r="B184" s="519"/>
      <c r="C184" s="519"/>
      <c r="D184" s="810"/>
      <c r="E184" s="519"/>
      <c r="F184" s="519"/>
      <c r="G184" s="519"/>
      <c r="H184" s="203"/>
      <c r="I184" s="519"/>
      <c r="J184" s="519"/>
      <c r="K184" s="519"/>
      <c r="L184" s="519"/>
      <c r="M184" s="519"/>
      <c r="N184" s="519"/>
      <c r="O184" s="519"/>
      <c r="P184" s="519"/>
      <c r="Q184" s="519"/>
      <c r="R184" s="519"/>
      <c r="S184" s="519"/>
      <c r="T184" s="519"/>
      <c r="U184" s="519"/>
      <c r="V184" s="519"/>
      <c r="W184" s="519"/>
      <c r="X184" s="519"/>
      <c r="Y184" s="519"/>
      <c r="Z184" s="519"/>
      <c r="AA184" s="519"/>
      <c r="AB184" s="519"/>
      <c r="AC184" s="519"/>
      <c r="AD184" s="519"/>
      <c r="AE184" s="519"/>
      <c r="AF184" s="519"/>
      <c r="AG184" s="519"/>
      <c r="AH184" s="519"/>
      <c r="AI184" s="519"/>
      <c r="AJ184" s="519"/>
      <c r="AK184" s="519"/>
      <c r="AL184" s="519"/>
      <c r="AM184" s="519"/>
      <c r="AN184" s="519"/>
      <c r="AO184" s="519"/>
      <c r="AP184" s="519"/>
      <c r="AQ184" s="519"/>
    </row>
    <row r="185" spans="1:43" ht="12.75" customHeight="1" x14ac:dyDescent="0.25">
      <c r="A185" s="519"/>
      <c r="B185" s="519"/>
      <c r="C185" s="519"/>
      <c r="D185" s="810"/>
      <c r="E185" s="519"/>
      <c r="F185" s="519"/>
      <c r="G185" s="519"/>
      <c r="H185" s="203"/>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519"/>
      <c r="AO185" s="519"/>
      <c r="AP185" s="519"/>
      <c r="AQ185" s="519"/>
    </row>
    <row r="186" spans="1:43" ht="12.75" customHeight="1" x14ac:dyDescent="0.25">
      <c r="A186" s="519"/>
      <c r="B186" s="519"/>
      <c r="C186" s="519"/>
      <c r="D186" s="810"/>
      <c r="E186" s="519"/>
      <c r="F186" s="519"/>
      <c r="G186" s="519"/>
      <c r="H186" s="203"/>
      <c r="I186" s="519"/>
      <c r="J186" s="519"/>
      <c r="K186" s="519"/>
      <c r="L186" s="519"/>
      <c r="M186" s="519"/>
      <c r="N186" s="519"/>
      <c r="O186" s="519"/>
      <c r="P186" s="519"/>
      <c r="Q186" s="519"/>
      <c r="R186" s="519"/>
      <c r="S186" s="519"/>
      <c r="T186" s="519"/>
      <c r="U186" s="519"/>
      <c r="V186" s="519"/>
      <c r="W186" s="519"/>
      <c r="X186" s="519"/>
      <c r="Y186" s="519"/>
      <c r="Z186" s="519"/>
      <c r="AA186" s="519"/>
      <c r="AB186" s="519"/>
      <c r="AC186" s="519"/>
      <c r="AD186" s="519"/>
      <c r="AE186" s="519"/>
      <c r="AF186" s="519"/>
      <c r="AG186" s="519"/>
      <c r="AH186" s="519"/>
      <c r="AI186" s="519"/>
      <c r="AJ186" s="519"/>
      <c r="AK186" s="519"/>
      <c r="AL186" s="519"/>
      <c r="AM186" s="519"/>
      <c r="AN186" s="519"/>
      <c r="AO186" s="519"/>
      <c r="AP186" s="519"/>
      <c r="AQ186" s="519"/>
    </row>
    <row r="187" spans="1:43" ht="12.75" customHeight="1" x14ac:dyDescent="0.25">
      <c r="A187" s="519"/>
      <c r="B187" s="519"/>
      <c r="C187" s="519"/>
      <c r="D187" s="810"/>
      <c r="E187" s="519"/>
      <c r="F187" s="519"/>
      <c r="G187" s="519"/>
      <c r="H187" s="203"/>
      <c r="I187" s="519"/>
      <c r="J187" s="519"/>
      <c r="K187" s="519"/>
      <c r="L187" s="519"/>
      <c r="M187" s="519"/>
      <c r="N187" s="519"/>
      <c r="O187" s="519"/>
      <c r="P187" s="519"/>
      <c r="Q187" s="519"/>
      <c r="R187" s="519"/>
      <c r="S187" s="519"/>
      <c r="T187" s="519"/>
      <c r="U187" s="519"/>
      <c r="V187" s="519"/>
      <c r="W187" s="519"/>
      <c r="X187" s="519"/>
      <c r="Y187" s="519"/>
      <c r="Z187" s="519"/>
      <c r="AA187" s="519"/>
      <c r="AB187" s="519"/>
      <c r="AC187" s="519"/>
      <c r="AD187" s="519"/>
      <c r="AE187" s="519"/>
      <c r="AF187" s="519"/>
      <c r="AG187" s="519"/>
      <c r="AH187" s="519"/>
      <c r="AI187" s="519"/>
      <c r="AJ187" s="519"/>
      <c r="AK187" s="519"/>
      <c r="AL187" s="519"/>
      <c r="AM187" s="519"/>
      <c r="AN187" s="519"/>
      <c r="AO187" s="519"/>
      <c r="AP187" s="519"/>
      <c r="AQ187" s="519"/>
    </row>
    <row r="188" spans="1:43" ht="12.75" customHeight="1" x14ac:dyDescent="0.25">
      <c r="A188" s="519"/>
      <c r="B188" s="519"/>
      <c r="C188" s="519"/>
      <c r="D188" s="810"/>
      <c r="E188" s="519"/>
      <c r="F188" s="519"/>
      <c r="G188" s="519"/>
      <c r="H188" s="203"/>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519"/>
      <c r="AO188" s="519"/>
      <c r="AP188" s="519"/>
      <c r="AQ188" s="519"/>
    </row>
    <row r="189" spans="1:43" ht="12.75" customHeight="1" x14ac:dyDescent="0.25">
      <c r="A189" s="519"/>
      <c r="B189" s="519"/>
      <c r="C189" s="519"/>
      <c r="D189" s="810"/>
      <c r="E189" s="519"/>
      <c r="F189" s="519"/>
      <c r="G189" s="519"/>
      <c r="H189" s="203"/>
      <c r="I189" s="519"/>
      <c r="J189" s="519"/>
      <c r="K189" s="519"/>
      <c r="L189" s="519"/>
      <c r="M189" s="519"/>
      <c r="N189" s="519"/>
      <c r="O189" s="519"/>
      <c r="P189" s="519"/>
      <c r="Q189" s="519"/>
      <c r="R189" s="519"/>
      <c r="S189" s="519"/>
      <c r="T189" s="519"/>
      <c r="U189" s="519"/>
      <c r="V189" s="519"/>
      <c r="W189" s="519"/>
      <c r="X189" s="519"/>
      <c r="Y189" s="519"/>
      <c r="Z189" s="519"/>
      <c r="AA189" s="519"/>
      <c r="AB189" s="519"/>
      <c r="AC189" s="519"/>
      <c r="AD189" s="519"/>
      <c r="AE189" s="519"/>
      <c r="AF189" s="519"/>
      <c r="AG189" s="519"/>
      <c r="AH189" s="519"/>
      <c r="AI189" s="519"/>
      <c r="AJ189" s="519"/>
      <c r="AK189" s="519"/>
      <c r="AL189" s="519"/>
      <c r="AM189" s="519"/>
      <c r="AN189" s="519"/>
      <c r="AO189" s="519"/>
      <c r="AP189" s="519"/>
      <c r="AQ189" s="519"/>
    </row>
    <row r="190" spans="1:43" ht="12.75" customHeight="1" x14ac:dyDescent="0.25">
      <c r="A190" s="519"/>
      <c r="B190" s="519"/>
      <c r="C190" s="519"/>
      <c r="D190" s="810"/>
      <c r="E190" s="519"/>
      <c r="F190" s="519"/>
      <c r="G190" s="519"/>
      <c r="H190" s="203"/>
      <c r="I190" s="519"/>
      <c r="J190" s="519"/>
      <c r="K190" s="519"/>
      <c r="L190" s="519"/>
      <c r="M190" s="519"/>
      <c r="N190" s="519"/>
      <c r="O190" s="519"/>
      <c r="P190" s="519"/>
      <c r="Q190" s="519"/>
      <c r="R190" s="519"/>
      <c r="S190" s="519"/>
      <c r="T190" s="519"/>
      <c r="U190" s="519"/>
      <c r="V190" s="519"/>
      <c r="W190" s="519"/>
      <c r="X190" s="519"/>
      <c r="Y190" s="519"/>
      <c r="Z190" s="519"/>
      <c r="AA190" s="519"/>
      <c r="AB190" s="519"/>
      <c r="AC190" s="519"/>
      <c r="AD190" s="519"/>
      <c r="AE190" s="519"/>
      <c r="AF190" s="519"/>
      <c r="AG190" s="519"/>
      <c r="AH190" s="519"/>
      <c r="AI190" s="519"/>
      <c r="AJ190" s="519"/>
      <c r="AK190" s="519"/>
      <c r="AL190" s="519"/>
      <c r="AM190" s="519"/>
      <c r="AN190" s="519"/>
      <c r="AO190" s="519"/>
      <c r="AP190" s="519"/>
      <c r="AQ190" s="519"/>
    </row>
    <row r="191" spans="1:43" ht="12.75" customHeight="1" x14ac:dyDescent="0.25">
      <c r="A191" s="519"/>
      <c r="B191" s="519"/>
      <c r="C191" s="519"/>
      <c r="D191" s="810"/>
      <c r="E191" s="519"/>
      <c r="F191" s="519"/>
      <c r="G191" s="519"/>
      <c r="H191" s="203"/>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519"/>
      <c r="AO191" s="519"/>
      <c r="AP191" s="519"/>
      <c r="AQ191" s="519"/>
    </row>
    <row r="192" spans="1:43" ht="12.75" customHeight="1" x14ac:dyDescent="0.25">
      <c r="A192" s="519"/>
      <c r="B192" s="519"/>
      <c r="C192" s="519"/>
      <c r="D192" s="810"/>
      <c r="E192" s="519"/>
      <c r="F192" s="519"/>
      <c r="G192" s="519"/>
      <c r="H192" s="203"/>
      <c r="I192" s="519"/>
      <c r="J192" s="519"/>
      <c r="K192" s="519"/>
      <c r="L192" s="519"/>
      <c r="M192" s="519"/>
      <c r="N192" s="519"/>
      <c r="O192" s="519"/>
      <c r="P192" s="519"/>
      <c r="Q192" s="519"/>
      <c r="R192" s="519"/>
      <c r="S192" s="519"/>
      <c r="T192" s="519"/>
      <c r="U192" s="519"/>
      <c r="V192" s="519"/>
      <c r="W192" s="519"/>
      <c r="X192" s="519"/>
      <c r="Y192" s="519"/>
      <c r="Z192" s="519"/>
      <c r="AA192" s="519"/>
      <c r="AB192" s="519"/>
      <c r="AC192" s="519"/>
      <c r="AD192" s="519"/>
      <c r="AE192" s="519"/>
      <c r="AF192" s="519"/>
      <c r="AG192" s="519"/>
      <c r="AH192" s="519"/>
      <c r="AI192" s="519"/>
      <c r="AJ192" s="519"/>
      <c r="AK192" s="519"/>
      <c r="AL192" s="519"/>
      <c r="AM192" s="519"/>
      <c r="AN192" s="519"/>
      <c r="AO192" s="519"/>
      <c r="AP192" s="519"/>
      <c r="AQ192" s="519"/>
    </row>
    <row r="193" spans="1:43" ht="12.75" customHeight="1" x14ac:dyDescent="0.25">
      <c r="A193" s="519"/>
      <c r="B193" s="519"/>
      <c r="C193" s="519"/>
      <c r="D193" s="810"/>
      <c r="E193" s="519"/>
      <c r="F193" s="519"/>
      <c r="G193" s="519"/>
      <c r="H193" s="203"/>
      <c r="I193" s="519"/>
      <c r="J193" s="519"/>
      <c r="K193" s="519"/>
      <c r="L193" s="519"/>
      <c r="M193" s="519"/>
      <c r="N193" s="519"/>
      <c r="O193" s="519"/>
      <c r="P193" s="519"/>
      <c r="Q193" s="519"/>
      <c r="R193" s="519"/>
      <c r="S193" s="519"/>
      <c r="T193" s="519"/>
      <c r="U193" s="519"/>
      <c r="V193" s="519"/>
      <c r="W193" s="519"/>
      <c r="X193" s="519"/>
      <c r="Y193" s="519"/>
      <c r="Z193" s="519"/>
      <c r="AA193" s="519"/>
      <c r="AB193" s="519"/>
      <c r="AC193" s="519"/>
      <c r="AD193" s="519"/>
      <c r="AE193" s="519"/>
      <c r="AF193" s="519"/>
      <c r="AG193" s="519"/>
      <c r="AH193" s="519"/>
      <c r="AI193" s="519"/>
      <c r="AJ193" s="519"/>
      <c r="AK193" s="519"/>
      <c r="AL193" s="519"/>
      <c r="AM193" s="519"/>
      <c r="AN193" s="519"/>
      <c r="AO193" s="519"/>
      <c r="AP193" s="519"/>
      <c r="AQ193" s="519"/>
    </row>
    <row r="194" spans="1:43" ht="12.75" customHeight="1" x14ac:dyDescent="0.25">
      <c r="A194" s="519"/>
      <c r="B194" s="519"/>
      <c r="C194" s="519"/>
      <c r="D194" s="810"/>
      <c r="E194" s="519"/>
      <c r="F194" s="519"/>
      <c r="G194" s="519"/>
      <c r="H194" s="519"/>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519"/>
      <c r="AO194" s="519"/>
      <c r="AP194" s="519"/>
      <c r="AQ194" s="519"/>
    </row>
    <row r="195" spans="1:43" ht="12.75" customHeight="1" x14ac:dyDescent="0.25">
      <c r="A195" s="519"/>
      <c r="B195" s="519"/>
      <c r="C195" s="519"/>
      <c r="D195" s="810"/>
      <c r="E195" s="519"/>
      <c r="F195" s="519"/>
      <c r="G195" s="519"/>
      <c r="H195" s="519"/>
      <c r="I195" s="519"/>
      <c r="J195" s="519"/>
      <c r="K195" s="519"/>
      <c r="L195" s="519"/>
      <c r="M195" s="519"/>
      <c r="N195" s="519"/>
      <c r="O195" s="519"/>
      <c r="P195" s="519"/>
      <c r="Q195" s="519"/>
      <c r="R195" s="519"/>
      <c r="S195" s="519"/>
      <c r="T195" s="519"/>
      <c r="U195" s="519"/>
      <c r="V195" s="519"/>
      <c r="W195" s="519"/>
      <c r="X195" s="519"/>
      <c r="Y195" s="519"/>
      <c r="Z195" s="519"/>
      <c r="AA195" s="519"/>
      <c r="AB195" s="519"/>
      <c r="AC195" s="519"/>
      <c r="AD195" s="519"/>
      <c r="AE195" s="519"/>
      <c r="AF195" s="519"/>
      <c r="AG195" s="519"/>
      <c r="AH195" s="519"/>
      <c r="AI195" s="519"/>
      <c r="AJ195" s="519"/>
      <c r="AK195" s="519"/>
      <c r="AL195" s="519"/>
      <c r="AM195" s="519"/>
      <c r="AN195" s="519"/>
      <c r="AO195" s="519"/>
      <c r="AP195" s="519"/>
      <c r="AQ195" s="519"/>
    </row>
    <row r="196" spans="1:43" ht="12.75" customHeight="1" x14ac:dyDescent="0.25">
      <c r="A196" s="519"/>
      <c r="B196" s="519"/>
      <c r="C196" s="519"/>
      <c r="D196" s="810"/>
      <c r="E196" s="519"/>
      <c r="F196" s="519"/>
      <c r="G196" s="519"/>
      <c r="H196" s="519"/>
      <c r="I196" s="519"/>
      <c r="J196" s="519"/>
      <c r="K196" s="519"/>
      <c r="L196" s="519"/>
      <c r="M196" s="519"/>
      <c r="N196" s="519"/>
      <c r="O196" s="519"/>
      <c r="P196" s="519"/>
      <c r="Q196" s="519"/>
      <c r="R196" s="519"/>
      <c r="S196" s="519"/>
      <c r="T196" s="519"/>
      <c r="U196" s="519"/>
      <c r="V196" s="519"/>
      <c r="W196" s="519"/>
      <c r="X196" s="519"/>
      <c r="Y196" s="519"/>
      <c r="Z196" s="519"/>
      <c r="AA196" s="519"/>
      <c r="AB196" s="519"/>
      <c r="AC196" s="519"/>
      <c r="AD196" s="519"/>
      <c r="AE196" s="519"/>
      <c r="AF196" s="519"/>
      <c r="AG196" s="519"/>
      <c r="AH196" s="519"/>
      <c r="AI196" s="519"/>
      <c r="AJ196" s="519"/>
      <c r="AK196" s="519"/>
      <c r="AL196" s="519"/>
      <c r="AM196" s="519"/>
      <c r="AN196" s="519"/>
      <c r="AO196" s="519"/>
      <c r="AP196" s="519"/>
      <c r="AQ196" s="519"/>
    </row>
    <row r="197" spans="1:43" ht="12.75" customHeight="1" x14ac:dyDescent="0.25">
      <c r="A197" s="519"/>
      <c r="B197" s="519"/>
      <c r="C197" s="519"/>
      <c r="D197" s="810"/>
      <c r="E197" s="519"/>
      <c r="F197" s="519"/>
      <c r="G197" s="519"/>
      <c r="H197" s="519"/>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519"/>
      <c r="AO197" s="519"/>
      <c r="AP197" s="519"/>
      <c r="AQ197" s="519"/>
    </row>
    <row r="198" spans="1:43" ht="12.75" customHeight="1" x14ac:dyDescent="0.25">
      <c r="A198" s="519"/>
      <c r="B198" s="519"/>
      <c r="C198" s="519"/>
      <c r="D198" s="810"/>
      <c r="E198" s="519"/>
      <c r="F198" s="519"/>
      <c r="G198" s="519"/>
      <c r="H198" s="519"/>
      <c r="I198" s="519"/>
      <c r="J198" s="519"/>
      <c r="K198" s="519"/>
      <c r="L198" s="519"/>
      <c r="M198" s="519"/>
      <c r="N198" s="519"/>
      <c r="O198" s="519"/>
      <c r="P198" s="519"/>
      <c r="Q198" s="519"/>
      <c r="R198" s="519"/>
      <c r="S198" s="519"/>
      <c r="T198" s="519"/>
      <c r="U198" s="519"/>
      <c r="V198" s="519"/>
      <c r="W198" s="519"/>
      <c r="X198" s="519"/>
      <c r="Y198" s="519"/>
      <c r="Z198" s="519"/>
      <c r="AA198" s="519"/>
      <c r="AB198" s="519"/>
      <c r="AC198" s="519"/>
      <c r="AD198" s="519"/>
      <c r="AE198" s="519"/>
      <c r="AF198" s="519"/>
      <c r="AG198" s="519"/>
      <c r="AH198" s="519"/>
      <c r="AI198" s="519"/>
      <c r="AJ198" s="519"/>
      <c r="AK198" s="519"/>
      <c r="AL198" s="519"/>
      <c r="AM198" s="519"/>
      <c r="AN198" s="519"/>
      <c r="AO198" s="519"/>
      <c r="AP198" s="519"/>
      <c r="AQ198" s="519"/>
    </row>
    <row r="199" spans="1:43" ht="12.75" customHeight="1" x14ac:dyDescent="0.25">
      <c r="A199" s="519"/>
      <c r="B199" s="519"/>
      <c r="C199" s="519"/>
      <c r="D199" s="810"/>
      <c r="E199" s="519"/>
      <c r="F199" s="519"/>
      <c r="G199" s="519"/>
      <c r="H199" s="519"/>
      <c r="I199" s="519"/>
      <c r="J199" s="519"/>
      <c r="K199" s="519"/>
      <c r="L199" s="519"/>
      <c r="M199" s="519"/>
      <c r="N199" s="519"/>
      <c r="O199" s="519"/>
      <c r="P199" s="519"/>
      <c r="Q199" s="519"/>
      <c r="R199" s="519"/>
      <c r="S199" s="519"/>
      <c r="T199" s="519"/>
      <c r="U199" s="519"/>
      <c r="V199" s="519"/>
      <c r="W199" s="519"/>
      <c r="X199" s="519"/>
      <c r="Y199" s="519"/>
      <c r="Z199" s="519"/>
      <c r="AA199" s="519"/>
      <c r="AB199" s="519"/>
      <c r="AC199" s="519"/>
      <c r="AD199" s="519"/>
      <c r="AE199" s="519"/>
      <c r="AF199" s="519"/>
      <c r="AG199" s="519"/>
      <c r="AH199" s="519"/>
      <c r="AI199" s="519"/>
      <c r="AJ199" s="519"/>
      <c r="AK199" s="519"/>
      <c r="AL199" s="519"/>
      <c r="AM199" s="519"/>
      <c r="AN199" s="519"/>
      <c r="AO199" s="519"/>
      <c r="AP199" s="519"/>
      <c r="AQ199" s="519"/>
    </row>
    <row r="200" spans="1:43" ht="12.75" customHeight="1" x14ac:dyDescent="0.25">
      <c r="A200" s="519"/>
      <c r="B200" s="519"/>
      <c r="C200" s="519"/>
      <c r="D200" s="810"/>
      <c r="E200" s="519"/>
      <c r="F200" s="519"/>
      <c r="G200" s="519"/>
      <c r="H200" s="519"/>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519"/>
      <c r="AO200" s="519"/>
      <c r="AP200" s="519"/>
      <c r="AQ200" s="519"/>
    </row>
    <row r="201" spans="1:43" ht="12.75" customHeight="1" x14ac:dyDescent="0.25">
      <c r="A201" s="519"/>
      <c r="B201" s="519"/>
      <c r="C201" s="519"/>
      <c r="D201" s="810"/>
      <c r="E201" s="519"/>
      <c r="F201" s="519"/>
      <c r="G201" s="519"/>
      <c r="H201" s="519"/>
      <c r="I201" s="519"/>
      <c r="J201" s="519"/>
      <c r="K201" s="519"/>
      <c r="L201" s="519"/>
      <c r="M201" s="519"/>
      <c r="N201" s="519"/>
      <c r="O201" s="519"/>
      <c r="P201" s="519"/>
      <c r="Q201" s="519"/>
      <c r="R201" s="519"/>
      <c r="S201" s="519"/>
      <c r="T201" s="519"/>
      <c r="U201" s="519"/>
      <c r="V201" s="519"/>
      <c r="W201" s="519"/>
      <c r="X201" s="519"/>
      <c r="Y201" s="519"/>
      <c r="Z201" s="519"/>
      <c r="AA201" s="519"/>
      <c r="AB201" s="519"/>
      <c r="AC201" s="519"/>
      <c r="AD201" s="519"/>
      <c r="AE201" s="519"/>
      <c r="AF201" s="519"/>
      <c r="AG201" s="519"/>
      <c r="AH201" s="519"/>
      <c r="AI201" s="519"/>
      <c r="AJ201" s="519"/>
      <c r="AK201" s="519"/>
      <c r="AL201" s="519"/>
      <c r="AM201" s="519"/>
      <c r="AN201" s="519"/>
      <c r="AO201" s="519"/>
      <c r="AP201" s="519"/>
      <c r="AQ201" s="519"/>
    </row>
    <row r="202" spans="1:43" ht="12.75" customHeight="1" x14ac:dyDescent="0.25">
      <c r="A202" s="519"/>
      <c r="B202" s="519"/>
      <c r="C202" s="519"/>
      <c r="D202" s="810"/>
      <c r="E202" s="519"/>
      <c r="F202" s="519"/>
      <c r="G202" s="519"/>
      <c r="H202" s="519"/>
      <c r="I202" s="519"/>
      <c r="J202" s="519"/>
      <c r="K202" s="519"/>
      <c r="L202" s="519"/>
      <c r="M202" s="519"/>
      <c r="N202" s="519"/>
      <c r="O202" s="519"/>
      <c r="P202" s="519"/>
      <c r="Q202" s="519"/>
      <c r="R202" s="519"/>
      <c r="S202" s="519"/>
      <c r="T202" s="519"/>
      <c r="U202" s="519"/>
      <c r="V202" s="519"/>
      <c r="W202" s="519"/>
      <c r="X202" s="519"/>
      <c r="Y202" s="519"/>
      <c r="Z202" s="519"/>
      <c r="AA202" s="519"/>
      <c r="AB202" s="519"/>
      <c r="AC202" s="519"/>
      <c r="AD202" s="519"/>
      <c r="AE202" s="519"/>
      <c r="AF202" s="519"/>
      <c r="AG202" s="519"/>
      <c r="AH202" s="519"/>
      <c r="AI202" s="519"/>
      <c r="AJ202" s="519"/>
      <c r="AK202" s="519"/>
      <c r="AL202" s="519"/>
      <c r="AM202" s="519"/>
      <c r="AN202" s="519"/>
      <c r="AO202" s="519"/>
      <c r="AP202" s="519"/>
      <c r="AQ202" s="519"/>
    </row>
    <row r="203" spans="1:43" ht="12.75" customHeight="1" x14ac:dyDescent="0.25">
      <c r="A203" s="519"/>
      <c r="B203" s="519"/>
      <c r="C203" s="519"/>
      <c r="D203" s="810"/>
      <c r="E203" s="519"/>
      <c r="F203" s="519"/>
      <c r="G203" s="519"/>
      <c r="H203" s="519"/>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519"/>
      <c r="AO203" s="519"/>
      <c r="AP203" s="519"/>
      <c r="AQ203" s="519"/>
    </row>
    <row r="204" spans="1:43" ht="12.75" customHeight="1" x14ac:dyDescent="0.25">
      <c r="A204" s="519"/>
      <c r="B204" s="519"/>
      <c r="C204" s="519"/>
      <c r="D204" s="810"/>
      <c r="E204" s="519"/>
      <c r="F204" s="519"/>
      <c r="G204" s="519"/>
      <c r="H204" s="519"/>
      <c r="I204" s="519"/>
      <c r="J204" s="519"/>
      <c r="K204" s="519"/>
      <c r="L204" s="519"/>
      <c r="M204" s="519"/>
      <c r="N204" s="519"/>
      <c r="O204" s="519"/>
      <c r="P204" s="519"/>
      <c r="Q204" s="519"/>
      <c r="R204" s="519"/>
      <c r="S204" s="519"/>
      <c r="T204" s="519"/>
      <c r="U204" s="519"/>
      <c r="V204" s="519"/>
      <c r="W204" s="519"/>
      <c r="X204" s="519"/>
      <c r="Y204" s="519"/>
      <c r="Z204" s="519"/>
      <c r="AA204" s="519"/>
      <c r="AB204" s="519"/>
      <c r="AC204" s="519"/>
      <c r="AD204" s="519"/>
      <c r="AE204" s="519"/>
      <c r="AF204" s="519"/>
      <c r="AG204" s="519"/>
      <c r="AH204" s="519"/>
      <c r="AI204" s="519"/>
      <c r="AJ204" s="519"/>
      <c r="AK204" s="519"/>
      <c r="AL204" s="519"/>
      <c r="AM204" s="519"/>
      <c r="AN204" s="519"/>
      <c r="AO204" s="519"/>
      <c r="AP204" s="519"/>
      <c r="AQ204" s="519"/>
    </row>
    <row r="205" spans="1:43" ht="12.75" customHeight="1" x14ac:dyDescent="0.25">
      <c r="A205" s="519"/>
      <c r="B205" s="519"/>
      <c r="C205" s="519"/>
      <c r="D205" s="810"/>
      <c r="E205" s="519"/>
      <c r="F205" s="519"/>
      <c r="G205" s="519"/>
      <c r="H205" s="519"/>
      <c r="I205" s="519"/>
      <c r="J205" s="519"/>
      <c r="K205" s="519"/>
      <c r="L205" s="519"/>
      <c r="M205" s="519"/>
      <c r="N205" s="519"/>
      <c r="O205" s="519"/>
      <c r="P205" s="519"/>
      <c r="Q205" s="519"/>
      <c r="R205" s="519"/>
      <c r="S205" s="519"/>
      <c r="T205" s="519"/>
      <c r="U205" s="519"/>
      <c r="V205" s="519"/>
      <c r="W205" s="519"/>
      <c r="X205" s="519"/>
      <c r="Y205" s="519"/>
      <c r="Z205" s="519"/>
      <c r="AA205" s="519"/>
      <c r="AB205" s="519"/>
      <c r="AC205" s="519"/>
      <c r="AD205" s="519"/>
      <c r="AE205" s="519"/>
      <c r="AF205" s="519"/>
      <c r="AG205" s="519"/>
      <c r="AH205" s="519"/>
      <c r="AI205" s="519"/>
      <c r="AJ205" s="519"/>
      <c r="AK205" s="519"/>
      <c r="AL205" s="519"/>
      <c r="AM205" s="519"/>
      <c r="AN205" s="519"/>
      <c r="AO205" s="519"/>
      <c r="AP205" s="519"/>
      <c r="AQ205" s="519"/>
    </row>
    <row r="206" spans="1:43" ht="12.75" customHeight="1" x14ac:dyDescent="0.25">
      <c r="A206" s="519"/>
      <c r="B206" s="519"/>
      <c r="C206" s="519"/>
      <c r="D206" s="810"/>
      <c r="E206" s="519"/>
      <c r="F206" s="519"/>
      <c r="G206" s="519"/>
      <c r="H206" s="519"/>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519"/>
      <c r="AO206" s="519"/>
      <c r="AP206" s="519"/>
      <c r="AQ206" s="519"/>
    </row>
    <row r="207" spans="1:43" ht="12.75" customHeight="1" x14ac:dyDescent="0.25">
      <c r="A207" s="519"/>
      <c r="B207" s="519"/>
      <c r="C207" s="519"/>
      <c r="D207" s="810"/>
      <c r="E207" s="519"/>
      <c r="F207" s="519"/>
      <c r="G207" s="519"/>
      <c r="H207" s="519"/>
      <c r="I207" s="519"/>
      <c r="J207" s="519"/>
      <c r="K207" s="519"/>
      <c r="L207" s="519"/>
      <c r="M207" s="519"/>
      <c r="N207" s="519"/>
      <c r="O207" s="519"/>
      <c r="P207" s="519"/>
      <c r="Q207" s="519"/>
      <c r="R207" s="519"/>
      <c r="S207" s="519"/>
      <c r="T207" s="519"/>
      <c r="U207" s="519"/>
      <c r="V207" s="519"/>
      <c r="W207" s="519"/>
      <c r="X207" s="519"/>
      <c r="Y207" s="519"/>
      <c r="Z207" s="519"/>
      <c r="AA207" s="519"/>
      <c r="AB207" s="519"/>
      <c r="AC207" s="519"/>
      <c r="AD207" s="519"/>
      <c r="AE207" s="519"/>
      <c r="AF207" s="519"/>
      <c r="AG207" s="519"/>
      <c r="AH207" s="519"/>
      <c r="AI207" s="519"/>
      <c r="AJ207" s="519"/>
      <c r="AK207" s="519"/>
      <c r="AL207" s="519"/>
      <c r="AM207" s="519"/>
      <c r="AN207" s="519"/>
      <c r="AO207" s="519"/>
      <c r="AP207" s="519"/>
      <c r="AQ207" s="519"/>
    </row>
    <row r="208" spans="1:43" ht="12.75" customHeight="1" x14ac:dyDescent="0.25">
      <c r="A208" s="519"/>
      <c r="B208" s="519"/>
      <c r="C208" s="519"/>
      <c r="D208" s="810"/>
      <c r="E208" s="519"/>
      <c r="F208" s="519"/>
      <c r="G208" s="519"/>
      <c r="H208" s="519"/>
      <c r="I208" s="519"/>
      <c r="J208" s="519"/>
      <c r="K208" s="519"/>
      <c r="L208" s="519"/>
      <c r="M208" s="519"/>
      <c r="N208" s="519"/>
      <c r="O208" s="519"/>
      <c r="P208" s="519"/>
      <c r="Q208" s="519"/>
      <c r="R208" s="519"/>
      <c r="S208" s="519"/>
      <c r="T208" s="519"/>
      <c r="U208" s="519"/>
      <c r="V208" s="519"/>
      <c r="W208" s="519"/>
      <c r="X208" s="519"/>
      <c r="Y208" s="519"/>
      <c r="Z208" s="519"/>
      <c r="AA208" s="519"/>
      <c r="AB208" s="519"/>
      <c r="AC208" s="519"/>
      <c r="AD208" s="519"/>
      <c r="AE208" s="519"/>
      <c r="AF208" s="519"/>
      <c r="AG208" s="519"/>
      <c r="AH208" s="519"/>
      <c r="AI208" s="519"/>
      <c r="AJ208" s="519"/>
      <c r="AK208" s="519"/>
      <c r="AL208" s="519"/>
      <c r="AM208" s="519"/>
      <c r="AN208" s="519"/>
      <c r="AO208" s="519"/>
      <c r="AP208" s="519"/>
      <c r="AQ208" s="519"/>
    </row>
    <row r="209" spans="1:43" ht="12.75" customHeight="1" x14ac:dyDescent="0.25">
      <c r="A209" s="519"/>
      <c r="B209" s="519"/>
      <c r="C209" s="519"/>
      <c r="D209" s="810"/>
      <c r="E209" s="519"/>
      <c r="F209" s="519"/>
      <c r="G209" s="519"/>
      <c r="H209" s="519"/>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519"/>
      <c r="AO209" s="519"/>
      <c r="AP209" s="519"/>
      <c r="AQ209" s="519"/>
    </row>
    <row r="210" spans="1:43" ht="12.75" customHeight="1" x14ac:dyDescent="0.25">
      <c r="A210" s="519"/>
      <c r="B210" s="519"/>
      <c r="C210" s="519"/>
      <c r="D210" s="810"/>
      <c r="E210" s="519"/>
      <c r="F210" s="519"/>
      <c r="G210" s="519"/>
      <c r="H210" s="519"/>
      <c r="I210" s="519"/>
      <c r="J210" s="519"/>
      <c r="K210" s="519"/>
      <c r="L210" s="519"/>
      <c r="M210" s="519"/>
      <c r="N210" s="519"/>
      <c r="O210" s="519"/>
      <c r="P210" s="519"/>
      <c r="Q210" s="519"/>
      <c r="R210" s="519"/>
      <c r="S210" s="519"/>
      <c r="T210" s="519"/>
      <c r="U210" s="519"/>
      <c r="V210" s="519"/>
      <c r="W210" s="519"/>
      <c r="X210" s="519"/>
      <c r="Y210" s="519"/>
      <c r="Z210" s="519"/>
      <c r="AA210" s="519"/>
      <c r="AB210" s="519"/>
      <c r="AC210" s="519"/>
      <c r="AD210" s="519"/>
      <c r="AE210" s="519"/>
      <c r="AF210" s="519"/>
      <c r="AG210" s="519"/>
      <c r="AH210" s="519"/>
      <c r="AI210" s="519"/>
      <c r="AJ210" s="519"/>
      <c r="AK210" s="519"/>
      <c r="AL210" s="519"/>
      <c r="AM210" s="519"/>
      <c r="AN210" s="519"/>
      <c r="AO210" s="519"/>
      <c r="AP210" s="519"/>
      <c r="AQ210" s="519"/>
    </row>
    <row r="211" spans="1:43" ht="12.75" customHeight="1" x14ac:dyDescent="0.25">
      <c r="A211" s="519"/>
      <c r="B211" s="519"/>
      <c r="C211" s="519"/>
      <c r="D211" s="810"/>
      <c r="E211" s="519"/>
      <c r="F211" s="519"/>
      <c r="G211" s="519"/>
      <c r="H211" s="519"/>
      <c r="I211" s="519"/>
      <c r="J211" s="519"/>
      <c r="K211" s="519"/>
      <c r="L211" s="519"/>
      <c r="M211" s="519"/>
      <c r="N211" s="519"/>
      <c r="O211" s="519"/>
      <c r="P211" s="519"/>
      <c r="Q211" s="519"/>
      <c r="R211" s="519"/>
      <c r="S211" s="519"/>
      <c r="T211" s="519"/>
      <c r="U211" s="519"/>
      <c r="V211" s="519"/>
      <c r="W211" s="519"/>
      <c r="X211" s="519"/>
      <c r="Y211" s="519"/>
      <c r="Z211" s="519"/>
      <c r="AA211" s="519"/>
      <c r="AB211" s="519"/>
      <c r="AC211" s="519"/>
      <c r="AD211" s="519"/>
      <c r="AE211" s="519"/>
      <c r="AF211" s="519"/>
      <c r="AG211" s="519"/>
      <c r="AH211" s="519"/>
      <c r="AI211" s="519"/>
      <c r="AJ211" s="519"/>
      <c r="AK211" s="519"/>
      <c r="AL211" s="519"/>
      <c r="AM211" s="519"/>
      <c r="AN211" s="519"/>
      <c r="AO211" s="519"/>
      <c r="AP211" s="519"/>
      <c r="AQ211" s="519"/>
    </row>
    <row r="212" spans="1:43" ht="12.75" customHeight="1" x14ac:dyDescent="0.25">
      <c r="A212" s="519"/>
      <c r="B212" s="519"/>
      <c r="C212" s="519"/>
      <c r="D212" s="810"/>
      <c r="E212" s="519"/>
      <c r="F212" s="519"/>
      <c r="G212" s="519"/>
      <c r="H212" s="519"/>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519"/>
      <c r="AO212" s="519"/>
      <c r="AP212" s="519"/>
      <c r="AQ212" s="519"/>
    </row>
    <row r="213" spans="1:43" ht="12.75" customHeight="1" x14ac:dyDescent="0.25">
      <c r="A213" s="519"/>
      <c r="B213" s="519"/>
      <c r="C213" s="519"/>
      <c r="D213" s="810"/>
      <c r="E213" s="519"/>
      <c r="F213" s="519"/>
      <c r="G213" s="519"/>
      <c r="H213" s="519"/>
      <c r="I213" s="519"/>
      <c r="J213" s="519"/>
      <c r="K213" s="519"/>
      <c r="L213" s="519"/>
      <c r="M213" s="519"/>
      <c r="N213" s="519"/>
      <c r="O213" s="519"/>
      <c r="P213" s="519"/>
      <c r="Q213" s="519"/>
      <c r="R213" s="519"/>
      <c r="S213" s="519"/>
      <c r="T213" s="519"/>
      <c r="U213" s="519"/>
      <c r="V213" s="519"/>
      <c r="W213" s="519"/>
      <c r="X213" s="519"/>
      <c r="Y213" s="519"/>
      <c r="Z213" s="519"/>
      <c r="AA213" s="519"/>
      <c r="AB213" s="519"/>
      <c r="AC213" s="519"/>
      <c r="AD213" s="519"/>
      <c r="AE213" s="519"/>
      <c r="AF213" s="519"/>
      <c r="AG213" s="519"/>
      <c r="AH213" s="519"/>
      <c r="AI213" s="519"/>
      <c r="AJ213" s="519"/>
      <c r="AK213" s="519"/>
      <c r="AL213" s="519"/>
      <c r="AM213" s="519"/>
      <c r="AN213" s="519"/>
      <c r="AO213" s="519"/>
      <c r="AP213" s="519"/>
      <c r="AQ213" s="519"/>
    </row>
    <row r="214" spans="1:43" ht="12.75" customHeight="1" x14ac:dyDescent="0.25">
      <c r="A214" s="519"/>
      <c r="B214" s="519"/>
      <c r="C214" s="519"/>
      <c r="D214" s="810"/>
      <c r="E214" s="519"/>
      <c r="F214" s="519"/>
      <c r="G214" s="519"/>
      <c r="H214" s="519"/>
      <c r="I214" s="519"/>
      <c r="J214" s="519"/>
      <c r="K214" s="519"/>
      <c r="L214" s="519"/>
      <c r="M214" s="519"/>
      <c r="N214" s="519"/>
      <c r="O214" s="519"/>
      <c r="P214" s="519"/>
      <c r="Q214" s="519"/>
      <c r="R214" s="519"/>
      <c r="S214" s="519"/>
      <c r="T214" s="519"/>
      <c r="U214" s="519"/>
      <c r="V214" s="519"/>
      <c r="W214" s="519"/>
      <c r="X214" s="519"/>
      <c r="Y214" s="519"/>
      <c r="Z214" s="519"/>
      <c r="AA214" s="519"/>
      <c r="AB214" s="519"/>
      <c r="AC214" s="519"/>
      <c r="AD214" s="519"/>
      <c r="AE214" s="519"/>
      <c r="AF214" s="519"/>
      <c r="AG214" s="519"/>
      <c r="AH214" s="519"/>
      <c r="AI214" s="519"/>
      <c r="AJ214" s="519"/>
      <c r="AK214" s="519"/>
      <c r="AL214" s="519"/>
      <c r="AM214" s="519"/>
      <c r="AN214" s="519"/>
      <c r="AO214" s="519"/>
      <c r="AP214" s="519"/>
      <c r="AQ214" s="519"/>
    </row>
    <row r="215" spans="1:43" ht="12.75" customHeight="1" x14ac:dyDescent="0.25">
      <c r="A215" s="519"/>
      <c r="B215" s="519"/>
      <c r="C215" s="519"/>
      <c r="D215" s="810"/>
      <c r="E215" s="519"/>
      <c r="F215" s="519"/>
      <c r="G215" s="519"/>
      <c r="H215" s="519"/>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519"/>
      <c r="AO215" s="519"/>
      <c r="AP215" s="519"/>
      <c r="AQ215" s="519"/>
    </row>
    <row r="216" spans="1:43" ht="12.75" customHeight="1" x14ac:dyDescent="0.25">
      <c r="A216" s="519"/>
      <c r="B216" s="519"/>
      <c r="C216" s="519"/>
      <c r="D216" s="810"/>
      <c r="E216" s="519"/>
      <c r="F216" s="519"/>
      <c r="G216" s="519"/>
      <c r="H216" s="519"/>
      <c r="I216" s="519"/>
      <c r="J216" s="519"/>
      <c r="K216" s="519"/>
      <c r="L216" s="519"/>
      <c r="M216" s="519"/>
      <c r="N216" s="519"/>
      <c r="O216" s="519"/>
      <c r="P216" s="519"/>
      <c r="Q216" s="519"/>
      <c r="R216" s="519"/>
      <c r="S216" s="519"/>
      <c r="T216" s="519"/>
      <c r="U216" s="519"/>
      <c r="V216" s="519"/>
      <c r="W216" s="519"/>
      <c r="X216" s="519"/>
      <c r="Y216" s="519"/>
      <c r="Z216" s="519"/>
      <c r="AA216" s="519"/>
      <c r="AB216" s="519"/>
      <c r="AC216" s="519"/>
      <c r="AD216" s="519"/>
      <c r="AE216" s="519"/>
      <c r="AF216" s="519"/>
      <c r="AG216" s="519"/>
      <c r="AH216" s="519"/>
      <c r="AI216" s="519"/>
      <c r="AJ216" s="519"/>
      <c r="AK216" s="519"/>
      <c r="AL216" s="519"/>
      <c r="AM216" s="519"/>
      <c r="AN216" s="519"/>
      <c r="AO216" s="519"/>
      <c r="AP216" s="519"/>
      <c r="AQ216" s="519"/>
    </row>
    <row r="217" spans="1:43" ht="12.75" customHeight="1" x14ac:dyDescent="0.25">
      <c r="A217" s="519"/>
      <c r="B217" s="519"/>
      <c r="C217" s="519"/>
      <c r="D217" s="810"/>
      <c r="E217" s="519"/>
      <c r="F217" s="519"/>
      <c r="G217" s="519"/>
      <c r="H217" s="519"/>
      <c r="I217" s="519"/>
      <c r="J217" s="519"/>
      <c r="K217" s="519"/>
      <c r="L217" s="519"/>
      <c r="M217" s="519"/>
      <c r="N217" s="519"/>
      <c r="O217" s="519"/>
      <c r="P217" s="519"/>
      <c r="Q217" s="519"/>
      <c r="R217" s="519"/>
      <c r="S217" s="519"/>
      <c r="T217" s="519"/>
      <c r="U217" s="519"/>
      <c r="V217" s="519"/>
      <c r="W217" s="519"/>
      <c r="X217" s="519"/>
      <c r="Y217" s="519"/>
      <c r="Z217" s="519"/>
      <c r="AA217" s="519"/>
      <c r="AB217" s="519"/>
      <c r="AC217" s="519"/>
      <c r="AD217" s="519"/>
      <c r="AE217" s="519"/>
      <c r="AF217" s="519"/>
      <c r="AG217" s="519"/>
      <c r="AH217" s="519"/>
      <c r="AI217" s="519"/>
      <c r="AJ217" s="519"/>
      <c r="AK217" s="519"/>
      <c r="AL217" s="519"/>
      <c r="AM217" s="519"/>
      <c r="AN217" s="519"/>
      <c r="AO217" s="519"/>
      <c r="AP217" s="519"/>
      <c r="AQ217" s="519"/>
    </row>
    <row r="218" spans="1:43" ht="12.75" customHeight="1" x14ac:dyDescent="0.25">
      <c r="A218" s="519"/>
      <c r="B218" s="519"/>
      <c r="C218" s="519"/>
      <c r="D218" s="810"/>
      <c r="E218" s="519"/>
      <c r="F218" s="519"/>
      <c r="G218" s="519"/>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row>
    <row r="219" spans="1:43" ht="12.75" customHeight="1" x14ac:dyDescent="0.25">
      <c r="A219" s="519"/>
      <c r="B219" s="519"/>
      <c r="C219" s="519"/>
      <c r="D219" s="810"/>
      <c r="E219" s="519"/>
      <c r="F219" s="519"/>
      <c r="G219" s="519"/>
      <c r="H219" s="519"/>
      <c r="I219" s="519"/>
      <c r="J219" s="519"/>
      <c r="K219" s="519"/>
      <c r="L219" s="519"/>
      <c r="M219" s="519"/>
      <c r="N219" s="519"/>
      <c r="O219" s="519"/>
      <c r="P219" s="519"/>
      <c r="Q219" s="519"/>
      <c r="R219" s="519"/>
      <c r="S219" s="519"/>
      <c r="T219" s="519"/>
      <c r="U219" s="519"/>
      <c r="V219" s="519"/>
      <c r="W219" s="519"/>
      <c r="X219" s="519"/>
      <c r="Y219" s="519"/>
      <c r="Z219" s="519"/>
      <c r="AA219" s="519"/>
      <c r="AB219" s="519"/>
      <c r="AC219" s="519"/>
      <c r="AD219" s="519"/>
      <c r="AE219" s="519"/>
      <c r="AF219" s="519"/>
      <c r="AG219" s="519"/>
      <c r="AH219" s="519"/>
      <c r="AI219" s="519"/>
      <c r="AJ219" s="519"/>
      <c r="AK219" s="519"/>
      <c r="AL219" s="519"/>
      <c r="AM219" s="519"/>
      <c r="AN219" s="519"/>
      <c r="AO219" s="519"/>
      <c r="AP219" s="519"/>
      <c r="AQ219" s="519"/>
    </row>
    <row r="220" spans="1:43" ht="12.75" customHeight="1" x14ac:dyDescent="0.25">
      <c r="A220" s="519"/>
      <c r="B220" s="519"/>
      <c r="C220" s="519"/>
      <c r="D220" s="810"/>
      <c r="E220" s="519"/>
      <c r="F220" s="519"/>
      <c r="G220" s="519"/>
      <c r="H220" s="519"/>
      <c r="I220" s="519"/>
      <c r="J220" s="519"/>
      <c r="K220" s="519"/>
      <c r="L220" s="519"/>
      <c r="M220" s="519"/>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row>
    <row r="221" spans="1:43" ht="12.75" customHeight="1" x14ac:dyDescent="0.25">
      <c r="A221" s="519"/>
      <c r="B221" s="519"/>
      <c r="C221" s="519"/>
      <c r="D221" s="810"/>
      <c r="E221" s="519"/>
      <c r="F221" s="519"/>
      <c r="G221" s="519"/>
      <c r="H221" s="519"/>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519"/>
      <c r="AO221" s="519"/>
      <c r="AP221" s="519"/>
      <c r="AQ221" s="519"/>
    </row>
    <row r="222" spans="1:43" ht="12.75" customHeight="1" x14ac:dyDescent="0.25">
      <c r="A222" s="519"/>
      <c r="B222" s="519"/>
      <c r="C222" s="519"/>
      <c r="D222" s="810"/>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row>
    <row r="223" spans="1:43" ht="12.75" customHeight="1" x14ac:dyDescent="0.25">
      <c r="A223" s="519"/>
      <c r="B223" s="519"/>
      <c r="C223" s="519"/>
      <c r="D223" s="810"/>
      <c r="E223" s="519"/>
      <c r="F223" s="519"/>
      <c r="G223" s="519"/>
      <c r="H223" s="519"/>
      <c r="I223" s="519"/>
      <c r="J223" s="519"/>
      <c r="K223" s="519"/>
      <c r="L223" s="519"/>
      <c r="M223" s="519"/>
      <c r="N223" s="519"/>
      <c r="O223" s="519"/>
      <c r="P223" s="519"/>
      <c r="Q223" s="519"/>
      <c r="R223" s="519"/>
      <c r="S223" s="519"/>
      <c r="T223" s="519"/>
      <c r="U223" s="519"/>
      <c r="V223" s="519"/>
      <c r="W223" s="519"/>
      <c r="X223" s="519"/>
      <c r="Y223" s="519"/>
      <c r="Z223" s="519"/>
      <c r="AA223" s="519"/>
      <c r="AB223" s="519"/>
      <c r="AC223" s="519"/>
      <c r="AD223" s="519"/>
      <c r="AE223" s="519"/>
      <c r="AF223" s="519"/>
      <c r="AG223" s="519"/>
      <c r="AH223" s="519"/>
      <c r="AI223" s="519"/>
      <c r="AJ223" s="519"/>
      <c r="AK223" s="519"/>
      <c r="AL223" s="519"/>
      <c r="AM223" s="519"/>
      <c r="AN223" s="519"/>
      <c r="AO223" s="519"/>
      <c r="AP223" s="519"/>
      <c r="AQ223" s="519"/>
    </row>
    <row r="224" spans="1:43" ht="12.75" customHeight="1" x14ac:dyDescent="0.25">
      <c r="A224" s="519"/>
      <c r="B224" s="519"/>
      <c r="C224" s="519"/>
      <c r="D224" s="810"/>
      <c r="E224" s="519"/>
      <c r="F224" s="519"/>
      <c r="G224" s="519"/>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row>
    <row r="225" spans="1:43" ht="12.75" customHeight="1" x14ac:dyDescent="0.25">
      <c r="A225" s="519"/>
      <c r="B225" s="519"/>
      <c r="C225" s="519"/>
      <c r="D225" s="810"/>
      <c r="E225" s="519"/>
      <c r="F225" s="519"/>
      <c r="G225" s="519"/>
      <c r="H225" s="519"/>
      <c r="I225" s="519"/>
      <c r="J225" s="519"/>
      <c r="K225" s="519"/>
      <c r="L225" s="519"/>
      <c r="M225" s="519"/>
      <c r="N225" s="519"/>
      <c r="O225" s="519"/>
      <c r="P225" s="519"/>
      <c r="Q225" s="519"/>
      <c r="R225" s="519"/>
      <c r="S225" s="519"/>
      <c r="T225" s="519"/>
      <c r="U225" s="519"/>
      <c r="V225" s="519"/>
      <c r="W225" s="519"/>
      <c r="X225" s="519"/>
      <c r="Y225" s="519"/>
      <c r="Z225" s="519"/>
      <c r="AA225" s="519"/>
      <c r="AB225" s="519"/>
      <c r="AC225" s="519"/>
      <c r="AD225" s="519"/>
      <c r="AE225" s="519"/>
      <c r="AF225" s="519"/>
      <c r="AG225" s="519"/>
      <c r="AH225" s="519"/>
      <c r="AI225" s="519"/>
      <c r="AJ225" s="519"/>
      <c r="AK225" s="519"/>
      <c r="AL225" s="519"/>
      <c r="AM225" s="519"/>
      <c r="AN225" s="519"/>
      <c r="AO225" s="519"/>
      <c r="AP225" s="519"/>
      <c r="AQ225" s="519"/>
    </row>
    <row r="226" spans="1:43" ht="12.75" customHeight="1" x14ac:dyDescent="0.25">
      <c r="A226" s="519"/>
      <c r="B226" s="519"/>
      <c r="C226" s="519"/>
      <c r="D226" s="810"/>
      <c r="E226" s="519"/>
      <c r="F226" s="519"/>
      <c r="G226" s="519"/>
      <c r="H226" s="519"/>
      <c r="I226" s="519"/>
      <c r="J226" s="519"/>
      <c r="K226" s="519"/>
      <c r="L226" s="519"/>
      <c r="M226" s="519"/>
      <c r="N226" s="519"/>
      <c r="O226" s="519"/>
      <c r="P226" s="519"/>
      <c r="Q226" s="519"/>
      <c r="R226" s="519"/>
      <c r="S226" s="519"/>
      <c r="T226" s="519"/>
      <c r="U226" s="519"/>
      <c r="V226" s="519"/>
      <c r="W226" s="519"/>
      <c r="X226" s="519"/>
      <c r="Y226" s="519"/>
      <c r="Z226" s="519"/>
      <c r="AA226" s="519"/>
      <c r="AB226" s="519"/>
      <c r="AC226" s="519"/>
      <c r="AD226" s="519"/>
      <c r="AE226" s="519"/>
      <c r="AF226" s="519"/>
      <c r="AG226" s="519"/>
      <c r="AH226" s="519"/>
      <c r="AI226" s="519"/>
      <c r="AJ226" s="519"/>
      <c r="AK226" s="519"/>
      <c r="AL226" s="519"/>
      <c r="AM226" s="519"/>
      <c r="AN226" s="519"/>
      <c r="AO226" s="519"/>
      <c r="AP226" s="519"/>
      <c r="AQ226" s="519"/>
    </row>
    <row r="227" spans="1:43" ht="12.75" customHeight="1" x14ac:dyDescent="0.25">
      <c r="A227" s="519"/>
      <c r="B227" s="519"/>
      <c r="C227" s="519"/>
      <c r="D227" s="810"/>
      <c r="E227" s="519"/>
      <c r="F227" s="519"/>
      <c r="G227" s="519"/>
      <c r="H227" s="519"/>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519"/>
      <c r="AO227" s="519"/>
      <c r="AP227" s="519"/>
      <c r="AQ227" s="519"/>
    </row>
    <row r="228" spans="1:43" ht="12.75" customHeight="1" x14ac:dyDescent="0.25">
      <c r="A228" s="519"/>
      <c r="B228" s="519"/>
      <c r="C228" s="519"/>
      <c r="D228" s="810"/>
      <c r="E228" s="519"/>
      <c r="F228" s="519"/>
      <c r="G228" s="519"/>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row>
    <row r="229" spans="1:43" ht="12.75" customHeight="1" x14ac:dyDescent="0.25">
      <c r="A229" s="519"/>
      <c r="B229" s="519"/>
      <c r="C229" s="519"/>
      <c r="D229" s="810"/>
      <c r="E229" s="519"/>
      <c r="F229" s="519"/>
      <c r="G229" s="519"/>
      <c r="H229" s="519"/>
      <c r="I229" s="519"/>
      <c r="J229" s="519"/>
      <c r="K229" s="519"/>
      <c r="L229" s="519"/>
      <c r="M229" s="519"/>
      <c r="N229" s="519"/>
      <c r="O229" s="519"/>
      <c r="P229" s="519"/>
      <c r="Q229" s="519"/>
      <c r="R229" s="519"/>
      <c r="S229" s="519"/>
      <c r="T229" s="519"/>
      <c r="U229" s="519"/>
      <c r="V229" s="519"/>
      <c r="W229" s="519"/>
      <c r="X229" s="519"/>
      <c r="Y229" s="519"/>
      <c r="Z229" s="519"/>
      <c r="AA229" s="519"/>
      <c r="AB229" s="519"/>
      <c r="AC229" s="519"/>
      <c r="AD229" s="519"/>
      <c r="AE229" s="519"/>
      <c r="AF229" s="519"/>
      <c r="AG229" s="519"/>
      <c r="AH229" s="519"/>
      <c r="AI229" s="519"/>
      <c r="AJ229" s="519"/>
      <c r="AK229" s="519"/>
      <c r="AL229" s="519"/>
      <c r="AM229" s="519"/>
      <c r="AN229" s="519"/>
      <c r="AO229" s="519"/>
      <c r="AP229" s="519"/>
      <c r="AQ229" s="519"/>
    </row>
    <row r="230" spans="1:43" ht="12.75" customHeight="1" x14ac:dyDescent="0.25">
      <c r="A230" s="519"/>
      <c r="B230" s="519"/>
      <c r="C230" s="519"/>
      <c r="D230" s="810"/>
      <c r="E230" s="519"/>
      <c r="F230" s="519"/>
      <c r="G230" s="519"/>
      <c r="H230" s="519"/>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519"/>
      <c r="AO230" s="519"/>
      <c r="AP230" s="519"/>
      <c r="AQ230" s="519"/>
    </row>
    <row r="231" spans="1:43" ht="12.75" customHeight="1" x14ac:dyDescent="0.25">
      <c r="A231" s="519"/>
      <c r="B231" s="519"/>
      <c r="C231" s="519"/>
      <c r="D231" s="810"/>
      <c r="E231" s="519"/>
      <c r="F231" s="519"/>
      <c r="G231" s="519"/>
      <c r="H231" s="519"/>
      <c r="I231" s="519"/>
      <c r="J231" s="519"/>
      <c r="K231" s="519"/>
      <c r="L231" s="519"/>
      <c r="M231" s="519"/>
      <c r="N231" s="519"/>
      <c r="O231" s="519"/>
      <c r="P231" s="519"/>
      <c r="Q231" s="519"/>
      <c r="R231" s="519"/>
      <c r="S231" s="519"/>
      <c r="T231" s="519"/>
      <c r="U231" s="519"/>
      <c r="V231" s="519"/>
      <c r="W231" s="519"/>
      <c r="X231" s="519"/>
      <c r="Y231" s="519"/>
      <c r="Z231" s="519"/>
      <c r="AA231" s="519"/>
      <c r="AB231" s="519"/>
      <c r="AC231" s="519"/>
      <c r="AD231" s="519"/>
      <c r="AE231" s="519"/>
      <c r="AF231" s="519"/>
      <c r="AG231" s="519"/>
      <c r="AH231" s="519"/>
      <c r="AI231" s="519"/>
      <c r="AJ231" s="519"/>
      <c r="AK231" s="519"/>
      <c r="AL231" s="519"/>
      <c r="AM231" s="519"/>
      <c r="AN231" s="519"/>
      <c r="AO231" s="519"/>
      <c r="AP231" s="519"/>
      <c r="AQ231" s="519"/>
    </row>
    <row r="232" spans="1:43" ht="12.75" customHeight="1" x14ac:dyDescent="0.25">
      <c r="A232" s="519"/>
      <c r="B232" s="519"/>
      <c r="C232" s="519"/>
      <c r="D232" s="810"/>
      <c r="E232" s="519"/>
      <c r="F232" s="519"/>
      <c r="G232" s="519"/>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row>
    <row r="233" spans="1:43" ht="12.75" customHeight="1" x14ac:dyDescent="0.25">
      <c r="A233" s="519"/>
      <c r="B233" s="519"/>
      <c r="C233" s="519"/>
      <c r="D233" s="810"/>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row>
    <row r="234" spans="1:43" ht="12.75" customHeight="1" x14ac:dyDescent="0.25">
      <c r="A234" s="519"/>
      <c r="B234" s="519"/>
      <c r="C234" s="519"/>
      <c r="D234" s="810"/>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row>
    <row r="235" spans="1:43" ht="12.75" customHeight="1" x14ac:dyDescent="0.25">
      <c r="A235" s="519"/>
      <c r="B235" s="519"/>
      <c r="C235" s="519"/>
      <c r="D235" s="810"/>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row>
    <row r="236" spans="1:43" ht="12.75" customHeight="1" x14ac:dyDescent="0.25">
      <c r="A236" s="519"/>
      <c r="B236" s="519"/>
      <c r="C236" s="519"/>
      <c r="D236" s="810"/>
      <c r="E236" s="519"/>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row>
    <row r="237" spans="1:43" ht="12.75" customHeight="1" x14ac:dyDescent="0.25">
      <c r="A237" s="519"/>
      <c r="B237" s="519"/>
      <c r="C237" s="519"/>
      <c r="D237" s="810"/>
      <c r="E237" s="519"/>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row>
    <row r="238" spans="1:43" ht="12.75" customHeight="1" x14ac:dyDescent="0.25">
      <c r="A238" s="519"/>
      <c r="B238" s="519"/>
      <c r="C238" s="519"/>
      <c r="D238" s="810"/>
      <c r="E238" s="519"/>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row>
    <row r="239" spans="1:43" ht="12.75" customHeight="1" x14ac:dyDescent="0.25">
      <c r="A239" s="519"/>
      <c r="B239" s="519"/>
      <c r="C239" s="519"/>
      <c r="D239" s="810"/>
      <c r="E239" s="519"/>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row>
    <row r="240" spans="1:43" ht="12.75" customHeight="1" x14ac:dyDescent="0.25">
      <c r="A240" s="519"/>
      <c r="B240" s="519"/>
      <c r="C240" s="519"/>
      <c r="D240" s="810"/>
      <c r="E240" s="519"/>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row>
    <row r="241" spans="1:43" ht="12.75" customHeight="1" x14ac:dyDescent="0.25">
      <c r="A241" s="519"/>
      <c r="B241" s="519"/>
      <c r="C241" s="519"/>
      <c r="D241" s="810"/>
      <c r="E241" s="519"/>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row>
    <row r="242" spans="1:43" ht="12.75" customHeight="1" x14ac:dyDescent="0.25">
      <c r="A242" s="519"/>
      <c r="B242" s="519"/>
      <c r="C242" s="519"/>
      <c r="D242" s="810"/>
      <c r="E242" s="519"/>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row>
    <row r="243" spans="1:43" ht="12.75" customHeight="1" x14ac:dyDescent="0.25">
      <c r="A243" s="519"/>
      <c r="B243" s="519"/>
      <c r="C243" s="519"/>
      <c r="D243" s="810"/>
      <c r="E243" s="519"/>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row>
    <row r="244" spans="1:43" ht="12.75" customHeight="1" x14ac:dyDescent="0.25">
      <c r="A244" s="519"/>
      <c r="B244" s="519"/>
      <c r="C244" s="519"/>
      <c r="D244" s="810"/>
      <c r="E244" s="519"/>
      <c r="F244" s="519"/>
      <c r="G244" s="519"/>
      <c r="H244" s="519"/>
      <c r="I244" s="519"/>
      <c r="J244" s="519"/>
      <c r="K244" s="519"/>
      <c r="L244" s="519"/>
      <c r="M244" s="519"/>
      <c r="N244" s="519"/>
      <c r="O244" s="519"/>
      <c r="P244" s="519"/>
      <c r="Q244" s="519"/>
      <c r="R244" s="519"/>
      <c r="S244" s="519"/>
      <c r="T244" s="519"/>
      <c r="U244" s="519"/>
      <c r="V244" s="519"/>
      <c r="W244" s="519"/>
      <c r="X244" s="519"/>
      <c r="Y244" s="519"/>
      <c r="Z244" s="519"/>
      <c r="AA244" s="519"/>
      <c r="AB244" s="519"/>
      <c r="AC244" s="519"/>
      <c r="AD244" s="519"/>
      <c r="AE244" s="519"/>
      <c r="AF244" s="519"/>
      <c r="AG244" s="519"/>
      <c r="AH244" s="519"/>
      <c r="AI244" s="519"/>
      <c r="AJ244" s="519"/>
      <c r="AK244" s="519"/>
      <c r="AL244" s="519"/>
      <c r="AM244" s="519"/>
      <c r="AN244" s="519"/>
      <c r="AO244" s="519"/>
      <c r="AP244" s="519"/>
      <c r="AQ244" s="519"/>
    </row>
    <row r="245" spans="1:43" ht="12.75" customHeight="1" x14ac:dyDescent="0.25">
      <c r="A245" s="519"/>
      <c r="B245" s="519"/>
      <c r="C245" s="519"/>
      <c r="D245" s="810"/>
      <c r="E245" s="519"/>
      <c r="F245" s="519"/>
      <c r="G245" s="519"/>
      <c r="H245" s="519"/>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519"/>
      <c r="AO245" s="519"/>
      <c r="AP245" s="519"/>
      <c r="AQ245" s="519"/>
    </row>
    <row r="246" spans="1:43" ht="12.75" customHeight="1" x14ac:dyDescent="0.25">
      <c r="A246" s="519"/>
      <c r="B246" s="519"/>
      <c r="C246" s="519"/>
      <c r="D246" s="810"/>
      <c r="E246" s="519"/>
      <c r="F246" s="519"/>
      <c r="G246" s="519"/>
      <c r="H246" s="519"/>
      <c r="I246" s="519"/>
      <c r="J246" s="519"/>
      <c r="K246" s="519"/>
      <c r="L246" s="519"/>
      <c r="M246" s="519"/>
      <c r="N246" s="519"/>
      <c r="O246" s="519"/>
      <c r="P246" s="519"/>
      <c r="Q246" s="519"/>
      <c r="R246" s="519"/>
      <c r="S246" s="519"/>
      <c r="T246" s="519"/>
      <c r="U246" s="519"/>
      <c r="V246" s="519"/>
      <c r="W246" s="519"/>
      <c r="X246" s="519"/>
      <c r="Y246" s="519"/>
      <c r="Z246" s="519"/>
      <c r="AA246" s="519"/>
      <c r="AB246" s="519"/>
      <c r="AC246" s="519"/>
      <c r="AD246" s="519"/>
      <c r="AE246" s="519"/>
      <c r="AF246" s="519"/>
      <c r="AG246" s="519"/>
      <c r="AH246" s="519"/>
      <c r="AI246" s="519"/>
      <c r="AJ246" s="519"/>
      <c r="AK246" s="519"/>
      <c r="AL246" s="519"/>
      <c r="AM246" s="519"/>
      <c r="AN246" s="519"/>
      <c r="AO246" s="519"/>
      <c r="AP246" s="519"/>
      <c r="AQ246" s="519"/>
    </row>
    <row r="247" spans="1:43" ht="12.75" customHeight="1" x14ac:dyDescent="0.25">
      <c r="A247" s="519"/>
      <c r="B247" s="519"/>
      <c r="C247" s="519"/>
      <c r="D247" s="810"/>
      <c r="E247" s="519"/>
      <c r="F247" s="519"/>
      <c r="G247" s="519"/>
      <c r="H247" s="519"/>
      <c r="I247" s="519"/>
      <c r="J247" s="519"/>
      <c r="K247" s="519"/>
      <c r="L247" s="519"/>
      <c r="M247" s="519"/>
      <c r="N247" s="519"/>
      <c r="O247" s="519"/>
      <c r="P247" s="519"/>
      <c r="Q247" s="519"/>
      <c r="R247" s="519"/>
      <c r="S247" s="519"/>
      <c r="T247" s="519"/>
      <c r="U247" s="519"/>
      <c r="V247" s="519"/>
      <c r="W247" s="519"/>
      <c r="X247" s="519"/>
      <c r="Y247" s="519"/>
      <c r="Z247" s="519"/>
      <c r="AA247" s="519"/>
      <c r="AB247" s="519"/>
      <c r="AC247" s="519"/>
      <c r="AD247" s="519"/>
      <c r="AE247" s="519"/>
      <c r="AF247" s="519"/>
      <c r="AG247" s="519"/>
      <c r="AH247" s="519"/>
      <c r="AI247" s="519"/>
      <c r="AJ247" s="519"/>
      <c r="AK247" s="519"/>
      <c r="AL247" s="519"/>
      <c r="AM247" s="519"/>
      <c r="AN247" s="519"/>
      <c r="AO247" s="519"/>
      <c r="AP247" s="519"/>
      <c r="AQ247" s="519"/>
    </row>
    <row r="248" spans="1:43" ht="12.75" customHeight="1" x14ac:dyDescent="0.25">
      <c r="A248" s="519"/>
      <c r="B248" s="519"/>
      <c r="C248" s="519"/>
      <c r="D248" s="810"/>
      <c r="E248" s="519"/>
      <c r="F248" s="519"/>
      <c r="G248" s="519"/>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row>
    <row r="249" spans="1:43" ht="12.75" customHeight="1" x14ac:dyDescent="0.25">
      <c r="A249" s="519"/>
      <c r="B249" s="519"/>
      <c r="C249" s="519"/>
      <c r="D249" s="810"/>
      <c r="E249" s="519"/>
      <c r="F249" s="519"/>
      <c r="G249" s="519"/>
      <c r="H249" s="519"/>
      <c r="I249" s="519"/>
      <c r="J249" s="519"/>
      <c r="K249" s="519"/>
      <c r="L249" s="519"/>
      <c r="M249" s="519"/>
      <c r="N249" s="519"/>
      <c r="O249" s="519"/>
      <c r="P249" s="519"/>
      <c r="Q249" s="519"/>
      <c r="R249" s="519"/>
      <c r="S249" s="519"/>
      <c r="T249" s="519"/>
      <c r="U249" s="519"/>
      <c r="V249" s="519"/>
      <c r="W249" s="519"/>
      <c r="X249" s="519"/>
      <c r="Y249" s="519"/>
      <c r="Z249" s="519"/>
      <c r="AA249" s="519"/>
      <c r="AB249" s="519"/>
      <c r="AC249" s="519"/>
      <c r="AD249" s="519"/>
      <c r="AE249" s="519"/>
      <c r="AF249" s="519"/>
      <c r="AG249" s="519"/>
      <c r="AH249" s="519"/>
      <c r="AI249" s="519"/>
      <c r="AJ249" s="519"/>
      <c r="AK249" s="519"/>
      <c r="AL249" s="519"/>
      <c r="AM249" s="519"/>
      <c r="AN249" s="519"/>
      <c r="AO249" s="519"/>
      <c r="AP249" s="519"/>
      <c r="AQ249" s="519"/>
    </row>
    <row r="250" spans="1:43" ht="12.75" customHeight="1" x14ac:dyDescent="0.25">
      <c r="A250" s="519"/>
      <c r="B250" s="519"/>
      <c r="C250" s="519"/>
      <c r="D250" s="810"/>
      <c r="E250" s="519"/>
      <c r="F250" s="519"/>
      <c r="G250" s="519"/>
      <c r="H250" s="519"/>
      <c r="I250" s="519"/>
      <c r="J250" s="519"/>
      <c r="K250" s="519"/>
      <c r="L250" s="519"/>
      <c r="M250" s="519"/>
      <c r="N250" s="519"/>
      <c r="O250" s="519"/>
      <c r="P250" s="519"/>
      <c r="Q250" s="519"/>
      <c r="R250" s="519"/>
      <c r="S250" s="519"/>
      <c r="T250" s="519"/>
      <c r="U250" s="519"/>
      <c r="V250" s="519"/>
      <c r="W250" s="519"/>
      <c r="X250" s="519"/>
      <c r="Y250" s="519"/>
      <c r="Z250" s="519"/>
      <c r="AA250" s="519"/>
      <c r="AB250" s="519"/>
      <c r="AC250" s="519"/>
      <c r="AD250" s="519"/>
      <c r="AE250" s="519"/>
      <c r="AF250" s="519"/>
      <c r="AG250" s="519"/>
      <c r="AH250" s="519"/>
      <c r="AI250" s="519"/>
      <c r="AJ250" s="519"/>
      <c r="AK250" s="519"/>
      <c r="AL250" s="519"/>
      <c r="AM250" s="519"/>
      <c r="AN250" s="519"/>
      <c r="AO250" s="519"/>
      <c r="AP250" s="519"/>
      <c r="AQ250" s="519"/>
    </row>
    <row r="251" spans="1:43" ht="12.75" customHeight="1" x14ac:dyDescent="0.25">
      <c r="A251" s="519"/>
      <c r="B251" s="519"/>
      <c r="C251" s="519"/>
      <c r="D251" s="810"/>
      <c r="E251" s="519"/>
      <c r="F251" s="519"/>
      <c r="G251" s="519"/>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519"/>
      <c r="AO251" s="519"/>
      <c r="AP251" s="519"/>
      <c r="AQ251" s="519"/>
    </row>
    <row r="252" spans="1:43" ht="12.75" customHeight="1" x14ac:dyDescent="0.25">
      <c r="A252" s="519"/>
      <c r="B252" s="519"/>
      <c r="C252" s="519"/>
      <c r="D252" s="810"/>
      <c r="E252" s="519"/>
      <c r="F252" s="519"/>
      <c r="G252" s="519"/>
      <c r="H252" s="519"/>
      <c r="I252" s="519"/>
      <c r="J252" s="519"/>
      <c r="K252" s="519"/>
      <c r="L252" s="519"/>
      <c r="M252" s="519"/>
      <c r="N252" s="519"/>
      <c r="O252" s="519"/>
      <c r="P252" s="519"/>
      <c r="Q252" s="519"/>
      <c r="R252" s="519"/>
      <c r="S252" s="519"/>
      <c r="T252" s="519"/>
      <c r="U252" s="519"/>
      <c r="V252" s="519"/>
      <c r="W252" s="519"/>
      <c r="X252" s="519"/>
      <c r="Y252" s="519"/>
      <c r="Z252" s="519"/>
      <c r="AA252" s="519"/>
      <c r="AB252" s="519"/>
      <c r="AC252" s="519"/>
      <c r="AD252" s="519"/>
      <c r="AE252" s="519"/>
      <c r="AF252" s="519"/>
      <c r="AG252" s="519"/>
      <c r="AH252" s="519"/>
      <c r="AI252" s="519"/>
      <c r="AJ252" s="519"/>
      <c r="AK252" s="519"/>
      <c r="AL252" s="519"/>
      <c r="AM252" s="519"/>
      <c r="AN252" s="519"/>
      <c r="AO252" s="519"/>
      <c r="AP252" s="519"/>
      <c r="AQ252" s="519"/>
    </row>
    <row r="253" spans="1:43" ht="12.75" customHeight="1" x14ac:dyDescent="0.25">
      <c r="A253" s="519"/>
      <c r="B253" s="519"/>
      <c r="C253" s="519"/>
      <c r="D253" s="810"/>
      <c r="E253" s="519"/>
      <c r="F253" s="519"/>
      <c r="G253" s="519"/>
      <c r="H253" s="519"/>
      <c r="I253" s="519"/>
      <c r="J253" s="519"/>
      <c r="K253" s="519"/>
      <c r="L253" s="519"/>
      <c r="M253" s="519"/>
      <c r="N253" s="519"/>
      <c r="O253" s="519"/>
      <c r="P253" s="519"/>
      <c r="Q253" s="519"/>
      <c r="R253" s="519"/>
      <c r="S253" s="519"/>
      <c r="T253" s="519"/>
      <c r="U253" s="519"/>
      <c r="V253" s="519"/>
      <c r="W253" s="519"/>
      <c r="X253" s="519"/>
      <c r="Y253" s="519"/>
      <c r="Z253" s="519"/>
      <c r="AA253" s="519"/>
      <c r="AB253" s="519"/>
      <c r="AC253" s="519"/>
      <c r="AD253" s="519"/>
      <c r="AE253" s="519"/>
      <c r="AF253" s="519"/>
      <c r="AG253" s="519"/>
      <c r="AH253" s="519"/>
      <c r="AI253" s="519"/>
      <c r="AJ253" s="519"/>
      <c r="AK253" s="519"/>
      <c r="AL253" s="519"/>
      <c r="AM253" s="519"/>
      <c r="AN253" s="519"/>
      <c r="AO253" s="519"/>
      <c r="AP253" s="519"/>
      <c r="AQ253" s="519"/>
    </row>
    <row r="254" spans="1:43" ht="12.75" customHeight="1" x14ac:dyDescent="0.25">
      <c r="A254" s="519"/>
      <c r="B254" s="519"/>
      <c r="C254" s="519"/>
      <c r="D254" s="810"/>
      <c r="E254" s="519"/>
      <c r="F254" s="519"/>
      <c r="G254" s="519"/>
      <c r="H254" s="519"/>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519"/>
      <c r="AO254" s="519"/>
      <c r="AP254" s="519"/>
      <c r="AQ254" s="519"/>
    </row>
    <row r="255" spans="1:43" ht="12.75" customHeight="1" x14ac:dyDescent="0.25">
      <c r="A255" s="519"/>
      <c r="B255" s="519"/>
      <c r="C255" s="519"/>
      <c r="D255" s="810"/>
      <c r="E255" s="519"/>
      <c r="F255" s="519"/>
      <c r="G255" s="519"/>
      <c r="H255" s="519"/>
      <c r="I255" s="519"/>
      <c r="J255" s="519"/>
      <c r="K255" s="519"/>
      <c r="L255" s="519"/>
      <c r="M255" s="519"/>
      <c r="N255" s="519"/>
      <c r="O255" s="519"/>
      <c r="P255" s="519"/>
      <c r="Q255" s="519"/>
      <c r="R255" s="519"/>
      <c r="S255" s="519"/>
      <c r="T255" s="519"/>
      <c r="U255" s="519"/>
      <c r="V255" s="519"/>
      <c r="W255" s="519"/>
      <c r="X255" s="519"/>
      <c r="Y255" s="519"/>
      <c r="Z255" s="519"/>
      <c r="AA255" s="519"/>
      <c r="AB255" s="519"/>
      <c r="AC255" s="519"/>
      <c r="AD255" s="519"/>
      <c r="AE255" s="519"/>
      <c r="AF255" s="519"/>
      <c r="AG255" s="519"/>
      <c r="AH255" s="519"/>
      <c r="AI255" s="519"/>
      <c r="AJ255" s="519"/>
      <c r="AK255" s="519"/>
      <c r="AL255" s="519"/>
      <c r="AM255" s="519"/>
      <c r="AN255" s="519"/>
      <c r="AO255" s="519"/>
      <c r="AP255" s="519"/>
      <c r="AQ255" s="519"/>
    </row>
    <row r="256" spans="1:43" ht="12.75" customHeight="1" x14ac:dyDescent="0.25">
      <c r="A256" s="519"/>
      <c r="B256" s="519"/>
      <c r="C256" s="519"/>
      <c r="D256" s="810"/>
      <c r="E256" s="519"/>
      <c r="F256" s="519"/>
      <c r="G256" s="519"/>
      <c r="H256" s="519"/>
      <c r="I256" s="519"/>
      <c r="J256" s="519"/>
      <c r="K256" s="519"/>
      <c r="L256" s="519"/>
      <c r="M256" s="519"/>
      <c r="N256" s="519"/>
      <c r="O256" s="519"/>
      <c r="P256" s="519"/>
      <c r="Q256" s="519"/>
      <c r="R256" s="519"/>
      <c r="S256" s="519"/>
      <c r="T256" s="519"/>
      <c r="U256" s="519"/>
      <c r="V256" s="519"/>
      <c r="W256" s="519"/>
      <c r="X256" s="519"/>
      <c r="Y256" s="519"/>
      <c r="Z256" s="519"/>
      <c r="AA256" s="519"/>
      <c r="AB256" s="519"/>
      <c r="AC256" s="519"/>
      <c r="AD256" s="519"/>
      <c r="AE256" s="519"/>
      <c r="AF256" s="519"/>
      <c r="AG256" s="519"/>
      <c r="AH256" s="519"/>
      <c r="AI256" s="519"/>
      <c r="AJ256" s="519"/>
      <c r="AK256" s="519"/>
      <c r="AL256" s="519"/>
      <c r="AM256" s="519"/>
      <c r="AN256" s="519"/>
      <c r="AO256" s="519"/>
      <c r="AP256" s="519"/>
      <c r="AQ256" s="519"/>
    </row>
    <row r="257" spans="1:43" ht="12.75" customHeight="1" x14ac:dyDescent="0.25">
      <c r="A257" s="519"/>
      <c r="B257" s="519"/>
      <c r="C257" s="519"/>
      <c r="D257" s="810"/>
      <c r="E257" s="519"/>
      <c r="F257" s="519"/>
      <c r="G257" s="519"/>
      <c r="H257" s="519"/>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519"/>
      <c r="AO257" s="519"/>
      <c r="AP257" s="519"/>
      <c r="AQ257" s="519"/>
    </row>
    <row r="258" spans="1:43" ht="12.75" customHeight="1" x14ac:dyDescent="0.25">
      <c r="A258" s="519"/>
      <c r="B258" s="519"/>
      <c r="C258" s="519"/>
      <c r="D258" s="810"/>
      <c r="E258" s="519"/>
      <c r="F258" s="519"/>
      <c r="G258" s="519"/>
      <c r="H258" s="519"/>
      <c r="I258" s="519"/>
      <c r="J258" s="519"/>
      <c r="K258" s="519"/>
      <c r="L258" s="519"/>
      <c r="M258" s="519"/>
      <c r="N258" s="519"/>
      <c r="O258" s="519"/>
      <c r="P258" s="519"/>
      <c r="Q258" s="519"/>
      <c r="R258" s="519"/>
      <c r="S258" s="519"/>
      <c r="T258" s="519"/>
      <c r="U258" s="519"/>
      <c r="V258" s="519"/>
      <c r="W258" s="519"/>
      <c r="X258" s="519"/>
      <c r="Y258" s="519"/>
      <c r="Z258" s="519"/>
      <c r="AA258" s="519"/>
      <c r="AB258" s="519"/>
      <c r="AC258" s="519"/>
      <c r="AD258" s="519"/>
      <c r="AE258" s="519"/>
      <c r="AF258" s="519"/>
      <c r="AG258" s="519"/>
      <c r="AH258" s="519"/>
      <c r="AI258" s="519"/>
      <c r="AJ258" s="519"/>
      <c r="AK258" s="519"/>
      <c r="AL258" s="519"/>
      <c r="AM258" s="519"/>
      <c r="AN258" s="519"/>
      <c r="AO258" s="519"/>
      <c r="AP258" s="519"/>
      <c r="AQ258" s="519"/>
    </row>
    <row r="259" spans="1:43" ht="12.75" customHeight="1" x14ac:dyDescent="0.25">
      <c r="A259" s="519"/>
      <c r="B259" s="519"/>
      <c r="C259" s="519"/>
      <c r="D259" s="810"/>
      <c r="E259" s="519"/>
      <c r="F259" s="519"/>
      <c r="G259" s="519"/>
      <c r="H259" s="519"/>
      <c r="I259" s="519"/>
      <c r="J259" s="519"/>
      <c r="K259" s="519"/>
      <c r="L259" s="519"/>
      <c r="M259" s="519"/>
      <c r="N259" s="519"/>
      <c r="O259" s="519"/>
      <c r="P259" s="519"/>
      <c r="Q259" s="519"/>
      <c r="R259" s="519"/>
      <c r="S259" s="519"/>
      <c r="T259" s="519"/>
      <c r="U259" s="519"/>
      <c r="V259" s="519"/>
      <c r="W259" s="519"/>
      <c r="X259" s="519"/>
      <c r="Y259" s="519"/>
      <c r="Z259" s="519"/>
      <c r="AA259" s="519"/>
      <c r="AB259" s="519"/>
      <c r="AC259" s="519"/>
      <c r="AD259" s="519"/>
      <c r="AE259" s="519"/>
      <c r="AF259" s="519"/>
      <c r="AG259" s="519"/>
      <c r="AH259" s="519"/>
      <c r="AI259" s="519"/>
      <c r="AJ259" s="519"/>
      <c r="AK259" s="519"/>
      <c r="AL259" s="519"/>
      <c r="AM259" s="519"/>
      <c r="AN259" s="519"/>
      <c r="AO259" s="519"/>
      <c r="AP259" s="519"/>
      <c r="AQ259" s="519"/>
    </row>
    <row r="260" spans="1:43" ht="12.75" customHeight="1" x14ac:dyDescent="0.25">
      <c r="A260" s="519"/>
      <c r="B260" s="519"/>
      <c r="C260" s="519"/>
      <c r="D260" s="810"/>
      <c r="E260" s="519"/>
      <c r="F260" s="519"/>
      <c r="G260" s="519"/>
      <c r="H260" s="519"/>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519"/>
      <c r="AO260" s="519"/>
      <c r="AP260" s="519"/>
      <c r="AQ260" s="519"/>
    </row>
    <row r="261" spans="1:43" ht="12.75" customHeight="1" x14ac:dyDescent="0.25">
      <c r="A261" s="519"/>
      <c r="B261" s="519"/>
      <c r="C261" s="519"/>
      <c r="D261" s="810"/>
      <c r="E261" s="519"/>
      <c r="F261" s="519"/>
      <c r="G261" s="519"/>
      <c r="H261" s="519"/>
      <c r="I261" s="519"/>
      <c r="J261" s="519"/>
      <c r="K261" s="519"/>
      <c r="L261" s="519"/>
      <c r="M261" s="519"/>
      <c r="N261" s="519"/>
      <c r="O261" s="519"/>
      <c r="P261" s="519"/>
      <c r="Q261" s="519"/>
      <c r="R261" s="519"/>
      <c r="S261" s="519"/>
      <c r="T261" s="519"/>
      <c r="U261" s="519"/>
      <c r="V261" s="519"/>
      <c r="W261" s="519"/>
      <c r="X261" s="519"/>
      <c r="Y261" s="519"/>
      <c r="Z261" s="519"/>
      <c r="AA261" s="519"/>
      <c r="AB261" s="519"/>
      <c r="AC261" s="519"/>
      <c r="AD261" s="519"/>
      <c r="AE261" s="519"/>
      <c r="AF261" s="519"/>
      <c r="AG261" s="519"/>
      <c r="AH261" s="519"/>
      <c r="AI261" s="519"/>
      <c r="AJ261" s="519"/>
      <c r="AK261" s="519"/>
      <c r="AL261" s="519"/>
      <c r="AM261" s="519"/>
      <c r="AN261" s="519"/>
      <c r="AO261" s="519"/>
      <c r="AP261" s="519"/>
      <c r="AQ261" s="519"/>
    </row>
    <row r="262" spans="1:43" ht="12.75" customHeight="1" x14ac:dyDescent="0.25">
      <c r="A262" s="519"/>
      <c r="B262" s="519"/>
      <c r="C262" s="519"/>
      <c r="D262" s="810"/>
      <c r="E262" s="519"/>
      <c r="F262" s="519"/>
      <c r="G262" s="519"/>
      <c r="H262" s="519"/>
      <c r="I262" s="519"/>
      <c r="J262" s="519"/>
      <c r="K262" s="519"/>
      <c r="L262" s="519"/>
      <c r="M262" s="519"/>
      <c r="N262" s="519"/>
      <c r="O262" s="519"/>
      <c r="P262" s="519"/>
      <c r="Q262" s="519"/>
      <c r="R262" s="519"/>
      <c r="S262" s="519"/>
      <c r="T262" s="519"/>
      <c r="U262" s="519"/>
      <c r="V262" s="519"/>
      <c r="W262" s="519"/>
      <c r="X262" s="519"/>
      <c r="Y262" s="519"/>
      <c r="Z262" s="519"/>
      <c r="AA262" s="519"/>
      <c r="AB262" s="519"/>
      <c r="AC262" s="519"/>
      <c r="AD262" s="519"/>
      <c r="AE262" s="519"/>
      <c r="AF262" s="519"/>
      <c r="AG262" s="519"/>
      <c r="AH262" s="519"/>
      <c r="AI262" s="519"/>
      <c r="AJ262" s="519"/>
      <c r="AK262" s="519"/>
      <c r="AL262" s="519"/>
      <c r="AM262" s="519"/>
      <c r="AN262" s="519"/>
      <c r="AO262" s="519"/>
      <c r="AP262" s="519"/>
      <c r="AQ262" s="519"/>
    </row>
    <row r="263" spans="1:43" ht="12.75" customHeight="1" x14ac:dyDescent="0.25">
      <c r="A263" s="519"/>
      <c r="B263" s="519"/>
      <c r="C263" s="519"/>
      <c r="D263" s="810"/>
      <c r="E263" s="519"/>
      <c r="F263" s="519"/>
      <c r="G263" s="519"/>
      <c r="H263" s="519"/>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519"/>
      <c r="AO263" s="519"/>
      <c r="AP263" s="519"/>
      <c r="AQ263" s="519"/>
    </row>
    <row r="264" spans="1:43" ht="12.75" customHeight="1" x14ac:dyDescent="0.25">
      <c r="A264" s="519"/>
      <c r="B264" s="519"/>
      <c r="C264" s="519"/>
      <c r="D264" s="810"/>
      <c r="E264" s="519"/>
      <c r="F264" s="519"/>
      <c r="G264" s="519"/>
      <c r="H264" s="519"/>
      <c r="I264" s="519"/>
      <c r="J264" s="519"/>
      <c r="K264" s="519"/>
      <c r="L264" s="519"/>
      <c r="M264" s="519"/>
      <c r="N264" s="519"/>
      <c r="O264" s="519"/>
      <c r="P264" s="519"/>
      <c r="Q264" s="519"/>
      <c r="R264" s="519"/>
      <c r="S264" s="519"/>
      <c r="T264" s="519"/>
      <c r="U264" s="519"/>
      <c r="V264" s="519"/>
      <c r="W264" s="519"/>
      <c r="X264" s="519"/>
      <c r="Y264" s="519"/>
      <c r="Z264" s="519"/>
      <c r="AA264" s="519"/>
      <c r="AB264" s="519"/>
      <c r="AC264" s="519"/>
      <c r="AD264" s="519"/>
      <c r="AE264" s="519"/>
      <c r="AF264" s="519"/>
      <c r="AG264" s="519"/>
      <c r="AH264" s="519"/>
      <c r="AI264" s="519"/>
      <c r="AJ264" s="519"/>
      <c r="AK264" s="519"/>
      <c r="AL264" s="519"/>
      <c r="AM264" s="519"/>
      <c r="AN264" s="519"/>
      <c r="AO264" s="519"/>
      <c r="AP264" s="519"/>
      <c r="AQ264" s="519"/>
    </row>
    <row r="265" spans="1:43" ht="12.75" customHeight="1" x14ac:dyDescent="0.25">
      <c r="A265" s="519"/>
      <c r="B265" s="519"/>
      <c r="C265" s="519"/>
      <c r="D265" s="810"/>
      <c r="E265" s="519"/>
      <c r="F265" s="519"/>
      <c r="G265" s="519"/>
      <c r="H265" s="519"/>
      <c r="I265" s="519"/>
      <c r="J265" s="519"/>
      <c r="K265" s="519"/>
      <c r="L265" s="519"/>
      <c r="M265" s="519"/>
      <c r="N265" s="519"/>
      <c r="O265" s="519"/>
      <c r="P265" s="519"/>
      <c r="Q265" s="519"/>
      <c r="R265" s="519"/>
      <c r="S265" s="519"/>
      <c r="T265" s="519"/>
      <c r="U265" s="519"/>
      <c r="V265" s="519"/>
      <c r="W265" s="519"/>
      <c r="X265" s="519"/>
      <c r="Y265" s="519"/>
      <c r="Z265" s="519"/>
      <c r="AA265" s="519"/>
      <c r="AB265" s="519"/>
      <c r="AC265" s="519"/>
      <c r="AD265" s="519"/>
      <c r="AE265" s="519"/>
      <c r="AF265" s="519"/>
      <c r="AG265" s="519"/>
      <c r="AH265" s="519"/>
      <c r="AI265" s="519"/>
      <c r="AJ265" s="519"/>
      <c r="AK265" s="519"/>
      <c r="AL265" s="519"/>
      <c r="AM265" s="519"/>
      <c r="AN265" s="519"/>
      <c r="AO265" s="519"/>
      <c r="AP265" s="519"/>
      <c r="AQ265" s="519"/>
    </row>
    <row r="266" spans="1:43" ht="12.75" customHeight="1" x14ac:dyDescent="0.25">
      <c r="A266" s="519"/>
      <c r="B266" s="519"/>
      <c r="C266" s="519"/>
      <c r="D266" s="810"/>
      <c r="E266" s="519"/>
      <c r="F266" s="519"/>
      <c r="G266" s="519"/>
      <c r="H266" s="519"/>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519"/>
      <c r="AO266" s="519"/>
      <c r="AP266" s="519"/>
      <c r="AQ266" s="519"/>
    </row>
    <row r="267" spans="1:43" ht="12.75" customHeight="1" x14ac:dyDescent="0.25">
      <c r="A267" s="519"/>
      <c r="B267" s="519"/>
      <c r="C267" s="519"/>
      <c r="D267" s="810"/>
      <c r="E267" s="519"/>
      <c r="F267" s="519"/>
      <c r="G267" s="519"/>
      <c r="H267" s="519"/>
      <c r="I267" s="519"/>
      <c r="J267" s="519"/>
      <c r="K267" s="519"/>
      <c r="L267" s="519"/>
      <c r="M267" s="519"/>
      <c r="N267" s="519"/>
      <c r="O267" s="519"/>
      <c r="P267" s="519"/>
      <c r="Q267" s="519"/>
      <c r="R267" s="519"/>
      <c r="S267" s="519"/>
      <c r="T267" s="519"/>
      <c r="U267" s="519"/>
      <c r="V267" s="519"/>
      <c r="W267" s="519"/>
      <c r="X267" s="519"/>
      <c r="Y267" s="519"/>
      <c r="Z267" s="519"/>
      <c r="AA267" s="519"/>
      <c r="AB267" s="519"/>
      <c r="AC267" s="519"/>
      <c r="AD267" s="519"/>
      <c r="AE267" s="519"/>
      <c r="AF267" s="519"/>
      <c r="AG267" s="519"/>
      <c r="AH267" s="519"/>
      <c r="AI267" s="519"/>
      <c r="AJ267" s="519"/>
      <c r="AK267" s="519"/>
      <c r="AL267" s="519"/>
      <c r="AM267" s="519"/>
      <c r="AN267" s="519"/>
      <c r="AO267" s="519"/>
      <c r="AP267" s="519"/>
      <c r="AQ267" s="519"/>
    </row>
    <row r="268" spans="1:43" ht="12.75" customHeight="1" x14ac:dyDescent="0.25">
      <c r="A268" s="519"/>
      <c r="B268" s="519"/>
      <c r="C268" s="519"/>
      <c r="D268" s="810"/>
      <c r="E268" s="519"/>
      <c r="F268" s="519"/>
      <c r="G268" s="519"/>
      <c r="H268" s="519"/>
      <c r="I268" s="519"/>
      <c r="J268" s="519"/>
      <c r="K268" s="519"/>
      <c r="L268" s="519"/>
      <c r="M268" s="519"/>
      <c r="N268" s="519"/>
      <c r="O268" s="519"/>
      <c r="P268" s="519"/>
      <c r="Q268" s="519"/>
      <c r="R268" s="519"/>
      <c r="S268" s="519"/>
      <c r="T268" s="519"/>
      <c r="U268" s="519"/>
      <c r="V268" s="519"/>
      <c r="W268" s="519"/>
      <c r="X268" s="519"/>
      <c r="Y268" s="519"/>
      <c r="Z268" s="519"/>
      <c r="AA268" s="519"/>
      <c r="AB268" s="519"/>
      <c r="AC268" s="519"/>
      <c r="AD268" s="519"/>
      <c r="AE268" s="519"/>
      <c r="AF268" s="519"/>
      <c r="AG268" s="519"/>
      <c r="AH268" s="519"/>
      <c r="AI268" s="519"/>
      <c r="AJ268" s="519"/>
      <c r="AK268" s="519"/>
      <c r="AL268" s="519"/>
      <c r="AM268" s="519"/>
      <c r="AN268" s="519"/>
      <c r="AO268" s="519"/>
      <c r="AP268" s="519"/>
      <c r="AQ268" s="519"/>
    </row>
    <row r="269" spans="1:43" ht="12.75" customHeight="1" x14ac:dyDescent="0.25">
      <c r="A269" s="519"/>
      <c r="B269" s="519"/>
      <c r="C269" s="519"/>
      <c r="D269" s="810"/>
      <c r="E269" s="519"/>
      <c r="F269" s="519"/>
      <c r="G269" s="519"/>
      <c r="H269" s="519"/>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519"/>
      <c r="AO269" s="519"/>
      <c r="AP269" s="519"/>
      <c r="AQ269" s="519"/>
    </row>
    <row r="270" spans="1:43" ht="12.75" customHeight="1" x14ac:dyDescent="0.25">
      <c r="A270" s="519"/>
      <c r="B270" s="519"/>
      <c r="C270" s="519"/>
      <c r="D270" s="810"/>
      <c r="E270" s="519"/>
      <c r="F270" s="519"/>
      <c r="G270" s="519"/>
      <c r="H270" s="519"/>
      <c r="I270" s="519"/>
      <c r="J270" s="519"/>
      <c r="K270" s="519"/>
      <c r="L270" s="519"/>
      <c r="M270" s="519"/>
      <c r="N270" s="519"/>
      <c r="O270" s="519"/>
      <c r="P270" s="519"/>
      <c r="Q270" s="519"/>
      <c r="R270" s="519"/>
      <c r="S270" s="519"/>
      <c r="T270" s="519"/>
      <c r="U270" s="519"/>
      <c r="V270" s="519"/>
      <c r="W270" s="519"/>
      <c r="X270" s="519"/>
      <c r="Y270" s="519"/>
      <c r="Z270" s="519"/>
      <c r="AA270" s="519"/>
      <c r="AB270" s="519"/>
      <c r="AC270" s="519"/>
      <c r="AD270" s="519"/>
      <c r="AE270" s="519"/>
      <c r="AF270" s="519"/>
      <c r="AG270" s="519"/>
      <c r="AH270" s="519"/>
      <c r="AI270" s="519"/>
      <c r="AJ270" s="519"/>
      <c r="AK270" s="519"/>
      <c r="AL270" s="519"/>
      <c r="AM270" s="519"/>
      <c r="AN270" s="519"/>
      <c r="AO270" s="519"/>
      <c r="AP270" s="519"/>
      <c r="AQ270" s="519"/>
    </row>
    <row r="271" spans="1:43" ht="12.75" customHeight="1" x14ac:dyDescent="0.25">
      <c r="A271" s="519"/>
      <c r="B271" s="519"/>
      <c r="C271" s="519"/>
      <c r="D271" s="810"/>
      <c r="E271" s="519"/>
      <c r="F271" s="519"/>
      <c r="G271" s="519"/>
      <c r="H271" s="519"/>
      <c r="I271" s="519"/>
      <c r="J271" s="519"/>
      <c r="K271" s="519"/>
      <c r="L271" s="519"/>
      <c r="M271" s="519"/>
      <c r="N271" s="519"/>
      <c r="O271" s="519"/>
      <c r="P271" s="519"/>
      <c r="Q271" s="519"/>
      <c r="R271" s="519"/>
      <c r="S271" s="519"/>
      <c r="T271" s="519"/>
      <c r="U271" s="519"/>
      <c r="V271" s="519"/>
      <c r="W271" s="519"/>
      <c r="X271" s="519"/>
      <c r="Y271" s="519"/>
      <c r="Z271" s="519"/>
      <c r="AA271" s="519"/>
      <c r="AB271" s="519"/>
      <c r="AC271" s="519"/>
      <c r="AD271" s="519"/>
      <c r="AE271" s="519"/>
      <c r="AF271" s="519"/>
      <c r="AG271" s="519"/>
      <c r="AH271" s="519"/>
      <c r="AI271" s="519"/>
      <c r="AJ271" s="519"/>
      <c r="AK271" s="519"/>
      <c r="AL271" s="519"/>
      <c r="AM271" s="519"/>
      <c r="AN271" s="519"/>
      <c r="AO271" s="519"/>
      <c r="AP271" s="519"/>
      <c r="AQ271" s="519"/>
    </row>
    <row r="272" spans="1:43" ht="12.75" customHeight="1" x14ac:dyDescent="0.25">
      <c r="A272" s="519"/>
      <c r="B272" s="519"/>
      <c r="C272" s="519"/>
      <c r="D272" s="810"/>
      <c r="E272" s="519"/>
      <c r="F272" s="519"/>
      <c r="G272" s="519"/>
      <c r="H272" s="519"/>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519"/>
      <c r="AO272" s="519"/>
      <c r="AP272" s="519"/>
      <c r="AQ272" s="519"/>
    </row>
    <row r="273" spans="1:43" ht="12.75" customHeight="1" x14ac:dyDescent="0.25">
      <c r="A273" s="519"/>
      <c r="B273" s="519"/>
      <c r="C273" s="519"/>
      <c r="D273" s="810"/>
      <c r="E273" s="519"/>
      <c r="F273" s="519"/>
      <c r="G273" s="519"/>
      <c r="H273" s="519"/>
      <c r="I273" s="519"/>
      <c r="J273" s="519"/>
      <c r="K273" s="519"/>
      <c r="L273" s="519"/>
      <c r="M273" s="519"/>
      <c r="N273" s="519"/>
      <c r="O273" s="519"/>
      <c r="P273" s="519"/>
      <c r="Q273" s="519"/>
      <c r="R273" s="519"/>
      <c r="S273" s="519"/>
      <c r="T273" s="519"/>
      <c r="U273" s="519"/>
      <c r="V273" s="519"/>
      <c r="W273" s="519"/>
      <c r="X273" s="519"/>
      <c r="Y273" s="519"/>
      <c r="Z273" s="519"/>
      <c r="AA273" s="519"/>
      <c r="AB273" s="519"/>
      <c r="AC273" s="519"/>
      <c r="AD273" s="519"/>
      <c r="AE273" s="519"/>
      <c r="AF273" s="519"/>
      <c r="AG273" s="519"/>
      <c r="AH273" s="519"/>
      <c r="AI273" s="519"/>
      <c r="AJ273" s="519"/>
      <c r="AK273" s="519"/>
      <c r="AL273" s="519"/>
      <c r="AM273" s="519"/>
      <c r="AN273" s="519"/>
      <c r="AO273" s="519"/>
      <c r="AP273" s="519"/>
      <c r="AQ273" s="519"/>
    </row>
    <row r="274" spans="1:43" ht="12.75" customHeight="1" x14ac:dyDescent="0.25">
      <c r="A274" s="519"/>
      <c r="B274" s="519"/>
      <c r="C274" s="519"/>
      <c r="D274" s="810"/>
      <c r="E274" s="519"/>
      <c r="F274" s="519"/>
      <c r="G274" s="519"/>
      <c r="H274" s="519"/>
      <c r="I274" s="519"/>
      <c r="J274" s="519"/>
      <c r="K274" s="519"/>
      <c r="L274" s="519"/>
      <c r="M274" s="519"/>
      <c r="N274" s="519"/>
      <c r="O274" s="519"/>
      <c r="P274" s="519"/>
      <c r="Q274" s="519"/>
      <c r="R274" s="519"/>
      <c r="S274" s="519"/>
      <c r="T274" s="519"/>
      <c r="U274" s="519"/>
      <c r="V274" s="519"/>
      <c r="W274" s="519"/>
      <c r="X274" s="519"/>
      <c r="Y274" s="519"/>
      <c r="Z274" s="519"/>
      <c r="AA274" s="519"/>
      <c r="AB274" s="519"/>
      <c r="AC274" s="519"/>
      <c r="AD274" s="519"/>
      <c r="AE274" s="519"/>
      <c r="AF274" s="519"/>
      <c r="AG274" s="519"/>
      <c r="AH274" s="519"/>
      <c r="AI274" s="519"/>
      <c r="AJ274" s="519"/>
      <c r="AK274" s="519"/>
      <c r="AL274" s="519"/>
      <c r="AM274" s="519"/>
      <c r="AN274" s="519"/>
      <c r="AO274" s="519"/>
      <c r="AP274" s="519"/>
      <c r="AQ274" s="519"/>
    </row>
    <row r="275" spans="1:43" ht="12.75" customHeight="1" x14ac:dyDescent="0.25">
      <c r="A275" s="519"/>
      <c r="B275" s="519"/>
      <c r="C275" s="519"/>
      <c r="D275" s="810"/>
      <c r="E275" s="519"/>
      <c r="F275" s="519"/>
      <c r="G275" s="519"/>
      <c r="H275" s="519"/>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519"/>
      <c r="AO275" s="519"/>
      <c r="AP275" s="519"/>
      <c r="AQ275" s="519"/>
    </row>
    <row r="276" spans="1:43" ht="12.75" customHeight="1" x14ac:dyDescent="0.25">
      <c r="A276" s="519"/>
      <c r="B276" s="519"/>
      <c r="C276" s="519"/>
      <c r="D276" s="810"/>
      <c r="E276" s="519"/>
      <c r="F276" s="519"/>
      <c r="G276" s="519"/>
      <c r="H276" s="519"/>
      <c r="I276" s="519"/>
      <c r="J276" s="519"/>
      <c r="K276" s="519"/>
      <c r="L276" s="519"/>
      <c r="M276" s="519"/>
      <c r="N276" s="519"/>
      <c r="O276" s="519"/>
      <c r="P276" s="519"/>
      <c r="Q276" s="519"/>
      <c r="R276" s="519"/>
      <c r="S276" s="519"/>
      <c r="T276" s="519"/>
      <c r="U276" s="519"/>
      <c r="V276" s="519"/>
      <c r="W276" s="519"/>
      <c r="X276" s="519"/>
      <c r="Y276" s="519"/>
      <c r="Z276" s="519"/>
      <c r="AA276" s="519"/>
      <c r="AB276" s="519"/>
      <c r="AC276" s="519"/>
      <c r="AD276" s="519"/>
      <c r="AE276" s="519"/>
      <c r="AF276" s="519"/>
      <c r="AG276" s="519"/>
      <c r="AH276" s="519"/>
      <c r="AI276" s="519"/>
      <c r="AJ276" s="519"/>
      <c r="AK276" s="519"/>
      <c r="AL276" s="519"/>
      <c r="AM276" s="519"/>
      <c r="AN276" s="519"/>
      <c r="AO276" s="519"/>
      <c r="AP276" s="519"/>
      <c r="AQ276" s="519"/>
    </row>
    <row r="277" spans="1:43" ht="12.75" customHeight="1" x14ac:dyDescent="0.25">
      <c r="A277" s="519"/>
      <c r="B277" s="519"/>
      <c r="C277" s="519"/>
      <c r="D277" s="810"/>
      <c r="E277" s="519"/>
      <c r="F277" s="519"/>
      <c r="G277" s="519"/>
      <c r="H277" s="519"/>
      <c r="I277" s="519"/>
      <c r="J277" s="519"/>
      <c r="K277" s="519"/>
      <c r="L277" s="519"/>
      <c r="M277" s="519"/>
      <c r="N277" s="519"/>
      <c r="O277" s="519"/>
      <c r="P277" s="519"/>
      <c r="Q277" s="519"/>
      <c r="R277" s="519"/>
      <c r="S277" s="519"/>
      <c r="T277" s="519"/>
      <c r="U277" s="519"/>
      <c r="V277" s="519"/>
      <c r="W277" s="519"/>
      <c r="X277" s="519"/>
      <c r="Y277" s="519"/>
      <c r="Z277" s="519"/>
      <c r="AA277" s="519"/>
      <c r="AB277" s="519"/>
      <c r="AC277" s="519"/>
      <c r="AD277" s="519"/>
      <c r="AE277" s="519"/>
      <c r="AF277" s="519"/>
      <c r="AG277" s="519"/>
      <c r="AH277" s="519"/>
      <c r="AI277" s="519"/>
      <c r="AJ277" s="519"/>
      <c r="AK277" s="519"/>
      <c r="AL277" s="519"/>
      <c r="AM277" s="519"/>
      <c r="AN277" s="519"/>
      <c r="AO277" s="519"/>
      <c r="AP277" s="519"/>
      <c r="AQ277" s="519"/>
    </row>
    <row r="278" spans="1:43" ht="12.75" customHeight="1" x14ac:dyDescent="0.25">
      <c r="A278" s="519"/>
      <c r="B278" s="519"/>
      <c r="C278" s="519"/>
      <c r="D278" s="810"/>
      <c r="E278" s="519"/>
      <c r="F278" s="519"/>
      <c r="G278" s="519"/>
      <c r="H278" s="519"/>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519"/>
      <c r="AO278" s="519"/>
      <c r="AP278" s="519"/>
      <c r="AQ278" s="519"/>
    </row>
    <row r="279" spans="1:43" ht="12.75" customHeight="1" x14ac:dyDescent="0.25">
      <c r="A279" s="519"/>
      <c r="B279" s="519"/>
      <c r="C279" s="519"/>
      <c r="D279" s="810"/>
      <c r="E279" s="519"/>
      <c r="F279" s="519"/>
      <c r="G279" s="519"/>
      <c r="H279" s="519"/>
      <c r="I279" s="519"/>
      <c r="J279" s="519"/>
      <c r="K279" s="519"/>
      <c r="L279" s="519"/>
      <c r="M279" s="519"/>
      <c r="N279" s="519"/>
      <c r="O279" s="519"/>
      <c r="P279" s="519"/>
      <c r="Q279" s="519"/>
      <c r="R279" s="519"/>
      <c r="S279" s="519"/>
      <c r="T279" s="519"/>
      <c r="U279" s="519"/>
      <c r="V279" s="519"/>
      <c r="W279" s="519"/>
      <c r="X279" s="519"/>
      <c r="Y279" s="519"/>
      <c r="Z279" s="519"/>
      <c r="AA279" s="519"/>
      <c r="AB279" s="519"/>
      <c r="AC279" s="519"/>
      <c r="AD279" s="519"/>
      <c r="AE279" s="519"/>
      <c r="AF279" s="519"/>
      <c r="AG279" s="519"/>
      <c r="AH279" s="519"/>
      <c r="AI279" s="519"/>
      <c r="AJ279" s="519"/>
      <c r="AK279" s="519"/>
      <c r="AL279" s="519"/>
      <c r="AM279" s="519"/>
      <c r="AN279" s="519"/>
      <c r="AO279" s="519"/>
      <c r="AP279" s="519"/>
      <c r="AQ279" s="519"/>
    </row>
    <row r="280" spans="1:43" ht="12.75" customHeight="1" x14ac:dyDescent="0.25">
      <c r="A280" s="519"/>
      <c r="B280" s="519"/>
      <c r="C280" s="519"/>
      <c r="D280" s="810"/>
      <c r="E280" s="519"/>
      <c r="F280" s="519"/>
      <c r="G280" s="519"/>
      <c r="H280" s="519"/>
      <c r="I280" s="519"/>
      <c r="J280" s="519"/>
      <c r="K280" s="519"/>
      <c r="L280" s="519"/>
      <c r="M280" s="519"/>
      <c r="N280" s="519"/>
      <c r="O280" s="519"/>
      <c r="P280" s="519"/>
      <c r="Q280" s="519"/>
      <c r="R280" s="519"/>
      <c r="S280" s="519"/>
      <c r="T280" s="519"/>
      <c r="U280" s="519"/>
      <c r="V280" s="519"/>
      <c r="W280" s="519"/>
      <c r="X280" s="519"/>
      <c r="Y280" s="519"/>
      <c r="Z280" s="519"/>
      <c r="AA280" s="519"/>
      <c r="AB280" s="519"/>
      <c r="AC280" s="519"/>
      <c r="AD280" s="519"/>
      <c r="AE280" s="519"/>
      <c r="AF280" s="519"/>
      <c r="AG280" s="519"/>
      <c r="AH280" s="519"/>
      <c r="AI280" s="519"/>
      <c r="AJ280" s="519"/>
      <c r="AK280" s="519"/>
      <c r="AL280" s="519"/>
      <c r="AM280" s="519"/>
      <c r="AN280" s="519"/>
      <c r="AO280" s="519"/>
      <c r="AP280" s="519"/>
      <c r="AQ280" s="519"/>
    </row>
    <row r="281" spans="1:43" ht="12.75" customHeight="1" x14ac:dyDescent="0.25">
      <c r="A281" s="519"/>
      <c r="B281" s="519"/>
      <c r="C281" s="519"/>
      <c r="D281" s="810"/>
      <c r="E281" s="519"/>
      <c r="F281" s="519"/>
      <c r="G281" s="519"/>
      <c r="H281" s="519"/>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519"/>
      <c r="AO281" s="519"/>
      <c r="AP281" s="519"/>
      <c r="AQ281" s="519"/>
    </row>
    <row r="282" spans="1:43" ht="12.75" customHeight="1" x14ac:dyDescent="0.25">
      <c r="A282" s="519"/>
      <c r="B282" s="519"/>
      <c r="C282" s="519"/>
      <c r="D282" s="810"/>
      <c r="E282" s="519"/>
      <c r="F282" s="519"/>
      <c r="G282" s="519"/>
      <c r="H282" s="519"/>
      <c r="I282" s="519"/>
      <c r="J282" s="519"/>
      <c r="K282" s="519"/>
      <c r="L282" s="519"/>
      <c r="M282" s="519"/>
      <c r="N282" s="519"/>
      <c r="O282" s="519"/>
      <c r="P282" s="519"/>
      <c r="Q282" s="519"/>
      <c r="R282" s="519"/>
      <c r="S282" s="519"/>
      <c r="T282" s="519"/>
      <c r="U282" s="519"/>
      <c r="V282" s="519"/>
      <c r="W282" s="519"/>
      <c r="X282" s="519"/>
      <c r="Y282" s="519"/>
      <c r="Z282" s="519"/>
      <c r="AA282" s="519"/>
      <c r="AB282" s="519"/>
      <c r="AC282" s="519"/>
      <c r="AD282" s="519"/>
      <c r="AE282" s="519"/>
      <c r="AF282" s="519"/>
      <c r="AG282" s="519"/>
      <c r="AH282" s="519"/>
      <c r="AI282" s="519"/>
      <c r="AJ282" s="519"/>
      <c r="AK282" s="519"/>
      <c r="AL282" s="519"/>
      <c r="AM282" s="519"/>
      <c r="AN282" s="519"/>
      <c r="AO282" s="519"/>
      <c r="AP282" s="519"/>
      <c r="AQ282" s="519"/>
    </row>
    <row r="283" spans="1:43" ht="12.75" customHeight="1" x14ac:dyDescent="0.25">
      <c r="A283" s="519"/>
      <c r="B283" s="519"/>
      <c r="C283" s="519"/>
      <c r="D283" s="810"/>
      <c r="E283" s="519"/>
      <c r="F283" s="519"/>
      <c r="G283" s="519"/>
      <c r="H283" s="519"/>
      <c r="I283" s="519"/>
      <c r="J283" s="519"/>
      <c r="K283" s="519"/>
      <c r="L283" s="519"/>
      <c r="M283" s="519"/>
      <c r="N283" s="519"/>
      <c r="O283" s="519"/>
      <c r="P283" s="519"/>
      <c r="Q283" s="519"/>
      <c r="R283" s="519"/>
      <c r="S283" s="519"/>
      <c r="T283" s="519"/>
      <c r="U283" s="519"/>
      <c r="V283" s="519"/>
      <c r="W283" s="519"/>
      <c r="X283" s="519"/>
      <c r="Y283" s="519"/>
      <c r="Z283" s="519"/>
      <c r="AA283" s="519"/>
      <c r="AB283" s="519"/>
      <c r="AC283" s="519"/>
      <c r="AD283" s="519"/>
      <c r="AE283" s="519"/>
      <c r="AF283" s="519"/>
      <c r="AG283" s="519"/>
      <c r="AH283" s="519"/>
      <c r="AI283" s="519"/>
      <c r="AJ283" s="519"/>
      <c r="AK283" s="519"/>
      <c r="AL283" s="519"/>
      <c r="AM283" s="519"/>
      <c r="AN283" s="519"/>
      <c r="AO283" s="519"/>
      <c r="AP283" s="519"/>
      <c r="AQ283" s="519"/>
    </row>
    <row r="284" spans="1:43" ht="12.75" customHeight="1" x14ac:dyDescent="0.25">
      <c r="A284" s="519"/>
      <c r="B284" s="519"/>
      <c r="C284" s="519"/>
      <c r="D284" s="810"/>
      <c r="E284" s="519"/>
      <c r="F284" s="519"/>
      <c r="G284" s="519"/>
      <c r="H284" s="519"/>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519"/>
      <c r="AO284" s="519"/>
      <c r="AP284" s="519"/>
      <c r="AQ284" s="519"/>
    </row>
    <row r="285" spans="1:43" ht="12.75" customHeight="1" x14ac:dyDescent="0.25">
      <c r="A285" s="519"/>
      <c r="B285" s="519"/>
      <c r="C285" s="519"/>
      <c r="D285" s="810"/>
      <c r="E285" s="519"/>
      <c r="F285" s="519"/>
      <c r="G285" s="519"/>
      <c r="H285" s="519"/>
      <c r="I285" s="519"/>
      <c r="J285" s="519"/>
      <c r="K285" s="519"/>
      <c r="L285" s="519"/>
      <c r="M285" s="519"/>
      <c r="N285" s="519"/>
      <c r="O285" s="519"/>
      <c r="P285" s="519"/>
      <c r="Q285" s="519"/>
      <c r="R285" s="519"/>
      <c r="S285" s="519"/>
      <c r="T285" s="519"/>
      <c r="U285" s="519"/>
      <c r="V285" s="519"/>
      <c r="W285" s="519"/>
      <c r="X285" s="519"/>
      <c r="Y285" s="519"/>
      <c r="Z285" s="519"/>
      <c r="AA285" s="519"/>
      <c r="AB285" s="519"/>
      <c r="AC285" s="519"/>
      <c r="AD285" s="519"/>
      <c r="AE285" s="519"/>
      <c r="AF285" s="519"/>
      <c r="AG285" s="519"/>
      <c r="AH285" s="519"/>
      <c r="AI285" s="519"/>
      <c r="AJ285" s="519"/>
      <c r="AK285" s="519"/>
      <c r="AL285" s="519"/>
      <c r="AM285" s="519"/>
      <c r="AN285" s="519"/>
      <c r="AO285" s="519"/>
      <c r="AP285" s="519"/>
      <c r="AQ285" s="519"/>
    </row>
    <row r="286" spans="1:43" ht="12.75" customHeight="1" x14ac:dyDescent="0.25">
      <c r="A286" s="519"/>
      <c r="B286" s="519"/>
      <c r="C286" s="519"/>
      <c r="D286" s="810"/>
      <c r="E286" s="519"/>
      <c r="F286" s="519"/>
      <c r="G286" s="519"/>
      <c r="H286" s="519"/>
      <c r="I286" s="519"/>
      <c r="J286" s="519"/>
      <c r="K286" s="519"/>
      <c r="L286" s="519"/>
      <c r="M286" s="519"/>
      <c r="N286" s="519"/>
      <c r="O286" s="519"/>
      <c r="P286" s="519"/>
      <c r="Q286" s="519"/>
      <c r="R286" s="519"/>
      <c r="S286" s="519"/>
      <c r="T286" s="519"/>
      <c r="U286" s="519"/>
      <c r="V286" s="519"/>
      <c r="W286" s="519"/>
      <c r="X286" s="519"/>
      <c r="Y286" s="519"/>
      <c r="Z286" s="519"/>
      <c r="AA286" s="519"/>
      <c r="AB286" s="519"/>
      <c r="AC286" s="519"/>
      <c r="AD286" s="519"/>
      <c r="AE286" s="519"/>
      <c r="AF286" s="519"/>
      <c r="AG286" s="519"/>
      <c r="AH286" s="519"/>
      <c r="AI286" s="519"/>
      <c r="AJ286" s="519"/>
      <c r="AK286" s="519"/>
      <c r="AL286" s="519"/>
      <c r="AM286" s="519"/>
      <c r="AN286" s="519"/>
      <c r="AO286" s="519"/>
      <c r="AP286" s="519"/>
      <c r="AQ286" s="519"/>
    </row>
    <row r="287" spans="1:43" ht="12.75" customHeight="1" x14ac:dyDescent="0.25">
      <c r="A287" s="519"/>
      <c r="B287" s="519"/>
      <c r="C287" s="519"/>
      <c r="D287" s="810"/>
      <c r="E287" s="519"/>
      <c r="F287" s="519"/>
      <c r="G287" s="519"/>
      <c r="H287" s="519"/>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519"/>
      <c r="AO287" s="519"/>
      <c r="AP287" s="519"/>
      <c r="AQ287" s="519"/>
    </row>
    <row r="288" spans="1:43" ht="12.75" customHeight="1" x14ac:dyDescent="0.25">
      <c r="A288" s="519"/>
      <c r="B288" s="519"/>
      <c r="C288" s="519"/>
      <c r="D288" s="810"/>
      <c r="E288" s="519"/>
      <c r="F288" s="519"/>
      <c r="G288" s="519"/>
      <c r="H288" s="519"/>
      <c r="I288" s="519"/>
      <c r="J288" s="519"/>
      <c r="K288" s="519"/>
      <c r="L288" s="519"/>
      <c r="M288" s="519"/>
      <c r="N288" s="519"/>
      <c r="O288" s="519"/>
      <c r="P288" s="519"/>
      <c r="Q288" s="519"/>
      <c r="R288" s="519"/>
      <c r="S288" s="519"/>
      <c r="T288" s="519"/>
      <c r="U288" s="519"/>
      <c r="V288" s="519"/>
      <c r="W288" s="519"/>
      <c r="X288" s="519"/>
      <c r="Y288" s="519"/>
      <c r="Z288" s="519"/>
      <c r="AA288" s="519"/>
      <c r="AB288" s="519"/>
      <c r="AC288" s="519"/>
      <c r="AD288" s="519"/>
      <c r="AE288" s="519"/>
      <c r="AF288" s="519"/>
      <c r="AG288" s="519"/>
      <c r="AH288" s="519"/>
      <c r="AI288" s="519"/>
      <c r="AJ288" s="519"/>
      <c r="AK288" s="519"/>
      <c r="AL288" s="519"/>
      <c r="AM288" s="519"/>
      <c r="AN288" s="519"/>
      <c r="AO288" s="519"/>
      <c r="AP288" s="519"/>
      <c r="AQ288" s="519"/>
    </row>
    <row r="289" spans="1:43" ht="12.75" customHeight="1" x14ac:dyDescent="0.25">
      <c r="A289" s="519"/>
      <c r="B289" s="519"/>
      <c r="C289" s="519"/>
      <c r="D289" s="810"/>
      <c r="E289" s="519"/>
      <c r="F289" s="519"/>
      <c r="G289" s="519"/>
      <c r="H289" s="519"/>
      <c r="I289" s="519"/>
      <c r="J289" s="519"/>
      <c r="K289" s="519"/>
      <c r="L289" s="519"/>
      <c r="M289" s="519"/>
      <c r="N289" s="519"/>
      <c r="O289" s="519"/>
      <c r="P289" s="519"/>
      <c r="Q289" s="519"/>
      <c r="R289" s="519"/>
      <c r="S289" s="519"/>
      <c r="T289" s="519"/>
      <c r="U289" s="519"/>
      <c r="V289" s="519"/>
      <c r="W289" s="519"/>
      <c r="X289" s="519"/>
      <c r="Y289" s="519"/>
      <c r="Z289" s="519"/>
      <c r="AA289" s="519"/>
      <c r="AB289" s="519"/>
      <c r="AC289" s="519"/>
      <c r="AD289" s="519"/>
      <c r="AE289" s="519"/>
      <c r="AF289" s="519"/>
      <c r="AG289" s="519"/>
      <c r="AH289" s="519"/>
      <c r="AI289" s="519"/>
      <c r="AJ289" s="519"/>
      <c r="AK289" s="519"/>
      <c r="AL289" s="519"/>
      <c r="AM289" s="519"/>
      <c r="AN289" s="519"/>
      <c r="AO289" s="519"/>
      <c r="AP289" s="519"/>
      <c r="AQ289" s="519"/>
    </row>
    <row r="290" spans="1:43" ht="12.75" customHeight="1" x14ac:dyDescent="0.25">
      <c r="A290" s="519"/>
      <c r="B290" s="519"/>
      <c r="C290" s="519"/>
      <c r="D290" s="810"/>
      <c r="E290" s="519"/>
      <c r="F290" s="519"/>
      <c r="G290" s="519"/>
      <c r="H290" s="519"/>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519"/>
      <c r="AO290" s="519"/>
      <c r="AP290" s="519"/>
      <c r="AQ290" s="519"/>
    </row>
    <row r="291" spans="1:43" ht="12.75" customHeight="1" x14ac:dyDescent="0.25">
      <c r="A291" s="519"/>
      <c r="B291" s="519"/>
      <c r="C291" s="519"/>
      <c r="D291" s="810"/>
      <c r="E291" s="519"/>
      <c r="F291" s="519"/>
      <c r="G291" s="519"/>
      <c r="H291" s="519"/>
      <c r="I291" s="519"/>
      <c r="J291" s="519"/>
      <c r="K291" s="519"/>
      <c r="L291" s="519"/>
      <c r="M291" s="519"/>
      <c r="N291" s="519"/>
      <c r="O291" s="519"/>
      <c r="P291" s="519"/>
      <c r="Q291" s="519"/>
      <c r="R291" s="519"/>
      <c r="S291" s="519"/>
      <c r="T291" s="519"/>
      <c r="U291" s="519"/>
      <c r="V291" s="519"/>
      <c r="W291" s="519"/>
      <c r="X291" s="519"/>
      <c r="Y291" s="519"/>
      <c r="Z291" s="519"/>
      <c r="AA291" s="519"/>
      <c r="AB291" s="519"/>
      <c r="AC291" s="519"/>
      <c r="AD291" s="519"/>
      <c r="AE291" s="519"/>
      <c r="AF291" s="519"/>
      <c r="AG291" s="519"/>
      <c r="AH291" s="519"/>
      <c r="AI291" s="519"/>
      <c r="AJ291" s="519"/>
      <c r="AK291" s="519"/>
      <c r="AL291" s="519"/>
      <c r="AM291" s="519"/>
      <c r="AN291" s="519"/>
      <c r="AO291" s="519"/>
      <c r="AP291" s="519"/>
      <c r="AQ291" s="519"/>
    </row>
    <row r="292" spans="1:43" ht="12.75" customHeight="1" x14ac:dyDescent="0.25">
      <c r="A292" s="519"/>
      <c r="B292" s="519"/>
      <c r="C292" s="519"/>
      <c r="D292" s="810"/>
      <c r="E292" s="519"/>
      <c r="F292" s="519"/>
      <c r="G292" s="519"/>
      <c r="H292" s="519"/>
      <c r="I292" s="519"/>
      <c r="J292" s="519"/>
      <c r="K292" s="519"/>
      <c r="L292" s="519"/>
      <c r="M292" s="519"/>
      <c r="N292" s="519"/>
      <c r="O292" s="519"/>
      <c r="P292" s="519"/>
      <c r="Q292" s="519"/>
      <c r="R292" s="519"/>
      <c r="S292" s="519"/>
      <c r="T292" s="519"/>
      <c r="U292" s="519"/>
      <c r="V292" s="519"/>
      <c r="W292" s="519"/>
      <c r="X292" s="519"/>
      <c r="Y292" s="519"/>
      <c r="Z292" s="519"/>
      <c r="AA292" s="519"/>
      <c r="AB292" s="519"/>
      <c r="AC292" s="519"/>
      <c r="AD292" s="519"/>
      <c r="AE292" s="519"/>
      <c r="AF292" s="519"/>
      <c r="AG292" s="519"/>
      <c r="AH292" s="519"/>
      <c r="AI292" s="519"/>
      <c r="AJ292" s="519"/>
      <c r="AK292" s="519"/>
      <c r="AL292" s="519"/>
      <c r="AM292" s="519"/>
      <c r="AN292" s="519"/>
      <c r="AO292" s="519"/>
      <c r="AP292" s="519"/>
      <c r="AQ292" s="519"/>
    </row>
    <row r="293" spans="1:43" ht="12.75" customHeight="1" x14ac:dyDescent="0.25">
      <c r="A293" s="519"/>
      <c r="B293" s="519"/>
      <c r="C293" s="519"/>
      <c r="D293" s="810"/>
      <c r="E293" s="519"/>
      <c r="F293" s="519"/>
      <c r="G293" s="519"/>
      <c r="H293" s="519"/>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519"/>
      <c r="AO293" s="519"/>
      <c r="AP293" s="519"/>
      <c r="AQ293" s="519"/>
    </row>
    <row r="294" spans="1:43" ht="12.75" customHeight="1" x14ac:dyDescent="0.25">
      <c r="A294" s="519"/>
      <c r="B294" s="519"/>
      <c r="C294" s="519"/>
      <c r="D294" s="810"/>
      <c r="E294" s="519"/>
      <c r="F294" s="519"/>
      <c r="G294" s="519"/>
      <c r="H294" s="519"/>
      <c r="I294" s="519"/>
      <c r="J294" s="519"/>
      <c r="K294" s="519"/>
      <c r="L294" s="519"/>
      <c r="M294" s="519"/>
      <c r="N294" s="519"/>
      <c r="O294" s="519"/>
      <c r="P294" s="519"/>
      <c r="Q294" s="519"/>
      <c r="R294" s="519"/>
      <c r="S294" s="519"/>
      <c r="T294" s="519"/>
      <c r="U294" s="519"/>
      <c r="V294" s="519"/>
      <c r="W294" s="519"/>
      <c r="X294" s="519"/>
      <c r="Y294" s="519"/>
      <c r="Z294" s="519"/>
      <c r="AA294" s="519"/>
      <c r="AB294" s="519"/>
      <c r="AC294" s="519"/>
      <c r="AD294" s="519"/>
      <c r="AE294" s="519"/>
      <c r="AF294" s="519"/>
      <c r="AG294" s="519"/>
      <c r="AH294" s="519"/>
      <c r="AI294" s="519"/>
      <c r="AJ294" s="519"/>
      <c r="AK294" s="519"/>
      <c r="AL294" s="519"/>
      <c r="AM294" s="519"/>
      <c r="AN294" s="519"/>
      <c r="AO294" s="519"/>
      <c r="AP294" s="519"/>
      <c r="AQ294" s="519"/>
    </row>
    <row r="295" spans="1:43" ht="12.75" customHeight="1" x14ac:dyDescent="0.25">
      <c r="A295" s="519"/>
      <c r="B295" s="519"/>
      <c r="C295" s="519"/>
      <c r="D295" s="810"/>
      <c r="E295" s="519"/>
      <c r="F295" s="519"/>
      <c r="G295" s="519"/>
      <c r="H295" s="519"/>
      <c r="I295" s="519"/>
      <c r="J295" s="519"/>
      <c r="K295" s="519"/>
      <c r="L295" s="519"/>
      <c r="M295" s="519"/>
      <c r="N295" s="519"/>
      <c r="O295" s="519"/>
      <c r="P295" s="519"/>
      <c r="Q295" s="519"/>
      <c r="R295" s="519"/>
      <c r="S295" s="519"/>
      <c r="T295" s="519"/>
      <c r="U295" s="519"/>
      <c r="V295" s="519"/>
      <c r="W295" s="519"/>
      <c r="X295" s="519"/>
      <c r="Y295" s="519"/>
      <c r="Z295" s="519"/>
      <c r="AA295" s="519"/>
      <c r="AB295" s="519"/>
      <c r="AC295" s="519"/>
      <c r="AD295" s="519"/>
      <c r="AE295" s="519"/>
      <c r="AF295" s="519"/>
      <c r="AG295" s="519"/>
      <c r="AH295" s="519"/>
      <c r="AI295" s="519"/>
      <c r="AJ295" s="519"/>
      <c r="AK295" s="519"/>
      <c r="AL295" s="519"/>
      <c r="AM295" s="519"/>
      <c r="AN295" s="519"/>
      <c r="AO295" s="519"/>
      <c r="AP295" s="519"/>
      <c r="AQ295" s="519"/>
    </row>
    <row r="296" spans="1:43" ht="12.75" customHeight="1" x14ac:dyDescent="0.25">
      <c r="A296" s="519"/>
      <c r="B296" s="519"/>
      <c r="C296" s="519"/>
      <c r="D296" s="810"/>
      <c r="E296" s="519"/>
      <c r="F296" s="519"/>
      <c r="G296" s="519"/>
      <c r="H296" s="519"/>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519"/>
      <c r="AO296" s="519"/>
      <c r="AP296" s="519"/>
      <c r="AQ296" s="519"/>
    </row>
    <row r="297" spans="1:43" ht="12.75" customHeight="1" x14ac:dyDescent="0.25">
      <c r="A297" s="519"/>
      <c r="B297" s="519"/>
      <c r="C297" s="519"/>
      <c r="D297" s="810"/>
      <c r="E297" s="519"/>
      <c r="F297" s="519"/>
      <c r="G297" s="519"/>
      <c r="H297" s="519"/>
      <c r="I297" s="519"/>
      <c r="J297" s="519"/>
      <c r="K297" s="519"/>
      <c r="L297" s="519"/>
      <c r="M297" s="519"/>
      <c r="N297" s="519"/>
      <c r="O297" s="519"/>
      <c r="P297" s="519"/>
      <c r="Q297" s="519"/>
      <c r="R297" s="519"/>
      <c r="S297" s="519"/>
      <c r="T297" s="519"/>
      <c r="U297" s="519"/>
      <c r="V297" s="519"/>
      <c r="W297" s="519"/>
      <c r="X297" s="519"/>
      <c r="Y297" s="519"/>
      <c r="Z297" s="519"/>
      <c r="AA297" s="519"/>
      <c r="AB297" s="519"/>
      <c r="AC297" s="519"/>
      <c r="AD297" s="519"/>
      <c r="AE297" s="519"/>
      <c r="AF297" s="519"/>
      <c r="AG297" s="519"/>
      <c r="AH297" s="519"/>
      <c r="AI297" s="519"/>
      <c r="AJ297" s="519"/>
      <c r="AK297" s="519"/>
      <c r="AL297" s="519"/>
      <c r="AM297" s="519"/>
      <c r="AN297" s="519"/>
      <c r="AO297" s="519"/>
      <c r="AP297" s="519"/>
      <c r="AQ297" s="519"/>
    </row>
    <row r="298" spans="1:43" ht="12.75" customHeight="1" x14ac:dyDescent="0.25">
      <c r="A298" s="519"/>
      <c r="B298" s="519"/>
      <c r="C298" s="519"/>
      <c r="D298" s="810"/>
      <c r="E298" s="519"/>
      <c r="F298" s="519"/>
      <c r="G298" s="519"/>
      <c r="H298" s="519"/>
      <c r="I298" s="519"/>
      <c r="J298" s="519"/>
      <c r="K298" s="519"/>
      <c r="L298" s="519"/>
      <c r="M298" s="519"/>
      <c r="N298" s="519"/>
      <c r="O298" s="519"/>
      <c r="P298" s="519"/>
      <c r="Q298" s="519"/>
      <c r="R298" s="519"/>
      <c r="S298" s="519"/>
      <c r="T298" s="519"/>
      <c r="U298" s="519"/>
      <c r="V298" s="519"/>
      <c r="W298" s="519"/>
      <c r="X298" s="519"/>
      <c r="Y298" s="519"/>
      <c r="Z298" s="519"/>
      <c r="AA298" s="519"/>
      <c r="AB298" s="519"/>
      <c r="AC298" s="519"/>
      <c r="AD298" s="519"/>
      <c r="AE298" s="519"/>
      <c r="AF298" s="519"/>
      <c r="AG298" s="519"/>
      <c r="AH298" s="519"/>
      <c r="AI298" s="519"/>
      <c r="AJ298" s="519"/>
      <c r="AK298" s="519"/>
      <c r="AL298" s="519"/>
      <c r="AM298" s="519"/>
      <c r="AN298" s="519"/>
      <c r="AO298" s="519"/>
      <c r="AP298" s="519"/>
      <c r="AQ298" s="519"/>
    </row>
    <row r="299" spans="1:43" ht="12.75" customHeight="1" x14ac:dyDescent="0.25">
      <c r="A299" s="519"/>
      <c r="B299" s="519"/>
      <c r="C299" s="519"/>
      <c r="D299" s="810"/>
      <c r="E299" s="519"/>
      <c r="F299" s="519"/>
      <c r="G299" s="519"/>
      <c r="H299" s="519"/>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519"/>
      <c r="AO299" s="519"/>
      <c r="AP299" s="519"/>
      <c r="AQ299" s="519"/>
    </row>
    <row r="300" spans="1:43" ht="12.75" customHeight="1" x14ac:dyDescent="0.25">
      <c r="A300" s="519"/>
      <c r="B300" s="519"/>
      <c r="C300" s="519"/>
      <c r="D300" s="810"/>
      <c r="E300" s="519"/>
      <c r="F300" s="519"/>
      <c r="G300" s="519"/>
      <c r="H300" s="519"/>
      <c r="I300" s="519"/>
      <c r="J300" s="519"/>
      <c r="K300" s="519"/>
      <c r="L300" s="519"/>
      <c r="M300" s="519"/>
      <c r="N300" s="519"/>
      <c r="O300" s="519"/>
      <c r="P300" s="519"/>
      <c r="Q300" s="519"/>
      <c r="R300" s="519"/>
      <c r="S300" s="519"/>
      <c r="T300" s="519"/>
      <c r="U300" s="519"/>
      <c r="V300" s="519"/>
      <c r="W300" s="519"/>
      <c r="X300" s="519"/>
      <c r="Y300" s="519"/>
      <c r="Z300" s="519"/>
      <c r="AA300" s="519"/>
      <c r="AB300" s="519"/>
      <c r="AC300" s="519"/>
      <c r="AD300" s="519"/>
      <c r="AE300" s="519"/>
      <c r="AF300" s="519"/>
      <c r="AG300" s="519"/>
      <c r="AH300" s="519"/>
      <c r="AI300" s="519"/>
      <c r="AJ300" s="519"/>
      <c r="AK300" s="519"/>
      <c r="AL300" s="519"/>
      <c r="AM300" s="519"/>
      <c r="AN300" s="519"/>
      <c r="AO300" s="519"/>
      <c r="AP300" s="519"/>
      <c r="AQ300" s="519"/>
    </row>
    <row r="301" spans="1:43" ht="12.75" customHeight="1" x14ac:dyDescent="0.25">
      <c r="A301" s="519"/>
      <c r="B301" s="519"/>
      <c r="C301" s="519"/>
      <c r="D301" s="810"/>
      <c r="E301" s="519"/>
      <c r="F301" s="519"/>
      <c r="G301" s="519"/>
      <c r="H301" s="519"/>
      <c r="I301" s="519"/>
      <c r="J301" s="519"/>
      <c r="K301" s="519"/>
      <c r="L301" s="519"/>
      <c r="M301" s="519"/>
      <c r="N301" s="519"/>
      <c r="O301" s="519"/>
      <c r="P301" s="519"/>
      <c r="Q301" s="519"/>
      <c r="R301" s="519"/>
      <c r="S301" s="519"/>
      <c r="T301" s="519"/>
      <c r="U301" s="519"/>
      <c r="V301" s="519"/>
      <c r="W301" s="519"/>
      <c r="X301" s="519"/>
      <c r="Y301" s="519"/>
      <c r="Z301" s="519"/>
      <c r="AA301" s="519"/>
      <c r="AB301" s="519"/>
      <c r="AC301" s="519"/>
      <c r="AD301" s="519"/>
      <c r="AE301" s="519"/>
      <c r="AF301" s="519"/>
      <c r="AG301" s="519"/>
      <c r="AH301" s="519"/>
      <c r="AI301" s="519"/>
      <c r="AJ301" s="519"/>
      <c r="AK301" s="519"/>
      <c r="AL301" s="519"/>
      <c r="AM301" s="519"/>
      <c r="AN301" s="519"/>
      <c r="AO301" s="519"/>
      <c r="AP301" s="519"/>
      <c r="AQ301" s="519"/>
    </row>
    <row r="302" spans="1:43" ht="12.75" customHeight="1" x14ac:dyDescent="0.25">
      <c r="A302" s="519"/>
      <c r="B302" s="519"/>
      <c r="C302" s="519"/>
      <c r="D302" s="810"/>
      <c r="E302" s="519"/>
      <c r="F302" s="519"/>
      <c r="G302" s="519"/>
      <c r="H302" s="519"/>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519"/>
      <c r="AO302" s="519"/>
      <c r="AP302" s="519"/>
      <c r="AQ302" s="519"/>
    </row>
    <row r="303" spans="1:43" ht="12.75" customHeight="1" x14ac:dyDescent="0.25">
      <c r="A303" s="519"/>
      <c r="B303" s="519"/>
      <c r="C303" s="519"/>
      <c r="D303" s="810"/>
      <c r="E303" s="519"/>
      <c r="F303" s="519"/>
      <c r="G303" s="519"/>
      <c r="H303" s="519"/>
      <c r="I303" s="519"/>
      <c r="J303" s="519"/>
      <c r="K303" s="519"/>
      <c r="L303" s="519"/>
      <c r="M303" s="519"/>
      <c r="N303" s="519"/>
      <c r="O303" s="519"/>
      <c r="P303" s="519"/>
      <c r="Q303" s="519"/>
      <c r="R303" s="519"/>
      <c r="S303" s="519"/>
      <c r="T303" s="519"/>
      <c r="U303" s="519"/>
      <c r="V303" s="519"/>
      <c r="W303" s="519"/>
      <c r="X303" s="519"/>
      <c r="Y303" s="519"/>
      <c r="Z303" s="519"/>
      <c r="AA303" s="519"/>
      <c r="AB303" s="519"/>
      <c r="AC303" s="519"/>
      <c r="AD303" s="519"/>
      <c r="AE303" s="519"/>
      <c r="AF303" s="519"/>
      <c r="AG303" s="519"/>
      <c r="AH303" s="519"/>
      <c r="AI303" s="519"/>
      <c r="AJ303" s="519"/>
      <c r="AK303" s="519"/>
      <c r="AL303" s="519"/>
      <c r="AM303" s="519"/>
      <c r="AN303" s="519"/>
      <c r="AO303" s="519"/>
      <c r="AP303" s="519"/>
      <c r="AQ303" s="519"/>
    </row>
    <row r="304" spans="1:43" ht="12.75" customHeight="1" x14ac:dyDescent="0.25">
      <c r="A304" s="519"/>
      <c r="B304" s="519"/>
      <c r="C304" s="519"/>
      <c r="D304" s="810"/>
      <c r="E304" s="519"/>
      <c r="F304" s="519"/>
      <c r="G304" s="519"/>
      <c r="H304" s="519"/>
      <c r="I304" s="519"/>
      <c r="J304" s="519"/>
      <c r="K304" s="519"/>
      <c r="L304" s="519"/>
      <c r="M304" s="519"/>
      <c r="N304" s="519"/>
      <c r="O304" s="519"/>
      <c r="P304" s="519"/>
      <c r="Q304" s="519"/>
      <c r="R304" s="519"/>
      <c r="S304" s="519"/>
      <c r="T304" s="519"/>
      <c r="U304" s="519"/>
      <c r="V304" s="519"/>
      <c r="W304" s="519"/>
      <c r="X304" s="519"/>
      <c r="Y304" s="519"/>
      <c r="Z304" s="519"/>
      <c r="AA304" s="519"/>
      <c r="AB304" s="519"/>
      <c r="AC304" s="519"/>
      <c r="AD304" s="519"/>
      <c r="AE304" s="519"/>
      <c r="AF304" s="519"/>
      <c r="AG304" s="519"/>
      <c r="AH304" s="519"/>
      <c r="AI304" s="519"/>
      <c r="AJ304" s="519"/>
      <c r="AK304" s="519"/>
      <c r="AL304" s="519"/>
      <c r="AM304" s="519"/>
      <c r="AN304" s="519"/>
      <c r="AO304" s="519"/>
      <c r="AP304" s="519"/>
      <c r="AQ304" s="519"/>
    </row>
    <row r="305" spans="1:43" ht="12.75" customHeight="1" x14ac:dyDescent="0.25">
      <c r="A305" s="519"/>
      <c r="B305" s="519"/>
      <c r="C305" s="519"/>
      <c r="D305" s="810"/>
      <c r="E305" s="519"/>
      <c r="F305" s="519"/>
      <c r="G305" s="519"/>
      <c r="H305" s="519"/>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519"/>
      <c r="AO305" s="519"/>
      <c r="AP305" s="519"/>
      <c r="AQ305" s="519"/>
    </row>
    <row r="306" spans="1:43" ht="12.75" customHeight="1" x14ac:dyDescent="0.25">
      <c r="A306" s="519"/>
      <c r="B306" s="519"/>
      <c r="C306" s="519"/>
      <c r="D306" s="810"/>
      <c r="E306" s="519"/>
      <c r="F306" s="519"/>
      <c r="G306" s="519"/>
      <c r="H306" s="519"/>
      <c r="I306" s="519"/>
      <c r="J306" s="519"/>
      <c r="K306" s="519"/>
      <c r="L306" s="519"/>
      <c r="M306" s="519"/>
      <c r="N306" s="519"/>
      <c r="O306" s="519"/>
      <c r="P306" s="519"/>
      <c r="Q306" s="519"/>
      <c r="R306" s="519"/>
      <c r="S306" s="519"/>
      <c r="T306" s="519"/>
      <c r="U306" s="519"/>
      <c r="V306" s="519"/>
      <c r="W306" s="519"/>
      <c r="X306" s="519"/>
      <c r="Y306" s="519"/>
      <c r="Z306" s="519"/>
      <c r="AA306" s="519"/>
      <c r="AB306" s="519"/>
      <c r="AC306" s="519"/>
      <c r="AD306" s="519"/>
      <c r="AE306" s="519"/>
      <c r="AF306" s="519"/>
      <c r="AG306" s="519"/>
      <c r="AH306" s="519"/>
      <c r="AI306" s="519"/>
      <c r="AJ306" s="519"/>
      <c r="AK306" s="519"/>
      <c r="AL306" s="519"/>
      <c r="AM306" s="519"/>
      <c r="AN306" s="519"/>
      <c r="AO306" s="519"/>
      <c r="AP306" s="519"/>
      <c r="AQ306" s="519"/>
    </row>
    <row r="307" spans="1:43" ht="12.75" customHeight="1" x14ac:dyDescent="0.25">
      <c r="A307" s="519"/>
      <c r="B307" s="519"/>
      <c r="C307" s="519"/>
      <c r="D307" s="810"/>
      <c r="E307" s="519"/>
      <c r="F307" s="519"/>
      <c r="G307" s="519"/>
      <c r="H307" s="519"/>
      <c r="I307" s="519"/>
      <c r="J307" s="519"/>
      <c r="K307" s="519"/>
      <c r="L307" s="519"/>
      <c r="M307" s="519"/>
      <c r="N307" s="519"/>
      <c r="O307" s="519"/>
      <c r="P307" s="519"/>
      <c r="Q307" s="519"/>
      <c r="R307" s="519"/>
      <c r="S307" s="519"/>
      <c r="T307" s="519"/>
      <c r="U307" s="519"/>
      <c r="V307" s="519"/>
      <c r="W307" s="519"/>
      <c r="X307" s="519"/>
      <c r="Y307" s="519"/>
      <c r="Z307" s="519"/>
      <c r="AA307" s="519"/>
      <c r="AB307" s="519"/>
      <c r="AC307" s="519"/>
      <c r="AD307" s="519"/>
      <c r="AE307" s="519"/>
      <c r="AF307" s="519"/>
      <c r="AG307" s="519"/>
      <c r="AH307" s="519"/>
      <c r="AI307" s="519"/>
      <c r="AJ307" s="519"/>
      <c r="AK307" s="519"/>
      <c r="AL307" s="519"/>
      <c r="AM307" s="519"/>
      <c r="AN307" s="519"/>
      <c r="AO307" s="519"/>
      <c r="AP307" s="519"/>
      <c r="AQ307" s="519"/>
    </row>
    <row r="308" spans="1:43" ht="12.75" customHeight="1" x14ac:dyDescent="0.25">
      <c r="A308" s="519"/>
      <c r="B308" s="519"/>
      <c r="C308" s="519"/>
      <c r="D308" s="810"/>
      <c r="E308" s="519"/>
      <c r="F308" s="519"/>
      <c r="G308" s="519"/>
      <c r="H308" s="519"/>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519"/>
      <c r="AO308" s="519"/>
      <c r="AP308" s="519"/>
      <c r="AQ308" s="519"/>
    </row>
    <row r="309" spans="1:43" ht="12.75" customHeight="1" x14ac:dyDescent="0.25">
      <c r="A309" s="519"/>
      <c r="B309" s="519"/>
      <c r="C309" s="519"/>
      <c r="D309" s="810"/>
      <c r="E309" s="519"/>
      <c r="F309" s="519"/>
      <c r="G309" s="519"/>
      <c r="H309" s="519"/>
      <c r="I309" s="519"/>
      <c r="J309" s="519"/>
      <c r="K309" s="519"/>
      <c r="L309" s="519"/>
      <c r="M309" s="519"/>
      <c r="N309" s="519"/>
      <c r="O309" s="519"/>
      <c r="P309" s="519"/>
      <c r="Q309" s="519"/>
      <c r="R309" s="519"/>
      <c r="S309" s="519"/>
      <c r="T309" s="519"/>
      <c r="U309" s="519"/>
      <c r="V309" s="519"/>
      <c r="W309" s="519"/>
      <c r="X309" s="519"/>
      <c r="Y309" s="519"/>
      <c r="Z309" s="519"/>
      <c r="AA309" s="519"/>
      <c r="AB309" s="519"/>
      <c r="AC309" s="519"/>
      <c r="AD309" s="519"/>
      <c r="AE309" s="519"/>
      <c r="AF309" s="519"/>
      <c r="AG309" s="519"/>
      <c r="AH309" s="519"/>
      <c r="AI309" s="519"/>
      <c r="AJ309" s="519"/>
      <c r="AK309" s="519"/>
      <c r="AL309" s="519"/>
      <c r="AM309" s="519"/>
      <c r="AN309" s="519"/>
      <c r="AO309" s="519"/>
      <c r="AP309" s="519"/>
      <c r="AQ309" s="519"/>
    </row>
    <row r="310" spans="1:43" ht="12.75" customHeight="1" x14ac:dyDescent="0.25">
      <c r="A310" s="519"/>
      <c r="B310" s="519"/>
      <c r="C310" s="519"/>
      <c r="D310" s="810"/>
      <c r="E310" s="519"/>
      <c r="F310" s="519"/>
      <c r="G310" s="519"/>
      <c r="H310" s="519"/>
      <c r="I310" s="519"/>
      <c r="J310" s="519"/>
      <c r="K310" s="519"/>
      <c r="L310" s="519"/>
      <c r="M310" s="519"/>
      <c r="N310" s="519"/>
      <c r="O310" s="519"/>
      <c r="P310" s="519"/>
      <c r="Q310" s="519"/>
      <c r="R310" s="519"/>
      <c r="S310" s="519"/>
      <c r="T310" s="519"/>
      <c r="U310" s="519"/>
      <c r="V310" s="519"/>
      <c r="W310" s="519"/>
      <c r="X310" s="519"/>
      <c r="Y310" s="519"/>
      <c r="Z310" s="519"/>
      <c r="AA310" s="519"/>
      <c r="AB310" s="519"/>
      <c r="AC310" s="519"/>
      <c r="AD310" s="519"/>
      <c r="AE310" s="519"/>
      <c r="AF310" s="519"/>
      <c r="AG310" s="519"/>
      <c r="AH310" s="519"/>
      <c r="AI310" s="519"/>
      <c r="AJ310" s="519"/>
      <c r="AK310" s="519"/>
      <c r="AL310" s="519"/>
      <c r="AM310" s="519"/>
      <c r="AN310" s="519"/>
      <c r="AO310" s="519"/>
      <c r="AP310" s="519"/>
      <c r="AQ310" s="519"/>
    </row>
    <row r="311" spans="1:43" ht="12.75" customHeight="1" x14ac:dyDescent="0.25">
      <c r="A311" s="519"/>
      <c r="B311" s="519"/>
      <c r="C311" s="519"/>
      <c r="D311" s="810"/>
      <c r="E311" s="519"/>
      <c r="F311" s="519"/>
      <c r="G311" s="519"/>
      <c r="H311" s="519"/>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519"/>
      <c r="AO311" s="519"/>
      <c r="AP311" s="519"/>
      <c r="AQ311" s="519"/>
    </row>
    <row r="312" spans="1:43" ht="12.75" customHeight="1" x14ac:dyDescent="0.25">
      <c r="A312" s="519"/>
      <c r="B312" s="519"/>
      <c r="C312" s="519"/>
      <c r="D312" s="810"/>
      <c r="E312" s="519"/>
      <c r="F312" s="519"/>
      <c r="G312" s="519"/>
      <c r="H312" s="519"/>
      <c r="I312" s="519"/>
      <c r="J312" s="519"/>
      <c r="K312" s="519"/>
      <c r="L312" s="519"/>
      <c r="M312" s="519"/>
      <c r="N312" s="519"/>
      <c r="O312" s="519"/>
      <c r="P312" s="519"/>
      <c r="Q312" s="519"/>
      <c r="R312" s="519"/>
      <c r="S312" s="519"/>
      <c r="T312" s="519"/>
      <c r="U312" s="519"/>
      <c r="V312" s="519"/>
      <c r="W312" s="519"/>
      <c r="X312" s="519"/>
      <c r="Y312" s="519"/>
      <c r="Z312" s="519"/>
      <c r="AA312" s="519"/>
      <c r="AB312" s="519"/>
      <c r="AC312" s="519"/>
      <c r="AD312" s="519"/>
      <c r="AE312" s="519"/>
      <c r="AF312" s="519"/>
      <c r="AG312" s="519"/>
      <c r="AH312" s="519"/>
      <c r="AI312" s="519"/>
      <c r="AJ312" s="519"/>
      <c r="AK312" s="519"/>
      <c r="AL312" s="519"/>
      <c r="AM312" s="519"/>
      <c r="AN312" s="519"/>
      <c r="AO312" s="519"/>
      <c r="AP312" s="519"/>
      <c r="AQ312" s="519"/>
    </row>
    <row r="313" spans="1:43" ht="12.75" customHeight="1" x14ac:dyDescent="0.25">
      <c r="A313" s="519"/>
      <c r="B313" s="519"/>
      <c r="C313" s="519"/>
      <c r="D313" s="810"/>
      <c r="E313" s="519"/>
      <c r="F313" s="519"/>
      <c r="G313" s="519"/>
      <c r="H313" s="519"/>
      <c r="I313" s="519"/>
      <c r="J313" s="519"/>
      <c r="K313" s="519"/>
      <c r="L313" s="519"/>
      <c r="M313" s="519"/>
      <c r="N313" s="519"/>
      <c r="O313" s="519"/>
      <c r="P313" s="519"/>
      <c r="Q313" s="519"/>
      <c r="R313" s="519"/>
      <c r="S313" s="519"/>
      <c r="T313" s="519"/>
      <c r="U313" s="519"/>
      <c r="V313" s="519"/>
      <c r="W313" s="519"/>
      <c r="X313" s="519"/>
      <c r="Y313" s="519"/>
      <c r="Z313" s="519"/>
      <c r="AA313" s="519"/>
      <c r="AB313" s="519"/>
      <c r="AC313" s="519"/>
      <c r="AD313" s="519"/>
      <c r="AE313" s="519"/>
      <c r="AF313" s="519"/>
      <c r="AG313" s="519"/>
      <c r="AH313" s="519"/>
      <c r="AI313" s="519"/>
      <c r="AJ313" s="519"/>
      <c r="AK313" s="519"/>
      <c r="AL313" s="519"/>
      <c r="AM313" s="519"/>
      <c r="AN313" s="519"/>
      <c r="AO313" s="519"/>
      <c r="AP313" s="519"/>
      <c r="AQ313" s="519"/>
    </row>
    <row r="314" spans="1:43" ht="12.75" customHeight="1" x14ac:dyDescent="0.25">
      <c r="A314" s="519"/>
      <c r="B314" s="519"/>
      <c r="C314" s="519"/>
      <c r="D314" s="810"/>
      <c r="E314" s="519"/>
      <c r="F314" s="519"/>
      <c r="G314" s="519"/>
      <c r="H314" s="519"/>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519"/>
      <c r="AO314" s="519"/>
      <c r="AP314" s="519"/>
      <c r="AQ314" s="519"/>
    </row>
    <row r="315" spans="1:43" ht="12.75" customHeight="1" x14ac:dyDescent="0.25">
      <c r="A315" s="519"/>
      <c r="B315" s="519"/>
      <c r="C315" s="519"/>
      <c r="D315" s="810"/>
      <c r="E315" s="519"/>
      <c r="F315" s="519"/>
      <c r="G315" s="519"/>
      <c r="H315" s="519"/>
      <c r="I315" s="519"/>
      <c r="J315" s="519"/>
      <c r="K315" s="519"/>
      <c r="L315" s="519"/>
      <c r="M315" s="519"/>
      <c r="N315" s="519"/>
      <c r="O315" s="519"/>
      <c r="P315" s="519"/>
      <c r="Q315" s="519"/>
      <c r="R315" s="519"/>
      <c r="S315" s="519"/>
      <c r="T315" s="519"/>
      <c r="U315" s="519"/>
      <c r="V315" s="519"/>
      <c r="W315" s="519"/>
      <c r="X315" s="519"/>
      <c r="Y315" s="519"/>
      <c r="Z315" s="519"/>
      <c r="AA315" s="519"/>
      <c r="AB315" s="519"/>
      <c r="AC315" s="519"/>
      <c r="AD315" s="519"/>
      <c r="AE315" s="519"/>
      <c r="AF315" s="519"/>
      <c r="AG315" s="519"/>
      <c r="AH315" s="519"/>
      <c r="AI315" s="519"/>
      <c r="AJ315" s="519"/>
      <c r="AK315" s="519"/>
      <c r="AL315" s="519"/>
      <c r="AM315" s="519"/>
      <c r="AN315" s="519"/>
      <c r="AO315" s="519"/>
      <c r="AP315" s="519"/>
      <c r="AQ315" s="519"/>
    </row>
    <row r="316" spans="1:43" ht="12.75" customHeight="1" x14ac:dyDescent="0.25">
      <c r="A316" s="519"/>
      <c r="B316" s="519"/>
      <c r="C316" s="519"/>
      <c r="D316" s="810"/>
      <c r="E316" s="519"/>
      <c r="F316" s="519"/>
      <c r="G316" s="519"/>
      <c r="H316" s="519"/>
      <c r="I316" s="519"/>
      <c r="J316" s="519"/>
      <c r="K316" s="519"/>
      <c r="L316" s="519"/>
      <c r="M316" s="519"/>
      <c r="N316" s="519"/>
      <c r="O316" s="519"/>
      <c r="P316" s="519"/>
      <c r="Q316" s="519"/>
      <c r="R316" s="519"/>
      <c r="S316" s="519"/>
      <c r="T316" s="519"/>
      <c r="U316" s="519"/>
      <c r="V316" s="519"/>
      <c r="W316" s="519"/>
      <c r="X316" s="519"/>
      <c r="Y316" s="519"/>
      <c r="Z316" s="519"/>
      <c r="AA316" s="519"/>
      <c r="AB316" s="519"/>
      <c r="AC316" s="519"/>
      <c r="AD316" s="519"/>
      <c r="AE316" s="519"/>
      <c r="AF316" s="519"/>
      <c r="AG316" s="519"/>
      <c r="AH316" s="519"/>
      <c r="AI316" s="519"/>
      <c r="AJ316" s="519"/>
      <c r="AK316" s="519"/>
      <c r="AL316" s="519"/>
      <c r="AM316" s="519"/>
      <c r="AN316" s="519"/>
      <c r="AO316" s="519"/>
      <c r="AP316" s="519"/>
      <c r="AQ316" s="519"/>
    </row>
    <row r="317" spans="1:43" ht="12.75" customHeight="1" x14ac:dyDescent="0.25">
      <c r="A317" s="519"/>
      <c r="B317" s="519"/>
      <c r="C317" s="519"/>
      <c r="D317" s="810"/>
      <c r="E317" s="519"/>
      <c r="F317" s="519"/>
      <c r="G317" s="519"/>
      <c r="H317" s="519"/>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519"/>
      <c r="AO317" s="519"/>
      <c r="AP317" s="519"/>
      <c r="AQ317" s="519"/>
    </row>
    <row r="318" spans="1:43" ht="12.75" customHeight="1" x14ac:dyDescent="0.25">
      <c r="A318" s="519"/>
      <c r="B318" s="519"/>
      <c r="C318" s="519"/>
      <c r="D318" s="810"/>
      <c r="E318" s="519"/>
      <c r="F318" s="519"/>
      <c r="G318" s="519"/>
      <c r="H318" s="519"/>
      <c r="I318" s="519"/>
      <c r="J318" s="519"/>
      <c r="K318" s="519"/>
      <c r="L318" s="519"/>
      <c r="M318" s="519"/>
      <c r="N318" s="519"/>
      <c r="O318" s="519"/>
      <c r="P318" s="519"/>
      <c r="Q318" s="519"/>
      <c r="R318" s="519"/>
      <c r="S318" s="519"/>
      <c r="T318" s="519"/>
      <c r="U318" s="519"/>
      <c r="V318" s="519"/>
      <c r="W318" s="519"/>
      <c r="X318" s="519"/>
      <c r="Y318" s="519"/>
      <c r="Z318" s="519"/>
      <c r="AA318" s="519"/>
      <c r="AB318" s="519"/>
      <c r="AC318" s="519"/>
      <c r="AD318" s="519"/>
      <c r="AE318" s="519"/>
      <c r="AF318" s="519"/>
      <c r="AG318" s="519"/>
      <c r="AH318" s="519"/>
      <c r="AI318" s="519"/>
      <c r="AJ318" s="519"/>
      <c r="AK318" s="519"/>
      <c r="AL318" s="519"/>
      <c r="AM318" s="519"/>
      <c r="AN318" s="519"/>
      <c r="AO318" s="519"/>
      <c r="AP318" s="519"/>
      <c r="AQ318" s="519"/>
    </row>
    <row r="319" spans="1:43" ht="12.75" customHeight="1" x14ac:dyDescent="0.25">
      <c r="A319" s="519"/>
      <c r="B319" s="519"/>
      <c r="C319" s="519"/>
      <c r="D319" s="810"/>
      <c r="E319" s="519"/>
      <c r="F319" s="519"/>
      <c r="G319" s="519"/>
      <c r="H319" s="519"/>
      <c r="I319" s="519"/>
      <c r="J319" s="519"/>
      <c r="K319" s="519"/>
      <c r="L319" s="519"/>
      <c r="M319" s="519"/>
      <c r="N319" s="519"/>
      <c r="O319" s="519"/>
      <c r="P319" s="519"/>
      <c r="Q319" s="519"/>
      <c r="R319" s="519"/>
      <c r="S319" s="519"/>
      <c r="T319" s="519"/>
      <c r="U319" s="519"/>
      <c r="V319" s="519"/>
      <c r="W319" s="519"/>
      <c r="X319" s="519"/>
      <c r="Y319" s="519"/>
      <c r="Z319" s="519"/>
      <c r="AA319" s="519"/>
      <c r="AB319" s="519"/>
      <c r="AC319" s="519"/>
      <c r="AD319" s="519"/>
      <c r="AE319" s="519"/>
      <c r="AF319" s="519"/>
      <c r="AG319" s="519"/>
      <c r="AH319" s="519"/>
      <c r="AI319" s="519"/>
      <c r="AJ319" s="519"/>
      <c r="AK319" s="519"/>
      <c r="AL319" s="519"/>
      <c r="AM319" s="519"/>
      <c r="AN319" s="519"/>
      <c r="AO319" s="519"/>
      <c r="AP319" s="519"/>
      <c r="AQ319" s="519"/>
    </row>
    <row r="320" spans="1:43" ht="12.75" customHeight="1" x14ac:dyDescent="0.25">
      <c r="A320" s="519"/>
      <c r="B320" s="519"/>
      <c r="C320" s="519"/>
      <c r="D320" s="810"/>
      <c r="E320" s="519"/>
      <c r="F320" s="519"/>
      <c r="G320" s="519"/>
      <c r="H320" s="519"/>
      <c r="I320" s="519"/>
      <c r="J320" s="519"/>
      <c r="K320" s="519"/>
      <c r="L320" s="519"/>
      <c r="M320" s="519"/>
      <c r="N320" s="519"/>
      <c r="O320" s="519"/>
      <c r="P320" s="519"/>
      <c r="Q320" s="519"/>
      <c r="R320" s="519"/>
      <c r="S320" s="519"/>
      <c r="T320" s="519"/>
      <c r="U320" s="519"/>
      <c r="V320" s="519"/>
      <c r="W320" s="519"/>
      <c r="X320" s="519"/>
      <c r="Y320" s="519"/>
      <c r="Z320" s="519"/>
      <c r="AA320" s="519"/>
      <c r="AB320" s="519"/>
      <c r="AC320" s="519"/>
      <c r="AD320" s="519"/>
      <c r="AE320" s="519"/>
      <c r="AF320" s="519"/>
      <c r="AG320" s="519"/>
      <c r="AH320" s="519"/>
      <c r="AI320" s="519"/>
      <c r="AJ320" s="519"/>
      <c r="AK320" s="519"/>
      <c r="AL320" s="519"/>
      <c r="AM320" s="519"/>
      <c r="AN320" s="519"/>
      <c r="AO320" s="519"/>
      <c r="AP320" s="519"/>
      <c r="AQ320" s="519"/>
    </row>
    <row r="321" spans="1:43" ht="12.75" customHeight="1" x14ac:dyDescent="0.25">
      <c r="A321" s="519"/>
      <c r="B321" s="519"/>
      <c r="C321" s="519"/>
      <c r="D321" s="810"/>
      <c r="E321" s="519"/>
      <c r="F321" s="519"/>
      <c r="G321" s="519"/>
      <c r="H321" s="519"/>
      <c r="I321" s="519"/>
      <c r="J321" s="519"/>
      <c r="K321" s="519"/>
      <c r="L321" s="519"/>
      <c r="M321" s="519"/>
      <c r="N321" s="519"/>
      <c r="O321" s="519"/>
      <c r="P321" s="519"/>
      <c r="Q321" s="519"/>
      <c r="R321" s="519"/>
      <c r="S321" s="519"/>
      <c r="T321" s="519"/>
      <c r="U321" s="519"/>
      <c r="V321" s="519"/>
      <c r="W321" s="519"/>
      <c r="X321" s="519"/>
      <c r="Y321" s="519"/>
      <c r="Z321" s="519"/>
      <c r="AA321" s="519"/>
      <c r="AB321" s="519"/>
      <c r="AC321" s="519"/>
      <c r="AD321" s="519"/>
      <c r="AE321" s="519"/>
      <c r="AF321" s="519"/>
      <c r="AG321" s="519"/>
      <c r="AH321" s="519"/>
      <c r="AI321" s="519"/>
      <c r="AJ321" s="519"/>
      <c r="AK321" s="519"/>
      <c r="AL321" s="519"/>
      <c r="AM321" s="519"/>
      <c r="AN321" s="519"/>
      <c r="AO321" s="519"/>
      <c r="AP321" s="519"/>
      <c r="AQ321" s="519"/>
    </row>
    <row r="322" spans="1:43" ht="12.75" customHeight="1" x14ac:dyDescent="0.25">
      <c r="A322" s="519"/>
      <c r="B322" s="519"/>
      <c r="C322" s="519"/>
      <c r="D322" s="810"/>
      <c r="E322" s="519"/>
      <c r="F322" s="519"/>
      <c r="G322" s="519"/>
      <c r="H322" s="519"/>
      <c r="I322" s="519"/>
      <c r="J322" s="519"/>
      <c r="K322" s="519"/>
      <c r="L322" s="519"/>
      <c r="M322" s="519"/>
      <c r="N322" s="519"/>
      <c r="O322" s="519"/>
      <c r="P322" s="519"/>
      <c r="Q322" s="519"/>
      <c r="R322" s="519"/>
      <c r="S322" s="519"/>
      <c r="T322" s="519"/>
      <c r="U322" s="519"/>
      <c r="V322" s="519"/>
      <c r="W322" s="519"/>
      <c r="X322" s="519"/>
      <c r="Y322" s="519"/>
      <c r="Z322" s="519"/>
      <c r="AA322" s="519"/>
      <c r="AB322" s="519"/>
      <c r="AC322" s="519"/>
      <c r="AD322" s="519"/>
      <c r="AE322" s="519"/>
      <c r="AF322" s="519"/>
      <c r="AG322" s="519"/>
      <c r="AH322" s="519"/>
      <c r="AI322" s="519"/>
      <c r="AJ322" s="519"/>
      <c r="AK322" s="519"/>
      <c r="AL322" s="519"/>
      <c r="AM322" s="519"/>
      <c r="AN322" s="519"/>
      <c r="AO322" s="519"/>
      <c r="AP322" s="519"/>
      <c r="AQ322" s="519"/>
    </row>
    <row r="323" spans="1:43" ht="12.75" customHeight="1" x14ac:dyDescent="0.25">
      <c r="A323" s="519"/>
      <c r="B323" s="519"/>
      <c r="C323" s="519"/>
      <c r="D323" s="810"/>
      <c r="E323" s="519"/>
      <c r="F323" s="519"/>
      <c r="G323" s="519"/>
      <c r="H323" s="519"/>
      <c r="I323" s="519"/>
      <c r="J323" s="519"/>
      <c r="K323" s="519"/>
      <c r="L323" s="519"/>
      <c r="M323" s="519"/>
      <c r="N323" s="519"/>
      <c r="O323" s="519"/>
      <c r="P323" s="519"/>
      <c r="Q323" s="519"/>
      <c r="R323" s="519"/>
      <c r="S323" s="519"/>
      <c r="T323" s="519"/>
      <c r="U323" s="519"/>
      <c r="V323" s="519"/>
      <c r="W323" s="519"/>
      <c r="X323" s="519"/>
      <c r="Y323" s="519"/>
      <c r="Z323" s="519"/>
      <c r="AA323" s="519"/>
      <c r="AB323" s="519"/>
      <c r="AC323" s="519"/>
      <c r="AD323" s="519"/>
      <c r="AE323" s="519"/>
      <c r="AF323" s="519"/>
      <c r="AG323" s="519"/>
      <c r="AH323" s="519"/>
      <c r="AI323" s="519"/>
      <c r="AJ323" s="519"/>
      <c r="AK323" s="519"/>
      <c r="AL323" s="519"/>
      <c r="AM323" s="519"/>
      <c r="AN323" s="519"/>
      <c r="AO323" s="519"/>
      <c r="AP323" s="519"/>
      <c r="AQ323" s="519"/>
    </row>
    <row r="324" spans="1:43" ht="12.75" customHeight="1" x14ac:dyDescent="0.25">
      <c r="A324" s="519"/>
      <c r="B324" s="519"/>
      <c r="C324" s="519"/>
      <c r="D324" s="810"/>
      <c r="E324" s="519"/>
      <c r="F324" s="519"/>
      <c r="G324" s="519"/>
      <c r="H324" s="519"/>
      <c r="I324" s="519"/>
      <c r="J324" s="519"/>
      <c r="K324" s="519"/>
      <c r="L324" s="519"/>
      <c r="M324" s="519"/>
      <c r="N324" s="519"/>
      <c r="O324" s="519"/>
      <c r="P324" s="519"/>
      <c r="Q324" s="519"/>
      <c r="R324" s="519"/>
      <c r="S324" s="519"/>
      <c r="T324" s="519"/>
      <c r="U324" s="519"/>
      <c r="V324" s="519"/>
      <c r="W324" s="519"/>
      <c r="X324" s="519"/>
      <c r="Y324" s="519"/>
      <c r="Z324" s="519"/>
      <c r="AA324" s="519"/>
      <c r="AB324" s="519"/>
      <c r="AC324" s="519"/>
      <c r="AD324" s="519"/>
      <c r="AE324" s="519"/>
      <c r="AF324" s="519"/>
      <c r="AG324" s="519"/>
      <c r="AH324" s="519"/>
      <c r="AI324" s="519"/>
      <c r="AJ324" s="519"/>
      <c r="AK324" s="519"/>
      <c r="AL324" s="519"/>
      <c r="AM324" s="519"/>
      <c r="AN324" s="519"/>
      <c r="AO324" s="519"/>
      <c r="AP324" s="519"/>
      <c r="AQ324" s="519"/>
    </row>
    <row r="325" spans="1:43" ht="12.75" customHeight="1" x14ac:dyDescent="0.25">
      <c r="A325" s="519"/>
      <c r="B325" s="519"/>
      <c r="C325" s="519"/>
      <c r="D325" s="810"/>
      <c r="E325" s="519"/>
      <c r="F325" s="519"/>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19"/>
      <c r="AE325" s="519"/>
      <c r="AF325" s="519"/>
      <c r="AG325" s="519"/>
      <c r="AH325" s="519"/>
      <c r="AI325" s="519"/>
      <c r="AJ325" s="519"/>
      <c r="AK325" s="519"/>
      <c r="AL325" s="519"/>
      <c r="AM325" s="519"/>
      <c r="AN325" s="519"/>
      <c r="AO325" s="519"/>
      <c r="AP325" s="519"/>
      <c r="AQ325" s="519"/>
    </row>
    <row r="326" spans="1:43" ht="12.75" customHeight="1" x14ac:dyDescent="0.25">
      <c r="A326" s="519"/>
      <c r="B326" s="519"/>
      <c r="C326" s="519"/>
      <c r="D326" s="810"/>
      <c r="E326" s="519"/>
      <c r="F326" s="519"/>
      <c r="G326" s="519"/>
      <c r="H326" s="519"/>
      <c r="I326" s="519"/>
      <c r="J326" s="519"/>
      <c r="K326" s="519"/>
      <c r="L326" s="519"/>
      <c r="M326" s="519"/>
      <c r="N326" s="519"/>
      <c r="O326" s="519"/>
      <c r="P326" s="519"/>
      <c r="Q326" s="519"/>
      <c r="R326" s="519"/>
      <c r="S326" s="519"/>
      <c r="T326" s="519"/>
      <c r="U326" s="519"/>
      <c r="V326" s="519"/>
      <c r="W326" s="519"/>
      <c r="X326" s="519"/>
      <c r="Y326" s="519"/>
      <c r="Z326" s="519"/>
      <c r="AA326" s="519"/>
      <c r="AB326" s="519"/>
      <c r="AC326" s="519"/>
      <c r="AD326" s="519"/>
      <c r="AE326" s="519"/>
      <c r="AF326" s="519"/>
      <c r="AG326" s="519"/>
      <c r="AH326" s="519"/>
      <c r="AI326" s="519"/>
      <c r="AJ326" s="519"/>
      <c r="AK326" s="519"/>
      <c r="AL326" s="519"/>
      <c r="AM326" s="519"/>
      <c r="AN326" s="519"/>
      <c r="AO326" s="519"/>
      <c r="AP326" s="519"/>
      <c r="AQ326" s="519"/>
    </row>
    <row r="327" spans="1:43" ht="12.75" customHeight="1" x14ac:dyDescent="0.25">
      <c r="A327" s="519"/>
      <c r="B327" s="519"/>
      <c r="C327" s="519"/>
      <c r="D327" s="810"/>
      <c r="E327" s="519"/>
      <c r="F327" s="519"/>
      <c r="G327" s="519"/>
      <c r="H327" s="519"/>
      <c r="I327" s="519"/>
      <c r="J327" s="519"/>
      <c r="K327" s="519"/>
      <c r="L327" s="519"/>
      <c r="M327" s="519"/>
      <c r="N327" s="519"/>
      <c r="O327" s="519"/>
      <c r="P327" s="519"/>
      <c r="Q327" s="519"/>
      <c r="R327" s="519"/>
      <c r="S327" s="519"/>
      <c r="T327" s="519"/>
      <c r="U327" s="519"/>
      <c r="V327" s="519"/>
      <c r="W327" s="519"/>
      <c r="X327" s="519"/>
      <c r="Y327" s="519"/>
      <c r="Z327" s="519"/>
      <c r="AA327" s="519"/>
      <c r="AB327" s="519"/>
      <c r="AC327" s="519"/>
      <c r="AD327" s="519"/>
      <c r="AE327" s="519"/>
      <c r="AF327" s="519"/>
      <c r="AG327" s="519"/>
      <c r="AH327" s="519"/>
      <c r="AI327" s="519"/>
      <c r="AJ327" s="519"/>
      <c r="AK327" s="519"/>
      <c r="AL327" s="519"/>
      <c r="AM327" s="519"/>
      <c r="AN327" s="519"/>
      <c r="AO327" s="519"/>
      <c r="AP327" s="519"/>
      <c r="AQ327" s="519"/>
    </row>
    <row r="328" spans="1:43" ht="12.75" customHeight="1" x14ac:dyDescent="0.25">
      <c r="A328" s="519"/>
      <c r="B328" s="519"/>
      <c r="C328" s="519"/>
      <c r="D328" s="810"/>
      <c r="E328" s="519"/>
      <c r="F328" s="519"/>
      <c r="G328" s="519"/>
      <c r="H328" s="519"/>
      <c r="I328" s="519"/>
      <c r="J328" s="519"/>
      <c r="K328" s="519"/>
      <c r="L328" s="519"/>
      <c r="M328" s="519"/>
      <c r="N328" s="519"/>
      <c r="O328" s="519"/>
      <c r="P328" s="519"/>
      <c r="Q328" s="519"/>
      <c r="R328" s="519"/>
      <c r="S328" s="519"/>
      <c r="T328" s="519"/>
      <c r="U328" s="519"/>
      <c r="V328" s="519"/>
      <c r="W328" s="519"/>
      <c r="X328" s="519"/>
      <c r="Y328" s="519"/>
      <c r="Z328" s="519"/>
      <c r="AA328" s="519"/>
      <c r="AB328" s="519"/>
      <c r="AC328" s="519"/>
      <c r="AD328" s="519"/>
      <c r="AE328" s="519"/>
      <c r="AF328" s="519"/>
      <c r="AG328" s="519"/>
      <c r="AH328" s="519"/>
      <c r="AI328" s="519"/>
      <c r="AJ328" s="519"/>
      <c r="AK328" s="519"/>
      <c r="AL328" s="519"/>
      <c r="AM328" s="519"/>
      <c r="AN328" s="519"/>
      <c r="AO328" s="519"/>
      <c r="AP328" s="519"/>
      <c r="AQ328" s="519"/>
    </row>
    <row r="329" spans="1:43" ht="12.75" customHeight="1" x14ac:dyDescent="0.25">
      <c r="A329" s="519"/>
      <c r="B329" s="519"/>
      <c r="C329" s="519"/>
      <c r="D329" s="810"/>
      <c r="E329" s="519"/>
      <c r="F329" s="519"/>
      <c r="G329" s="519"/>
      <c r="H329" s="519"/>
      <c r="I329" s="519"/>
      <c r="J329" s="519"/>
      <c r="K329" s="519"/>
      <c r="L329" s="519"/>
      <c r="M329" s="519"/>
      <c r="N329" s="519"/>
      <c r="O329" s="519"/>
      <c r="P329" s="519"/>
      <c r="Q329" s="519"/>
      <c r="R329" s="519"/>
      <c r="S329" s="519"/>
      <c r="T329" s="519"/>
      <c r="U329" s="519"/>
      <c r="V329" s="519"/>
      <c r="W329" s="519"/>
      <c r="X329" s="519"/>
      <c r="Y329" s="519"/>
      <c r="Z329" s="519"/>
      <c r="AA329" s="519"/>
      <c r="AB329" s="519"/>
      <c r="AC329" s="519"/>
      <c r="AD329" s="519"/>
      <c r="AE329" s="519"/>
      <c r="AF329" s="519"/>
      <c r="AG329" s="519"/>
      <c r="AH329" s="519"/>
      <c r="AI329" s="519"/>
      <c r="AJ329" s="519"/>
      <c r="AK329" s="519"/>
      <c r="AL329" s="519"/>
      <c r="AM329" s="519"/>
      <c r="AN329" s="519"/>
      <c r="AO329" s="519"/>
      <c r="AP329" s="519"/>
      <c r="AQ329" s="519"/>
    </row>
    <row r="330" spans="1:43" ht="12.75" customHeight="1" x14ac:dyDescent="0.25">
      <c r="A330" s="519"/>
      <c r="B330" s="519"/>
      <c r="C330" s="519"/>
      <c r="D330" s="810"/>
      <c r="E330" s="519"/>
      <c r="F330" s="519"/>
      <c r="G330" s="519"/>
      <c r="H330" s="519"/>
      <c r="I330" s="519"/>
      <c r="J330" s="519"/>
      <c r="K330" s="519"/>
      <c r="L330" s="519"/>
      <c r="M330" s="519"/>
      <c r="N330" s="519"/>
      <c r="O330" s="519"/>
      <c r="P330" s="519"/>
      <c r="Q330" s="519"/>
      <c r="R330" s="519"/>
      <c r="S330" s="519"/>
      <c r="T330" s="519"/>
      <c r="U330" s="519"/>
      <c r="V330" s="519"/>
      <c r="W330" s="519"/>
      <c r="X330" s="519"/>
      <c r="Y330" s="519"/>
      <c r="Z330" s="519"/>
      <c r="AA330" s="519"/>
      <c r="AB330" s="519"/>
      <c r="AC330" s="519"/>
      <c r="AD330" s="519"/>
      <c r="AE330" s="519"/>
      <c r="AF330" s="519"/>
      <c r="AG330" s="519"/>
      <c r="AH330" s="519"/>
      <c r="AI330" s="519"/>
      <c r="AJ330" s="519"/>
      <c r="AK330" s="519"/>
      <c r="AL330" s="519"/>
      <c r="AM330" s="519"/>
      <c r="AN330" s="519"/>
      <c r="AO330" s="519"/>
      <c r="AP330" s="519"/>
      <c r="AQ330" s="519"/>
    </row>
    <row r="331" spans="1:43" ht="12.75" customHeight="1" x14ac:dyDescent="0.25">
      <c r="A331" s="519"/>
      <c r="B331" s="519"/>
      <c r="C331" s="519"/>
      <c r="D331" s="810"/>
      <c r="E331" s="519"/>
      <c r="F331" s="519"/>
      <c r="G331" s="519"/>
      <c r="H331" s="519"/>
      <c r="I331" s="519"/>
      <c r="J331" s="519"/>
      <c r="K331" s="519"/>
      <c r="L331" s="519"/>
      <c r="M331" s="519"/>
      <c r="N331" s="519"/>
      <c r="O331" s="519"/>
      <c r="P331" s="519"/>
      <c r="Q331" s="519"/>
      <c r="R331" s="519"/>
      <c r="S331" s="519"/>
      <c r="T331" s="519"/>
      <c r="U331" s="519"/>
      <c r="V331" s="519"/>
      <c r="W331" s="519"/>
      <c r="X331" s="519"/>
      <c r="Y331" s="519"/>
      <c r="Z331" s="519"/>
      <c r="AA331" s="519"/>
      <c r="AB331" s="519"/>
      <c r="AC331" s="519"/>
      <c r="AD331" s="519"/>
      <c r="AE331" s="519"/>
      <c r="AF331" s="519"/>
      <c r="AG331" s="519"/>
      <c r="AH331" s="519"/>
      <c r="AI331" s="519"/>
      <c r="AJ331" s="519"/>
      <c r="AK331" s="519"/>
      <c r="AL331" s="519"/>
      <c r="AM331" s="519"/>
      <c r="AN331" s="519"/>
      <c r="AO331" s="519"/>
      <c r="AP331" s="519"/>
      <c r="AQ331" s="519"/>
    </row>
    <row r="332" spans="1:43" ht="12.75" customHeight="1" x14ac:dyDescent="0.25">
      <c r="A332" s="519"/>
      <c r="B332" s="519"/>
      <c r="C332" s="519"/>
      <c r="D332" s="810"/>
      <c r="E332" s="519"/>
      <c r="F332" s="519"/>
      <c r="G332" s="519"/>
      <c r="H332" s="519"/>
      <c r="I332" s="519"/>
      <c r="J332" s="519"/>
      <c r="K332" s="519"/>
      <c r="L332" s="519"/>
      <c r="M332" s="519"/>
      <c r="N332" s="519"/>
      <c r="O332" s="519"/>
      <c r="P332" s="519"/>
      <c r="Q332" s="519"/>
      <c r="R332" s="519"/>
      <c r="S332" s="519"/>
      <c r="T332" s="519"/>
      <c r="U332" s="519"/>
      <c r="V332" s="519"/>
      <c r="W332" s="519"/>
      <c r="X332" s="519"/>
      <c r="Y332" s="519"/>
      <c r="Z332" s="519"/>
      <c r="AA332" s="519"/>
      <c r="AB332" s="519"/>
      <c r="AC332" s="519"/>
      <c r="AD332" s="519"/>
      <c r="AE332" s="519"/>
      <c r="AF332" s="519"/>
      <c r="AG332" s="519"/>
      <c r="AH332" s="519"/>
      <c r="AI332" s="519"/>
      <c r="AJ332" s="519"/>
      <c r="AK332" s="519"/>
      <c r="AL332" s="519"/>
      <c r="AM332" s="519"/>
      <c r="AN332" s="519"/>
      <c r="AO332" s="519"/>
      <c r="AP332" s="519"/>
      <c r="AQ332" s="519"/>
    </row>
    <row r="333" spans="1:43" ht="12.75" customHeight="1" x14ac:dyDescent="0.25">
      <c r="A333" s="519"/>
      <c r="B333" s="519"/>
      <c r="C333" s="519"/>
      <c r="D333" s="810"/>
      <c r="E333" s="519"/>
      <c r="F333" s="519"/>
      <c r="G333" s="519"/>
      <c r="H333" s="519"/>
      <c r="I333" s="519"/>
      <c r="J333" s="519"/>
      <c r="K333" s="519"/>
      <c r="L333" s="519"/>
      <c r="M333" s="519"/>
      <c r="N333" s="519"/>
      <c r="O333" s="519"/>
      <c r="P333" s="519"/>
      <c r="Q333" s="519"/>
      <c r="R333" s="519"/>
      <c r="S333" s="519"/>
      <c r="T333" s="519"/>
      <c r="U333" s="519"/>
      <c r="V333" s="519"/>
      <c r="W333" s="519"/>
      <c r="X333" s="519"/>
      <c r="Y333" s="519"/>
      <c r="Z333" s="519"/>
      <c r="AA333" s="519"/>
      <c r="AB333" s="519"/>
      <c r="AC333" s="519"/>
      <c r="AD333" s="519"/>
      <c r="AE333" s="519"/>
      <c r="AF333" s="519"/>
      <c r="AG333" s="519"/>
      <c r="AH333" s="519"/>
      <c r="AI333" s="519"/>
      <c r="AJ333" s="519"/>
      <c r="AK333" s="519"/>
      <c r="AL333" s="519"/>
      <c r="AM333" s="519"/>
      <c r="AN333" s="519"/>
      <c r="AO333" s="519"/>
      <c r="AP333" s="519"/>
      <c r="AQ333" s="519"/>
    </row>
    <row r="334" spans="1:43" ht="12.75" customHeight="1" x14ac:dyDescent="0.25">
      <c r="A334" s="519"/>
      <c r="B334" s="519"/>
      <c r="C334" s="519"/>
      <c r="D334" s="810"/>
      <c r="E334" s="519"/>
      <c r="F334" s="519"/>
      <c r="G334" s="519"/>
      <c r="H334" s="519"/>
      <c r="I334" s="519"/>
      <c r="J334" s="519"/>
      <c r="K334" s="519"/>
      <c r="L334" s="519"/>
      <c r="M334" s="519"/>
      <c r="N334" s="519"/>
      <c r="O334" s="519"/>
      <c r="P334" s="519"/>
      <c r="Q334" s="519"/>
      <c r="R334" s="519"/>
      <c r="S334" s="519"/>
      <c r="T334" s="519"/>
      <c r="U334" s="519"/>
      <c r="V334" s="519"/>
      <c r="W334" s="519"/>
      <c r="X334" s="519"/>
      <c r="Y334" s="519"/>
      <c r="Z334" s="519"/>
      <c r="AA334" s="519"/>
      <c r="AB334" s="519"/>
      <c r="AC334" s="519"/>
      <c r="AD334" s="519"/>
      <c r="AE334" s="519"/>
      <c r="AF334" s="519"/>
      <c r="AG334" s="519"/>
      <c r="AH334" s="519"/>
      <c r="AI334" s="519"/>
      <c r="AJ334" s="519"/>
      <c r="AK334" s="519"/>
      <c r="AL334" s="519"/>
      <c r="AM334" s="519"/>
      <c r="AN334" s="519"/>
      <c r="AO334" s="519"/>
      <c r="AP334" s="519"/>
      <c r="AQ334" s="519"/>
    </row>
    <row r="335" spans="1:43" ht="12.75" customHeight="1" x14ac:dyDescent="0.25">
      <c r="A335" s="519"/>
      <c r="B335" s="519"/>
      <c r="C335" s="519"/>
      <c r="D335" s="810"/>
      <c r="E335" s="519"/>
      <c r="F335" s="519"/>
      <c r="G335" s="519"/>
      <c r="H335" s="519"/>
      <c r="I335" s="519"/>
      <c r="J335" s="519"/>
      <c r="K335" s="519"/>
      <c r="L335" s="519"/>
      <c r="M335" s="519"/>
      <c r="N335" s="519"/>
      <c r="O335" s="519"/>
      <c r="P335" s="519"/>
      <c r="Q335" s="519"/>
      <c r="R335" s="519"/>
      <c r="S335" s="519"/>
      <c r="T335" s="519"/>
      <c r="U335" s="519"/>
      <c r="V335" s="519"/>
      <c r="W335" s="519"/>
      <c r="X335" s="519"/>
      <c r="Y335" s="519"/>
      <c r="Z335" s="519"/>
      <c r="AA335" s="519"/>
      <c r="AB335" s="519"/>
      <c r="AC335" s="519"/>
      <c r="AD335" s="519"/>
      <c r="AE335" s="519"/>
      <c r="AF335" s="519"/>
      <c r="AG335" s="519"/>
      <c r="AH335" s="519"/>
      <c r="AI335" s="519"/>
      <c r="AJ335" s="519"/>
      <c r="AK335" s="519"/>
      <c r="AL335" s="519"/>
      <c r="AM335" s="519"/>
      <c r="AN335" s="519"/>
      <c r="AO335" s="519"/>
      <c r="AP335" s="519"/>
      <c r="AQ335" s="519"/>
    </row>
    <row r="336" spans="1:43" ht="12.75" customHeight="1" x14ac:dyDescent="0.25">
      <c r="A336" s="519"/>
      <c r="B336" s="519"/>
      <c r="C336" s="519"/>
      <c r="D336" s="810"/>
      <c r="E336" s="519"/>
      <c r="F336" s="519"/>
      <c r="G336" s="519"/>
      <c r="H336" s="519"/>
      <c r="I336" s="519"/>
      <c r="J336" s="519"/>
      <c r="K336" s="519"/>
      <c r="L336" s="519"/>
      <c r="M336" s="519"/>
      <c r="N336" s="519"/>
      <c r="O336" s="519"/>
      <c r="P336" s="519"/>
      <c r="Q336" s="519"/>
      <c r="R336" s="519"/>
      <c r="S336" s="519"/>
      <c r="T336" s="519"/>
      <c r="U336" s="519"/>
      <c r="V336" s="519"/>
      <c r="W336" s="519"/>
      <c r="X336" s="519"/>
      <c r="Y336" s="519"/>
      <c r="Z336" s="519"/>
      <c r="AA336" s="519"/>
      <c r="AB336" s="519"/>
      <c r="AC336" s="519"/>
      <c r="AD336" s="519"/>
      <c r="AE336" s="519"/>
      <c r="AF336" s="519"/>
      <c r="AG336" s="519"/>
      <c r="AH336" s="519"/>
      <c r="AI336" s="519"/>
      <c r="AJ336" s="519"/>
      <c r="AK336" s="519"/>
      <c r="AL336" s="519"/>
      <c r="AM336" s="519"/>
      <c r="AN336" s="519"/>
      <c r="AO336" s="519"/>
      <c r="AP336" s="519"/>
      <c r="AQ336" s="519"/>
    </row>
    <row r="337" spans="1:43" ht="12.75" customHeight="1" x14ac:dyDescent="0.25">
      <c r="A337" s="519"/>
      <c r="B337" s="519"/>
      <c r="C337" s="519"/>
      <c r="D337" s="810"/>
      <c r="E337" s="519"/>
      <c r="F337" s="519"/>
      <c r="G337" s="519"/>
      <c r="H337" s="519"/>
      <c r="I337" s="519"/>
      <c r="J337" s="519"/>
      <c r="K337" s="519"/>
      <c r="L337" s="519"/>
      <c r="M337" s="519"/>
      <c r="N337" s="519"/>
      <c r="O337" s="519"/>
      <c r="P337" s="519"/>
      <c r="Q337" s="519"/>
      <c r="R337" s="519"/>
      <c r="S337" s="519"/>
      <c r="T337" s="519"/>
      <c r="U337" s="519"/>
      <c r="V337" s="519"/>
      <c r="W337" s="519"/>
      <c r="X337" s="519"/>
      <c r="Y337" s="519"/>
      <c r="Z337" s="519"/>
      <c r="AA337" s="519"/>
      <c r="AB337" s="519"/>
      <c r="AC337" s="519"/>
      <c r="AD337" s="519"/>
      <c r="AE337" s="519"/>
      <c r="AF337" s="519"/>
      <c r="AG337" s="519"/>
      <c r="AH337" s="519"/>
      <c r="AI337" s="519"/>
      <c r="AJ337" s="519"/>
      <c r="AK337" s="519"/>
      <c r="AL337" s="519"/>
      <c r="AM337" s="519"/>
      <c r="AN337" s="519"/>
      <c r="AO337" s="519"/>
      <c r="AP337" s="519"/>
      <c r="AQ337" s="519"/>
    </row>
    <row r="338" spans="1:43" ht="12.75" customHeight="1" x14ac:dyDescent="0.25">
      <c r="A338" s="519"/>
      <c r="B338" s="519"/>
      <c r="C338" s="519"/>
      <c r="D338" s="810"/>
      <c r="E338" s="519"/>
      <c r="F338" s="519"/>
      <c r="G338" s="519"/>
      <c r="H338" s="519"/>
      <c r="I338" s="519"/>
      <c r="J338" s="519"/>
      <c r="K338" s="519"/>
      <c r="L338" s="519"/>
      <c r="M338" s="519"/>
      <c r="N338" s="519"/>
      <c r="O338" s="519"/>
      <c r="P338" s="519"/>
      <c r="Q338" s="519"/>
      <c r="R338" s="519"/>
      <c r="S338" s="519"/>
      <c r="T338" s="519"/>
      <c r="U338" s="519"/>
      <c r="V338" s="519"/>
      <c r="W338" s="519"/>
      <c r="X338" s="519"/>
      <c r="Y338" s="519"/>
      <c r="Z338" s="519"/>
      <c r="AA338" s="519"/>
      <c r="AB338" s="519"/>
      <c r="AC338" s="519"/>
      <c r="AD338" s="519"/>
      <c r="AE338" s="519"/>
      <c r="AF338" s="519"/>
      <c r="AG338" s="519"/>
      <c r="AH338" s="519"/>
      <c r="AI338" s="519"/>
      <c r="AJ338" s="519"/>
      <c r="AK338" s="519"/>
      <c r="AL338" s="519"/>
      <c r="AM338" s="519"/>
      <c r="AN338" s="519"/>
      <c r="AO338" s="519"/>
      <c r="AP338" s="519"/>
      <c r="AQ338" s="519"/>
    </row>
    <row r="339" spans="1:43" ht="12.75" customHeight="1" x14ac:dyDescent="0.25">
      <c r="A339" s="519"/>
      <c r="B339" s="519"/>
      <c r="C339" s="519"/>
      <c r="D339" s="810"/>
      <c r="E339" s="519"/>
      <c r="F339" s="519"/>
      <c r="G339" s="519"/>
      <c r="H339" s="519"/>
      <c r="I339" s="519"/>
      <c r="J339" s="519"/>
      <c r="K339" s="519"/>
      <c r="L339" s="519"/>
      <c r="M339" s="519"/>
      <c r="N339" s="519"/>
      <c r="O339" s="519"/>
      <c r="P339" s="519"/>
      <c r="Q339" s="519"/>
      <c r="R339" s="519"/>
      <c r="S339" s="519"/>
      <c r="T339" s="519"/>
      <c r="U339" s="519"/>
      <c r="V339" s="519"/>
      <c r="W339" s="519"/>
      <c r="X339" s="519"/>
      <c r="Y339" s="519"/>
      <c r="Z339" s="519"/>
      <c r="AA339" s="519"/>
      <c r="AB339" s="519"/>
      <c r="AC339" s="519"/>
      <c r="AD339" s="519"/>
      <c r="AE339" s="519"/>
      <c r="AF339" s="519"/>
      <c r="AG339" s="519"/>
      <c r="AH339" s="519"/>
      <c r="AI339" s="519"/>
      <c r="AJ339" s="519"/>
      <c r="AK339" s="519"/>
      <c r="AL339" s="519"/>
      <c r="AM339" s="519"/>
      <c r="AN339" s="519"/>
      <c r="AO339" s="519"/>
      <c r="AP339" s="519"/>
      <c r="AQ339" s="519"/>
    </row>
    <row r="340" spans="1:43" ht="12.75" customHeight="1" x14ac:dyDescent="0.25">
      <c r="A340" s="519"/>
      <c r="B340" s="519"/>
      <c r="C340" s="519"/>
      <c r="D340" s="810"/>
      <c r="E340" s="519"/>
      <c r="F340" s="519"/>
      <c r="G340" s="519"/>
      <c r="H340" s="519"/>
      <c r="I340" s="519"/>
      <c r="J340" s="519"/>
      <c r="K340" s="519"/>
      <c r="L340" s="519"/>
      <c r="M340" s="519"/>
      <c r="N340" s="519"/>
      <c r="O340" s="519"/>
      <c r="P340" s="519"/>
      <c r="Q340" s="519"/>
      <c r="R340" s="519"/>
      <c r="S340" s="519"/>
      <c r="T340" s="519"/>
      <c r="U340" s="519"/>
      <c r="V340" s="519"/>
      <c r="W340" s="519"/>
      <c r="X340" s="519"/>
      <c r="Y340" s="519"/>
      <c r="Z340" s="519"/>
      <c r="AA340" s="519"/>
      <c r="AB340" s="519"/>
      <c r="AC340" s="519"/>
      <c r="AD340" s="519"/>
      <c r="AE340" s="519"/>
      <c r="AF340" s="519"/>
      <c r="AG340" s="519"/>
      <c r="AH340" s="519"/>
      <c r="AI340" s="519"/>
      <c r="AJ340" s="519"/>
      <c r="AK340" s="519"/>
      <c r="AL340" s="519"/>
      <c r="AM340" s="519"/>
      <c r="AN340" s="519"/>
      <c r="AO340" s="519"/>
      <c r="AP340" s="519"/>
      <c r="AQ340" s="519"/>
    </row>
    <row r="341" spans="1:43" ht="12.75" customHeight="1" x14ac:dyDescent="0.25">
      <c r="A341" s="519"/>
      <c r="B341" s="519"/>
      <c r="C341" s="519"/>
      <c r="D341" s="810"/>
      <c r="E341" s="519"/>
      <c r="F341" s="519"/>
      <c r="G341" s="519"/>
      <c r="H341" s="519"/>
      <c r="I341" s="519"/>
      <c r="J341" s="519"/>
      <c r="K341" s="519"/>
      <c r="L341" s="519"/>
      <c r="M341" s="519"/>
      <c r="N341" s="519"/>
      <c r="O341" s="519"/>
      <c r="P341" s="519"/>
      <c r="Q341" s="519"/>
      <c r="R341" s="519"/>
      <c r="S341" s="519"/>
      <c r="T341" s="519"/>
      <c r="U341" s="519"/>
      <c r="V341" s="519"/>
      <c r="W341" s="519"/>
      <c r="X341" s="519"/>
      <c r="Y341" s="519"/>
      <c r="Z341" s="519"/>
      <c r="AA341" s="519"/>
      <c r="AB341" s="519"/>
      <c r="AC341" s="519"/>
      <c r="AD341" s="519"/>
      <c r="AE341" s="519"/>
      <c r="AF341" s="519"/>
      <c r="AG341" s="519"/>
      <c r="AH341" s="519"/>
      <c r="AI341" s="519"/>
      <c r="AJ341" s="519"/>
      <c r="AK341" s="519"/>
      <c r="AL341" s="519"/>
      <c r="AM341" s="519"/>
      <c r="AN341" s="519"/>
      <c r="AO341" s="519"/>
      <c r="AP341" s="519"/>
      <c r="AQ341" s="519"/>
    </row>
    <row r="342" spans="1:43" ht="12.75" customHeight="1" x14ac:dyDescent="0.25">
      <c r="A342" s="519"/>
      <c r="B342" s="519"/>
      <c r="C342" s="519"/>
      <c r="D342" s="810"/>
      <c r="E342" s="519"/>
      <c r="F342" s="519"/>
      <c r="G342" s="519"/>
      <c r="H342" s="519"/>
      <c r="I342" s="519"/>
      <c r="J342" s="519"/>
      <c r="K342" s="519"/>
      <c r="L342" s="519"/>
      <c r="M342" s="519"/>
      <c r="N342" s="519"/>
      <c r="O342" s="519"/>
      <c r="P342" s="519"/>
      <c r="Q342" s="519"/>
      <c r="R342" s="519"/>
      <c r="S342" s="519"/>
      <c r="T342" s="519"/>
      <c r="U342" s="519"/>
      <c r="V342" s="519"/>
      <c r="W342" s="519"/>
      <c r="X342" s="519"/>
      <c r="Y342" s="519"/>
      <c r="Z342" s="519"/>
      <c r="AA342" s="519"/>
      <c r="AB342" s="519"/>
      <c r="AC342" s="519"/>
      <c r="AD342" s="519"/>
      <c r="AE342" s="519"/>
      <c r="AF342" s="519"/>
      <c r="AG342" s="519"/>
      <c r="AH342" s="519"/>
      <c r="AI342" s="519"/>
      <c r="AJ342" s="519"/>
      <c r="AK342" s="519"/>
      <c r="AL342" s="519"/>
      <c r="AM342" s="519"/>
      <c r="AN342" s="519"/>
      <c r="AO342" s="519"/>
      <c r="AP342" s="519"/>
      <c r="AQ342" s="519"/>
    </row>
    <row r="343" spans="1:43" ht="12.75" customHeight="1" x14ac:dyDescent="0.25">
      <c r="A343" s="519"/>
      <c r="B343" s="519"/>
      <c r="C343" s="519"/>
      <c r="D343" s="810"/>
      <c r="E343" s="519"/>
      <c r="F343" s="519"/>
      <c r="G343" s="519"/>
      <c r="H343" s="519"/>
      <c r="I343" s="519"/>
      <c r="J343" s="519"/>
      <c r="K343" s="519"/>
      <c r="L343" s="519"/>
      <c r="M343" s="519"/>
      <c r="N343" s="519"/>
      <c r="O343" s="519"/>
      <c r="P343" s="519"/>
      <c r="Q343" s="519"/>
      <c r="R343" s="519"/>
      <c r="S343" s="519"/>
      <c r="T343" s="519"/>
      <c r="U343" s="519"/>
      <c r="V343" s="519"/>
      <c r="W343" s="519"/>
      <c r="X343" s="519"/>
      <c r="Y343" s="519"/>
      <c r="Z343" s="519"/>
      <c r="AA343" s="519"/>
      <c r="AB343" s="519"/>
      <c r="AC343" s="519"/>
      <c r="AD343" s="519"/>
      <c r="AE343" s="519"/>
      <c r="AF343" s="519"/>
      <c r="AG343" s="519"/>
      <c r="AH343" s="519"/>
      <c r="AI343" s="519"/>
      <c r="AJ343" s="519"/>
      <c r="AK343" s="519"/>
      <c r="AL343" s="519"/>
      <c r="AM343" s="519"/>
      <c r="AN343" s="519"/>
      <c r="AO343" s="519"/>
      <c r="AP343" s="519"/>
      <c r="AQ343" s="519"/>
    </row>
    <row r="344" spans="1:43" ht="12.75" customHeight="1" x14ac:dyDescent="0.25">
      <c r="A344" s="519"/>
      <c r="B344" s="519"/>
      <c r="C344" s="519"/>
      <c r="D344" s="810"/>
      <c r="E344" s="519"/>
      <c r="F344" s="519"/>
      <c r="G344" s="519"/>
      <c r="H344" s="519"/>
      <c r="I344" s="519"/>
      <c r="J344" s="519"/>
      <c r="K344" s="519"/>
      <c r="L344" s="519"/>
      <c r="M344" s="519"/>
      <c r="N344" s="519"/>
      <c r="O344" s="519"/>
      <c r="P344" s="519"/>
      <c r="Q344" s="519"/>
      <c r="R344" s="519"/>
      <c r="S344" s="519"/>
      <c r="T344" s="519"/>
      <c r="U344" s="519"/>
      <c r="V344" s="519"/>
      <c r="W344" s="519"/>
      <c r="X344" s="519"/>
      <c r="Y344" s="519"/>
      <c r="Z344" s="519"/>
      <c r="AA344" s="519"/>
      <c r="AB344" s="519"/>
      <c r="AC344" s="519"/>
      <c r="AD344" s="519"/>
      <c r="AE344" s="519"/>
      <c r="AF344" s="519"/>
      <c r="AG344" s="519"/>
      <c r="AH344" s="519"/>
      <c r="AI344" s="519"/>
      <c r="AJ344" s="519"/>
      <c r="AK344" s="519"/>
      <c r="AL344" s="519"/>
      <c r="AM344" s="519"/>
      <c r="AN344" s="519"/>
      <c r="AO344" s="519"/>
      <c r="AP344" s="519"/>
      <c r="AQ344" s="519"/>
    </row>
    <row r="345" spans="1:43" ht="12.75" customHeight="1" x14ac:dyDescent="0.25">
      <c r="A345" s="519"/>
      <c r="B345" s="519"/>
      <c r="C345" s="519"/>
      <c r="D345" s="810"/>
      <c r="E345" s="519"/>
      <c r="F345" s="519"/>
      <c r="G345" s="519"/>
      <c r="H345" s="519"/>
      <c r="I345" s="519"/>
      <c r="J345" s="519"/>
      <c r="K345" s="519"/>
      <c r="L345" s="519"/>
      <c r="M345" s="519"/>
      <c r="N345" s="519"/>
      <c r="O345" s="519"/>
      <c r="P345" s="519"/>
      <c r="Q345" s="519"/>
      <c r="R345" s="519"/>
      <c r="S345" s="519"/>
      <c r="T345" s="519"/>
      <c r="U345" s="519"/>
      <c r="V345" s="519"/>
      <c r="W345" s="519"/>
      <c r="X345" s="519"/>
      <c r="Y345" s="519"/>
      <c r="Z345" s="519"/>
      <c r="AA345" s="519"/>
      <c r="AB345" s="519"/>
      <c r="AC345" s="519"/>
      <c r="AD345" s="519"/>
      <c r="AE345" s="519"/>
      <c r="AF345" s="519"/>
      <c r="AG345" s="519"/>
      <c r="AH345" s="519"/>
      <c r="AI345" s="519"/>
      <c r="AJ345" s="519"/>
      <c r="AK345" s="519"/>
      <c r="AL345" s="519"/>
      <c r="AM345" s="519"/>
      <c r="AN345" s="519"/>
      <c r="AO345" s="519"/>
      <c r="AP345" s="519"/>
      <c r="AQ345" s="519"/>
    </row>
    <row r="346" spans="1:43" ht="12.75" customHeight="1" x14ac:dyDescent="0.25">
      <c r="A346" s="519"/>
      <c r="B346" s="519"/>
      <c r="C346" s="519"/>
      <c r="D346" s="810"/>
      <c r="E346" s="519"/>
      <c r="F346" s="519"/>
      <c r="G346" s="519"/>
      <c r="H346" s="519"/>
      <c r="I346" s="519"/>
      <c r="J346" s="519"/>
      <c r="K346" s="519"/>
      <c r="L346" s="519"/>
      <c r="M346" s="519"/>
      <c r="N346" s="519"/>
      <c r="O346" s="519"/>
      <c r="P346" s="519"/>
      <c r="Q346" s="519"/>
      <c r="R346" s="519"/>
      <c r="S346" s="519"/>
      <c r="T346" s="519"/>
      <c r="U346" s="519"/>
      <c r="V346" s="519"/>
      <c r="W346" s="519"/>
      <c r="X346" s="519"/>
      <c r="Y346" s="519"/>
      <c r="Z346" s="519"/>
      <c r="AA346" s="519"/>
      <c r="AB346" s="519"/>
      <c r="AC346" s="519"/>
      <c r="AD346" s="519"/>
      <c r="AE346" s="519"/>
      <c r="AF346" s="519"/>
      <c r="AG346" s="519"/>
      <c r="AH346" s="519"/>
      <c r="AI346" s="519"/>
      <c r="AJ346" s="519"/>
      <c r="AK346" s="519"/>
      <c r="AL346" s="519"/>
      <c r="AM346" s="519"/>
      <c r="AN346" s="519"/>
      <c r="AO346" s="519"/>
      <c r="AP346" s="519"/>
      <c r="AQ346" s="519"/>
    </row>
    <row r="347" spans="1:43" ht="12.75" customHeight="1" x14ac:dyDescent="0.25">
      <c r="A347" s="519"/>
      <c r="B347" s="519"/>
      <c r="C347" s="519"/>
      <c r="D347" s="810"/>
      <c r="E347" s="519"/>
      <c r="F347" s="519"/>
      <c r="G347" s="519"/>
      <c r="H347" s="519"/>
      <c r="I347" s="519"/>
      <c r="J347" s="519"/>
      <c r="K347" s="519"/>
      <c r="L347" s="519"/>
      <c r="M347" s="519"/>
      <c r="N347" s="519"/>
      <c r="O347" s="519"/>
      <c r="P347" s="519"/>
      <c r="Q347" s="519"/>
      <c r="R347" s="519"/>
      <c r="S347" s="519"/>
      <c r="T347" s="519"/>
      <c r="U347" s="519"/>
      <c r="V347" s="519"/>
      <c r="W347" s="519"/>
      <c r="X347" s="519"/>
      <c r="Y347" s="519"/>
      <c r="Z347" s="519"/>
      <c r="AA347" s="519"/>
      <c r="AB347" s="519"/>
      <c r="AC347" s="519"/>
      <c r="AD347" s="519"/>
      <c r="AE347" s="519"/>
      <c r="AF347" s="519"/>
      <c r="AG347" s="519"/>
      <c r="AH347" s="519"/>
      <c r="AI347" s="519"/>
      <c r="AJ347" s="519"/>
      <c r="AK347" s="519"/>
      <c r="AL347" s="519"/>
      <c r="AM347" s="519"/>
      <c r="AN347" s="519"/>
      <c r="AO347" s="519"/>
      <c r="AP347" s="519"/>
      <c r="AQ347" s="519"/>
    </row>
    <row r="348" spans="1:43" ht="12.75" customHeight="1" x14ac:dyDescent="0.25">
      <c r="A348" s="519"/>
      <c r="B348" s="519"/>
      <c r="C348" s="519"/>
      <c r="D348" s="810"/>
      <c r="E348" s="519"/>
      <c r="F348" s="519"/>
      <c r="G348" s="519"/>
      <c r="H348" s="519"/>
      <c r="I348" s="519"/>
      <c r="J348" s="519"/>
      <c r="K348" s="519"/>
      <c r="L348" s="519"/>
      <c r="M348" s="519"/>
      <c r="N348" s="519"/>
      <c r="O348" s="519"/>
      <c r="P348" s="519"/>
      <c r="Q348" s="519"/>
      <c r="R348" s="519"/>
      <c r="S348" s="519"/>
      <c r="T348" s="519"/>
      <c r="U348" s="519"/>
      <c r="V348" s="519"/>
      <c r="W348" s="519"/>
      <c r="X348" s="519"/>
      <c r="Y348" s="519"/>
      <c r="Z348" s="519"/>
      <c r="AA348" s="519"/>
      <c r="AB348" s="519"/>
      <c r="AC348" s="519"/>
      <c r="AD348" s="519"/>
      <c r="AE348" s="519"/>
      <c r="AF348" s="519"/>
      <c r="AG348" s="519"/>
      <c r="AH348" s="519"/>
      <c r="AI348" s="519"/>
      <c r="AJ348" s="519"/>
      <c r="AK348" s="519"/>
      <c r="AL348" s="519"/>
      <c r="AM348" s="519"/>
      <c r="AN348" s="519"/>
      <c r="AO348" s="519"/>
      <c r="AP348" s="519"/>
      <c r="AQ348" s="519"/>
    </row>
    <row r="349" spans="1:43" ht="12.75" customHeight="1" x14ac:dyDescent="0.25">
      <c r="A349" s="519"/>
      <c r="B349" s="519"/>
      <c r="C349" s="519"/>
      <c r="D349" s="810"/>
      <c r="E349" s="519"/>
      <c r="F349" s="519"/>
      <c r="G349" s="519"/>
      <c r="H349" s="519"/>
      <c r="I349" s="519"/>
      <c r="J349" s="519"/>
      <c r="K349" s="519"/>
      <c r="L349" s="519"/>
      <c r="M349" s="519"/>
      <c r="N349" s="519"/>
      <c r="O349" s="519"/>
      <c r="P349" s="519"/>
      <c r="Q349" s="519"/>
      <c r="R349" s="519"/>
      <c r="S349" s="519"/>
      <c r="T349" s="519"/>
      <c r="U349" s="519"/>
      <c r="V349" s="519"/>
      <c r="W349" s="519"/>
      <c r="X349" s="519"/>
      <c r="Y349" s="519"/>
      <c r="Z349" s="519"/>
      <c r="AA349" s="519"/>
      <c r="AB349" s="519"/>
      <c r="AC349" s="519"/>
      <c r="AD349" s="519"/>
      <c r="AE349" s="519"/>
      <c r="AF349" s="519"/>
      <c r="AG349" s="519"/>
      <c r="AH349" s="519"/>
      <c r="AI349" s="519"/>
      <c r="AJ349" s="519"/>
      <c r="AK349" s="519"/>
      <c r="AL349" s="519"/>
      <c r="AM349" s="519"/>
      <c r="AN349" s="519"/>
      <c r="AO349" s="519"/>
      <c r="AP349" s="519"/>
      <c r="AQ349" s="519"/>
    </row>
    <row r="350" spans="1:43" ht="12.75" customHeight="1" x14ac:dyDescent="0.25">
      <c r="A350" s="519"/>
      <c r="B350" s="519"/>
      <c r="C350" s="519"/>
      <c r="D350" s="810"/>
      <c r="E350" s="519"/>
      <c r="F350" s="519"/>
      <c r="G350" s="519"/>
      <c r="H350" s="519"/>
      <c r="I350" s="519"/>
      <c r="J350" s="519"/>
      <c r="K350" s="519"/>
      <c r="L350" s="519"/>
      <c r="M350" s="519"/>
      <c r="N350" s="519"/>
      <c r="O350" s="519"/>
      <c r="P350" s="519"/>
      <c r="Q350" s="519"/>
      <c r="R350" s="519"/>
      <c r="S350" s="519"/>
      <c r="T350" s="519"/>
      <c r="U350" s="519"/>
      <c r="V350" s="519"/>
      <c r="W350" s="519"/>
      <c r="X350" s="519"/>
      <c r="Y350" s="519"/>
      <c r="Z350" s="519"/>
      <c r="AA350" s="519"/>
      <c r="AB350" s="519"/>
      <c r="AC350" s="519"/>
      <c r="AD350" s="519"/>
      <c r="AE350" s="519"/>
      <c r="AF350" s="519"/>
      <c r="AG350" s="519"/>
      <c r="AH350" s="519"/>
      <c r="AI350" s="519"/>
      <c r="AJ350" s="519"/>
      <c r="AK350" s="519"/>
      <c r="AL350" s="519"/>
      <c r="AM350" s="519"/>
      <c r="AN350" s="519"/>
      <c r="AO350" s="519"/>
      <c r="AP350" s="519"/>
      <c r="AQ350" s="519"/>
    </row>
    <row r="351" spans="1:43" ht="12.75" customHeight="1" x14ac:dyDescent="0.25">
      <c r="A351" s="519"/>
      <c r="B351" s="519"/>
      <c r="C351" s="519"/>
      <c r="D351" s="810"/>
      <c r="E351" s="519"/>
      <c r="F351" s="519"/>
      <c r="G351" s="519"/>
      <c r="H351" s="519"/>
      <c r="I351" s="519"/>
      <c r="J351" s="519"/>
      <c r="K351" s="519"/>
      <c r="L351" s="519"/>
      <c r="M351" s="519"/>
      <c r="N351" s="519"/>
      <c r="O351" s="519"/>
      <c r="P351" s="519"/>
      <c r="Q351" s="519"/>
      <c r="R351" s="519"/>
      <c r="S351" s="519"/>
      <c r="T351" s="519"/>
      <c r="U351" s="519"/>
      <c r="V351" s="519"/>
      <c r="W351" s="519"/>
      <c r="X351" s="519"/>
      <c r="Y351" s="519"/>
      <c r="Z351" s="519"/>
      <c r="AA351" s="519"/>
      <c r="AB351" s="519"/>
      <c r="AC351" s="519"/>
      <c r="AD351" s="519"/>
      <c r="AE351" s="519"/>
      <c r="AF351" s="519"/>
      <c r="AG351" s="519"/>
      <c r="AH351" s="519"/>
      <c r="AI351" s="519"/>
      <c r="AJ351" s="519"/>
      <c r="AK351" s="519"/>
      <c r="AL351" s="519"/>
      <c r="AM351" s="519"/>
      <c r="AN351" s="519"/>
      <c r="AO351" s="519"/>
      <c r="AP351" s="519"/>
      <c r="AQ351" s="519"/>
    </row>
    <row r="352" spans="1:43" ht="12.75" customHeight="1" x14ac:dyDescent="0.25">
      <c r="A352" s="519"/>
      <c r="B352" s="519"/>
      <c r="C352" s="519"/>
      <c r="D352" s="810"/>
      <c r="E352" s="519"/>
      <c r="F352" s="519"/>
      <c r="G352" s="519"/>
      <c r="H352" s="519"/>
      <c r="I352" s="519"/>
      <c r="J352" s="519"/>
      <c r="K352" s="519"/>
      <c r="L352" s="519"/>
      <c r="M352" s="519"/>
      <c r="N352" s="519"/>
      <c r="O352" s="519"/>
      <c r="P352" s="519"/>
      <c r="Q352" s="519"/>
      <c r="R352" s="519"/>
      <c r="S352" s="519"/>
      <c r="T352" s="519"/>
      <c r="U352" s="519"/>
      <c r="V352" s="519"/>
      <c r="W352" s="519"/>
      <c r="X352" s="519"/>
      <c r="Y352" s="519"/>
      <c r="Z352" s="519"/>
      <c r="AA352" s="519"/>
      <c r="AB352" s="519"/>
      <c r="AC352" s="519"/>
      <c r="AD352" s="519"/>
      <c r="AE352" s="519"/>
      <c r="AF352" s="519"/>
      <c r="AG352" s="519"/>
      <c r="AH352" s="519"/>
      <c r="AI352" s="519"/>
      <c r="AJ352" s="519"/>
      <c r="AK352" s="519"/>
      <c r="AL352" s="519"/>
      <c r="AM352" s="519"/>
      <c r="AN352" s="519"/>
      <c r="AO352" s="519"/>
      <c r="AP352" s="519"/>
      <c r="AQ352" s="519"/>
    </row>
    <row r="353" spans="1:43" ht="12.75" customHeight="1" x14ac:dyDescent="0.25">
      <c r="A353" s="519"/>
      <c r="B353" s="519"/>
      <c r="C353" s="519"/>
      <c r="D353" s="810"/>
      <c r="E353" s="519"/>
      <c r="F353" s="519"/>
      <c r="G353" s="519"/>
      <c r="H353" s="519"/>
      <c r="I353" s="519"/>
      <c r="J353" s="519"/>
      <c r="K353" s="519"/>
      <c r="L353" s="519"/>
      <c r="M353" s="519"/>
      <c r="N353" s="519"/>
      <c r="O353" s="519"/>
      <c r="P353" s="519"/>
      <c r="Q353" s="519"/>
      <c r="R353" s="519"/>
      <c r="S353" s="519"/>
      <c r="T353" s="519"/>
      <c r="U353" s="519"/>
      <c r="V353" s="519"/>
      <c r="W353" s="519"/>
      <c r="X353" s="519"/>
      <c r="Y353" s="519"/>
      <c r="Z353" s="519"/>
      <c r="AA353" s="519"/>
      <c r="AB353" s="519"/>
      <c r="AC353" s="519"/>
      <c r="AD353" s="519"/>
      <c r="AE353" s="519"/>
      <c r="AF353" s="519"/>
      <c r="AG353" s="519"/>
      <c r="AH353" s="519"/>
      <c r="AI353" s="519"/>
      <c r="AJ353" s="519"/>
      <c r="AK353" s="519"/>
      <c r="AL353" s="519"/>
      <c r="AM353" s="519"/>
      <c r="AN353" s="519"/>
      <c r="AO353" s="519"/>
      <c r="AP353" s="519"/>
      <c r="AQ353" s="519"/>
    </row>
    <row r="354" spans="1:43" ht="12.75" customHeight="1" x14ac:dyDescent="0.25">
      <c r="A354" s="519"/>
      <c r="B354" s="519"/>
      <c r="C354" s="519"/>
      <c r="D354" s="810"/>
      <c r="E354" s="519"/>
      <c r="F354" s="519"/>
      <c r="G354" s="519"/>
      <c r="H354" s="519"/>
      <c r="I354" s="519"/>
      <c r="J354" s="519"/>
      <c r="K354" s="519"/>
      <c r="L354" s="519"/>
      <c r="M354" s="519"/>
      <c r="N354" s="519"/>
      <c r="O354" s="519"/>
      <c r="P354" s="519"/>
      <c r="Q354" s="519"/>
      <c r="R354" s="519"/>
      <c r="S354" s="519"/>
      <c r="T354" s="519"/>
      <c r="U354" s="519"/>
      <c r="V354" s="519"/>
      <c r="W354" s="519"/>
      <c r="X354" s="519"/>
      <c r="Y354" s="519"/>
      <c r="Z354" s="519"/>
      <c r="AA354" s="519"/>
      <c r="AB354" s="519"/>
      <c r="AC354" s="519"/>
      <c r="AD354" s="519"/>
      <c r="AE354" s="519"/>
      <c r="AF354" s="519"/>
      <c r="AG354" s="519"/>
      <c r="AH354" s="519"/>
      <c r="AI354" s="519"/>
      <c r="AJ354" s="519"/>
      <c r="AK354" s="519"/>
      <c r="AL354" s="519"/>
      <c r="AM354" s="519"/>
      <c r="AN354" s="519"/>
      <c r="AO354" s="519"/>
      <c r="AP354" s="519"/>
      <c r="AQ354" s="519"/>
    </row>
    <row r="355" spans="1:43" ht="12.75" customHeight="1" x14ac:dyDescent="0.25">
      <c r="A355" s="519"/>
      <c r="B355" s="519"/>
      <c r="C355" s="519"/>
      <c r="D355" s="810"/>
      <c r="E355" s="519"/>
      <c r="F355" s="519"/>
      <c r="G355" s="519"/>
      <c r="H355" s="519"/>
      <c r="I355" s="519"/>
      <c r="J355" s="519"/>
      <c r="K355" s="519"/>
      <c r="L355" s="519"/>
      <c r="M355" s="519"/>
      <c r="N355" s="519"/>
      <c r="O355" s="519"/>
      <c r="P355" s="519"/>
      <c r="Q355" s="519"/>
      <c r="R355" s="519"/>
      <c r="S355" s="519"/>
      <c r="T355" s="519"/>
      <c r="U355" s="519"/>
      <c r="V355" s="519"/>
      <c r="W355" s="519"/>
      <c r="X355" s="519"/>
      <c r="Y355" s="519"/>
      <c r="Z355" s="519"/>
      <c r="AA355" s="519"/>
      <c r="AB355" s="519"/>
      <c r="AC355" s="519"/>
      <c r="AD355" s="519"/>
      <c r="AE355" s="519"/>
      <c r="AF355" s="519"/>
      <c r="AG355" s="519"/>
      <c r="AH355" s="519"/>
      <c r="AI355" s="519"/>
      <c r="AJ355" s="519"/>
      <c r="AK355" s="519"/>
      <c r="AL355" s="519"/>
      <c r="AM355" s="519"/>
      <c r="AN355" s="519"/>
      <c r="AO355" s="519"/>
      <c r="AP355" s="519"/>
      <c r="AQ355" s="519"/>
    </row>
    <row r="356" spans="1:43" ht="12.75" customHeight="1" x14ac:dyDescent="0.25">
      <c r="A356" s="519"/>
      <c r="B356" s="519"/>
      <c r="C356" s="519"/>
      <c r="D356" s="810"/>
      <c r="E356" s="519"/>
      <c r="F356" s="519"/>
      <c r="G356" s="519"/>
      <c r="H356" s="519"/>
      <c r="I356" s="519"/>
      <c r="J356" s="519"/>
      <c r="K356" s="519"/>
      <c r="L356" s="519"/>
      <c r="M356" s="519"/>
      <c r="N356" s="519"/>
      <c r="O356" s="519"/>
      <c r="P356" s="519"/>
      <c r="Q356" s="519"/>
      <c r="R356" s="519"/>
      <c r="S356" s="519"/>
      <c r="T356" s="519"/>
      <c r="U356" s="519"/>
      <c r="V356" s="519"/>
      <c r="W356" s="519"/>
      <c r="X356" s="519"/>
      <c r="Y356" s="519"/>
      <c r="Z356" s="519"/>
      <c r="AA356" s="519"/>
      <c r="AB356" s="519"/>
      <c r="AC356" s="519"/>
      <c r="AD356" s="519"/>
      <c r="AE356" s="519"/>
      <c r="AF356" s="519"/>
      <c r="AG356" s="519"/>
      <c r="AH356" s="519"/>
      <c r="AI356" s="519"/>
      <c r="AJ356" s="519"/>
      <c r="AK356" s="519"/>
      <c r="AL356" s="519"/>
      <c r="AM356" s="519"/>
      <c r="AN356" s="519"/>
      <c r="AO356" s="519"/>
      <c r="AP356" s="519"/>
      <c r="AQ356" s="519"/>
    </row>
    <row r="357" spans="1:43" ht="12.75" customHeight="1" x14ac:dyDescent="0.25">
      <c r="A357" s="519"/>
      <c r="B357" s="519"/>
      <c r="C357" s="519"/>
      <c r="D357" s="810"/>
      <c r="E357" s="519"/>
      <c r="F357" s="519"/>
      <c r="G357" s="519"/>
      <c r="H357" s="519"/>
      <c r="I357" s="519"/>
      <c r="J357" s="519"/>
      <c r="K357" s="519"/>
      <c r="L357" s="519"/>
      <c r="M357" s="519"/>
      <c r="N357" s="519"/>
      <c r="O357" s="519"/>
      <c r="P357" s="519"/>
      <c r="Q357" s="519"/>
      <c r="R357" s="519"/>
      <c r="S357" s="519"/>
      <c r="T357" s="519"/>
      <c r="U357" s="519"/>
      <c r="V357" s="519"/>
      <c r="W357" s="519"/>
      <c r="X357" s="519"/>
      <c r="Y357" s="519"/>
      <c r="Z357" s="519"/>
      <c r="AA357" s="519"/>
      <c r="AB357" s="519"/>
      <c r="AC357" s="519"/>
      <c r="AD357" s="519"/>
      <c r="AE357" s="519"/>
      <c r="AF357" s="519"/>
      <c r="AG357" s="519"/>
      <c r="AH357" s="519"/>
      <c r="AI357" s="519"/>
      <c r="AJ357" s="519"/>
      <c r="AK357" s="519"/>
      <c r="AL357" s="519"/>
      <c r="AM357" s="519"/>
      <c r="AN357" s="519"/>
      <c r="AO357" s="519"/>
      <c r="AP357" s="519"/>
      <c r="AQ357" s="519"/>
    </row>
    <row r="358" spans="1:43" ht="12.75" customHeight="1" x14ac:dyDescent="0.25">
      <c r="A358" s="519"/>
      <c r="B358" s="519"/>
      <c r="C358" s="519"/>
      <c r="D358" s="810"/>
      <c r="E358" s="519"/>
      <c r="F358" s="519"/>
      <c r="G358" s="519"/>
      <c r="H358" s="519"/>
      <c r="I358" s="519"/>
      <c r="J358" s="519"/>
      <c r="K358" s="519"/>
      <c r="L358" s="519"/>
      <c r="M358" s="519"/>
      <c r="N358" s="519"/>
      <c r="O358" s="519"/>
      <c r="P358" s="519"/>
      <c r="Q358" s="519"/>
      <c r="R358" s="519"/>
      <c r="S358" s="519"/>
      <c r="T358" s="519"/>
      <c r="U358" s="519"/>
      <c r="V358" s="519"/>
      <c r="W358" s="519"/>
      <c r="X358" s="519"/>
      <c r="Y358" s="519"/>
      <c r="Z358" s="519"/>
      <c r="AA358" s="519"/>
      <c r="AB358" s="519"/>
      <c r="AC358" s="519"/>
      <c r="AD358" s="519"/>
      <c r="AE358" s="519"/>
      <c r="AF358" s="519"/>
      <c r="AG358" s="519"/>
      <c r="AH358" s="519"/>
      <c r="AI358" s="519"/>
      <c r="AJ358" s="519"/>
      <c r="AK358" s="519"/>
      <c r="AL358" s="519"/>
      <c r="AM358" s="519"/>
      <c r="AN358" s="519"/>
      <c r="AO358" s="519"/>
      <c r="AP358" s="519"/>
      <c r="AQ358" s="519"/>
    </row>
    <row r="359" spans="1:43" ht="12.75" customHeight="1" x14ac:dyDescent="0.25">
      <c r="A359" s="519"/>
      <c r="B359" s="519"/>
      <c r="C359" s="519"/>
      <c r="D359" s="810"/>
      <c r="E359" s="519"/>
      <c r="F359" s="519"/>
      <c r="G359" s="519"/>
      <c r="H359" s="519"/>
      <c r="I359" s="519"/>
      <c r="J359" s="519"/>
      <c r="K359" s="519"/>
      <c r="L359" s="519"/>
      <c r="M359" s="519"/>
      <c r="N359" s="519"/>
      <c r="O359" s="519"/>
      <c r="P359" s="519"/>
      <c r="Q359" s="519"/>
      <c r="R359" s="519"/>
      <c r="S359" s="519"/>
      <c r="T359" s="519"/>
      <c r="U359" s="519"/>
      <c r="V359" s="519"/>
      <c r="W359" s="519"/>
      <c r="X359" s="519"/>
      <c r="Y359" s="519"/>
      <c r="Z359" s="519"/>
      <c r="AA359" s="519"/>
      <c r="AB359" s="519"/>
      <c r="AC359" s="519"/>
      <c r="AD359" s="519"/>
      <c r="AE359" s="519"/>
      <c r="AF359" s="519"/>
      <c r="AG359" s="519"/>
      <c r="AH359" s="519"/>
      <c r="AI359" s="519"/>
      <c r="AJ359" s="519"/>
      <c r="AK359" s="519"/>
      <c r="AL359" s="519"/>
      <c r="AM359" s="519"/>
      <c r="AN359" s="519"/>
      <c r="AO359" s="519"/>
      <c r="AP359" s="519"/>
      <c r="AQ359" s="519"/>
    </row>
    <row r="360" spans="1:43" ht="12.75" customHeight="1" x14ac:dyDescent="0.25">
      <c r="A360" s="519"/>
      <c r="B360" s="519"/>
      <c r="C360" s="519"/>
      <c r="D360" s="810"/>
      <c r="E360" s="519"/>
      <c r="F360" s="519"/>
      <c r="G360" s="519"/>
      <c r="H360" s="519"/>
      <c r="I360" s="519"/>
      <c r="J360" s="519"/>
      <c r="K360" s="519"/>
      <c r="L360" s="519"/>
      <c r="M360" s="519"/>
      <c r="N360" s="519"/>
      <c r="O360" s="519"/>
      <c r="P360" s="519"/>
      <c r="Q360" s="519"/>
      <c r="R360" s="519"/>
      <c r="S360" s="519"/>
      <c r="T360" s="519"/>
      <c r="U360" s="519"/>
      <c r="V360" s="519"/>
      <c r="W360" s="519"/>
      <c r="X360" s="519"/>
      <c r="Y360" s="519"/>
      <c r="Z360" s="519"/>
      <c r="AA360" s="519"/>
      <c r="AB360" s="519"/>
      <c r="AC360" s="519"/>
      <c r="AD360" s="519"/>
      <c r="AE360" s="519"/>
      <c r="AF360" s="519"/>
      <c r="AG360" s="519"/>
      <c r="AH360" s="519"/>
      <c r="AI360" s="519"/>
      <c r="AJ360" s="519"/>
      <c r="AK360" s="519"/>
      <c r="AL360" s="519"/>
      <c r="AM360" s="519"/>
      <c r="AN360" s="519"/>
      <c r="AO360" s="519"/>
      <c r="AP360" s="519"/>
      <c r="AQ360" s="519"/>
    </row>
    <row r="361" spans="1:43" ht="12.75" customHeight="1" x14ac:dyDescent="0.25">
      <c r="A361" s="519"/>
      <c r="B361" s="519"/>
      <c r="C361" s="519"/>
      <c r="D361" s="810"/>
      <c r="E361" s="519"/>
      <c r="F361" s="519"/>
      <c r="G361" s="519"/>
      <c r="H361" s="519"/>
      <c r="I361" s="519"/>
      <c r="J361" s="519"/>
      <c r="K361" s="519"/>
      <c r="L361" s="519"/>
      <c r="M361" s="519"/>
      <c r="N361" s="519"/>
      <c r="O361" s="519"/>
      <c r="P361" s="519"/>
      <c r="Q361" s="519"/>
      <c r="R361" s="519"/>
      <c r="S361" s="519"/>
      <c r="T361" s="519"/>
      <c r="U361" s="519"/>
      <c r="V361" s="519"/>
      <c r="W361" s="519"/>
      <c r="X361" s="519"/>
      <c r="Y361" s="519"/>
      <c r="Z361" s="519"/>
      <c r="AA361" s="519"/>
      <c r="AB361" s="519"/>
      <c r="AC361" s="519"/>
      <c r="AD361" s="519"/>
      <c r="AE361" s="519"/>
      <c r="AF361" s="519"/>
      <c r="AG361" s="519"/>
      <c r="AH361" s="519"/>
      <c r="AI361" s="519"/>
      <c r="AJ361" s="519"/>
      <c r="AK361" s="519"/>
      <c r="AL361" s="519"/>
      <c r="AM361" s="519"/>
      <c r="AN361" s="519"/>
      <c r="AO361" s="519"/>
      <c r="AP361" s="519"/>
      <c r="AQ361" s="519"/>
    </row>
    <row r="362" spans="1:43" ht="12.75" customHeight="1" x14ac:dyDescent="0.25">
      <c r="A362" s="519"/>
      <c r="B362" s="519"/>
      <c r="C362" s="519"/>
      <c r="D362" s="810"/>
      <c r="E362" s="519"/>
      <c r="F362" s="519"/>
      <c r="G362" s="519"/>
      <c r="H362" s="519"/>
      <c r="I362" s="519"/>
      <c r="J362" s="519"/>
      <c r="K362" s="519"/>
      <c r="L362" s="519"/>
      <c r="M362" s="519"/>
      <c r="N362" s="519"/>
      <c r="O362" s="519"/>
      <c r="P362" s="519"/>
      <c r="Q362" s="519"/>
      <c r="R362" s="519"/>
      <c r="S362" s="519"/>
      <c r="T362" s="519"/>
      <c r="U362" s="519"/>
      <c r="V362" s="519"/>
      <c r="W362" s="519"/>
      <c r="X362" s="519"/>
      <c r="Y362" s="519"/>
      <c r="Z362" s="519"/>
      <c r="AA362" s="519"/>
      <c r="AB362" s="519"/>
      <c r="AC362" s="519"/>
      <c r="AD362" s="519"/>
      <c r="AE362" s="519"/>
      <c r="AF362" s="519"/>
      <c r="AG362" s="519"/>
      <c r="AH362" s="519"/>
      <c r="AI362" s="519"/>
      <c r="AJ362" s="519"/>
      <c r="AK362" s="519"/>
      <c r="AL362" s="519"/>
      <c r="AM362" s="519"/>
      <c r="AN362" s="519"/>
      <c r="AO362" s="519"/>
      <c r="AP362" s="519"/>
      <c r="AQ362" s="519"/>
    </row>
    <row r="363" spans="1:43" ht="12.75" customHeight="1" x14ac:dyDescent="0.25">
      <c r="A363" s="519"/>
      <c r="B363" s="519"/>
      <c r="C363" s="519"/>
      <c r="D363" s="810"/>
      <c r="E363" s="519"/>
      <c r="F363" s="519"/>
      <c r="G363" s="519"/>
      <c r="H363" s="519"/>
      <c r="I363" s="519"/>
      <c r="J363" s="519"/>
      <c r="K363" s="519"/>
      <c r="L363" s="519"/>
      <c r="M363" s="519"/>
      <c r="N363" s="519"/>
      <c r="O363" s="519"/>
      <c r="P363" s="519"/>
      <c r="Q363" s="519"/>
      <c r="R363" s="519"/>
      <c r="S363" s="519"/>
      <c r="T363" s="519"/>
      <c r="U363" s="519"/>
      <c r="V363" s="519"/>
      <c r="W363" s="519"/>
      <c r="X363" s="519"/>
      <c r="Y363" s="519"/>
      <c r="Z363" s="519"/>
      <c r="AA363" s="519"/>
      <c r="AB363" s="519"/>
      <c r="AC363" s="519"/>
      <c r="AD363" s="519"/>
      <c r="AE363" s="519"/>
      <c r="AF363" s="519"/>
      <c r="AG363" s="519"/>
      <c r="AH363" s="519"/>
      <c r="AI363" s="519"/>
      <c r="AJ363" s="519"/>
      <c r="AK363" s="519"/>
      <c r="AL363" s="519"/>
      <c r="AM363" s="519"/>
      <c r="AN363" s="519"/>
      <c r="AO363" s="519"/>
      <c r="AP363" s="519"/>
      <c r="AQ363" s="519"/>
    </row>
    <row r="364" spans="1:43" ht="12.75" customHeight="1" x14ac:dyDescent="0.25">
      <c r="A364" s="519"/>
      <c r="B364" s="519"/>
      <c r="C364" s="519"/>
      <c r="D364" s="810"/>
      <c r="E364" s="519"/>
      <c r="F364" s="519"/>
      <c r="G364" s="519"/>
      <c r="H364" s="519"/>
      <c r="I364" s="519"/>
      <c r="J364" s="519"/>
      <c r="K364" s="519"/>
      <c r="L364" s="519"/>
      <c r="M364" s="519"/>
      <c r="N364" s="519"/>
      <c r="O364" s="519"/>
      <c r="P364" s="519"/>
      <c r="Q364" s="519"/>
      <c r="R364" s="519"/>
      <c r="S364" s="519"/>
      <c r="T364" s="519"/>
      <c r="U364" s="519"/>
      <c r="V364" s="519"/>
      <c r="W364" s="519"/>
      <c r="X364" s="519"/>
      <c r="Y364" s="519"/>
      <c r="Z364" s="519"/>
      <c r="AA364" s="519"/>
      <c r="AB364" s="519"/>
      <c r="AC364" s="519"/>
      <c r="AD364" s="519"/>
      <c r="AE364" s="519"/>
      <c r="AF364" s="519"/>
      <c r="AG364" s="519"/>
      <c r="AH364" s="519"/>
      <c r="AI364" s="519"/>
      <c r="AJ364" s="519"/>
      <c r="AK364" s="519"/>
      <c r="AL364" s="519"/>
      <c r="AM364" s="519"/>
      <c r="AN364" s="519"/>
      <c r="AO364" s="519"/>
      <c r="AP364" s="519"/>
      <c r="AQ364" s="519"/>
    </row>
    <row r="365" spans="1:43" ht="12.75" customHeight="1" x14ac:dyDescent="0.25">
      <c r="A365" s="519"/>
      <c r="B365" s="519"/>
      <c r="C365" s="519"/>
      <c r="D365" s="810"/>
      <c r="E365" s="519"/>
      <c r="F365" s="519"/>
      <c r="G365" s="519"/>
      <c r="H365" s="519"/>
      <c r="I365" s="519"/>
      <c r="J365" s="519"/>
      <c r="K365" s="519"/>
      <c r="L365" s="519"/>
      <c r="M365" s="519"/>
      <c r="N365" s="519"/>
      <c r="O365" s="519"/>
      <c r="P365" s="519"/>
      <c r="Q365" s="519"/>
      <c r="R365" s="519"/>
      <c r="S365" s="519"/>
      <c r="T365" s="519"/>
      <c r="U365" s="519"/>
      <c r="V365" s="519"/>
      <c r="W365" s="519"/>
      <c r="X365" s="519"/>
      <c r="Y365" s="519"/>
      <c r="Z365" s="519"/>
      <c r="AA365" s="519"/>
      <c r="AB365" s="519"/>
      <c r="AC365" s="519"/>
      <c r="AD365" s="519"/>
      <c r="AE365" s="519"/>
      <c r="AF365" s="519"/>
      <c r="AG365" s="519"/>
      <c r="AH365" s="519"/>
      <c r="AI365" s="519"/>
      <c r="AJ365" s="519"/>
      <c r="AK365" s="519"/>
      <c r="AL365" s="519"/>
      <c r="AM365" s="519"/>
      <c r="AN365" s="519"/>
      <c r="AO365" s="519"/>
      <c r="AP365" s="519"/>
      <c r="AQ365" s="519"/>
    </row>
    <row r="366" spans="1:43" ht="12.75" customHeight="1" x14ac:dyDescent="0.25">
      <c r="A366" s="519"/>
      <c r="B366" s="519"/>
      <c r="C366" s="519"/>
      <c r="D366" s="810"/>
      <c r="E366" s="519"/>
      <c r="F366" s="519"/>
      <c r="G366" s="519"/>
      <c r="H366" s="519"/>
      <c r="I366" s="519"/>
      <c r="J366" s="519"/>
      <c r="K366" s="519"/>
      <c r="L366" s="519"/>
      <c r="M366" s="519"/>
      <c r="N366" s="519"/>
      <c r="O366" s="519"/>
      <c r="P366" s="519"/>
      <c r="Q366" s="519"/>
      <c r="R366" s="519"/>
      <c r="S366" s="519"/>
      <c r="T366" s="519"/>
      <c r="U366" s="519"/>
      <c r="V366" s="519"/>
      <c r="W366" s="519"/>
      <c r="X366" s="519"/>
      <c r="Y366" s="519"/>
      <c r="Z366" s="519"/>
      <c r="AA366" s="519"/>
      <c r="AB366" s="519"/>
      <c r="AC366" s="519"/>
      <c r="AD366" s="519"/>
      <c r="AE366" s="519"/>
      <c r="AF366" s="519"/>
      <c r="AG366" s="519"/>
      <c r="AH366" s="519"/>
      <c r="AI366" s="519"/>
      <c r="AJ366" s="519"/>
      <c r="AK366" s="519"/>
      <c r="AL366" s="519"/>
      <c r="AM366" s="519"/>
      <c r="AN366" s="519"/>
      <c r="AO366" s="519"/>
      <c r="AP366" s="519"/>
      <c r="AQ366" s="519"/>
    </row>
    <row r="367" spans="1:43" ht="12.75" customHeight="1" x14ac:dyDescent="0.25">
      <c r="A367" s="519"/>
      <c r="B367" s="519"/>
      <c r="C367" s="519"/>
      <c r="D367" s="810"/>
      <c r="E367" s="519"/>
      <c r="F367" s="519"/>
      <c r="G367" s="519"/>
      <c r="H367" s="519"/>
      <c r="I367" s="519"/>
      <c r="J367" s="519"/>
      <c r="K367" s="519"/>
      <c r="L367" s="519"/>
      <c r="M367" s="519"/>
      <c r="N367" s="519"/>
      <c r="O367" s="519"/>
      <c r="P367" s="519"/>
      <c r="Q367" s="519"/>
      <c r="R367" s="519"/>
      <c r="S367" s="519"/>
      <c r="T367" s="519"/>
      <c r="U367" s="519"/>
      <c r="V367" s="519"/>
      <c r="W367" s="519"/>
      <c r="X367" s="519"/>
      <c r="Y367" s="519"/>
      <c r="Z367" s="519"/>
      <c r="AA367" s="519"/>
      <c r="AB367" s="519"/>
      <c r="AC367" s="519"/>
      <c r="AD367" s="519"/>
      <c r="AE367" s="519"/>
      <c r="AF367" s="519"/>
      <c r="AG367" s="519"/>
      <c r="AH367" s="519"/>
      <c r="AI367" s="519"/>
      <c r="AJ367" s="519"/>
      <c r="AK367" s="519"/>
      <c r="AL367" s="519"/>
      <c r="AM367" s="519"/>
      <c r="AN367" s="519"/>
      <c r="AO367" s="519"/>
      <c r="AP367" s="519"/>
      <c r="AQ367" s="519"/>
    </row>
    <row r="368" spans="1:43" ht="12.75" customHeight="1" x14ac:dyDescent="0.25">
      <c r="A368" s="519"/>
      <c r="B368" s="519"/>
      <c r="C368" s="519"/>
      <c r="D368" s="810"/>
      <c r="E368" s="519"/>
      <c r="F368" s="519"/>
      <c r="G368" s="519"/>
      <c r="H368" s="519"/>
      <c r="I368" s="519"/>
      <c r="J368" s="519"/>
      <c r="K368" s="519"/>
      <c r="L368" s="519"/>
      <c r="M368" s="519"/>
      <c r="N368" s="519"/>
      <c r="O368" s="519"/>
      <c r="P368" s="519"/>
      <c r="Q368" s="519"/>
      <c r="R368" s="519"/>
      <c r="S368" s="519"/>
      <c r="T368" s="519"/>
      <c r="U368" s="519"/>
      <c r="V368" s="519"/>
      <c r="W368" s="519"/>
      <c r="X368" s="519"/>
      <c r="Y368" s="519"/>
      <c r="Z368" s="519"/>
      <c r="AA368" s="519"/>
      <c r="AB368" s="519"/>
      <c r="AC368" s="519"/>
      <c r="AD368" s="519"/>
      <c r="AE368" s="519"/>
      <c r="AF368" s="519"/>
      <c r="AG368" s="519"/>
      <c r="AH368" s="519"/>
      <c r="AI368" s="519"/>
      <c r="AJ368" s="519"/>
      <c r="AK368" s="519"/>
      <c r="AL368" s="519"/>
      <c r="AM368" s="519"/>
      <c r="AN368" s="519"/>
      <c r="AO368" s="519"/>
      <c r="AP368" s="519"/>
      <c r="AQ368" s="519"/>
    </row>
    <row r="369" spans="1:43" ht="12.75" customHeight="1" x14ac:dyDescent="0.25">
      <c r="A369" s="519"/>
      <c r="B369" s="519"/>
      <c r="C369" s="519"/>
      <c r="D369" s="810"/>
      <c r="E369" s="519"/>
      <c r="F369" s="519"/>
      <c r="G369" s="519"/>
      <c r="H369" s="519"/>
      <c r="I369" s="519"/>
      <c r="J369" s="519"/>
      <c r="K369" s="519"/>
      <c r="L369" s="519"/>
      <c r="M369" s="519"/>
      <c r="N369" s="519"/>
      <c r="O369" s="519"/>
      <c r="P369" s="519"/>
      <c r="Q369" s="519"/>
      <c r="R369" s="519"/>
      <c r="S369" s="519"/>
      <c r="T369" s="519"/>
      <c r="U369" s="519"/>
      <c r="V369" s="519"/>
      <c r="W369" s="519"/>
      <c r="X369" s="519"/>
      <c r="Y369" s="519"/>
      <c r="Z369" s="519"/>
      <c r="AA369" s="519"/>
      <c r="AB369" s="519"/>
      <c r="AC369" s="519"/>
      <c r="AD369" s="519"/>
      <c r="AE369" s="519"/>
      <c r="AF369" s="519"/>
      <c r="AG369" s="519"/>
      <c r="AH369" s="519"/>
      <c r="AI369" s="519"/>
      <c r="AJ369" s="519"/>
      <c r="AK369" s="519"/>
      <c r="AL369" s="519"/>
      <c r="AM369" s="519"/>
      <c r="AN369" s="519"/>
      <c r="AO369" s="519"/>
      <c r="AP369" s="519"/>
      <c r="AQ369" s="519"/>
    </row>
    <row r="370" spans="1:43" ht="12.75" customHeight="1" x14ac:dyDescent="0.25">
      <c r="A370" s="519"/>
      <c r="B370" s="519"/>
      <c r="C370" s="519"/>
      <c r="D370" s="810"/>
      <c r="E370" s="519"/>
      <c r="F370" s="519"/>
      <c r="G370" s="519"/>
      <c r="H370" s="519"/>
      <c r="I370" s="519"/>
      <c r="J370" s="519"/>
      <c r="K370" s="519"/>
      <c r="L370" s="519"/>
      <c r="M370" s="519"/>
      <c r="N370" s="519"/>
      <c r="O370" s="519"/>
      <c r="P370" s="519"/>
      <c r="Q370" s="519"/>
      <c r="R370" s="519"/>
      <c r="S370" s="519"/>
      <c r="T370" s="519"/>
      <c r="U370" s="519"/>
      <c r="V370" s="519"/>
      <c r="W370" s="519"/>
      <c r="X370" s="519"/>
      <c r="Y370" s="519"/>
      <c r="Z370" s="519"/>
      <c r="AA370" s="519"/>
      <c r="AB370" s="519"/>
      <c r="AC370" s="519"/>
      <c r="AD370" s="519"/>
      <c r="AE370" s="519"/>
      <c r="AF370" s="519"/>
      <c r="AG370" s="519"/>
      <c r="AH370" s="519"/>
      <c r="AI370" s="519"/>
      <c r="AJ370" s="519"/>
      <c r="AK370" s="519"/>
      <c r="AL370" s="519"/>
      <c r="AM370" s="519"/>
      <c r="AN370" s="519"/>
      <c r="AO370" s="519"/>
      <c r="AP370" s="519"/>
      <c r="AQ370" s="519"/>
    </row>
    <row r="371" spans="1:43" ht="12.75" customHeight="1" x14ac:dyDescent="0.25">
      <c r="A371" s="519"/>
      <c r="B371" s="519"/>
      <c r="C371" s="519"/>
      <c r="D371" s="810"/>
      <c r="E371" s="519"/>
      <c r="F371" s="519"/>
      <c r="G371" s="519"/>
      <c r="H371" s="519"/>
      <c r="I371" s="519"/>
      <c r="J371" s="519"/>
      <c r="K371" s="519"/>
      <c r="L371" s="519"/>
      <c r="M371" s="519"/>
      <c r="N371" s="519"/>
      <c r="O371" s="519"/>
      <c r="P371" s="519"/>
      <c r="Q371" s="519"/>
      <c r="R371" s="519"/>
      <c r="S371" s="519"/>
      <c r="T371" s="519"/>
      <c r="U371" s="519"/>
      <c r="V371" s="519"/>
      <c r="W371" s="519"/>
      <c r="X371" s="519"/>
      <c r="Y371" s="519"/>
      <c r="Z371" s="519"/>
      <c r="AA371" s="519"/>
      <c r="AB371" s="519"/>
      <c r="AC371" s="519"/>
      <c r="AD371" s="519"/>
      <c r="AE371" s="519"/>
      <c r="AF371" s="519"/>
      <c r="AG371" s="519"/>
      <c r="AH371" s="519"/>
      <c r="AI371" s="519"/>
      <c r="AJ371" s="519"/>
      <c r="AK371" s="519"/>
      <c r="AL371" s="519"/>
      <c r="AM371" s="519"/>
      <c r="AN371" s="519"/>
      <c r="AO371" s="519"/>
      <c r="AP371" s="519"/>
      <c r="AQ371" s="519"/>
    </row>
    <row r="372" spans="1:43" ht="15.75" customHeight="1" x14ac:dyDescent="0.25">
      <c r="A372" s="203"/>
      <c r="B372" s="203"/>
      <c r="C372" s="203"/>
      <c r="D372" s="204"/>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c r="AC372" s="203"/>
      <c r="AD372" s="203"/>
      <c r="AE372" s="203"/>
      <c r="AF372" s="203"/>
      <c r="AG372" s="203"/>
      <c r="AH372" s="203"/>
      <c r="AI372" s="203"/>
      <c r="AJ372" s="203"/>
      <c r="AK372" s="203"/>
      <c r="AL372" s="203"/>
      <c r="AM372" s="203"/>
      <c r="AN372" s="203"/>
      <c r="AO372" s="203"/>
      <c r="AP372" s="203"/>
      <c r="AQ372" s="203"/>
    </row>
    <row r="373" spans="1:43" ht="15.75" customHeight="1" x14ac:dyDescent="0.25">
      <c r="A373" s="203"/>
      <c r="B373" s="203"/>
      <c r="C373" s="203"/>
      <c r="D373" s="204"/>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c r="AI373" s="203"/>
      <c r="AJ373" s="203"/>
      <c r="AK373" s="203"/>
      <c r="AL373" s="203"/>
      <c r="AM373" s="203"/>
      <c r="AN373" s="203"/>
      <c r="AO373" s="203"/>
      <c r="AP373" s="203"/>
      <c r="AQ373" s="203"/>
    </row>
    <row r="374" spans="1:43" ht="15.75" customHeight="1" x14ac:dyDescent="0.25">
      <c r="A374" s="203"/>
      <c r="B374" s="203"/>
      <c r="C374" s="203"/>
      <c r="D374" s="204"/>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row>
    <row r="375" spans="1:43" ht="15.75" customHeight="1" x14ac:dyDescent="0.25">
      <c r="A375" s="203"/>
      <c r="B375" s="203"/>
      <c r="C375" s="203"/>
      <c r="D375" s="204"/>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c r="AN375" s="203"/>
      <c r="AO375" s="203"/>
      <c r="AP375" s="203"/>
      <c r="AQ375" s="203"/>
    </row>
    <row r="376" spans="1:43" ht="15.75" customHeight="1" x14ac:dyDescent="0.25">
      <c r="A376" s="203"/>
      <c r="B376" s="203"/>
      <c r="C376" s="203"/>
      <c r="D376" s="204"/>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c r="AC376" s="203"/>
      <c r="AD376" s="203"/>
      <c r="AE376" s="203"/>
      <c r="AF376" s="203"/>
      <c r="AG376" s="203"/>
      <c r="AH376" s="203"/>
      <c r="AI376" s="203"/>
      <c r="AJ376" s="203"/>
      <c r="AK376" s="203"/>
      <c r="AL376" s="203"/>
      <c r="AM376" s="203"/>
      <c r="AN376" s="203"/>
      <c r="AO376" s="203"/>
      <c r="AP376" s="203"/>
      <c r="AQ376" s="203"/>
    </row>
    <row r="377" spans="1:43" ht="15.75" customHeight="1" x14ac:dyDescent="0.25">
      <c r="A377" s="203"/>
      <c r="B377" s="203"/>
      <c r="C377" s="203"/>
      <c r="D377" s="204"/>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row>
    <row r="378" spans="1:43" ht="15.75" customHeight="1" x14ac:dyDescent="0.25">
      <c r="A378" s="203"/>
      <c r="B378" s="203"/>
      <c r="C378" s="203"/>
      <c r="D378" s="204"/>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c r="AC378" s="203"/>
      <c r="AD378" s="203"/>
      <c r="AE378" s="203"/>
      <c r="AF378" s="203"/>
      <c r="AG378" s="203"/>
      <c r="AH378" s="203"/>
      <c r="AI378" s="203"/>
      <c r="AJ378" s="203"/>
      <c r="AK378" s="203"/>
      <c r="AL378" s="203"/>
      <c r="AM378" s="203"/>
      <c r="AN378" s="203"/>
      <c r="AO378" s="203"/>
      <c r="AP378" s="203"/>
      <c r="AQ378" s="203"/>
    </row>
    <row r="379" spans="1:43" ht="15.75" customHeight="1" x14ac:dyDescent="0.25">
      <c r="A379" s="203"/>
      <c r="B379" s="203"/>
      <c r="C379" s="203"/>
      <c r="D379" s="204"/>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c r="AC379" s="203"/>
      <c r="AD379" s="203"/>
      <c r="AE379" s="203"/>
      <c r="AF379" s="203"/>
      <c r="AG379" s="203"/>
      <c r="AH379" s="203"/>
      <c r="AI379" s="203"/>
      <c r="AJ379" s="203"/>
      <c r="AK379" s="203"/>
      <c r="AL379" s="203"/>
      <c r="AM379" s="203"/>
      <c r="AN379" s="203"/>
      <c r="AO379" s="203"/>
      <c r="AP379" s="203"/>
      <c r="AQ379" s="203"/>
    </row>
    <row r="380" spans="1:43" ht="15.75" customHeight="1" x14ac:dyDescent="0.25">
      <c r="A380" s="203"/>
      <c r="B380" s="203"/>
      <c r="C380" s="203"/>
      <c r="D380" s="204"/>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3"/>
      <c r="AE380" s="203"/>
      <c r="AF380" s="203"/>
      <c r="AG380" s="203"/>
      <c r="AH380" s="203"/>
      <c r="AI380" s="203"/>
      <c r="AJ380" s="203"/>
      <c r="AK380" s="203"/>
      <c r="AL380" s="203"/>
      <c r="AM380" s="203"/>
      <c r="AN380" s="203"/>
      <c r="AO380" s="203"/>
      <c r="AP380" s="203"/>
      <c r="AQ380" s="203"/>
    </row>
    <row r="381" spans="1:43" ht="15.75" customHeight="1" x14ac:dyDescent="0.25">
      <c r="A381" s="203"/>
      <c r="B381" s="203"/>
      <c r="C381" s="203"/>
      <c r="D381" s="204"/>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c r="AC381" s="203"/>
      <c r="AD381" s="203"/>
      <c r="AE381" s="203"/>
      <c r="AF381" s="203"/>
      <c r="AG381" s="203"/>
      <c r="AH381" s="203"/>
      <c r="AI381" s="203"/>
      <c r="AJ381" s="203"/>
      <c r="AK381" s="203"/>
      <c r="AL381" s="203"/>
      <c r="AM381" s="203"/>
      <c r="AN381" s="203"/>
      <c r="AO381" s="203"/>
      <c r="AP381" s="203"/>
      <c r="AQ381" s="203"/>
    </row>
    <row r="382" spans="1:43" ht="15.75" customHeight="1" x14ac:dyDescent="0.25">
      <c r="A382" s="203"/>
      <c r="B382" s="203"/>
      <c r="C382" s="203"/>
      <c r="D382" s="204"/>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row>
    <row r="383" spans="1:43" ht="15.75" customHeight="1" x14ac:dyDescent="0.25">
      <c r="A383" s="203"/>
      <c r="B383" s="203"/>
      <c r="C383" s="203"/>
      <c r="D383" s="204"/>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03"/>
      <c r="AF383" s="203"/>
      <c r="AG383" s="203"/>
      <c r="AH383" s="203"/>
      <c r="AI383" s="203"/>
      <c r="AJ383" s="203"/>
      <c r="AK383" s="203"/>
      <c r="AL383" s="203"/>
      <c r="AM383" s="203"/>
      <c r="AN383" s="203"/>
      <c r="AO383" s="203"/>
      <c r="AP383" s="203"/>
      <c r="AQ383" s="203"/>
    </row>
    <row r="384" spans="1:43" ht="15.75" customHeight="1" x14ac:dyDescent="0.25">
      <c r="A384" s="203"/>
      <c r="B384" s="203"/>
      <c r="C384" s="203"/>
      <c r="D384" s="204"/>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row>
    <row r="385" spans="1:43" ht="15.75" customHeight="1" x14ac:dyDescent="0.25">
      <c r="A385" s="203"/>
      <c r="B385" s="203"/>
      <c r="C385" s="203"/>
      <c r="D385" s="204"/>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203"/>
    </row>
    <row r="386" spans="1:43" ht="15.75" customHeight="1" x14ac:dyDescent="0.25">
      <c r="A386" s="203"/>
      <c r="B386" s="203"/>
      <c r="C386" s="203"/>
      <c r="D386" s="204"/>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c r="AC386" s="203"/>
      <c r="AD386" s="203"/>
      <c r="AE386" s="203"/>
      <c r="AF386" s="203"/>
      <c r="AG386" s="203"/>
      <c r="AH386" s="203"/>
      <c r="AI386" s="203"/>
      <c r="AJ386" s="203"/>
      <c r="AK386" s="203"/>
      <c r="AL386" s="203"/>
      <c r="AM386" s="203"/>
      <c r="AN386" s="203"/>
      <c r="AO386" s="203"/>
      <c r="AP386" s="203"/>
      <c r="AQ386" s="203"/>
    </row>
    <row r="387" spans="1:43" ht="15.75" customHeight="1" x14ac:dyDescent="0.25">
      <c r="A387" s="203"/>
      <c r="B387" s="203"/>
      <c r="C387" s="203"/>
      <c r="D387" s="204"/>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row>
    <row r="388" spans="1:43" ht="15.75" customHeight="1" x14ac:dyDescent="0.25">
      <c r="A388" s="203"/>
      <c r="B388" s="203"/>
      <c r="C388" s="203"/>
      <c r="D388" s="204"/>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03"/>
      <c r="AF388" s="203"/>
      <c r="AG388" s="203"/>
      <c r="AH388" s="203"/>
      <c r="AI388" s="203"/>
      <c r="AJ388" s="203"/>
      <c r="AK388" s="203"/>
      <c r="AL388" s="203"/>
      <c r="AM388" s="203"/>
      <c r="AN388" s="203"/>
      <c r="AO388" s="203"/>
      <c r="AP388" s="203"/>
      <c r="AQ388" s="203"/>
    </row>
    <row r="389" spans="1:43" ht="15.75" customHeight="1" x14ac:dyDescent="0.25">
      <c r="A389" s="203"/>
      <c r="B389" s="203"/>
      <c r="C389" s="203"/>
      <c r="D389" s="204"/>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row>
    <row r="390" spans="1:43" ht="15.75" customHeight="1" x14ac:dyDescent="0.25">
      <c r="A390" s="203"/>
      <c r="B390" s="203"/>
      <c r="C390" s="203"/>
      <c r="D390" s="204"/>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c r="AK390" s="203"/>
      <c r="AL390" s="203"/>
      <c r="AM390" s="203"/>
      <c r="AN390" s="203"/>
      <c r="AO390" s="203"/>
      <c r="AP390" s="203"/>
      <c r="AQ390" s="203"/>
    </row>
    <row r="391" spans="1:43" ht="15.75" customHeight="1" x14ac:dyDescent="0.25">
      <c r="A391" s="203"/>
      <c r="B391" s="203"/>
      <c r="C391" s="203"/>
      <c r="D391" s="204"/>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c r="AC391" s="203"/>
      <c r="AD391" s="203"/>
      <c r="AE391" s="203"/>
      <c r="AF391" s="203"/>
      <c r="AG391" s="203"/>
      <c r="AH391" s="203"/>
      <c r="AI391" s="203"/>
      <c r="AJ391" s="203"/>
      <c r="AK391" s="203"/>
      <c r="AL391" s="203"/>
      <c r="AM391" s="203"/>
      <c r="AN391" s="203"/>
      <c r="AO391" s="203"/>
      <c r="AP391" s="203"/>
      <c r="AQ391" s="203"/>
    </row>
    <row r="392" spans="1:43" ht="15.75" customHeight="1" x14ac:dyDescent="0.25">
      <c r="A392" s="203"/>
      <c r="B392" s="203"/>
      <c r="C392" s="203"/>
      <c r="D392" s="204"/>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3"/>
      <c r="AK392" s="203"/>
      <c r="AL392" s="203"/>
      <c r="AM392" s="203"/>
      <c r="AN392" s="203"/>
      <c r="AO392" s="203"/>
      <c r="AP392" s="203"/>
      <c r="AQ392" s="203"/>
    </row>
    <row r="393" spans="1:43" ht="15.75" customHeight="1" x14ac:dyDescent="0.25">
      <c r="A393" s="203"/>
      <c r="B393" s="203"/>
      <c r="C393" s="203"/>
      <c r="D393" s="204"/>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c r="AK393" s="203"/>
      <c r="AL393" s="203"/>
      <c r="AM393" s="203"/>
      <c r="AN393" s="203"/>
      <c r="AO393" s="203"/>
      <c r="AP393" s="203"/>
      <c r="AQ393" s="203"/>
    </row>
    <row r="394" spans="1:43" ht="15.75" customHeight="1" x14ac:dyDescent="0.25">
      <c r="A394" s="203"/>
      <c r="B394" s="203"/>
      <c r="C394" s="203"/>
      <c r="D394" s="204"/>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3"/>
      <c r="AK394" s="203"/>
      <c r="AL394" s="203"/>
      <c r="AM394" s="203"/>
      <c r="AN394" s="203"/>
      <c r="AO394" s="203"/>
      <c r="AP394" s="203"/>
      <c r="AQ394" s="203"/>
    </row>
    <row r="395" spans="1:43" ht="15.75" customHeight="1" x14ac:dyDescent="0.25">
      <c r="A395" s="203"/>
      <c r="B395" s="203"/>
      <c r="C395" s="203"/>
      <c r="D395" s="204"/>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3"/>
      <c r="AN395" s="203"/>
      <c r="AO395" s="203"/>
      <c r="AP395" s="203"/>
      <c r="AQ395" s="203"/>
    </row>
    <row r="396" spans="1:43" ht="15.75" customHeight="1" x14ac:dyDescent="0.25">
      <c r="A396" s="203"/>
      <c r="B396" s="203"/>
      <c r="C396" s="203"/>
      <c r="D396" s="204"/>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row>
    <row r="397" spans="1:43" ht="15.75" customHeight="1" x14ac:dyDescent="0.25">
      <c r="A397" s="203"/>
      <c r="B397" s="203"/>
      <c r="C397" s="203"/>
      <c r="D397" s="204"/>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row>
    <row r="398" spans="1:43" ht="15.75" customHeight="1" x14ac:dyDescent="0.25">
      <c r="A398" s="203"/>
      <c r="B398" s="203"/>
      <c r="C398" s="203"/>
      <c r="D398" s="204"/>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row>
    <row r="399" spans="1:43" ht="15.75" customHeight="1" x14ac:dyDescent="0.25">
      <c r="A399" s="203"/>
      <c r="B399" s="203"/>
      <c r="C399" s="203"/>
      <c r="D399" s="204"/>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c r="AK399" s="203"/>
      <c r="AL399" s="203"/>
      <c r="AM399" s="203"/>
      <c r="AN399" s="203"/>
      <c r="AO399" s="203"/>
      <c r="AP399" s="203"/>
      <c r="AQ399" s="203"/>
    </row>
    <row r="400" spans="1:43" ht="15.75" customHeight="1" x14ac:dyDescent="0.25">
      <c r="A400" s="203"/>
      <c r="B400" s="203"/>
      <c r="C400" s="203"/>
      <c r="D400" s="204"/>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c r="AI400" s="203"/>
      <c r="AJ400" s="203"/>
      <c r="AK400" s="203"/>
      <c r="AL400" s="203"/>
      <c r="AM400" s="203"/>
      <c r="AN400" s="203"/>
      <c r="AO400" s="203"/>
      <c r="AP400" s="203"/>
      <c r="AQ400" s="203"/>
    </row>
    <row r="401" spans="1:43" ht="15.75" customHeight="1" x14ac:dyDescent="0.25">
      <c r="A401" s="203"/>
      <c r="B401" s="203"/>
      <c r="C401" s="203"/>
      <c r="D401" s="204"/>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c r="AI401" s="203"/>
      <c r="AJ401" s="203"/>
      <c r="AK401" s="203"/>
      <c r="AL401" s="203"/>
      <c r="AM401" s="203"/>
      <c r="AN401" s="203"/>
      <c r="AO401" s="203"/>
      <c r="AP401" s="203"/>
      <c r="AQ401" s="203"/>
    </row>
    <row r="402" spans="1:43" ht="15.75" customHeight="1" x14ac:dyDescent="0.25">
      <c r="A402" s="203"/>
      <c r="B402" s="203"/>
      <c r="C402" s="203"/>
      <c r="D402" s="204"/>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c r="AC402" s="203"/>
      <c r="AD402" s="203"/>
      <c r="AE402" s="203"/>
      <c r="AF402" s="203"/>
      <c r="AG402" s="203"/>
      <c r="AH402" s="203"/>
      <c r="AI402" s="203"/>
      <c r="AJ402" s="203"/>
      <c r="AK402" s="203"/>
      <c r="AL402" s="203"/>
      <c r="AM402" s="203"/>
      <c r="AN402" s="203"/>
      <c r="AO402" s="203"/>
      <c r="AP402" s="203"/>
      <c r="AQ402" s="203"/>
    </row>
    <row r="403" spans="1:43" ht="15.75" customHeight="1" x14ac:dyDescent="0.25">
      <c r="A403" s="203"/>
      <c r="B403" s="203"/>
      <c r="C403" s="203"/>
      <c r="D403" s="204"/>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c r="AC403" s="203"/>
      <c r="AD403" s="203"/>
      <c r="AE403" s="203"/>
      <c r="AF403" s="203"/>
      <c r="AG403" s="203"/>
      <c r="AH403" s="203"/>
      <c r="AI403" s="203"/>
      <c r="AJ403" s="203"/>
      <c r="AK403" s="203"/>
      <c r="AL403" s="203"/>
      <c r="AM403" s="203"/>
      <c r="AN403" s="203"/>
      <c r="AO403" s="203"/>
      <c r="AP403" s="203"/>
      <c r="AQ403" s="203"/>
    </row>
    <row r="404" spans="1:43" ht="15.75" customHeight="1" x14ac:dyDescent="0.25">
      <c r="A404" s="203"/>
      <c r="B404" s="203"/>
      <c r="C404" s="203"/>
      <c r="D404" s="204"/>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c r="AI404" s="203"/>
      <c r="AJ404" s="203"/>
      <c r="AK404" s="203"/>
      <c r="AL404" s="203"/>
      <c r="AM404" s="203"/>
      <c r="AN404" s="203"/>
      <c r="AO404" s="203"/>
      <c r="AP404" s="203"/>
      <c r="AQ404" s="203"/>
    </row>
    <row r="405" spans="1:43" ht="15.75" customHeight="1" x14ac:dyDescent="0.25">
      <c r="A405" s="203"/>
      <c r="B405" s="203"/>
      <c r="C405" s="203"/>
      <c r="D405" s="204"/>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c r="AC405" s="203"/>
      <c r="AD405" s="203"/>
      <c r="AE405" s="203"/>
      <c r="AF405" s="203"/>
      <c r="AG405" s="203"/>
      <c r="AH405" s="203"/>
      <c r="AI405" s="203"/>
      <c r="AJ405" s="203"/>
      <c r="AK405" s="203"/>
      <c r="AL405" s="203"/>
      <c r="AM405" s="203"/>
      <c r="AN405" s="203"/>
      <c r="AO405" s="203"/>
      <c r="AP405" s="203"/>
      <c r="AQ405" s="203"/>
    </row>
    <row r="406" spans="1:43" ht="15.75" customHeight="1" x14ac:dyDescent="0.25">
      <c r="A406" s="203"/>
      <c r="B406" s="203"/>
      <c r="C406" s="203"/>
      <c r="D406" s="204"/>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203"/>
    </row>
    <row r="407" spans="1:43" ht="15.75" customHeight="1" x14ac:dyDescent="0.25">
      <c r="A407" s="203"/>
      <c r="B407" s="203"/>
      <c r="C407" s="203"/>
      <c r="D407" s="204"/>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c r="AC407" s="203"/>
      <c r="AD407" s="203"/>
      <c r="AE407" s="203"/>
      <c r="AF407" s="203"/>
      <c r="AG407" s="203"/>
      <c r="AH407" s="203"/>
      <c r="AI407" s="203"/>
      <c r="AJ407" s="203"/>
      <c r="AK407" s="203"/>
      <c r="AL407" s="203"/>
      <c r="AM407" s="203"/>
      <c r="AN407" s="203"/>
      <c r="AO407" s="203"/>
      <c r="AP407" s="203"/>
      <c r="AQ407" s="203"/>
    </row>
    <row r="408" spans="1:43" ht="15.75" customHeight="1" x14ac:dyDescent="0.25">
      <c r="A408" s="203"/>
      <c r="B408" s="203"/>
      <c r="C408" s="203"/>
      <c r="D408" s="204"/>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c r="AI408" s="203"/>
      <c r="AJ408" s="203"/>
      <c r="AK408" s="203"/>
      <c r="AL408" s="203"/>
      <c r="AM408" s="203"/>
      <c r="AN408" s="203"/>
      <c r="AO408" s="203"/>
      <c r="AP408" s="203"/>
      <c r="AQ408" s="203"/>
    </row>
    <row r="409" spans="1:43" ht="15.75" customHeight="1" x14ac:dyDescent="0.25">
      <c r="A409" s="203"/>
      <c r="B409" s="203"/>
      <c r="C409" s="203"/>
      <c r="D409" s="204"/>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c r="AI409" s="203"/>
      <c r="AJ409" s="203"/>
      <c r="AK409" s="203"/>
      <c r="AL409" s="203"/>
      <c r="AM409" s="203"/>
      <c r="AN409" s="203"/>
      <c r="AO409" s="203"/>
      <c r="AP409" s="203"/>
      <c r="AQ409" s="203"/>
    </row>
    <row r="410" spans="1:43" ht="15.75" customHeight="1" x14ac:dyDescent="0.25">
      <c r="A410" s="203"/>
      <c r="B410" s="203"/>
      <c r="C410" s="203"/>
      <c r="D410" s="204"/>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c r="AC410" s="203"/>
      <c r="AD410" s="203"/>
      <c r="AE410" s="203"/>
      <c r="AF410" s="203"/>
      <c r="AG410" s="203"/>
      <c r="AH410" s="203"/>
      <c r="AI410" s="203"/>
      <c r="AJ410" s="203"/>
      <c r="AK410" s="203"/>
      <c r="AL410" s="203"/>
      <c r="AM410" s="203"/>
      <c r="AN410" s="203"/>
      <c r="AO410" s="203"/>
      <c r="AP410" s="203"/>
      <c r="AQ410" s="203"/>
    </row>
    <row r="411" spans="1:43" ht="15.75" customHeight="1" x14ac:dyDescent="0.25">
      <c r="A411" s="203"/>
      <c r="B411" s="203"/>
      <c r="C411" s="203"/>
      <c r="D411" s="204"/>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c r="AI411" s="203"/>
      <c r="AJ411" s="203"/>
      <c r="AK411" s="203"/>
      <c r="AL411" s="203"/>
      <c r="AM411" s="203"/>
      <c r="AN411" s="203"/>
      <c r="AO411" s="203"/>
      <c r="AP411" s="203"/>
      <c r="AQ411" s="203"/>
    </row>
    <row r="412" spans="1:43" ht="15.75" customHeight="1" x14ac:dyDescent="0.25">
      <c r="A412" s="203"/>
      <c r="B412" s="203"/>
      <c r="C412" s="203"/>
      <c r="D412" s="204"/>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c r="AI412" s="203"/>
      <c r="AJ412" s="203"/>
      <c r="AK412" s="203"/>
      <c r="AL412" s="203"/>
      <c r="AM412" s="203"/>
      <c r="AN412" s="203"/>
      <c r="AO412" s="203"/>
      <c r="AP412" s="203"/>
      <c r="AQ412" s="203"/>
    </row>
    <row r="413" spans="1:43" ht="15.75" customHeight="1" x14ac:dyDescent="0.25">
      <c r="A413" s="203"/>
      <c r="B413" s="203"/>
      <c r="C413" s="203"/>
      <c r="D413" s="204"/>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AN413" s="203"/>
      <c r="AO413" s="203"/>
      <c r="AP413" s="203"/>
      <c r="AQ413" s="203"/>
    </row>
    <row r="414" spans="1:43" ht="15.75" customHeight="1" x14ac:dyDescent="0.25">
      <c r="A414" s="203"/>
      <c r="B414" s="203"/>
      <c r="C414" s="203"/>
      <c r="D414" s="204"/>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c r="AC414" s="203"/>
      <c r="AD414" s="203"/>
      <c r="AE414" s="203"/>
      <c r="AF414" s="203"/>
      <c r="AG414" s="203"/>
      <c r="AH414" s="203"/>
      <c r="AI414" s="203"/>
      <c r="AJ414" s="203"/>
      <c r="AK414" s="203"/>
      <c r="AL414" s="203"/>
      <c r="AM414" s="203"/>
      <c r="AN414" s="203"/>
      <c r="AO414" s="203"/>
      <c r="AP414" s="203"/>
      <c r="AQ414" s="203"/>
    </row>
    <row r="415" spans="1:43" ht="15.75" customHeight="1" x14ac:dyDescent="0.25">
      <c r="A415" s="203"/>
      <c r="B415" s="203"/>
      <c r="C415" s="203"/>
      <c r="D415" s="204"/>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3"/>
      <c r="AN415" s="203"/>
      <c r="AO415" s="203"/>
      <c r="AP415" s="203"/>
      <c r="AQ415" s="203"/>
    </row>
    <row r="416" spans="1:43" ht="15.75" customHeight="1" x14ac:dyDescent="0.25">
      <c r="A416" s="203"/>
      <c r="B416" s="203"/>
      <c r="C416" s="203"/>
      <c r="D416" s="204"/>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c r="AI416" s="203"/>
      <c r="AJ416" s="203"/>
      <c r="AK416" s="203"/>
      <c r="AL416" s="203"/>
      <c r="AM416" s="203"/>
      <c r="AN416" s="203"/>
      <c r="AO416" s="203"/>
      <c r="AP416" s="203"/>
      <c r="AQ416" s="203"/>
    </row>
    <row r="417" spans="1:43" ht="15.75" customHeight="1" x14ac:dyDescent="0.25">
      <c r="A417" s="203"/>
      <c r="B417" s="203"/>
      <c r="C417" s="203"/>
      <c r="D417" s="204"/>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c r="AC417" s="203"/>
      <c r="AD417" s="203"/>
      <c r="AE417" s="203"/>
      <c r="AF417" s="203"/>
      <c r="AG417" s="203"/>
      <c r="AH417" s="203"/>
      <c r="AI417" s="203"/>
      <c r="AJ417" s="203"/>
      <c r="AK417" s="203"/>
      <c r="AL417" s="203"/>
      <c r="AM417" s="203"/>
      <c r="AN417" s="203"/>
      <c r="AO417" s="203"/>
      <c r="AP417" s="203"/>
      <c r="AQ417" s="203"/>
    </row>
    <row r="418" spans="1:43" ht="15.75" customHeight="1" x14ac:dyDescent="0.25">
      <c r="A418" s="203"/>
      <c r="B418" s="203"/>
      <c r="C418" s="203"/>
      <c r="D418" s="204"/>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03"/>
      <c r="AF418" s="203"/>
      <c r="AG418" s="203"/>
      <c r="AH418" s="203"/>
      <c r="AI418" s="203"/>
      <c r="AJ418" s="203"/>
      <c r="AK418" s="203"/>
      <c r="AL418" s="203"/>
      <c r="AM418" s="203"/>
      <c r="AN418" s="203"/>
      <c r="AO418" s="203"/>
      <c r="AP418" s="203"/>
      <c r="AQ418" s="203"/>
    </row>
    <row r="419" spans="1:43" ht="15.75" customHeight="1" x14ac:dyDescent="0.25">
      <c r="A419" s="203"/>
      <c r="B419" s="203"/>
      <c r="C419" s="203"/>
      <c r="D419" s="204"/>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c r="AC419" s="203"/>
      <c r="AD419" s="203"/>
      <c r="AE419" s="203"/>
      <c r="AF419" s="203"/>
      <c r="AG419" s="203"/>
      <c r="AH419" s="203"/>
      <c r="AI419" s="203"/>
      <c r="AJ419" s="203"/>
      <c r="AK419" s="203"/>
      <c r="AL419" s="203"/>
      <c r="AM419" s="203"/>
      <c r="AN419" s="203"/>
      <c r="AO419" s="203"/>
      <c r="AP419" s="203"/>
      <c r="AQ419" s="203"/>
    </row>
    <row r="420" spans="1:43" ht="15.75" customHeight="1" x14ac:dyDescent="0.25">
      <c r="A420" s="203"/>
      <c r="B420" s="203"/>
      <c r="C420" s="203"/>
      <c r="D420" s="204"/>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c r="AC420" s="203"/>
      <c r="AD420" s="203"/>
      <c r="AE420" s="203"/>
      <c r="AF420" s="203"/>
      <c r="AG420" s="203"/>
      <c r="AH420" s="203"/>
      <c r="AI420" s="203"/>
      <c r="AJ420" s="203"/>
      <c r="AK420" s="203"/>
      <c r="AL420" s="203"/>
      <c r="AM420" s="203"/>
      <c r="AN420" s="203"/>
      <c r="AO420" s="203"/>
      <c r="AP420" s="203"/>
      <c r="AQ420" s="203"/>
    </row>
    <row r="421" spans="1:43" ht="15.75" customHeight="1" x14ac:dyDescent="0.25">
      <c r="A421" s="203"/>
      <c r="B421" s="203"/>
      <c r="C421" s="203"/>
      <c r="D421" s="204"/>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row>
    <row r="422" spans="1:43" ht="15.75" customHeight="1" x14ac:dyDescent="0.25">
      <c r="A422" s="203"/>
      <c r="B422" s="203"/>
      <c r="C422" s="203"/>
      <c r="D422" s="204"/>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c r="AC422" s="203"/>
      <c r="AD422" s="203"/>
      <c r="AE422" s="203"/>
      <c r="AF422" s="203"/>
      <c r="AG422" s="203"/>
      <c r="AH422" s="203"/>
      <c r="AI422" s="203"/>
      <c r="AJ422" s="203"/>
      <c r="AK422" s="203"/>
      <c r="AL422" s="203"/>
      <c r="AM422" s="203"/>
      <c r="AN422" s="203"/>
      <c r="AO422" s="203"/>
      <c r="AP422" s="203"/>
      <c r="AQ422" s="203"/>
    </row>
    <row r="423" spans="1:43" ht="15.75" customHeight="1" x14ac:dyDescent="0.25">
      <c r="A423" s="203"/>
      <c r="B423" s="203"/>
      <c r="C423" s="203"/>
      <c r="D423" s="204"/>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c r="AI423" s="203"/>
      <c r="AJ423" s="203"/>
      <c r="AK423" s="203"/>
      <c r="AL423" s="203"/>
      <c r="AM423" s="203"/>
      <c r="AN423" s="203"/>
      <c r="AO423" s="203"/>
      <c r="AP423" s="203"/>
      <c r="AQ423" s="203"/>
    </row>
    <row r="424" spans="1:43" ht="15.75" customHeight="1" x14ac:dyDescent="0.25">
      <c r="A424" s="203"/>
      <c r="B424" s="203"/>
      <c r="C424" s="203"/>
      <c r="D424" s="204"/>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row>
    <row r="425" spans="1:43" ht="15.75" customHeight="1" x14ac:dyDescent="0.25">
      <c r="A425" s="203"/>
      <c r="B425" s="203"/>
      <c r="C425" s="203"/>
      <c r="D425" s="204"/>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203"/>
      <c r="AD425" s="203"/>
      <c r="AE425" s="203"/>
      <c r="AF425" s="203"/>
      <c r="AG425" s="203"/>
      <c r="AH425" s="203"/>
      <c r="AI425" s="203"/>
      <c r="AJ425" s="203"/>
      <c r="AK425" s="203"/>
      <c r="AL425" s="203"/>
      <c r="AM425" s="203"/>
      <c r="AN425" s="203"/>
      <c r="AO425" s="203"/>
      <c r="AP425" s="203"/>
      <c r="AQ425" s="203"/>
    </row>
    <row r="426" spans="1:43" ht="15.75" customHeight="1" x14ac:dyDescent="0.25">
      <c r="A426" s="203"/>
      <c r="B426" s="203"/>
      <c r="C426" s="203"/>
      <c r="D426" s="204"/>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c r="AC426" s="203"/>
      <c r="AD426" s="203"/>
      <c r="AE426" s="203"/>
      <c r="AF426" s="203"/>
      <c r="AG426" s="203"/>
      <c r="AH426" s="203"/>
      <c r="AI426" s="203"/>
      <c r="AJ426" s="203"/>
      <c r="AK426" s="203"/>
      <c r="AL426" s="203"/>
      <c r="AM426" s="203"/>
      <c r="AN426" s="203"/>
      <c r="AO426" s="203"/>
      <c r="AP426" s="203"/>
      <c r="AQ426" s="203"/>
    </row>
    <row r="427" spans="1:43" ht="15.75" customHeight="1" x14ac:dyDescent="0.25">
      <c r="A427" s="203"/>
      <c r="B427" s="203"/>
      <c r="C427" s="203"/>
      <c r="D427" s="204"/>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row>
    <row r="428" spans="1:43" ht="15.75" customHeight="1" x14ac:dyDescent="0.25">
      <c r="A428" s="203"/>
      <c r="B428" s="203"/>
      <c r="C428" s="203"/>
      <c r="D428" s="204"/>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row>
    <row r="429" spans="1:43" ht="15.75" customHeight="1" x14ac:dyDescent="0.25">
      <c r="A429" s="203"/>
      <c r="B429" s="203"/>
      <c r="C429" s="203"/>
      <c r="D429" s="204"/>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row>
    <row r="430" spans="1:43" ht="15.75" customHeight="1" x14ac:dyDescent="0.25">
      <c r="A430" s="203"/>
      <c r="B430" s="203"/>
      <c r="C430" s="203"/>
      <c r="D430" s="204"/>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row>
    <row r="431" spans="1:43" ht="15.75" customHeight="1" x14ac:dyDescent="0.25">
      <c r="A431" s="203"/>
      <c r="B431" s="203"/>
      <c r="C431" s="203"/>
      <c r="D431" s="204"/>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203"/>
      <c r="AD431" s="203"/>
      <c r="AE431" s="203"/>
      <c r="AF431" s="203"/>
      <c r="AG431" s="203"/>
      <c r="AH431" s="203"/>
      <c r="AI431" s="203"/>
      <c r="AJ431" s="203"/>
      <c r="AK431" s="203"/>
      <c r="AL431" s="203"/>
      <c r="AM431" s="203"/>
      <c r="AN431" s="203"/>
      <c r="AO431" s="203"/>
      <c r="AP431" s="203"/>
      <c r="AQ431" s="203"/>
    </row>
    <row r="432" spans="1:43" ht="15.75" customHeight="1" x14ac:dyDescent="0.25">
      <c r="A432" s="203"/>
      <c r="B432" s="203"/>
      <c r="C432" s="203"/>
      <c r="D432" s="204"/>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c r="AI432" s="203"/>
      <c r="AJ432" s="203"/>
      <c r="AK432" s="203"/>
      <c r="AL432" s="203"/>
      <c r="AM432" s="203"/>
      <c r="AN432" s="203"/>
      <c r="AO432" s="203"/>
      <c r="AP432" s="203"/>
      <c r="AQ432" s="203"/>
    </row>
    <row r="433" spans="1:43" ht="15.75" customHeight="1" x14ac:dyDescent="0.25">
      <c r="A433" s="203"/>
      <c r="B433" s="203"/>
      <c r="C433" s="203"/>
      <c r="D433" s="204"/>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row>
    <row r="434" spans="1:43" ht="15.75" customHeight="1" x14ac:dyDescent="0.25">
      <c r="A434" s="203"/>
      <c r="B434" s="203"/>
      <c r="C434" s="203"/>
      <c r="D434" s="204"/>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row>
    <row r="435" spans="1:43" ht="15.75" customHeight="1" x14ac:dyDescent="0.25">
      <c r="A435" s="203"/>
      <c r="B435" s="203"/>
      <c r="C435" s="203"/>
      <c r="D435" s="204"/>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3"/>
      <c r="AN435" s="203"/>
      <c r="AO435" s="203"/>
      <c r="AP435" s="203"/>
      <c r="AQ435" s="203"/>
    </row>
    <row r="436" spans="1:43" ht="15.75" customHeight="1" x14ac:dyDescent="0.25">
      <c r="A436" s="203"/>
      <c r="B436" s="203"/>
      <c r="C436" s="203"/>
      <c r="D436" s="204"/>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row>
    <row r="437" spans="1:43" ht="15.75" customHeight="1" x14ac:dyDescent="0.25">
      <c r="A437" s="203"/>
      <c r="B437" s="203"/>
      <c r="C437" s="203"/>
      <c r="D437" s="204"/>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203"/>
      <c r="AD437" s="203"/>
      <c r="AE437" s="203"/>
      <c r="AF437" s="203"/>
      <c r="AG437" s="203"/>
      <c r="AH437" s="203"/>
      <c r="AI437" s="203"/>
      <c r="AJ437" s="203"/>
      <c r="AK437" s="203"/>
      <c r="AL437" s="203"/>
      <c r="AM437" s="203"/>
      <c r="AN437" s="203"/>
      <c r="AO437" s="203"/>
      <c r="AP437" s="203"/>
      <c r="AQ437" s="203"/>
    </row>
    <row r="438" spans="1:43" ht="15.75" customHeight="1" x14ac:dyDescent="0.25">
      <c r="A438" s="203"/>
      <c r="B438" s="203"/>
      <c r="C438" s="203"/>
      <c r="D438" s="204"/>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c r="AC438" s="203"/>
      <c r="AD438" s="203"/>
      <c r="AE438" s="203"/>
      <c r="AF438" s="203"/>
      <c r="AG438" s="203"/>
      <c r="AH438" s="203"/>
      <c r="AI438" s="203"/>
      <c r="AJ438" s="203"/>
      <c r="AK438" s="203"/>
      <c r="AL438" s="203"/>
      <c r="AM438" s="203"/>
      <c r="AN438" s="203"/>
      <c r="AO438" s="203"/>
      <c r="AP438" s="203"/>
      <c r="AQ438" s="203"/>
    </row>
    <row r="439" spans="1:43" ht="15.75" customHeight="1" x14ac:dyDescent="0.25">
      <c r="A439" s="203"/>
      <c r="B439" s="203"/>
      <c r="C439" s="203"/>
      <c r="D439" s="204"/>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c r="AC439" s="203"/>
      <c r="AD439" s="203"/>
      <c r="AE439" s="203"/>
      <c r="AF439" s="203"/>
      <c r="AG439" s="203"/>
      <c r="AH439" s="203"/>
      <c r="AI439" s="203"/>
      <c r="AJ439" s="203"/>
      <c r="AK439" s="203"/>
      <c r="AL439" s="203"/>
      <c r="AM439" s="203"/>
      <c r="AN439" s="203"/>
      <c r="AO439" s="203"/>
      <c r="AP439" s="203"/>
      <c r="AQ439" s="203"/>
    </row>
    <row r="440" spans="1:43" ht="15.75" customHeight="1" x14ac:dyDescent="0.25">
      <c r="A440" s="203"/>
      <c r="B440" s="203"/>
      <c r="C440" s="203"/>
      <c r="D440" s="204"/>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203"/>
      <c r="AP440" s="203"/>
      <c r="AQ440" s="203"/>
    </row>
    <row r="441" spans="1:43" ht="15.75" customHeight="1" x14ac:dyDescent="0.25">
      <c r="A441" s="203"/>
      <c r="B441" s="203"/>
      <c r="C441" s="203"/>
      <c r="D441" s="204"/>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c r="AI441" s="203"/>
      <c r="AJ441" s="203"/>
      <c r="AK441" s="203"/>
      <c r="AL441" s="203"/>
      <c r="AM441" s="203"/>
      <c r="AN441" s="203"/>
      <c r="AO441" s="203"/>
      <c r="AP441" s="203"/>
      <c r="AQ441" s="203"/>
    </row>
    <row r="442" spans="1:43" ht="15.75" customHeight="1" x14ac:dyDescent="0.25">
      <c r="A442" s="203"/>
      <c r="B442" s="203"/>
      <c r="C442" s="203"/>
      <c r="D442" s="204"/>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D442" s="203"/>
      <c r="AE442" s="203"/>
      <c r="AF442" s="203"/>
      <c r="AG442" s="203"/>
      <c r="AH442" s="203"/>
      <c r="AI442" s="203"/>
      <c r="AJ442" s="203"/>
      <c r="AK442" s="203"/>
      <c r="AL442" s="203"/>
      <c r="AM442" s="203"/>
      <c r="AN442" s="203"/>
      <c r="AO442" s="203"/>
      <c r="AP442" s="203"/>
      <c r="AQ442" s="203"/>
    </row>
    <row r="443" spans="1:43" ht="15.75" customHeight="1" x14ac:dyDescent="0.25">
      <c r="A443" s="203"/>
      <c r="B443" s="203"/>
      <c r="C443" s="203"/>
      <c r="D443" s="204"/>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D443" s="203"/>
      <c r="AE443" s="203"/>
      <c r="AF443" s="203"/>
      <c r="AG443" s="203"/>
      <c r="AH443" s="203"/>
      <c r="AI443" s="203"/>
      <c r="AJ443" s="203"/>
      <c r="AK443" s="203"/>
      <c r="AL443" s="203"/>
      <c r="AM443" s="203"/>
      <c r="AN443" s="203"/>
      <c r="AO443" s="203"/>
      <c r="AP443" s="203"/>
      <c r="AQ443" s="203"/>
    </row>
    <row r="444" spans="1:43" ht="15.75" customHeight="1" x14ac:dyDescent="0.25">
      <c r="A444" s="203"/>
      <c r="B444" s="203"/>
      <c r="C444" s="203"/>
      <c r="D444" s="204"/>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D444" s="203"/>
      <c r="AE444" s="203"/>
      <c r="AF444" s="203"/>
      <c r="AG444" s="203"/>
      <c r="AH444" s="203"/>
      <c r="AI444" s="203"/>
      <c r="AJ444" s="203"/>
      <c r="AK444" s="203"/>
      <c r="AL444" s="203"/>
      <c r="AM444" s="203"/>
      <c r="AN444" s="203"/>
      <c r="AO444" s="203"/>
      <c r="AP444" s="203"/>
      <c r="AQ444" s="203"/>
    </row>
    <row r="445" spans="1:43" ht="15.75" customHeight="1" x14ac:dyDescent="0.25">
      <c r="A445" s="203"/>
      <c r="B445" s="203"/>
      <c r="C445" s="203"/>
      <c r="D445" s="204"/>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D445" s="203"/>
      <c r="AE445" s="203"/>
      <c r="AF445" s="203"/>
      <c r="AG445" s="203"/>
      <c r="AH445" s="203"/>
      <c r="AI445" s="203"/>
      <c r="AJ445" s="203"/>
      <c r="AK445" s="203"/>
      <c r="AL445" s="203"/>
      <c r="AM445" s="203"/>
      <c r="AN445" s="203"/>
      <c r="AO445" s="203"/>
      <c r="AP445" s="203"/>
      <c r="AQ445" s="203"/>
    </row>
    <row r="446" spans="1:43" ht="15.75" customHeight="1" x14ac:dyDescent="0.25">
      <c r="A446" s="203"/>
      <c r="B446" s="203"/>
      <c r="C446" s="203"/>
      <c r="D446" s="204"/>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c r="AC446" s="203"/>
      <c r="AD446" s="203"/>
      <c r="AE446" s="203"/>
      <c r="AF446" s="203"/>
      <c r="AG446" s="203"/>
      <c r="AH446" s="203"/>
      <c r="AI446" s="203"/>
      <c r="AJ446" s="203"/>
      <c r="AK446" s="203"/>
      <c r="AL446" s="203"/>
      <c r="AM446" s="203"/>
      <c r="AN446" s="203"/>
      <c r="AO446" s="203"/>
      <c r="AP446" s="203"/>
      <c r="AQ446" s="203"/>
    </row>
    <row r="447" spans="1:43" ht="15.75" customHeight="1" x14ac:dyDescent="0.25">
      <c r="A447" s="203"/>
      <c r="B447" s="203"/>
      <c r="C447" s="203"/>
      <c r="D447" s="204"/>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c r="AC447" s="203"/>
      <c r="AD447" s="203"/>
      <c r="AE447" s="203"/>
      <c r="AF447" s="203"/>
      <c r="AG447" s="203"/>
      <c r="AH447" s="203"/>
      <c r="AI447" s="203"/>
      <c r="AJ447" s="203"/>
      <c r="AK447" s="203"/>
      <c r="AL447" s="203"/>
      <c r="AM447" s="203"/>
      <c r="AN447" s="203"/>
      <c r="AO447" s="203"/>
      <c r="AP447" s="203"/>
      <c r="AQ447" s="203"/>
    </row>
    <row r="448" spans="1:43" ht="15.75" customHeight="1" x14ac:dyDescent="0.25">
      <c r="A448" s="203"/>
      <c r="B448" s="203"/>
      <c r="C448" s="203"/>
      <c r="D448" s="204"/>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c r="AI448" s="203"/>
      <c r="AJ448" s="203"/>
      <c r="AK448" s="203"/>
      <c r="AL448" s="203"/>
      <c r="AM448" s="203"/>
      <c r="AN448" s="203"/>
      <c r="AO448" s="203"/>
      <c r="AP448" s="203"/>
      <c r="AQ448" s="203"/>
    </row>
    <row r="449" spans="1:43" ht="15.75" customHeight="1" x14ac:dyDescent="0.25">
      <c r="A449" s="203"/>
      <c r="B449" s="203"/>
      <c r="C449" s="203"/>
      <c r="D449" s="204"/>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c r="AI449" s="203"/>
      <c r="AJ449" s="203"/>
      <c r="AK449" s="203"/>
      <c r="AL449" s="203"/>
      <c r="AM449" s="203"/>
      <c r="AN449" s="203"/>
      <c r="AO449" s="203"/>
      <c r="AP449" s="203"/>
      <c r="AQ449" s="203"/>
    </row>
    <row r="450" spans="1:43" ht="15.75" customHeight="1" x14ac:dyDescent="0.25">
      <c r="A450" s="203"/>
      <c r="B450" s="203"/>
      <c r="C450" s="203"/>
      <c r="D450" s="204"/>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203"/>
      <c r="AO450" s="203"/>
      <c r="AP450" s="203"/>
      <c r="AQ450" s="203"/>
    </row>
    <row r="451" spans="1:43" ht="15.75" customHeight="1" x14ac:dyDescent="0.25">
      <c r="A451" s="203"/>
      <c r="B451" s="203"/>
      <c r="C451" s="203"/>
      <c r="D451" s="204"/>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203"/>
      <c r="AO451" s="203"/>
      <c r="AP451" s="203"/>
      <c r="AQ451" s="203"/>
    </row>
    <row r="452" spans="1:43" ht="15.75" customHeight="1" x14ac:dyDescent="0.25">
      <c r="A452" s="203"/>
      <c r="B452" s="203"/>
      <c r="C452" s="203"/>
      <c r="D452" s="204"/>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c r="AI452" s="203"/>
      <c r="AJ452" s="203"/>
      <c r="AK452" s="203"/>
      <c r="AL452" s="203"/>
      <c r="AM452" s="203"/>
      <c r="AN452" s="203"/>
      <c r="AO452" s="203"/>
      <c r="AP452" s="203"/>
      <c r="AQ452" s="203"/>
    </row>
    <row r="453" spans="1:43" ht="15.75" customHeight="1" x14ac:dyDescent="0.25">
      <c r="A453" s="203"/>
      <c r="B453" s="203"/>
      <c r="C453" s="203"/>
      <c r="D453" s="204"/>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row>
    <row r="454" spans="1:43" ht="15.75" customHeight="1" x14ac:dyDescent="0.25">
      <c r="A454" s="203"/>
      <c r="B454" s="203"/>
      <c r="C454" s="203"/>
      <c r="D454" s="204"/>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203"/>
    </row>
    <row r="455" spans="1:43" ht="15.75" customHeight="1" x14ac:dyDescent="0.25">
      <c r="A455" s="203"/>
      <c r="B455" s="203"/>
      <c r="C455" s="203"/>
      <c r="D455" s="204"/>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203"/>
      <c r="AO455" s="203"/>
      <c r="AP455" s="203"/>
      <c r="AQ455" s="203"/>
    </row>
    <row r="456" spans="1:43" ht="15.75" customHeight="1" x14ac:dyDescent="0.25">
      <c r="A456" s="203"/>
      <c r="B456" s="203"/>
      <c r="C456" s="203"/>
      <c r="D456" s="204"/>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D456" s="203"/>
      <c r="AE456" s="203"/>
      <c r="AF456" s="203"/>
      <c r="AG456" s="203"/>
      <c r="AH456" s="203"/>
      <c r="AI456" s="203"/>
      <c r="AJ456" s="203"/>
      <c r="AK456" s="203"/>
      <c r="AL456" s="203"/>
      <c r="AM456" s="203"/>
      <c r="AN456" s="203"/>
      <c r="AO456" s="203"/>
      <c r="AP456" s="203"/>
      <c r="AQ456" s="203"/>
    </row>
    <row r="457" spans="1:43" ht="15.75" customHeight="1" x14ac:dyDescent="0.25">
      <c r="A457" s="203"/>
      <c r="B457" s="203"/>
      <c r="C457" s="203"/>
      <c r="D457" s="204"/>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c r="AI457" s="203"/>
      <c r="AJ457" s="203"/>
      <c r="AK457" s="203"/>
      <c r="AL457" s="203"/>
      <c r="AM457" s="203"/>
      <c r="AN457" s="203"/>
      <c r="AO457" s="203"/>
      <c r="AP457" s="203"/>
      <c r="AQ457" s="203"/>
    </row>
    <row r="458" spans="1:43" ht="15.75" customHeight="1" x14ac:dyDescent="0.25">
      <c r="A458" s="203"/>
      <c r="B458" s="203"/>
      <c r="C458" s="203"/>
      <c r="D458" s="204"/>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203"/>
      <c r="AO458" s="203"/>
      <c r="AP458" s="203"/>
      <c r="AQ458" s="203"/>
    </row>
    <row r="459" spans="1:43" ht="15.75" customHeight="1" x14ac:dyDescent="0.25">
      <c r="A459" s="203"/>
      <c r="B459" s="203"/>
      <c r="C459" s="203"/>
      <c r="D459" s="204"/>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AN459" s="203"/>
      <c r="AO459" s="203"/>
      <c r="AP459" s="203"/>
      <c r="AQ459" s="203"/>
    </row>
    <row r="460" spans="1:43" ht="15.75" customHeight="1" x14ac:dyDescent="0.25">
      <c r="A460" s="203"/>
      <c r="B460" s="203"/>
      <c r="C460" s="203"/>
      <c r="D460" s="204"/>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c r="AI460" s="203"/>
      <c r="AJ460" s="203"/>
      <c r="AK460" s="203"/>
      <c r="AL460" s="203"/>
      <c r="AM460" s="203"/>
      <c r="AN460" s="203"/>
      <c r="AO460" s="203"/>
      <c r="AP460" s="203"/>
      <c r="AQ460" s="203"/>
    </row>
    <row r="461" spans="1:43" ht="15.75" customHeight="1" x14ac:dyDescent="0.25">
      <c r="A461" s="203"/>
      <c r="B461" s="203"/>
      <c r="C461" s="203"/>
      <c r="D461" s="204"/>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203"/>
      <c r="AO461" s="203"/>
      <c r="AP461" s="203"/>
      <c r="AQ461" s="203"/>
    </row>
    <row r="462" spans="1:43" ht="15.75" customHeight="1" x14ac:dyDescent="0.25">
      <c r="A462" s="203"/>
      <c r="B462" s="203"/>
      <c r="C462" s="203"/>
      <c r="D462" s="204"/>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D462" s="203"/>
      <c r="AE462" s="203"/>
      <c r="AF462" s="203"/>
      <c r="AG462" s="203"/>
      <c r="AH462" s="203"/>
      <c r="AI462" s="203"/>
      <c r="AJ462" s="203"/>
      <c r="AK462" s="203"/>
      <c r="AL462" s="203"/>
      <c r="AM462" s="203"/>
      <c r="AN462" s="203"/>
      <c r="AO462" s="203"/>
      <c r="AP462" s="203"/>
      <c r="AQ462" s="203"/>
    </row>
    <row r="463" spans="1:43" ht="15.75" customHeight="1" x14ac:dyDescent="0.25">
      <c r="A463" s="203"/>
      <c r="B463" s="203"/>
      <c r="C463" s="203"/>
      <c r="D463" s="204"/>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row>
    <row r="464" spans="1:43" ht="15.75" customHeight="1" x14ac:dyDescent="0.25">
      <c r="A464" s="203"/>
      <c r="B464" s="203"/>
      <c r="C464" s="203"/>
      <c r="D464" s="204"/>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c r="AC464" s="203"/>
      <c r="AD464" s="203"/>
      <c r="AE464" s="203"/>
      <c r="AF464" s="203"/>
      <c r="AG464" s="203"/>
      <c r="AH464" s="203"/>
      <c r="AI464" s="203"/>
      <c r="AJ464" s="203"/>
      <c r="AK464" s="203"/>
      <c r="AL464" s="203"/>
      <c r="AM464" s="203"/>
      <c r="AN464" s="203"/>
      <c r="AO464" s="203"/>
      <c r="AP464" s="203"/>
      <c r="AQ464" s="203"/>
    </row>
    <row r="465" spans="1:43" ht="15.75" customHeight="1" x14ac:dyDescent="0.25">
      <c r="A465" s="203"/>
      <c r="B465" s="203"/>
      <c r="C465" s="203"/>
      <c r="D465" s="204"/>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c r="AC465" s="203"/>
      <c r="AD465" s="203"/>
      <c r="AE465" s="203"/>
      <c r="AF465" s="203"/>
      <c r="AG465" s="203"/>
      <c r="AH465" s="203"/>
      <c r="AI465" s="203"/>
      <c r="AJ465" s="203"/>
      <c r="AK465" s="203"/>
      <c r="AL465" s="203"/>
      <c r="AM465" s="203"/>
      <c r="AN465" s="203"/>
      <c r="AO465" s="203"/>
      <c r="AP465" s="203"/>
      <c r="AQ465" s="203"/>
    </row>
    <row r="466" spans="1:43" ht="15.75" customHeight="1" x14ac:dyDescent="0.25">
      <c r="A466" s="203"/>
      <c r="B466" s="203"/>
      <c r="C466" s="203"/>
      <c r="D466" s="204"/>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row>
    <row r="467" spans="1:43" ht="15.75" customHeight="1" x14ac:dyDescent="0.25">
      <c r="A467" s="203"/>
      <c r="B467" s="203"/>
      <c r="C467" s="203"/>
      <c r="D467" s="204"/>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c r="AN467" s="203"/>
      <c r="AO467" s="203"/>
      <c r="AP467" s="203"/>
      <c r="AQ467" s="203"/>
    </row>
    <row r="468" spans="1:43" ht="15.75" customHeight="1" x14ac:dyDescent="0.25">
      <c r="A468" s="203"/>
      <c r="B468" s="203"/>
      <c r="C468" s="203"/>
      <c r="D468" s="204"/>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c r="AC468" s="203"/>
      <c r="AD468" s="203"/>
      <c r="AE468" s="203"/>
      <c r="AF468" s="203"/>
      <c r="AG468" s="203"/>
      <c r="AH468" s="203"/>
      <c r="AI468" s="203"/>
      <c r="AJ468" s="203"/>
      <c r="AK468" s="203"/>
      <c r="AL468" s="203"/>
      <c r="AM468" s="203"/>
      <c r="AN468" s="203"/>
      <c r="AO468" s="203"/>
      <c r="AP468" s="203"/>
      <c r="AQ468" s="203"/>
    </row>
    <row r="469" spans="1:43" ht="15.75" customHeight="1" x14ac:dyDescent="0.25">
      <c r="A469" s="203"/>
      <c r="B469" s="203"/>
      <c r="C469" s="203"/>
      <c r="D469" s="204"/>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row>
    <row r="470" spans="1:43" ht="15.75" customHeight="1" x14ac:dyDescent="0.25">
      <c r="A470" s="203"/>
      <c r="B470" s="203"/>
      <c r="C470" s="203"/>
      <c r="D470" s="204"/>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row>
    <row r="471" spans="1:43" ht="15.75" customHeight="1" x14ac:dyDescent="0.25">
      <c r="A471" s="203"/>
      <c r="B471" s="203"/>
      <c r="C471" s="203"/>
      <c r="D471" s="204"/>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c r="AC471" s="203"/>
      <c r="AD471" s="203"/>
      <c r="AE471" s="203"/>
      <c r="AF471" s="203"/>
      <c r="AG471" s="203"/>
      <c r="AH471" s="203"/>
      <c r="AI471" s="203"/>
      <c r="AJ471" s="203"/>
      <c r="AK471" s="203"/>
      <c r="AL471" s="203"/>
      <c r="AM471" s="203"/>
      <c r="AN471" s="203"/>
      <c r="AO471" s="203"/>
      <c r="AP471" s="203"/>
      <c r="AQ471" s="203"/>
    </row>
    <row r="472" spans="1:43" ht="15.75" customHeight="1" x14ac:dyDescent="0.25">
      <c r="A472" s="203"/>
      <c r="B472" s="203"/>
      <c r="C472" s="203"/>
      <c r="D472" s="204"/>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203"/>
    </row>
    <row r="473" spans="1:43" ht="15.75" customHeight="1" x14ac:dyDescent="0.25">
      <c r="A473" s="203"/>
      <c r="B473" s="203"/>
      <c r="C473" s="203"/>
      <c r="D473" s="204"/>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c r="AC473" s="203"/>
      <c r="AD473" s="203"/>
      <c r="AE473" s="203"/>
      <c r="AF473" s="203"/>
      <c r="AG473" s="203"/>
      <c r="AH473" s="203"/>
      <c r="AI473" s="203"/>
      <c r="AJ473" s="203"/>
      <c r="AK473" s="203"/>
      <c r="AL473" s="203"/>
      <c r="AM473" s="203"/>
      <c r="AN473" s="203"/>
      <c r="AO473" s="203"/>
      <c r="AP473" s="203"/>
      <c r="AQ473" s="203"/>
    </row>
    <row r="474" spans="1:43" ht="15.75" customHeight="1" x14ac:dyDescent="0.25">
      <c r="A474" s="203"/>
      <c r="B474" s="203"/>
      <c r="C474" s="203"/>
      <c r="D474" s="204"/>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c r="AI474" s="203"/>
      <c r="AJ474" s="203"/>
      <c r="AK474" s="203"/>
      <c r="AL474" s="203"/>
      <c r="AM474" s="203"/>
      <c r="AN474" s="203"/>
      <c r="AO474" s="203"/>
      <c r="AP474" s="203"/>
      <c r="AQ474" s="203"/>
    </row>
    <row r="475" spans="1:43" ht="15.75" customHeight="1" x14ac:dyDescent="0.25">
      <c r="A475" s="203"/>
      <c r="B475" s="203"/>
      <c r="C475" s="203"/>
      <c r="D475" s="204"/>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3"/>
      <c r="AN475" s="203"/>
      <c r="AO475" s="203"/>
      <c r="AP475" s="203"/>
      <c r="AQ475" s="203"/>
    </row>
    <row r="476" spans="1:43" ht="15.75" customHeight="1" x14ac:dyDescent="0.25">
      <c r="A476" s="203"/>
      <c r="B476" s="203"/>
      <c r="C476" s="203"/>
      <c r="D476" s="204"/>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c r="AI476" s="203"/>
      <c r="AJ476" s="203"/>
      <c r="AK476" s="203"/>
      <c r="AL476" s="203"/>
      <c r="AM476" s="203"/>
      <c r="AN476" s="203"/>
      <c r="AO476" s="203"/>
      <c r="AP476" s="203"/>
      <c r="AQ476" s="203"/>
    </row>
    <row r="477" spans="1:43" ht="15.75" customHeight="1" x14ac:dyDescent="0.25">
      <c r="A477" s="203"/>
      <c r="B477" s="203"/>
      <c r="C477" s="203"/>
      <c r="D477" s="204"/>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203"/>
      <c r="AN477" s="203"/>
      <c r="AO477" s="203"/>
      <c r="AP477" s="203"/>
      <c r="AQ477" s="203"/>
    </row>
    <row r="478" spans="1:43" ht="15.75" customHeight="1" x14ac:dyDescent="0.25">
      <c r="A478" s="203"/>
      <c r="B478" s="203"/>
      <c r="C478" s="203"/>
      <c r="D478" s="204"/>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c r="AI478" s="203"/>
      <c r="AJ478" s="203"/>
      <c r="AK478" s="203"/>
      <c r="AL478" s="203"/>
      <c r="AM478" s="203"/>
      <c r="AN478" s="203"/>
      <c r="AO478" s="203"/>
      <c r="AP478" s="203"/>
      <c r="AQ478" s="203"/>
    </row>
    <row r="479" spans="1:43" ht="15.75" customHeight="1" x14ac:dyDescent="0.25">
      <c r="A479" s="203"/>
      <c r="B479" s="203"/>
      <c r="C479" s="203"/>
      <c r="D479" s="204"/>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c r="AI479" s="203"/>
      <c r="AJ479" s="203"/>
      <c r="AK479" s="203"/>
      <c r="AL479" s="203"/>
      <c r="AM479" s="203"/>
      <c r="AN479" s="203"/>
      <c r="AO479" s="203"/>
      <c r="AP479" s="203"/>
      <c r="AQ479" s="203"/>
    </row>
    <row r="480" spans="1:43" ht="15.75" customHeight="1" x14ac:dyDescent="0.25">
      <c r="A480" s="203"/>
      <c r="B480" s="203"/>
      <c r="C480" s="203"/>
      <c r="D480" s="204"/>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c r="AK480" s="203"/>
      <c r="AL480" s="203"/>
      <c r="AM480" s="203"/>
      <c r="AN480" s="203"/>
      <c r="AO480" s="203"/>
      <c r="AP480" s="203"/>
      <c r="AQ480" s="203"/>
    </row>
    <row r="481" spans="1:43" ht="15.75" customHeight="1" x14ac:dyDescent="0.25">
      <c r="A481" s="203"/>
      <c r="B481" s="203"/>
      <c r="C481" s="203"/>
      <c r="D481" s="204"/>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row>
    <row r="482" spans="1:43" ht="15.75" customHeight="1" x14ac:dyDescent="0.25">
      <c r="A482" s="203"/>
      <c r="B482" s="203"/>
      <c r="C482" s="203"/>
      <c r="D482" s="204"/>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row>
    <row r="483" spans="1:43" ht="15.75" customHeight="1" x14ac:dyDescent="0.25">
      <c r="A483" s="203"/>
      <c r="B483" s="203"/>
      <c r="C483" s="203"/>
      <c r="D483" s="204"/>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row>
    <row r="484" spans="1:43" ht="15.75" customHeight="1" x14ac:dyDescent="0.25">
      <c r="A484" s="203"/>
      <c r="B484" s="203"/>
      <c r="C484" s="203"/>
      <c r="D484" s="204"/>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c r="AC484" s="203"/>
      <c r="AD484" s="203"/>
      <c r="AE484" s="203"/>
      <c r="AF484" s="203"/>
      <c r="AG484" s="203"/>
      <c r="AH484" s="203"/>
      <c r="AI484" s="203"/>
      <c r="AJ484" s="203"/>
      <c r="AK484" s="203"/>
      <c r="AL484" s="203"/>
      <c r="AM484" s="203"/>
      <c r="AN484" s="203"/>
      <c r="AO484" s="203"/>
      <c r="AP484" s="203"/>
      <c r="AQ484" s="203"/>
    </row>
    <row r="485" spans="1:43" ht="15.75" customHeight="1" x14ac:dyDescent="0.25">
      <c r="A485" s="203"/>
      <c r="B485" s="203"/>
      <c r="C485" s="203"/>
      <c r="D485" s="204"/>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c r="AK485" s="203"/>
      <c r="AL485" s="203"/>
      <c r="AM485" s="203"/>
      <c r="AN485" s="203"/>
      <c r="AO485" s="203"/>
      <c r="AP485" s="203"/>
      <c r="AQ485" s="203"/>
    </row>
    <row r="486" spans="1:43" ht="15.75" customHeight="1" x14ac:dyDescent="0.25">
      <c r="A486" s="203"/>
      <c r="B486" s="203"/>
      <c r="C486" s="203"/>
      <c r="D486" s="204"/>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c r="AC486" s="203"/>
      <c r="AD486" s="203"/>
      <c r="AE486" s="203"/>
      <c r="AF486" s="203"/>
      <c r="AG486" s="203"/>
      <c r="AH486" s="203"/>
      <c r="AI486" s="203"/>
      <c r="AJ486" s="203"/>
      <c r="AK486" s="203"/>
      <c r="AL486" s="203"/>
      <c r="AM486" s="203"/>
      <c r="AN486" s="203"/>
      <c r="AO486" s="203"/>
      <c r="AP486" s="203"/>
      <c r="AQ486" s="203"/>
    </row>
    <row r="487" spans="1:43" ht="15.75" customHeight="1" x14ac:dyDescent="0.25">
      <c r="A487" s="203"/>
      <c r="B487" s="203"/>
      <c r="C487" s="203"/>
      <c r="D487" s="204"/>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c r="AC487" s="203"/>
      <c r="AD487" s="203"/>
      <c r="AE487" s="203"/>
      <c r="AF487" s="203"/>
      <c r="AG487" s="203"/>
      <c r="AH487" s="203"/>
      <c r="AI487" s="203"/>
      <c r="AJ487" s="203"/>
      <c r="AK487" s="203"/>
      <c r="AL487" s="203"/>
      <c r="AM487" s="203"/>
      <c r="AN487" s="203"/>
      <c r="AO487" s="203"/>
      <c r="AP487" s="203"/>
      <c r="AQ487" s="203"/>
    </row>
    <row r="488" spans="1:43" ht="15.75" customHeight="1" x14ac:dyDescent="0.25">
      <c r="A488" s="203"/>
      <c r="B488" s="203"/>
      <c r="C488" s="203"/>
      <c r="D488" s="204"/>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c r="AC488" s="203"/>
      <c r="AD488" s="203"/>
      <c r="AE488" s="203"/>
      <c r="AF488" s="203"/>
      <c r="AG488" s="203"/>
      <c r="AH488" s="203"/>
      <c r="AI488" s="203"/>
      <c r="AJ488" s="203"/>
      <c r="AK488" s="203"/>
      <c r="AL488" s="203"/>
      <c r="AM488" s="203"/>
      <c r="AN488" s="203"/>
      <c r="AO488" s="203"/>
      <c r="AP488" s="203"/>
      <c r="AQ488" s="203"/>
    </row>
    <row r="489" spans="1:43" ht="15.75" customHeight="1" x14ac:dyDescent="0.25">
      <c r="A489" s="203"/>
      <c r="B489" s="203"/>
      <c r="C489" s="203"/>
      <c r="D489" s="204"/>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c r="AK489" s="203"/>
      <c r="AL489" s="203"/>
      <c r="AM489" s="203"/>
      <c r="AN489" s="203"/>
      <c r="AO489" s="203"/>
      <c r="AP489" s="203"/>
      <c r="AQ489" s="203"/>
    </row>
    <row r="490" spans="1:43" ht="15.75" customHeight="1" x14ac:dyDescent="0.25">
      <c r="A490" s="203"/>
      <c r="B490" s="203"/>
      <c r="C490" s="203"/>
      <c r="D490" s="204"/>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c r="AC490" s="203"/>
      <c r="AD490" s="203"/>
      <c r="AE490" s="203"/>
      <c r="AF490" s="203"/>
      <c r="AG490" s="203"/>
      <c r="AH490" s="203"/>
      <c r="AI490" s="203"/>
      <c r="AJ490" s="203"/>
      <c r="AK490" s="203"/>
      <c r="AL490" s="203"/>
      <c r="AM490" s="203"/>
      <c r="AN490" s="203"/>
      <c r="AO490" s="203"/>
      <c r="AP490" s="203"/>
      <c r="AQ490" s="203"/>
    </row>
    <row r="491" spans="1:43" ht="15.75" customHeight="1" x14ac:dyDescent="0.25">
      <c r="A491" s="203"/>
      <c r="B491" s="203"/>
      <c r="C491" s="203"/>
      <c r="D491" s="204"/>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c r="AC491" s="203"/>
      <c r="AD491" s="203"/>
      <c r="AE491" s="203"/>
      <c r="AF491" s="203"/>
      <c r="AG491" s="203"/>
      <c r="AH491" s="203"/>
      <c r="AI491" s="203"/>
      <c r="AJ491" s="203"/>
      <c r="AK491" s="203"/>
      <c r="AL491" s="203"/>
      <c r="AM491" s="203"/>
      <c r="AN491" s="203"/>
      <c r="AO491" s="203"/>
      <c r="AP491" s="203"/>
      <c r="AQ491" s="203"/>
    </row>
    <row r="492" spans="1:43" ht="15.75" customHeight="1" x14ac:dyDescent="0.25">
      <c r="A492" s="203"/>
      <c r="B492" s="203"/>
      <c r="C492" s="203"/>
      <c r="D492" s="204"/>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row>
    <row r="493" spans="1:43" ht="15.75" customHeight="1" x14ac:dyDescent="0.25">
      <c r="A493" s="203"/>
      <c r="B493" s="203"/>
      <c r="C493" s="203"/>
      <c r="D493" s="204"/>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c r="AC493" s="203"/>
      <c r="AD493" s="203"/>
      <c r="AE493" s="203"/>
      <c r="AF493" s="203"/>
      <c r="AG493" s="203"/>
      <c r="AH493" s="203"/>
      <c r="AI493" s="203"/>
      <c r="AJ493" s="203"/>
      <c r="AK493" s="203"/>
      <c r="AL493" s="203"/>
      <c r="AM493" s="203"/>
      <c r="AN493" s="203"/>
      <c r="AO493" s="203"/>
      <c r="AP493" s="203"/>
      <c r="AQ493" s="203"/>
    </row>
    <row r="494" spans="1:43" ht="15.75" customHeight="1" x14ac:dyDescent="0.25">
      <c r="A494" s="203"/>
      <c r="B494" s="203"/>
      <c r="C494" s="203"/>
      <c r="D494" s="204"/>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c r="AI494" s="203"/>
      <c r="AJ494" s="203"/>
      <c r="AK494" s="203"/>
      <c r="AL494" s="203"/>
      <c r="AM494" s="203"/>
      <c r="AN494" s="203"/>
      <c r="AO494" s="203"/>
      <c r="AP494" s="203"/>
      <c r="AQ494" s="203"/>
    </row>
    <row r="495" spans="1:43" ht="15.75" customHeight="1" x14ac:dyDescent="0.25">
      <c r="A495" s="203"/>
      <c r="B495" s="203"/>
      <c r="C495" s="203"/>
      <c r="D495" s="204"/>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3"/>
      <c r="AN495" s="203"/>
      <c r="AO495" s="203"/>
      <c r="AP495" s="203"/>
      <c r="AQ495" s="203"/>
    </row>
    <row r="496" spans="1:43" ht="15.75" customHeight="1" x14ac:dyDescent="0.25">
      <c r="A496" s="203"/>
      <c r="B496" s="203"/>
      <c r="C496" s="203"/>
      <c r="D496" s="204"/>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c r="AC496" s="203"/>
      <c r="AD496" s="203"/>
      <c r="AE496" s="203"/>
      <c r="AF496" s="203"/>
      <c r="AG496" s="203"/>
      <c r="AH496" s="203"/>
      <c r="AI496" s="203"/>
      <c r="AJ496" s="203"/>
      <c r="AK496" s="203"/>
      <c r="AL496" s="203"/>
      <c r="AM496" s="203"/>
      <c r="AN496" s="203"/>
      <c r="AO496" s="203"/>
      <c r="AP496" s="203"/>
      <c r="AQ496" s="203"/>
    </row>
    <row r="497" spans="1:43" ht="15.75" customHeight="1" x14ac:dyDescent="0.25">
      <c r="A497" s="203"/>
      <c r="B497" s="203"/>
      <c r="C497" s="203"/>
      <c r="D497" s="204"/>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c r="AK497" s="203"/>
      <c r="AL497" s="203"/>
      <c r="AM497" s="203"/>
      <c r="AN497" s="203"/>
      <c r="AO497" s="203"/>
      <c r="AP497" s="203"/>
      <c r="AQ497" s="203"/>
    </row>
    <row r="498" spans="1:43" ht="15.75" customHeight="1" x14ac:dyDescent="0.25">
      <c r="A498" s="203"/>
      <c r="B498" s="203"/>
      <c r="C498" s="203"/>
      <c r="D498" s="204"/>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c r="AI498" s="203"/>
      <c r="AJ498" s="203"/>
      <c r="AK498" s="203"/>
      <c r="AL498" s="203"/>
      <c r="AM498" s="203"/>
      <c r="AN498" s="203"/>
      <c r="AO498" s="203"/>
      <c r="AP498" s="203"/>
      <c r="AQ498" s="203"/>
    </row>
    <row r="499" spans="1:43" ht="15.75" customHeight="1" x14ac:dyDescent="0.25">
      <c r="A499" s="203"/>
      <c r="B499" s="203"/>
      <c r="C499" s="203"/>
      <c r="D499" s="204"/>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c r="AC499" s="203"/>
      <c r="AD499" s="203"/>
      <c r="AE499" s="203"/>
      <c r="AF499" s="203"/>
      <c r="AG499" s="203"/>
      <c r="AH499" s="203"/>
      <c r="AI499" s="203"/>
      <c r="AJ499" s="203"/>
      <c r="AK499" s="203"/>
      <c r="AL499" s="203"/>
      <c r="AM499" s="203"/>
      <c r="AN499" s="203"/>
      <c r="AO499" s="203"/>
      <c r="AP499" s="203"/>
      <c r="AQ499" s="203"/>
    </row>
    <row r="500" spans="1:43" ht="15.75" customHeight="1" x14ac:dyDescent="0.25">
      <c r="A500" s="203"/>
      <c r="B500" s="203"/>
      <c r="C500" s="203"/>
      <c r="D500" s="204"/>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row>
    <row r="501" spans="1:43" ht="15.75" customHeight="1" x14ac:dyDescent="0.25">
      <c r="A501" s="203"/>
      <c r="B501" s="203"/>
      <c r="C501" s="203"/>
      <c r="D501" s="204"/>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row>
    <row r="502" spans="1:43" ht="15.75" customHeight="1" x14ac:dyDescent="0.25">
      <c r="A502" s="203"/>
      <c r="B502" s="203"/>
      <c r="C502" s="203"/>
      <c r="D502" s="204"/>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c r="AC502" s="203"/>
      <c r="AD502" s="203"/>
      <c r="AE502" s="203"/>
      <c r="AF502" s="203"/>
      <c r="AG502" s="203"/>
      <c r="AH502" s="203"/>
      <c r="AI502" s="203"/>
      <c r="AJ502" s="203"/>
      <c r="AK502" s="203"/>
      <c r="AL502" s="203"/>
      <c r="AM502" s="203"/>
      <c r="AN502" s="203"/>
      <c r="AO502" s="203"/>
      <c r="AP502" s="203"/>
      <c r="AQ502" s="203"/>
    </row>
    <row r="503" spans="1:43" ht="15.75" customHeight="1" x14ac:dyDescent="0.25">
      <c r="A503" s="203"/>
      <c r="B503" s="203"/>
      <c r="C503" s="203"/>
      <c r="D503" s="204"/>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c r="AK503" s="203"/>
      <c r="AL503" s="203"/>
      <c r="AM503" s="203"/>
      <c r="AN503" s="203"/>
      <c r="AO503" s="203"/>
      <c r="AP503" s="203"/>
      <c r="AQ503" s="203"/>
    </row>
    <row r="504" spans="1:43" ht="15.75" customHeight="1" x14ac:dyDescent="0.25">
      <c r="A504" s="203"/>
      <c r="B504" s="203"/>
      <c r="C504" s="203"/>
      <c r="D504" s="204"/>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c r="AC504" s="203"/>
      <c r="AD504" s="203"/>
      <c r="AE504" s="203"/>
      <c r="AF504" s="203"/>
      <c r="AG504" s="203"/>
      <c r="AH504" s="203"/>
      <c r="AI504" s="203"/>
      <c r="AJ504" s="203"/>
      <c r="AK504" s="203"/>
      <c r="AL504" s="203"/>
      <c r="AM504" s="203"/>
      <c r="AN504" s="203"/>
      <c r="AO504" s="203"/>
      <c r="AP504" s="203"/>
      <c r="AQ504" s="203"/>
    </row>
    <row r="505" spans="1:43" ht="15.75" customHeight="1" x14ac:dyDescent="0.25">
      <c r="A505" s="203"/>
      <c r="B505" s="203"/>
      <c r="C505" s="203"/>
      <c r="D505" s="204"/>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c r="AK505" s="203"/>
      <c r="AL505" s="203"/>
      <c r="AM505" s="203"/>
      <c r="AN505" s="203"/>
      <c r="AO505" s="203"/>
      <c r="AP505" s="203"/>
      <c r="AQ505" s="203"/>
    </row>
    <row r="506" spans="1:43" ht="15.75" customHeight="1" x14ac:dyDescent="0.25">
      <c r="A506" s="203"/>
      <c r="B506" s="203"/>
      <c r="C506" s="203"/>
      <c r="D506" s="204"/>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row>
    <row r="507" spans="1:43" ht="15.75" customHeight="1" x14ac:dyDescent="0.25">
      <c r="A507" s="203"/>
      <c r="B507" s="203"/>
      <c r="C507" s="203"/>
      <c r="D507" s="204"/>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c r="AC507" s="203"/>
      <c r="AD507" s="203"/>
      <c r="AE507" s="203"/>
      <c r="AF507" s="203"/>
      <c r="AG507" s="203"/>
      <c r="AH507" s="203"/>
      <c r="AI507" s="203"/>
      <c r="AJ507" s="203"/>
      <c r="AK507" s="203"/>
      <c r="AL507" s="203"/>
      <c r="AM507" s="203"/>
      <c r="AN507" s="203"/>
      <c r="AO507" s="203"/>
      <c r="AP507" s="203"/>
      <c r="AQ507" s="203"/>
    </row>
    <row r="508" spans="1:43" ht="15.75" customHeight="1" x14ac:dyDescent="0.25">
      <c r="A508" s="203"/>
      <c r="B508" s="203"/>
      <c r="C508" s="203"/>
      <c r="D508" s="204"/>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03"/>
      <c r="AF508" s="203"/>
      <c r="AG508" s="203"/>
      <c r="AH508" s="203"/>
      <c r="AI508" s="203"/>
      <c r="AJ508" s="203"/>
      <c r="AK508" s="203"/>
      <c r="AL508" s="203"/>
      <c r="AM508" s="203"/>
      <c r="AN508" s="203"/>
      <c r="AO508" s="203"/>
      <c r="AP508" s="203"/>
      <c r="AQ508" s="203"/>
    </row>
    <row r="509" spans="1:43" ht="15.75" customHeight="1" x14ac:dyDescent="0.25">
      <c r="A509" s="203"/>
      <c r="B509" s="203"/>
      <c r="C509" s="203"/>
      <c r="D509" s="204"/>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row>
    <row r="510" spans="1:43" ht="15.75" customHeight="1" x14ac:dyDescent="0.25">
      <c r="A510" s="203"/>
      <c r="B510" s="203"/>
      <c r="C510" s="203"/>
      <c r="D510" s="204"/>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c r="AC510" s="203"/>
      <c r="AD510" s="203"/>
      <c r="AE510" s="203"/>
      <c r="AF510" s="203"/>
      <c r="AG510" s="203"/>
      <c r="AH510" s="203"/>
      <c r="AI510" s="203"/>
      <c r="AJ510" s="203"/>
      <c r="AK510" s="203"/>
      <c r="AL510" s="203"/>
      <c r="AM510" s="203"/>
      <c r="AN510" s="203"/>
      <c r="AO510" s="203"/>
      <c r="AP510" s="203"/>
      <c r="AQ510" s="203"/>
    </row>
    <row r="511" spans="1:43" ht="15.75" customHeight="1" x14ac:dyDescent="0.25">
      <c r="A511" s="203"/>
      <c r="B511" s="203"/>
      <c r="C511" s="203"/>
      <c r="D511" s="204"/>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c r="AC511" s="203"/>
      <c r="AD511" s="203"/>
      <c r="AE511" s="203"/>
      <c r="AF511" s="203"/>
      <c r="AG511" s="203"/>
      <c r="AH511" s="203"/>
      <c r="AI511" s="203"/>
      <c r="AJ511" s="203"/>
      <c r="AK511" s="203"/>
      <c r="AL511" s="203"/>
      <c r="AM511" s="203"/>
      <c r="AN511" s="203"/>
      <c r="AO511" s="203"/>
      <c r="AP511" s="203"/>
      <c r="AQ511" s="203"/>
    </row>
    <row r="512" spans="1:43" ht="15.75" customHeight="1" x14ac:dyDescent="0.25">
      <c r="A512" s="203"/>
      <c r="B512" s="203"/>
      <c r="C512" s="203"/>
      <c r="D512" s="204"/>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c r="AK512" s="203"/>
      <c r="AL512" s="203"/>
      <c r="AM512" s="203"/>
      <c r="AN512" s="203"/>
      <c r="AO512" s="203"/>
      <c r="AP512" s="203"/>
      <c r="AQ512" s="203"/>
    </row>
    <row r="513" spans="1:43" ht="15.75" customHeight="1" x14ac:dyDescent="0.25">
      <c r="A513" s="203"/>
      <c r="B513" s="203"/>
      <c r="C513" s="203"/>
      <c r="D513" s="204"/>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c r="AK513" s="203"/>
      <c r="AL513" s="203"/>
      <c r="AM513" s="203"/>
      <c r="AN513" s="203"/>
      <c r="AO513" s="203"/>
      <c r="AP513" s="203"/>
      <c r="AQ513" s="203"/>
    </row>
    <row r="514" spans="1:43" ht="15.75" customHeight="1" x14ac:dyDescent="0.25">
      <c r="A514" s="203"/>
      <c r="B514" s="203"/>
      <c r="C514" s="203"/>
      <c r="D514" s="204"/>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c r="AC514" s="203"/>
      <c r="AD514" s="203"/>
      <c r="AE514" s="203"/>
      <c r="AF514" s="203"/>
      <c r="AG514" s="203"/>
      <c r="AH514" s="203"/>
      <c r="AI514" s="203"/>
      <c r="AJ514" s="203"/>
      <c r="AK514" s="203"/>
      <c r="AL514" s="203"/>
      <c r="AM514" s="203"/>
      <c r="AN514" s="203"/>
      <c r="AO514" s="203"/>
      <c r="AP514" s="203"/>
      <c r="AQ514" s="203"/>
    </row>
    <row r="515" spans="1:43" ht="15.75" customHeight="1" x14ac:dyDescent="0.25">
      <c r="A515" s="203"/>
      <c r="B515" s="203"/>
      <c r="C515" s="203"/>
      <c r="D515" s="204"/>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3"/>
      <c r="AN515" s="203"/>
      <c r="AO515" s="203"/>
      <c r="AP515" s="203"/>
      <c r="AQ515" s="203"/>
    </row>
    <row r="516" spans="1:43" ht="15.75" customHeight="1" x14ac:dyDescent="0.25">
      <c r="A516" s="203"/>
      <c r="B516" s="203"/>
      <c r="C516" s="203"/>
      <c r="D516" s="204"/>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c r="AC516" s="203"/>
      <c r="AD516" s="203"/>
      <c r="AE516" s="203"/>
      <c r="AF516" s="203"/>
      <c r="AG516" s="203"/>
      <c r="AH516" s="203"/>
      <c r="AI516" s="203"/>
      <c r="AJ516" s="203"/>
      <c r="AK516" s="203"/>
      <c r="AL516" s="203"/>
      <c r="AM516" s="203"/>
      <c r="AN516" s="203"/>
      <c r="AO516" s="203"/>
      <c r="AP516" s="203"/>
      <c r="AQ516" s="203"/>
    </row>
    <row r="517" spans="1:43" ht="15.75" customHeight="1" x14ac:dyDescent="0.25">
      <c r="A517" s="203"/>
      <c r="B517" s="203"/>
      <c r="C517" s="203"/>
      <c r="D517" s="204"/>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c r="AK517" s="203"/>
      <c r="AL517" s="203"/>
      <c r="AM517" s="203"/>
      <c r="AN517" s="203"/>
      <c r="AO517" s="203"/>
      <c r="AP517" s="203"/>
      <c r="AQ517" s="203"/>
    </row>
    <row r="518" spans="1:43" ht="15.75" customHeight="1" x14ac:dyDescent="0.25">
      <c r="A518" s="203"/>
      <c r="B518" s="203"/>
      <c r="C518" s="203"/>
      <c r="D518" s="204"/>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03"/>
      <c r="AF518" s="203"/>
      <c r="AG518" s="203"/>
      <c r="AH518" s="203"/>
      <c r="AI518" s="203"/>
      <c r="AJ518" s="203"/>
      <c r="AK518" s="203"/>
      <c r="AL518" s="203"/>
      <c r="AM518" s="203"/>
      <c r="AN518" s="203"/>
      <c r="AO518" s="203"/>
      <c r="AP518" s="203"/>
      <c r="AQ518" s="203"/>
    </row>
    <row r="519" spans="1:43" ht="15.75" customHeight="1" x14ac:dyDescent="0.25">
      <c r="A519" s="203"/>
      <c r="B519" s="203"/>
      <c r="C519" s="203"/>
      <c r="D519" s="204"/>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c r="AC519" s="203"/>
      <c r="AD519" s="203"/>
      <c r="AE519" s="203"/>
      <c r="AF519" s="203"/>
      <c r="AG519" s="203"/>
      <c r="AH519" s="203"/>
      <c r="AI519" s="203"/>
      <c r="AJ519" s="203"/>
      <c r="AK519" s="203"/>
      <c r="AL519" s="203"/>
      <c r="AM519" s="203"/>
      <c r="AN519" s="203"/>
      <c r="AO519" s="203"/>
      <c r="AP519" s="203"/>
      <c r="AQ519" s="203"/>
    </row>
    <row r="520" spans="1:43" ht="15.75" customHeight="1" x14ac:dyDescent="0.25">
      <c r="A520" s="203"/>
      <c r="B520" s="203"/>
      <c r="C520" s="203"/>
      <c r="D520" s="204"/>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c r="AI520" s="203"/>
      <c r="AJ520" s="203"/>
      <c r="AK520" s="203"/>
      <c r="AL520" s="203"/>
      <c r="AM520" s="203"/>
      <c r="AN520" s="203"/>
      <c r="AO520" s="203"/>
      <c r="AP520" s="203"/>
      <c r="AQ520" s="203"/>
    </row>
    <row r="521" spans="1:43" ht="15.75" customHeight="1" x14ac:dyDescent="0.25">
      <c r="A521" s="203"/>
      <c r="B521" s="203"/>
      <c r="C521" s="203"/>
      <c r="D521" s="204"/>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c r="AC521" s="203"/>
      <c r="AD521" s="203"/>
      <c r="AE521" s="203"/>
      <c r="AF521" s="203"/>
      <c r="AG521" s="203"/>
      <c r="AH521" s="203"/>
      <c r="AI521" s="203"/>
      <c r="AJ521" s="203"/>
      <c r="AK521" s="203"/>
      <c r="AL521" s="203"/>
      <c r="AM521" s="203"/>
      <c r="AN521" s="203"/>
      <c r="AO521" s="203"/>
      <c r="AP521" s="203"/>
      <c r="AQ521" s="203"/>
    </row>
    <row r="522" spans="1:43" ht="15.75" customHeight="1" x14ac:dyDescent="0.25">
      <c r="A522" s="203"/>
      <c r="B522" s="203"/>
      <c r="C522" s="203"/>
      <c r="D522" s="204"/>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c r="AC522" s="203"/>
      <c r="AD522" s="203"/>
      <c r="AE522" s="203"/>
      <c r="AF522" s="203"/>
      <c r="AG522" s="203"/>
      <c r="AH522" s="203"/>
      <c r="AI522" s="203"/>
      <c r="AJ522" s="203"/>
      <c r="AK522" s="203"/>
      <c r="AL522" s="203"/>
      <c r="AM522" s="203"/>
      <c r="AN522" s="203"/>
      <c r="AO522" s="203"/>
      <c r="AP522" s="203"/>
      <c r="AQ522" s="203"/>
    </row>
    <row r="523" spans="1:43" ht="15.75" customHeight="1" x14ac:dyDescent="0.25">
      <c r="A523" s="203"/>
      <c r="B523" s="203"/>
      <c r="C523" s="203"/>
      <c r="D523" s="204"/>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c r="AC523" s="203"/>
      <c r="AD523" s="203"/>
      <c r="AE523" s="203"/>
      <c r="AF523" s="203"/>
      <c r="AG523" s="203"/>
      <c r="AH523" s="203"/>
      <c r="AI523" s="203"/>
      <c r="AJ523" s="203"/>
      <c r="AK523" s="203"/>
      <c r="AL523" s="203"/>
      <c r="AM523" s="203"/>
      <c r="AN523" s="203"/>
      <c r="AO523" s="203"/>
      <c r="AP523" s="203"/>
      <c r="AQ523" s="203"/>
    </row>
    <row r="524" spans="1:43" ht="15.75" customHeight="1" x14ac:dyDescent="0.25">
      <c r="A524" s="203"/>
      <c r="B524" s="203"/>
      <c r="C524" s="203"/>
      <c r="D524" s="204"/>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c r="AC524" s="203"/>
      <c r="AD524" s="203"/>
      <c r="AE524" s="203"/>
      <c r="AF524" s="203"/>
      <c r="AG524" s="203"/>
      <c r="AH524" s="203"/>
      <c r="AI524" s="203"/>
      <c r="AJ524" s="203"/>
      <c r="AK524" s="203"/>
      <c r="AL524" s="203"/>
      <c r="AM524" s="203"/>
      <c r="AN524" s="203"/>
      <c r="AO524" s="203"/>
      <c r="AP524" s="203"/>
      <c r="AQ524" s="203"/>
    </row>
    <row r="525" spans="1:43" ht="15.75" customHeight="1" x14ac:dyDescent="0.25">
      <c r="A525" s="203"/>
      <c r="B525" s="203"/>
      <c r="C525" s="203"/>
      <c r="D525" s="204"/>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c r="AC525" s="203"/>
      <c r="AD525" s="203"/>
      <c r="AE525" s="203"/>
      <c r="AF525" s="203"/>
      <c r="AG525" s="203"/>
      <c r="AH525" s="203"/>
      <c r="AI525" s="203"/>
      <c r="AJ525" s="203"/>
      <c r="AK525" s="203"/>
      <c r="AL525" s="203"/>
      <c r="AM525" s="203"/>
      <c r="AN525" s="203"/>
      <c r="AO525" s="203"/>
      <c r="AP525" s="203"/>
      <c r="AQ525" s="203"/>
    </row>
    <row r="526" spans="1:43" ht="15.75" customHeight="1" x14ac:dyDescent="0.25">
      <c r="A526" s="203"/>
      <c r="B526" s="203"/>
      <c r="C526" s="203"/>
      <c r="D526" s="204"/>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row>
    <row r="527" spans="1:43" ht="15.75" customHeight="1" x14ac:dyDescent="0.25">
      <c r="A527" s="203"/>
      <c r="B527" s="203"/>
      <c r="C527" s="203"/>
      <c r="D527" s="204"/>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c r="AC527" s="203"/>
      <c r="AD527" s="203"/>
      <c r="AE527" s="203"/>
      <c r="AF527" s="203"/>
      <c r="AG527" s="203"/>
      <c r="AH527" s="203"/>
      <c r="AI527" s="203"/>
      <c r="AJ527" s="203"/>
      <c r="AK527" s="203"/>
      <c r="AL527" s="203"/>
      <c r="AM527" s="203"/>
      <c r="AN527" s="203"/>
      <c r="AO527" s="203"/>
      <c r="AP527" s="203"/>
      <c r="AQ527" s="203"/>
    </row>
    <row r="528" spans="1:43" ht="15.75" customHeight="1" x14ac:dyDescent="0.25">
      <c r="A528" s="203"/>
      <c r="B528" s="203"/>
      <c r="C528" s="203"/>
      <c r="D528" s="204"/>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c r="AC528" s="203"/>
      <c r="AD528" s="203"/>
      <c r="AE528" s="203"/>
      <c r="AF528" s="203"/>
      <c r="AG528" s="203"/>
      <c r="AH528" s="203"/>
      <c r="AI528" s="203"/>
      <c r="AJ528" s="203"/>
      <c r="AK528" s="203"/>
      <c r="AL528" s="203"/>
      <c r="AM528" s="203"/>
      <c r="AN528" s="203"/>
      <c r="AO528" s="203"/>
      <c r="AP528" s="203"/>
      <c r="AQ528" s="203"/>
    </row>
    <row r="529" spans="1:43" ht="15.75" customHeight="1" x14ac:dyDescent="0.25">
      <c r="A529" s="203"/>
      <c r="B529" s="203"/>
      <c r="C529" s="203"/>
      <c r="D529" s="204"/>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row>
    <row r="530" spans="1:43" ht="15.75" customHeight="1" x14ac:dyDescent="0.25">
      <c r="A530" s="203"/>
      <c r="B530" s="203"/>
      <c r="C530" s="203"/>
      <c r="D530" s="204"/>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c r="AC530" s="203"/>
      <c r="AD530" s="203"/>
      <c r="AE530" s="203"/>
      <c r="AF530" s="203"/>
      <c r="AG530" s="203"/>
      <c r="AH530" s="203"/>
      <c r="AI530" s="203"/>
      <c r="AJ530" s="203"/>
      <c r="AK530" s="203"/>
      <c r="AL530" s="203"/>
      <c r="AM530" s="203"/>
      <c r="AN530" s="203"/>
      <c r="AO530" s="203"/>
      <c r="AP530" s="203"/>
      <c r="AQ530" s="203"/>
    </row>
    <row r="531" spans="1:43" ht="15.75" customHeight="1" x14ac:dyDescent="0.25">
      <c r="A531" s="203"/>
      <c r="B531" s="203"/>
      <c r="C531" s="203"/>
      <c r="D531" s="204"/>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c r="AC531" s="203"/>
      <c r="AD531" s="203"/>
      <c r="AE531" s="203"/>
      <c r="AF531" s="203"/>
      <c r="AG531" s="203"/>
      <c r="AH531" s="203"/>
      <c r="AI531" s="203"/>
      <c r="AJ531" s="203"/>
      <c r="AK531" s="203"/>
      <c r="AL531" s="203"/>
      <c r="AM531" s="203"/>
      <c r="AN531" s="203"/>
      <c r="AO531" s="203"/>
      <c r="AP531" s="203"/>
      <c r="AQ531" s="203"/>
    </row>
    <row r="532" spans="1:43" ht="15.75" customHeight="1" x14ac:dyDescent="0.25">
      <c r="A532" s="203"/>
      <c r="B532" s="203"/>
      <c r="C532" s="203"/>
      <c r="D532" s="204"/>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c r="AC532" s="203"/>
      <c r="AD532" s="203"/>
      <c r="AE532" s="203"/>
      <c r="AF532" s="203"/>
      <c r="AG532" s="203"/>
      <c r="AH532" s="203"/>
      <c r="AI532" s="203"/>
      <c r="AJ532" s="203"/>
      <c r="AK532" s="203"/>
      <c r="AL532" s="203"/>
      <c r="AM532" s="203"/>
      <c r="AN532" s="203"/>
      <c r="AO532" s="203"/>
      <c r="AP532" s="203"/>
      <c r="AQ532" s="203"/>
    </row>
    <row r="533" spans="1:43" ht="15.75" customHeight="1" x14ac:dyDescent="0.25">
      <c r="A533" s="203"/>
      <c r="B533" s="203"/>
      <c r="C533" s="203"/>
      <c r="D533" s="204"/>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c r="AK533" s="203"/>
      <c r="AL533" s="203"/>
      <c r="AM533" s="203"/>
      <c r="AN533" s="203"/>
      <c r="AO533" s="203"/>
      <c r="AP533" s="203"/>
      <c r="AQ533" s="203"/>
    </row>
    <row r="534" spans="1:43" ht="15.75" customHeight="1" x14ac:dyDescent="0.25">
      <c r="A534" s="203"/>
      <c r="B534" s="203"/>
      <c r="C534" s="203"/>
      <c r="D534" s="204"/>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c r="AK534" s="203"/>
      <c r="AL534" s="203"/>
      <c r="AM534" s="203"/>
      <c r="AN534" s="203"/>
      <c r="AO534" s="203"/>
      <c r="AP534" s="203"/>
      <c r="AQ534" s="203"/>
    </row>
    <row r="535" spans="1:43" ht="15.75" customHeight="1" x14ac:dyDescent="0.25">
      <c r="A535" s="203"/>
      <c r="B535" s="203"/>
      <c r="C535" s="203"/>
      <c r="D535" s="204"/>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row>
    <row r="536" spans="1:43" ht="15.75" customHeight="1" x14ac:dyDescent="0.25">
      <c r="A536" s="203"/>
      <c r="B536" s="203"/>
      <c r="C536" s="203"/>
      <c r="D536" s="204"/>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row>
    <row r="537" spans="1:43" ht="15.75" customHeight="1" x14ac:dyDescent="0.25">
      <c r="A537" s="203"/>
      <c r="B537" s="203"/>
      <c r="C537" s="203"/>
      <c r="D537" s="204"/>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row>
    <row r="538" spans="1:43" ht="15.75" customHeight="1" x14ac:dyDescent="0.25">
      <c r="A538" s="203"/>
      <c r="B538" s="203"/>
      <c r="C538" s="203"/>
      <c r="D538" s="204"/>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03"/>
      <c r="AF538" s="203"/>
      <c r="AG538" s="203"/>
      <c r="AH538" s="203"/>
      <c r="AI538" s="203"/>
      <c r="AJ538" s="203"/>
      <c r="AK538" s="203"/>
      <c r="AL538" s="203"/>
      <c r="AM538" s="203"/>
      <c r="AN538" s="203"/>
      <c r="AO538" s="203"/>
      <c r="AP538" s="203"/>
      <c r="AQ538" s="203"/>
    </row>
    <row r="539" spans="1:43" ht="15.75" customHeight="1" x14ac:dyDescent="0.25">
      <c r="A539" s="203"/>
      <c r="B539" s="203"/>
      <c r="C539" s="203"/>
      <c r="D539" s="204"/>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row>
    <row r="540" spans="1:43" ht="15.75" customHeight="1" x14ac:dyDescent="0.25">
      <c r="A540" s="203"/>
      <c r="B540" s="203"/>
      <c r="C540" s="203"/>
      <c r="D540" s="204"/>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c r="AC540" s="203"/>
      <c r="AD540" s="203"/>
      <c r="AE540" s="203"/>
      <c r="AF540" s="203"/>
      <c r="AG540" s="203"/>
      <c r="AH540" s="203"/>
      <c r="AI540" s="203"/>
      <c r="AJ540" s="203"/>
      <c r="AK540" s="203"/>
      <c r="AL540" s="203"/>
      <c r="AM540" s="203"/>
      <c r="AN540" s="203"/>
      <c r="AO540" s="203"/>
      <c r="AP540" s="203"/>
      <c r="AQ540" s="203"/>
    </row>
    <row r="541" spans="1:43" ht="15.75" customHeight="1" x14ac:dyDescent="0.25">
      <c r="A541" s="203"/>
      <c r="B541" s="203"/>
      <c r="C541" s="203"/>
      <c r="D541" s="204"/>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c r="AC541" s="203"/>
      <c r="AD541" s="203"/>
      <c r="AE541" s="203"/>
      <c r="AF541" s="203"/>
      <c r="AG541" s="203"/>
      <c r="AH541" s="203"/>
      <c r="AI541" s="203"/>
      <c r="AJ541" s="203"/>
      <c r="AK541" s="203"/>
      <c r="AL541" s="203"/>
      <c r="AM541" s="203"/>
      <c r="AN541" s="203"/>
      <c r="AO541" s="203"/>
      <c r="AP541" s="203"/>
      <c r="AQ541" s="203"/>
    </row>
    <row r="542" spans="1:43" ht="15.75" customHeight="1" x14ac:dyDescent="0.25">
      <c r="A542" s="203"/>
      <c r="B542" s="203"/>
      <c r="C542" s="203"/>
      <c r="D542" s="204"/>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row>
    <row r="543" spans="1:43" ht="15.75" customHeight="1" x14ac:dyDescent="0.25">
      <c r="A543" s="203"/>
      <c r="B543" s="203"/>
      <c r="C543" s="203"/>
      <c r="D543" s="204"/>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c r="AK543" s="203"/>
      <c r="AL543" s="203"/>
      <c r="AM543" s="203"/>
      <c r="AN543" s="203"/>
      <c r="AO543" s="203"/>
      <c r="AP543" s="203"/>
      <c r="AQ543" s="203"/>
    </row>
    <row r="544" spans="1:43" ht="15.75" customHeight="1" x14ac:dyDescent="0.25">
      <c r="A544" s="203"/>
      <c r="B544" s="203"/>
      <c r="C544" s="203"/>
      <c r="D544" s="204"/>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c r="AC544" s="203"/>
      <c r="AD544" s="203"/>
      <c r="AE544" s="203"/>
      <c r="AF544" s="203"/>
      <c r="AG544" s="203"/>
      <c r="AH544" s="203"/>
      <c r="AI544" s="203"/>
      <c r="AJ544" s="203"/>
      <c r="AK544" s="203"/>
      <c r="AL544" s="203"/>
      <c r="AM544" s="203"/>
      <c r="AN544" s="203"/>
      <c r="AO544" s="203"/>
      <c r="AP544" s="203"/>
      <c r="AQ544" s="203"/>
    </row>
    <row r="545" spans="1:43" ht="15.75" customHeight="1" x14ac:dyDescent="0.25">
      <c r="A545" s="203"/>
      <c r="B545" s="203"/>
      <c r="C545" s="203"/>
      <c r="D545" s="204"/>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row>
    <row r="546" spans="1:43" ht="15.75" customHeight="1" x14ac:dyDescent="0.25">
      <c r="A546" s="203"/>
      <c r="B546" s="203"/>
      <c r="C546" s="203"/>
      <c r="D546" s="204"/>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c r="AC546" s="203"/>
      <c r="AD546" s="203"/>
      <c r="AE546" s="203"/>
      <c r="AF546" s="203"/>
      <c r="AG546" s="203"/>
      <c r="AH546" s="203"/>
      <c r="AI546" s="203"/>
      <c r="AJ546" s="203"/>
      <c r="AK546" s="203"/>
      <c r="AL546" s="203"/>
      <c r="AM546" s="203"/>
      <c r="AN546" s="203"/>
      <c r="AO546" s="203"/>
      <c r="AP546" s="203"/>
      <c r="AQ546" s="203"/>
    </row>
    <row r="547" spans="1:43" ht="15.75" customHeight="1" x14ac:dyDescent="0.25">
      <c r="A547" s="203"/>
      <c r="B547" s="203"/>
      <c r="C547" s="203"/>
      <c r="D547" s="204"/>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c r="AC547" s="203"/>
      <c r="AD547" s="203"/>
      <c r="AE547" s="203"/>
      <c r="AF547" s="203"/>
      <c r="AG547" s="203"/>
      <c r="AH547" s="203"/>
      <c r="AI547" s="203"/>
      <c r="AJ547" s="203"/>
      <c r="AK547" s="203"/>
      <c r="AL547" s="203"/>
      <c r="AM547" s="203"/>
      <c r="AN547" s="203"/>
      <c r="AO547" s="203"/>
      <c r="AP547" s="203"/>
      <c r="AQ547" s="203"/>
    </row>
    <row r="548" spans="1:43" ht="15.75" customHeight="1" x14ac:dyDescent="0.25">
      <c r="A548" s="203"/>
      <c r="B548" s="203"/>
      <c r="C548" s="203"/>
      <c r="D548" s="204"/>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row>
    <row r="549" spans="1:43" ht="15.75" customHeight="1" x14ac:dyDescent="0.25">
      <c r="A549" s="203"/>
      <c r="B549" s="203"/>
      <c r="C549" s="203"/>
      <c r="D549" s="204"/>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c r="AC549" s="203"/>
      <c r="AD549" s="203"/>
      <c r="AE549" s="203"/>
      <c r="AF549" s="203"/>
      <c r="AG549" s="203"/>
      <c r="AH549" s="203"/>
      <c r="AI549" s="203"/>
      <c r="AJ549" s="203"/>
      <c r="AK549" s="203"/>
      <c r="AL549" s="203"/>
      <c r="AM549" s="203"/>
      <c r="AN549" s="203"/>
      <c r="AO549" s="203"/>
      <c r="AP549" s="203"/>
      <c r="AQ549" s="203"/>
    </row>
    <row r="550" spans="1:43" ht="15.75" customHeight="1" x14ac:dyDescent="0.25">
      <c r="A550" s="203"/>
      <c r="B550" s="203"/>
      <c r="C550" s="203"/>
      <c r="D550" s="204"/>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c r="AC550" s="203"/>
      <c r="AD550" s="203"/>
      <c r="AE550" s="203"/>
      <c r="AF550" s="203"/>
      <c r="AG550" s="203"/>
      <c r="AH550" s="203"/>
      <c r="AI550" s="203"/>
      <c r="AJ550" s="203"/>
      <c r="AK550" s="203"/>
      <c r="AL550" s="203"/>
      <c r="AM550" s="203"/>
      <c r="AN550" s="203"/>
      <c r="AO550" s="203"/>
      <c r="AP550" s="203"/>
      <c r="AQ550" s="203"/>
    </row>
    <row r="551" spans="1:43" ht="15.75" customHeight="1" x14ac:dyDescent="0.25">
      <c r="A551" s="203"/>
      <c r="B551" s="203"/>
      <c r="C551" s="203"/>
      <c r="D551" s="204"/>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row>
    <row r="552" spans="1:43" ht="15.75" customHeight="1" x14ac:dyDescent="0.25">
      <c r="A552" s="203"/>
      <c r="B552" s="203"/>
      <c r="C552" s="203"/>
      <c r="D552" s="204"/>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row>
    <row r="553" spans="1:43" ht="15.75" customHeight="1" x14ac:dyDescent="0.25">
      <c r="A553" s="203"/>
      <c r="B553" s="203"/>
      <c r="C553" s="203"/>
      <c r="D553" s="204"/>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03"/>
      <c r="AK553" s="203"/>
      <c r="AL553" s="203"/>
      <c r="AM553" s="203"/>
      <c r="AN553" s="203"/>
      <c r="AO553" s="203"/>
      <c r="AP553" s="203"/>
      <c r="AQ553" s="203"/>
    </row>
    <row r="554" spans="1:43" ht="15.75" customHeight="1" x14ac:dyDescent="0.25">
      <c r="A554" s="203"/>
      <c r="B554" s="203"/>
      <c r="C554" s="203"/>
      <c r="D554" s="204"/>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c r="AC554" s="203"/>
      <c r="AD554" s="203"/>
      <c r="AE554" s="203"/>
      <c r="AF554" s="203"/>
      <c r="AG554" s="203"/>
      <c r="AH554" s="203"/>
      <c r="AI554" s="203"/>
      <c r="AJ554" s="203"/>
      <c r="AK554" s="203"/>
      <c r="AL554" s="203"/>
      <c r="AM554" s="203"/>
      <c r="AN554" s="203"/>
      <c r="AO554" s="203"/>
      <c r="AP554" s="203"/>
      <c r="AQ554" s="203"/>
    </row>
    <row r="555" spans="1:43" ht="15.75" customHeight="1" x14ac:dyDescent="0.25">
      <c r="A555" s="203"/>
      <c r="B555" s="203"/>
      <c r="C555" s="203"/>
      <c r="D555" s="204"/>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row>
    <row r="556" spans="1:43" ht="15.75" customHeight="1" x14ac:dyDescent="0.25">
      <c r="A556" s="203"/>
      <c r="B556" s="203"/>
      <c r="C556" s="203"/>
      <c r="D556" s="204"/>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row>
    <row r="557" spans="1:43" ht="15.75" customHeight="1" x14ac:dyDescent="0.25">
      <c r="A557" s="203"/>
      <c r="B557" s="203"/>
      <c r="C557" s="203"/>
      <c r="D557" s="204"/>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c r="AC557" s="203"/>
      <c r="AD557" s="203"/>
      <c r="AE557" s="203"/>
      <c r="AF557" s="203"/>
      <c r="AG557" s="203"/>
      <c r="AH557" s="203"/>
      <c r="AI557" s="203"/>
      <c r="AJ557" s="203"/>
      <c r="AK557" s="203"/>
      <c r="AL557" s="203"/>
      <c r="AM557" s="203"/>
      <c r="AN557" s="203"/>
      <c r="AO557" s="203"/>
      <c r="AP557" s="203"/>
      <c r="AQ557" s="203"/>
    </row>
    <row r="558" spans="1:43" ht="15.75" customHeight="1" x14ac:dyDescent="0.25">
      <c r="A558" s="203"/>
      <c r="B558" s="203"/>
      <c r="C558" s="203"/>
      <c r="D558" s="204"/>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03"/>
      <c r="AF558" s="203"/>
      <c r="AG558" s="203"/>
      <c r="AH558" s="203"/>
      <c r="AI558" s="203"/>
      <c r="AJ558" s="203"/>
      <c r="AK558" s="203"/>
      <c r="AL558" s="203"/>
      <c r="AM558" s="203"/>
      <c r="AN558" s="203"/>
      <c r="AO558" s="203"/>
      <c r="AP558" s="203"/>
      <c r="AQ558" s="203"/>
    </row>
    <row r="559" spans="1:43" ht="15.75" customHeight="1" x14ac:dyDescent="0.25">
      <c r="A559" s="203"/>
      <c r="B559" s="203"/>
      <c r="C559" s="203"/>
      <c r="D559" s="204"/>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c r="AN559" s="203"/>
      <c r="AO559" s="203"/>
      <c r="AP559" s="203"/>
      <c r="AQ559" s="203"/>
    </row>
    <row r="560" spans="1:43" ht="15.75" customHeight="1" x14ac:dyDescent="0.25">
      <c r="A560" s="203"/>
      <c r="B560" s="203"/>
      <c r="C560" s="203"/>
      <c r="D560" s="204"/>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c r="AK560" s="203"/>
      <c r="AL560" s="203"/>
      <c r="AM560" s="203"/>
      <c r="AN560" s="203"/>
      <c r="AO560" s="203"/>
      <c r="AP560" s="203"/>
      <c r="AQ560" s="203"/>
    </row>
    <row r="561" spans="1:43" ht="15.75" customHeight="1" x14ac:dyDescent="0.25">
      <c r="A561" s="203"/>
      <c r="B561" s="203"/>
      <c r="C561" s="203"/>
      <c r="D561" s="204"/>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203"/>
      <c r="AI561" s="203"/>
      <c r="AJ561" s="203"/>
      <c r="AK561" s="203"/>
      <c r="AL561" s="203"/>
      <c r="AM561" s="203"/>
      <c r="AN561" s="203"/>
      <c r="AO561" s="203"/>
      <c r="AP561" s="203"/>
      <c r="AQ561" s="203"/>
    </row>
    <row r="562" spans="1:43" ht="15.75" customHeight="1" x14ac:dyDescent="0.25">
      <c r="A562" s="203"/>
      <c r="B562" s="203"/>
      <c r="C562" s="203"/>
      <c r="D562" s="204"/>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row>
    <row r="563" spans="1:43" ht="15.75" customHeight="1" x14ac:dyDescent="0.25">
      <c r="A563" s="203"/>
      <c r="B563" s="203"/>
      <c r="C563" s="203"/>
      <c r="D563" s="204"/>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c r="AK563" s="203"/>
      <c r="AL563" s="203"/>
      <c r="AM563" s="203"/>
      <c r="AN563" s="203"/>
      <c r="AO563" s="203"/>
      <c r="AP563" s="203"/>
      <c r="AQ563" s="203"/>
    </row>
    <row r="564" spans="1:43" ht="15.75" customHeight="1" x14ac:dyDescent="0.25">
      <c r="A564" s="203"/>
      <c r="B564" s="203"/>
      <c r="C564" s="203"/>
      <c r="D564" s="204"/>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c r="AK564" s="203"/>
      <c r="AL564" s="203"/>
      <c r="AM564" s="203"/>
      <c r="AN564" s="203"/>
      <c r="AO564" s="203"/>
      <c r="AP564" s="203"/>
      <c r="AQ564" s="203"/>
    </row>
    <row r="565" spans="1:43" ht="15.75" customHeight="1" x14ac:dyDescent="0.25">
      <c r="A565" s="203"/>
      <c r="B565" s="203"/>
      <c r="C565" s="203"/>
      <c r="D565" s="204"/>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row>
    <row r="566" spans="1:43" ht="15.75" customHeight="1" x14ac:dyDescent="0.25">
      <c r="A566" s="203"/>
      <c r="B566" s="203"/>
      <c r="C566" s="203"/>
      <c r="D566" s="204"/>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c r="AK566" s="203"/>
      <c r="AL566" s="203"/>
      <c r="AM566" s="203"/>
      <c r="AN566" s="203"/>
      <c r="AO566" s="203"/>
      <c r="AP566" s="203"/>
      <c r="AQ566" s="203"/>
    </row>
    <row r="567" spans="1:43" ht="15.75" customHeight="1" x14ac:dyDescent="0.25">
      <c r="A567" s="203"/>
      <c r="B567" s="203"/>
      <c r="C567" s="203"/>
      <c r="D567" s="204"/>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E567" s="203"/>
      <c r="AF567" s="203"/>
      <c r="AG567" s="203"/>
      <c r="AH567" s="203"/>
      <c r="AI567" s="203"/>
      <c r="AJ567" s="203"/>
      <c r="AK567" s="203"/>
      <c r="AL567" s="203"/>
      <c r="AM567" s="203"/>
      <c r="AN567" s="203"/>
      <c r="AO567" s="203"/>
      <c r="AP567" s="203"/>
      <c r="AQ567" s="203"/>
    </row>
    <row r="568" spans="1:43" ht="15.75" customHeight="1" x14ac:dyDescent="0.25">
      <c r="A568" s="203"/>
      <c r="B568" s="203"/>
      <c r="C568" s="203"/>
      <c r="D568" s="204"/>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c r="AK568" s="203"/>
      <c r="AL568" s="203"/>
      <c r="AM568" s="203"/>
      <c r="AN568" s="203"/>
      <c r="AO568" s="203"/>
      <c r="AP568" s="203"/>
      <c r="AQ568" s="203"/>
    </row>
    <row r="569" spans="1:43" ht="15.75" customHeight="1" x14ac:dyDescent="0.25">
      <c r="A569" s="203"/>
      <c r="B569" s="203"/>
      <c r="C569" s="203"/>
      <c r="D569" s="204"/>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c r="AC569" s="203"/>
      <c r="AD569" s="203"/>
      <c r="AE569" s="203"/>
      <c r="AF569" s="203"/>
      <c r="AG569" s="203"/>
      <c r="AH569" s="203"/>
      <c r="AI569" s="203"/>
      <c r="AJ569" s="203"/>
      <c r="AK569" s="203"/>
      <c r="AL569" s="203"/>
      <c r="AM569" s="203"/>
      <c r="AN569" s="203"/>
      <c r="AO569" s="203"/>
      <c r="AP569" s="203"/>
      <c r="AQ569" s="203"/>
    </row>
    <row r="570" spans="1:43" ht="15.75" customHeight="1" x14ac:dyDescent="0.25">
      <c r="A570" s="203"/>
      <c r="B570" s="203"/>
      <c r="C570" s="203"/>
      <c r="D570" s="204"/>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E570" s="203"/>
      <c r="AF570" s="203"/>
      <c r="AG570" s="203"/>
      <c r="AH570" s="203"/>
      <c r="AI570" s="203"/>
      <c r="AJ570" s="203"/>
      <c r="AK570" s="203"/>
      <c r="AL570" s="203"/>
      <c r="AM570" s="203"/>
      <c r="AN570" s="203"/>
      <c r="AO570" s="203"/>
      <c r="AP570" s="203"/>
      <c r="AQ570" s="203"/>
    </row>
    <row r="571" spans="1:43" ht="15.75" customHeight="1" x14ac:dyDescent="0.25">
      <c r="A571" s="203"/>
      <c r="B571" s="203"/>
      <c r="C571" s="203"/>
      <c r="D571" s="204"/>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E571" s="203"/>
      <c r="AF571" s="203"/>
      <c r="AG571" s="203"/>
      <c r="AH571" s="203"/>
      <c r="AI571" s="203"/>
      <c r="AJ571" s="203"/>
      <c r="AK571" s="203"/>
      <c r="AL571" s="203"/>
      <c r="AM571" s="203"/>
      <c r="AN571" s="203"/>
      <c r="AO571" s="203"/>
      <c r="AP571" s="203"/>
      <c r="AQ571" s="203"/>
    </row>
    <row r="572" spans="1:43" ht="15.75" customHeight="1" x14ac:dyDescent="0.25">
      <c r="A572" s="203"/>
      <c r="B572" s="203"/>
      <c r="C572" s="203"/>
      <c r="D572" s="204"/>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E572" s="203"/>
      <c r="AF572" s="203"/>
      <c r="AG572" s="203"/>
      <c r="AH572" s="203"/>
      <c r="AI572" s="203"/>
      <c r="AJ572" s="203"/>
      <c r="AK572" s="203"/>
      <c r="AL572" s="203"/>
      <c r="AM572" s="203"/>
      <c r="AN572" s="203"/>
      <c r="AO572" s="203"/>
      <c r="AP572" s="203"/>
      <c r="AQ572" s="203"/>
    </row>
    <row r="573" spans="1:43" ht="15.75" customHeight="1" x14ac:dyDescent="0.25">
      <c r="A573" s="203"/>
      <c r="B573" s="203"/>
      <c r="C573" s="203"/>
      <c r="D573" s="204"/>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row>
    <row r="574" spans="1:43" ht="15.75" customHeight="1" x14ac:dyDescent="0.25">
      <c r="A574" s="203"/>
      <c r="B574" s="203"/>
      <c r="C574" s="203"/>
      <c r="D574" s="204"/>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c r="AC574" s="203"/>
      <c r="AD574" s="203"/>
      <c r="AE574" s="203"/>
      <c r="AF574" s="203"/>
      <c r="AG574" s="203"/>
      <c r="AH574" s="203"/>
      <c r="AI574" s="203"/>
      <c r="AJ574" s="203"/>
      <c r="AK574" s="203"/>
      <c r="AL574" s="203"/>
      <c r="AM574" s="203"/>
      <c r="AN574" s="203"/>
      <c r="AO574" s="203"/>
      <c r="AP574" s="203"/>
      <c r="AQ574" s="203"/>
    </row>
    <row r="575" spans="1:43" ht="15.75" customHeight="1" x14ac:dyDescent="0.25">
      <c r="A575" s="203"/>
      <c r="B575" s="203"/>
      <c r="C575" s="203"/>
      <c r="D575" s="204"/>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3"/>
      <c r="AN575" s="203"/>
      <c r="AO575" s="203"/>
      <c r="AP575" s="203"/>
      <c r="AQ575" s="203"/>
    </row>
    <row r="576" spans="1:43" ht="15.75" customHeight="1" x14ac:dyDescent="0.25">
      <c r="A576" s="203"/>
      <c r="B576" s="203"/>
      <c r="C576" s="203"/>
      <c r="D576" s="204"/>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row>
    <row r="577" spans="1:43" ht="15.75" customHeight="1" x14ac:dyDescent="0.25">
      <c r="A577" s="203"/>
      <c r="B577" s="203"/>
      <c r="C577" s="203"/>
      <c r="D577" s="204"/>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c r="AC577" s="203"/>
      <c r="AD577" s="203"/>
      <c r="AE577" s="203"/>
      <c r="AF577" s="203"/>
      <c r="AG577" s="203"/>
      <c r="AH577" s="203"/>
      <c r="AI577" s="203"/>
      <c r="AJ577" s="203"/>
      <c r="AK577" s="203"/>
      <c r="AL577" s="203"/>
      <c r="AM577" s="203"/>
      <c r="AN577" s="203"/>
      <c r="AO577" s="203"/>
      <c r="AP577" s="203"/>
      <c r="AQ577" s="203"/>
    </row>
    <row r="578" spans="1:43" ht="15.75" customHeight="1" x14ac:dyDescent="0.25">
      <c r="A578" s="203"/>
      <c r="B578" s="203"/>
      <c r="C578" s="203"/>
      <c r="D578" s="204"/>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row>
    <row r="579" spans="1:43" ht="15.75" customHeight="1" x14ac:dyDescent="0.25">
      <c r="A579" s="203"/>
      <c r="B579" s="203"/>
      <c r="C579" s="203"/>
      <c r="D579" s="204"/>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row>
    <row r="580" spans="1:43" ht="15.75" customHeight="1" x14ac:dyDescent="0.25">
      <c r="A580" s="203"/>
      <c r="B580" s="203"/>
      <c r="C580" s="203"/>
      <c r="D580" s="204"/>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03"/>
      <c r="AK580" s="203"/>
      <c r="AL580" s="203"/>
      <c r="AM580" s="203"/>
      <c r="AN580" s="203"/>
      <c r="AO580" s="203"/>
      <c r="AP580" s="203"/>
      <c r="AQ580" s="203"/>
    </row>
    <row r="581" spans="1:43" ht="15.75" customHeight="1" x14ac:dyDescent="0.25">
      <c r="A581" s="203"/>
      <c r="B581" s="203"/>
      <c r="C581" s="203"/>
      <c r="D581" s="204"/>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c r="AK581" s="203"/>
      <c r="AL581" s="203"/>
      <c r="AM581" s="203"/>
      <c r="AN581" s="203"/>
      <c r="AO581" s="203"/>
      <c r="AP581" s="203"/>
      <c r="AQ581" s="203"/>
    </row>
    <row r="582" spans="1:43" ht="15.75" customHeight="1" x14ac:dyDescent="0.25">
      <c r="A582" s="203"/>
      <c r="B582" s="203"/>
      <c r="C582" s="203"/>
      <c r="D582" s="204"/>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row>
    <row r="583" spans="1:43" ht="15.75" customHeight="1" x14ac:dyDescent="0.25">
      <c r="A583" s="203"/>
      <c r="B583" s="203"/>
      <c r="C583" s="203"/>
      <c r="D583" s="204"/>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03"/>
      <c r="AF583" s="203"/>
      <c r="AG583" s="203"/>
      <c r="AH583" s="203"/>
      <c r="AI583" s="203"/>
      <c r="AJ583" s="203"/>
      <c r="AK583" s="203"/>
      <c r="AL583" s="203"/>
      <c r="AM583" s="203"/>
      <c r="AN583" s="203"/>
      <c r="AO583" s="203"/>
      <c r="AP583" s="203"/>
      <c r="AQ583" s="203"/>
    </row>
    <row r="584" spans="1:43" ht="15.75" customHeight="1" x14ac:dyDescent="0.25">
      <c r="A584" s="203"/>
      <c r="B584" s="203"/>
      <c r="C584" s="203"/>
      <c r="D584" s="204"/>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3"/>
      <c r="AO584" s="203"/>
      <c r="AP584" s="203"/>
      <c r="AQ584" s="203"/>
    </row>
    <row r="585" spans="1:43" ht="15.75" customHeight="1" x14ac:dyDescent="0.25">
      <c r="A585" s="203"/>
      <c r="B585" s="203"/>
      <c r="C585" s="203"/>
      <c r="D585" s="204"/>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row>
    <row r="586" spans="1:43" ht="15.75" customHeight="1" x14ac:dyDescent="0.25">
      <c r="A586" s="203"/>
      <c r="B586" s="203"/>
      <c r="C586" s="203"/>
      <c r="D586" s="204"/>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c r="AK586" s="203"/>
      <c r="AL586" s="203"/>
      <c r="AM586" s="203"/>
      <c r="AN586" s="203"/>
      <c r="AO586" s="203"/>
      <c r="AP586" s="203"/>
      <c r="AQ586" s="203"/>
    </row>
    <row r="587" spans="1:43" ht="15.75" customHeight="1" x14ac:dyDescent="0.25">
      <c r="A587" s="203"/>
      <c r="B587" s="203"/>
      <c r="C587" s="203"/>
      <c r="D587" s="204"/>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c r="AC587" s="203"/>
      <c r="AD587" s="203"/>
      <c r="AE587" s="203"/>
      <c r="AF587" s="203"/>
      <c r="AG587" s="203"/>
      <c r="AH587" s="203"/>
      <c r="AI587" s="203"/>
      <c r="AJ587" s="203"/>
      <c r="AK587" s="203"/>
      <c r="AL587" s="203"/>
      <c r="AM587" s="203"/>
      <c r="AN587" s="203"/>
      <c r="AO587" s="203"/>
      <c r="AP587" s="203"/>
      <c r="AQ587" s="203"/>
    </row>
    <row r="588" spans="1:43" ht="15.75" customHeight="1" x14ac:dyDescent="0.25">
      <c r="A588" s="203"/>
      <c r="B588" s="203"/>
      <c r="C588" s="203"/>
      <c r="D588" s="204"/>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row>
    <row r="589" spans="1:43" ht="15.75" customHeight="1" x14ac:dyDescent="0.25">
      <c r="A589" s="203"/>
      <c r="B589" s="203"/>
      <c r="C589" s="203"/>
      <c r="D589" s="204"/>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row>
    <row r="590" spans="1:43" ht="15.75" customHeight="1" x14ac:dyDescent="0.25">
      <c r="A590" s="203"/>
      <c r="B590" s="203"/>
      <c r="C590" s="203"/>
      <c r="D590" s="204"/>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row>
    <row r="591" spans="1:43" ht="15.75" customHeight="1" x14ac:dyDescent="0.25">
      <c r="A591" s="203"/>
      <c r="B591" s="203"/>
      <c r="C591" s="203"/>
      <c r="D591" s="204"/>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row>
    <row r="592" spans="1:43" ht="15.75" customHeight="1" x14ac:dyDescent="0.25">
      <c r="A592" s="203"/>
      <c r="B592" s="203"/>
      <c r="C592" s="203"/>
      <c r="D592" s="204"/>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c r="AI592" s="203"/>
      <c r="AJ592" s="203"/>
      <c r="AK592" s="203"/>
      <c r="AL592" s="203"/>
      <c r="AM592" s="203"/>
      <c r="AN592" s="203"/>
      <c r="AO592" s="203"/>
      <c r="AP592" s="203"/>
      <c r="AQ592" s="203"/>
    </row>
    <row r="593" spans="1:43" ht="15.75" customHeight="1" x14ac:dyDescent="0.25">
      <c r="A593" s="203"/>
      <c r="B593" s="203"/>
      <c r="C593" s="203"/>
      <c r="D593" s="204"/>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c r="AK593" s="203"/>
      <c r="AL593" s="203"/>
      <c r="AM593" s="203"/>
      <c r="AN593" s="203"/>
      <c r="AO593" s="203"/>
      <c r="AP593" s="203"/>
      <c r="AQ593" s="203"/>
    </row>
    <row r="594" spans="1:43" ht="15.75" customHeight="1" x14ac:dyDescent="0.25">
      <c r="A594" s="203"/>
      <c r="B594" s="203"/>
      <c r="C594" s="203"/>
      <c r="D594" s="204"/>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c r="AC594" s="203"/>
      <c r="AD594" s="203"/>
      <c r="AE594" s="203"/>
      <c r="AF594" s="203"/>
      <c r="AG594" s="203"/>
      <c r="AH594" s="203"/>
      <c r="AI594" s="203"/>
      <c r="AJ594" s="203"/>
      <c r="AK594" s="203"/>
      <c r="AL594" s="203"/>
      <c r="AM594" s="203"/>
      <c r="AN594" s="203"/>
      <c r="AO594" s="203"/>
      <c r="AP594" s="203"/>
      <c r="AQ594" s="203"/>
    </row>
    <row r="595" spans="1:43" ht="15.75" customHeight="1" x14ac:dyDescent="0.25">
      <c r="A595" s="203"/>
      <c r="B595" s="203"/>
      <c r="C595" s="203"/>
      <c r="D595" s="204"/>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3"/>
      <c r="AN595" s="203"/>
      <c r="AO595" s="203"/>
      <c r="AP595" s="203"/>
      <c r="AQ595" s="203"/>
    </row>
    <row r="596" spans="1:43" ht="15.75" customHeight="1" x14ac:dyDescent="0.25">
      <c r="A596" s="203"/>
      <c r="B596" s="203"/>
      <c r="C596" s="203"/>
      <c r="D596" s="204"/>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c r="AC596" s="203"/>
      <c r="AD596" s="203"/>
      <c r="AE596" s="203"/>
      <c r="AF596" s="203"/>
      <c r="AG596" s="203"/>
      <c r="AH596" s="203"/>
      <c r="AI596" s="203"/>
      <c r="AJ596" s="203"/>
      <c r="AK596" s="203"/>
      <c r="AL596" s="203"/>
      <c r="AM596" s="203"/>
      <c r="AN596" s="203"/>
      <c r="AO596" s="203"/>
      <c r="AP596" s="203"/>
      <c r="AQ596" s="203"/>
    </row>
    <row r="597" spans="1:43" ht="15.75" customHeight="1" x14ac:dyDescent="0.25">
      <c r="A597" s="203"/>
      <c r="B597" s="203"/>
      <c r="C597" s="203"/>
      <c r="D597" s="204"/>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c r="AK597" s="203"/>
      <c r="AL597" s="203"/>
      <c r="AM597" s="203"/>
      <c r="AN597" s="203"/>
      <c r="AO597" s="203"/>
      <c r="AP597" s="203"/>
      <c r="AQ597" s="203"/>
    </row>
    <row r="598" spans="1:43" ht="15.75" customHeight="1" x14ac:dyDescent="0.25">
      <c r="A598" s="203"/>
      <c r="B598" s="203"/>
      <c r="C598" s="203"/>
      <c r="D598" s="204"/>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03"/>
      <c r="AF598" s="203"/>
      <c r="AG598" s="203"/>
      <c r="AH598" s="203"/>
      <c r="AI598" s="203"/>
      <c r="AJ598" s="203"/>
      <c r="AK598" s="203"/>
      <c r="AL598" s="203"/>
      <c r="AM598" s="203"/>
      <c r="AN598" s="203"/>
      <c r="AO598" s="203"/>
      <c r="AP598" s="203"/>
      <c r="AQ598" s="203"/>
    </row>
    <row r="599" spans="1:43" ht="15.75" customHeight="1" x14ac:dyDescent="0.25">
      <c r="A599" s="203"/>
      <c r="B599" s="203"/>
      <c r="C599" s="203"/>
      <c r="D599" s="204"/>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c r="AK599" s="203"/>
      <c r="AL599" s="203"/>
      <c r="AM599" s="203"/>
      <c r="AN599" s="203"/>
      <c r="AO599" s="203"/>
      <c r="AP599" s="203"/>
      <c r="AQ599" s="203"/>
    </row>
    <row r="600" spans="1:43" ht="15.75" customHeight="1" x14ac:dyDescent="0.25">
      <c r="A600" s="203"/>
      <c r="B600" s="203"/>
      <c r="C600" s="203"/>
      <c r="D600" s="204"/>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c r="AC600" s="203"/>
      <c r="AD600" s="203"/>
      <c r="AE600" s="203"/>
      <c r="AF600" s="203"/>
      <c r="AG600" s="203"/>
      <c r="AH600" s="203"/>
      <c r="AI600" s="203"/>
      <c r="AJ600" s="203"/>
      <c r="AK600" s="203"/>
      <c r="AL600" s="203"/>
      <c r="AM600" s="203"/>
      <c r="AN600" s="203"/>
      <c r="AO600" s="203"/>
      <c r="AP600" s="203"/>
      <c r="AQ600" s="203"/>
    </row>
    <row r="601" spans="1:43" ht="15.75" customHeight="1" x14ac:dyDescent="0.25">
      <c r="A601" s="203"/>
      <c r="B601" s="203"/>
      <c r="C601" s="203"/>
      <c r="D601" s="204"/>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c r="AC601" s="203"/>
      <c r="AD601" s="203"/>
      <c r="AE601" s="203"/>
      <c r="AF601" s="203"/>
      <c r="AG601" s="203"/>
      <c r="AH601" s="203"/>
      <c r="AI601" s="203"/>
      <c r="AJ601" s="203"/>
      <c r="AK601" s="203"/>
      <c r="AL601" s="203"/>
      <c r="AM601" s="203"/>
      <c r="AN601" s="203"/>
      <c r="AO601" s="203"/>
      <c r="AP601" s="203"/>
      <c r="AQ601" s="203"/>
    </row>
    <row r="602" spans="1:43" ht="15.75" customHeight="1" x14ac:dyDescent="0.25">
      <c r="A602" s="203"/>
      <c r="B602" s="203"/>
      <c r="C602" s="203"/>
      <c r="D602" s="204"/>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row>
    <row r="603" spans="1:43" ht="15.75" customHeight="1" x14ac:dyDescent="0.25">
      <c r="A603" s="203"/>
      <c r="B603" s="203"/>
      <c r="C603" s="203"/>
      <c r="D603" s="204"/>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03"/>
      <c r="AF603" s="203"/>
      <c r="AG603" s="203"/>
      <c r="AH603" s="203"/>
      <c r="AI603" s="203"/>
      <c r="AJ603" s="203"/>
      <c r="AK603" s="203"/>
      <c r="AL603" s="203"/>
      <c r="AM603" s="203"/>
      <c r="AN603" s="203"/>
      <c r="AO603" s="203"/>
      <c r="AP603" s="203"/>
      <c r="AQ603" s="203"/>
    </row>
    <row r="604" spans="1:43" ht="15.75" customHeight="1" x14ac:dyDescent="0.25">
      <c r="A604" s="203"/>
      <c r="B604" s="203"/>
      <c r="C604" s="203"/>
      <c r="D604" s="204"/>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c r="AC604" s="203"/>
      <c r="AD604" s="203"/>
      <c r="AE604" s="203"/>
      <c r="AF604" s="203"/>
      <c r="AG604" s="203"/>
      <c r="AH604" s="203"/>
      <c r="AI604" s="203"/>
      <c r="AJ604" s="203"/>
      <c r="AK604" s="203"/>
      <c r="AL604" s="203"/>
      <c r="AM604" s="203"/>
      <c r="AN604" s="203"/>
      <c r="AO604" s="203"/>
      <c r="AP604" s="203"/>
      <c r="AQ604" s="203"/>
    </row>
    <row r="605" spans="1:43" ht="15.75" customHeight="1" x14ac:dyDescent="0.25">
      <c r="A605" s="203"/>
      <c r="B605" s="203"/>
      <c r="C605" s="203"/>
      <c r="D605" s="204"/>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row>
    <row r="606" spans="1:43" ht="15.75" customHeight="1" x14ac:dyDescent="0.25">
      <c r="A606" s="203"/>
      <c r="B606" s="203"/>
      <c r="C606" s="203"/>
      <c r="D606" s="204"/>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c r="AC606" s="203"/>
      <c r="AD606" s="203"/>
      <c r="AE606" s="203"/>
      <c r="AF606" s="203"/>
      <c r="AG606" s="203"/>
      <c r="AH606" s="203"/>
      <c r="AI606" s="203"/>
      <c r="AJ606" s="203"/>
      <c r="AK606" s="203"/>
      <c r="AL606" s="203"/>
      <c r="AM606" s="203"/>
      <c r="AN606" s="203"/>
      <c r="AO606" s="203"/>
      <c r="AP606" s="203"/>
      <c r="AQ606" s="203"/>
    </row>
    <row r="607" spans="1:43" ht="15.75" customHeight="1" x14ac:dyDescent="0.25">
      <c r="A607" s="203"/>
      <c r="B607" s="203"/>
      <c r="C607" s="203"/>
      <c r="D607" s="204"/>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c r="AN607" s="203"/>
      <c r="AO607" s="203"/>
      <c r="AP607" s="203"/>
      <c r="AQ607" s="203"/>
    </row>
    <row r="608" spans="1:43" ht="15.75" customHeight="1" x14ac:dyDescent="0.25">
      <c r="A608" s="203"/>
      <c r="B608" s="203"/>
      <c r="C608" s="203"/>
      <c r="D608" s="204"/>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03"/>
      <c r="AF608" s="203"/>
      <c r="AG608" s="203"/>
      <c r="AH608" s="203"/>
      <c r="AI608" s="203"/>
      <c r="AJ608" s="203"/>
      <c r="AK608" s="203"/>
      <c r="AL608" s="203"/>
      <c r="AM608" s="203"/>
      <c r="AN608" s="203"/>
      <c r="AO608" s="203"/>
      <c r="AP608" s="203"/>
      <c r="AQ608" s="203"/>
    </row>
    <row r="609" spans="1:43" ht="15.75" customHeight="1" x14ac:dyDescent="0.25">
      <c r="A609" s="203"/>
      <c r="B609" s="203"/>
      <c r="C609" s="203"/>
      <c r="D609" s="204"/>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c r="AC609" s="203"/>
      <c r="AD609" s="203"/>
      <c r="AE609" s="203"/>
      <c r="AF609" s="203"/>
      <c r="AG609" s="203"/>
      <c r="AH609" s="203"/>
      <c r="AI609" s="203"/>
      <c r="AJ609" s="203"/>
      <c r="AK609" s="203"/>
      <c r="AL609" s="203"/>
      <c r="AM609" s="203"/>
      <c r="AN609" s="203"/>
      <c r="AO609" s="203"/>
      <c r="AP609" s="203"/>
      <c r="AQ609" s="203"/>
    </row>
    <row r="610" spans="1:43" ht="15.75" customHeight="1" x14ac:dyDescent="0.25">
      <c r="A610" s="203"/>
      <c r="B610" s="203"/>
      <c r="C610" s="203"/>
      <c r="D610" s="204"/>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c r="AC610" s="203"/>
      <c r="AD610" s="203"/>
      <c r="AE610" s="203"/>
      <c r="AF610" s="203"/>
      <c r="AG610" s="203"/>
      <c r="AH610" s="203"/>
      <c r="AI610" s="203"/>
      <c r="AJ610" s="203"/>
      <c r="AK610" s="203"/>
      <c r="AL610" s="203"/>
      <c r="AM610" s="203"/>
      <c r="AN610" s="203"/>
      <c r="AO610" s="203"/>
      <c r="AP610" s="203"/>
      <c r="AQ610" s="203"/>
    </row>
    <row r="611" spans="1:43" ht="15.75" customHeight="1" x14ac:dyDescent="0.25">
      <c r="A611" s="203"/>
      <c r="B611" s="203"/>
      <c r="C611" s="203"/>
      <c r="D611" s="204"/>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c r="AC611" s="203"/>
      <c r="AD611" s="203"/>
      <c r="AE611" s="203"/>
      <c r="AF611" s="203"/>
      <c r="AG611" s="203"/>
      <c r="AH611" s="203"/>
      <c r="AI611" s="203"/>
      <c r="AJ611" s="203"/>
      <c r="AK611" s="203"/>
      <c r="AL611" s="203"/>
      <c r="AM611" s="203"/>
      <c r="AN611" s="203"/>
      <c r="AO611" s="203"/>
      <c r="AP611" s="203"/>
      <c r="AQ611" s="203"/>
    </row>
    <row r="612" spans="1:43" ht="15.75" customHeight="1" x14ac:dyDescent="0.25">
      <c r="A612" s="203"/>
      <c r="B612" s="203"/>
      <c r="C612" s="203"/>
      <c r="D612" s="204"/>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3"/>
      <c r="AO612" s="203"/>
      <c r="AP612" s="203"/>
      <c r="AQ612" s="203"/>
    </row>
    <row r="613" spans="1:43" ht="15.75" customHeight="1" x14ac:dyDescent="0.25">
      <c r="A613" s="203"/>
      <c r="B613" s="203"/>
      <c r="C613" s="203"/>
      <c r="D613" s="204"/>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03"/>
      <c r="AF613" s="203"/>
      <c r="AG613" s="203"/>
      <c r="AH613" s="203"/>
      <c r="AI613" s="203"/>
      <c r="AJ613" s="203"/>
      <c r="AK613" s="203"/>
      <c r="AL613" s="203"/>
      <c r="AM613" s="203"/>
      <c r="AN613" s="203"/>
      <c r="AO613" s="203"/>
      <c r="AP613" s="203"/>
      <c r="AQ613" s="203"/>
    </row>
    <row r="614" spans="1:43" ht="15.75" customHeight="1" x14ac:dyDescent="0.25">
      <c r="A614" s="203"/>
      <c r="B614" s="203"/>
      <c r="C614" s="203"/>
      <c r="D614" s="204"/>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c r="AK614" s="203"/>
      <c r="AL614" s="203"/>
      <c r="AM614" s="203"/>
      <c r="AN614" s="203"/>
      <c r="AO614" s="203"/>
      <c r="AP614" s="203"/>
      <c r="AQ614" s="203"/>
    </row>
    <row r="615" spans="1:43" ht="15.75" customHeight="1" x14ac:dyDescent="0.25">
      <c r="A615" s="203"/>
      <c r="B615" s="203"/>
      <c r="C615" s="203"/>
      <c r="D615" s="204"/>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c r="AC615" s="203"/>
      <c r="AD615" s="203"/>
      <c r="AE615" s="203"/>
      <c r="AF615" s="203"/>
      <c r="AG615" s="203"/>
      <c r="AH615" s="203"/>
      <c r="AI615" s="203"/>
      <c r="AJ615" s="203"/>
      <c r="AK615" s="203"/>
      <c r="AL615" s="203"/>
      <c r="AM615" s="203"/>
      <c r="AN615" s="203"/>
      <c r="AO615" s="203"/>
      <c r="AP615" s="203"/>
      <c r="AQ615" s="203"/>
    </row>
    <row r="616" spans="1:43" ht="15.75" customHeight="1" x14ac:dyDescent="0.25">
      <c r="A616" s="203"/>
      <c r="B616" s="203"/>
      <c r="C616" s="203"/>
      <c r="D616" s="204"/>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c r="AC616" s="203"/>
      <c r="AD616" s="203"/>
      <c r="AE616" s="203"/>
      <c r="AF616" s="203"/>
      <c r="AG616" s="203"/>
      <c r="AH616" s="203"/>
      <c r="AI616" s="203"/>
      <c r="AJ616" s="203"/>
      <c r="AK616" s="203"/>
      <c r="AL616" s="203"/>
      <c r="AM616" s="203"/>
      <c r="AN616" s="203"/>
      <c r="AO616" s="203"/>
      <c r="AP616" s="203"/>
      <c r="AQ616" s="203"/>
    </row>
    <row r="617" spans="1:43" ht="15.75" customHeight="1" x14ac:dyDescent="0.25">
      <c r="A617" s="203"/>
      <c r="B617" s="203"/>
      <c r="C617" s="203"/>
      <c r="D617" s="204"/>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c r="AC617" s="203"/>
      <c r="AD617" s="203"/>
      <c r="AE617" s="203"/>
      <c r="AF617" s="203"/>
      <c r="AG617" s="203"/>
      <c r="AH617" s="203"/>
      <c r="AI617" s="203"/>
      <c r="AJ617" s="203"/>
      <c r="AK617" s="203"/>
      <c r="AL617" s="203"/>
      <c r="AM617" s="203"/>
      <c r="AN617" s="203"/>
      <c r="AO617" s="203"/>
      <c r="AP617" s="203"/>
      <c r="AQ617" s="203"/>
    </row>
    <row r="618" spans="1:43" ht="15.75" customHeight="1" x14ac:dyDescent="0.25">
      <c r="A618" s="203"/>
      <c r="B618" s="203"/>
      <c r="C618" s="203"/>
      <c r="D618" s="204"/>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c r="AC618" s="203"/>
      <c r="AD618" s="203"/>
      <c r="AE618" s="203"/>
      <c r="AF618" s="203"/>
      <c r="AG618" s="203"/>
      <c r="AH618" s="203"/>
      <c r="AI618" s="203"/>
      <c r="AJ618" s="203"/>
      <c r="AK618" s="203"/>
      <c r="AL618" s="203"/>
      <c r="AM618" s="203"/>
      <c r="AN618" s="203"/>
      <c r="AO618" s="203"/>
      <c r="AP618" s="203"/>
      <c r="AQ618" s="203"/>
    </row>
    <row r="619" spans="1:43" ht="15.75" customHeight="1" x14ac:dyDescent="0.25">
      <c r="A619" s="203"/>
      <c r="B619" s="203"/>
      <c r="C619" s="203"/>
      <c r="D619" s="204"/>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c r="AC619" s="203"/>
      <c r="AD619" s="203"/>
      <c r="AE619" s="203"/>
      <c r="AF619" s="203"/>
      <c r="AG619" s="203"/>
      <c r="AH619" s="203"/>
      <c r="AI619" s="203"/>
      <c r="AJ619" s="203"/>
      <c r="AK619" s="203"/>
      <c r="AL619" s="203"/>
      <c r="AM619" s="203"/>
      <c r="AN619" s="203"/>
      <c r="AO619" s="203"/>
      <c r="AP619" s="203"/>
      <c r="AQ619" s="203"/>
    </row>
    <row r="620" spans="1:43" ht="15.75" customHeight="1" x14ac:dyDescent="0.25">
      <c r="A620" s="203"/>
      <c r="B620" s="203"/>
      <c r="C620" s="203"/>
      <c r="D620" s="204"/>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c r="AC620" s="203"/>
      <c r="AD620" s="203"/>
      <c r="AE620" s="203"/>
      <c r="AF620" s="203"/>
      <c r="AG620" s="203"/>
      <c r="AH620" s="203"/>
      <c r="AI620" s="203"/>
      <c r="AJ620" s="203"/>
      <c r="AK620" s="203"/>
      <c r="AL620" s="203"/>
      <c r="AM620" s="203"/>
      <c r="AN620" s="203"/>
      <c r="AO620" s="203"/>
      <c r="AP620" s="203"/>
      <c r="AQ620" s="203"/>
    </row>
    <row r="621" spans="1:43" ht="15.75" customHeight="1" x14ac:dyDescent="0.25">
      <c r="A621" s="203"/>
      <c r="B621" s="203"/>
      <c r="C621" s="203"/>
      <c r="D621" s="204"/>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c r="AC621" s="203"/>
      <c r="AD621" s="203"/>
      <c r="AE621" s="203"/>
      <c r="AF621" s="203"/>
      <c r="AG621" s="203"/>
      <c r="AH621" s="203"/>
      <c r="AI621" s="203"/>
      <c r="AJ621" s="203"/>
      <c r="AK621" s="203"/>
      <c r="AL621" s="203"/>
      <c r="AM621" s="203"/>
      <c r="AN621" s="203"/>
      <c r="AO621" s="203"/>
      <c r="AP621" s="203"/>
      <c r="AQ621" s="203"/>
    </row>
    <row r="622" spans="1:43" ht="15.75" customHeight="1" x14ac:dyDescent="0.25">
      <c r="A622" s="203"/>
      <c r="B622" s="203"/>
      <c r="C622" s="203"/>
      <c r="D622" s="204"/>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c r="AC622" s="203"/>
      <c r="AD622" s="203"/>
      <c r="AE622" s="203"/>
      <c r="AF622" s="203"/>
      <c r="AG622" s="203"/>
      <c r="AH622" s="203"/>
      <c r="AI622" s="203"/>
      <c r="AJ622" s="203"/>
      <c r="AK622" s="203"/>
      <c r="AL622" s="203"/>
      <c r="AM622" s="203"/>
      <c r="AN622" s="203"/>
      <c r="AO622" s="203"/>
      <c r="AP622" s="203"/>
      <c r="AQ622" s="203"/>
    </row>
    <row r="623" spans="1:43" ht="15.75" customHeight="1" x14ac:dyDescent="0.25">
      <c r="A623" s="203"/>
      <c r="B623" s="203"/>
      <c r="C623" s="203"/>
      <c r="D623" s="204"/>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c r="AC623" s="203"/>
      <c r="AD623" s="203"/>
      <c r="AE623" s="203"/>
      <c r="AF623" s="203"/>
      <c r="AG623" s="203"/>
      <c r="AH623" s="203"/>
      <c r="AI623" s="203"/>
      <c r="AJ623" s="203"/>
      <c r="AK623" s="203"/>
      <c r="AL623" s="203"/>
      <c r="AM623" s="203"/>
      <c r="AN623" s="203"/>
      <c r="AO623" s="203"/>
      <c r="AP623" s="203"/>
      <c r="AQ623" s="203"/>
    </row>
    <row r="624" spans="1:43" ht="15.75" customHeight="1" x14ac:dyDescent="0.25">
      <c r="A624" s="203"/>
      <c r="B624" s="203"/>
      <c r="C624" s="203"/>
      <c r="D624" s="204"/>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c r="AC624" s="203"/>
      <c r="AD624" s="203"/>
      <c r="AE624" s="203"/>
      <c r="AF624" s="203"/>
      <c r="AG624" s="203"/>
      <c r="AH624" s="203"/>
      <c r="AI624" s="203"/>
      <c r="AJ624" s="203"/>
      <c r="AK624" s="203"/>
      <c r="AL624" s="203"/>
      <c r="AM624" s="203"/>
      <c r="AN624" s="203"/>
      <c r="AO624" s="203"/>
      <c r="AP624" s="203"/>
      <c r="AQ624" s="203"/>
    </row>
    <row r="625" spans="1:43" ht="15.75" customHeight="1" x14ac:dyDescent="0.25">
      <c r="A625" s="203"/>
      <c r="B625" s="203"/>
      <c r="C625" s="203"/>
      <c r="D625" s="204"/>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c r="AC625" s="203"/>
      <c r="AD625" s="203"/>
      <c r="AE625" s="203"/>
      <c r="AF625" s="203"/>
      <c r="AG625" s="203"/>
      <c r="AH625" s="203"/>
      <c r="AI625" s="203"/>
      <c r="AJ625" s="203"/>
      <c r="AK625" s="203"/>
      <c r="AL625" s="203"/>
      <c r="AM625" s="203"/>
      <c r="AN625" s="203"/>
      <c r="AO625" s="203"/>
      <c r="AP625" s="203"/>
      <c r="AQ625" s="203"/>
    </row>
    <row r="626" spans="1:43" ht="15.75" customHeight="1" x14ac:dyDescent="0.25">
      <c r="A626" s="203"/>
      <c r="B626" s="203"/>
      <c r="C626" s="203"/>
      <c r="D626" s="204"/>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c r="AC626" s="203"/>
      <c r="AD626" s="203"/>
      <c r="AE626" s="203"/>
      <c r="AF626" s="203"/>
      <c r="AG626" s="203"/>
      <c r="AH626" s="203"/>
      <c r="AI626" s="203"/>
      <c r="AJ626" s="203"/>
      <c r="AK626" s="203"/>
      <c r="AL626" s="203"/>
      <c r="AM626" s="203"/>
      <c r="AN626" s="203"/>
      <c r="AO626" s="203"/>
      <c r="AP626" s="203"/>
      <c r="AQ626" s="203"/>
    </row>
    <row r="627" spans="1:43" ht="15.75" customHeight="1" x14ac:dyDescent="0.25">
      <c r="A627" s="203"/>
      <c r="B627" s="203"/>
      <c r="C627" s="203"/>
      <c r="D627" s="204"/>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c r="AC627" s="203"/>
      <c r="AD627" s="203"/>
      <c r="AE627" s="203"/>
      <c r="AF627" s="203"/>
      <c r="AG627" s="203"/>
      <c r="AH627" s="203"/>
      <c r="AI627" s="203"/>
      <c r="AJ627" s="203"/>
      <c r="AK627" s="203"/>
      <c r="AL627" s="203"/>
      <c r="AM627" s="203"/>
      <c r="AN627" s="203"/>
      <c r="AO627" s="203"/>
      <c r="AP627" s="203"/>
      <c r="AQ627" s="203"/>
    </row>
    <row r="628" spans="1:43" ht="15.75" customHeight="1" x14ac:dyDescent="0.25">
      <c r="A628" s="203"/>
      <c r="B628" s="203"/>
      <c r="C628" s="203"/>
      <c r="D628" s="204"/>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c r="AC628" s="203"/>
      <c r="AD628" s="203"/>
      <c r="AE628" s="203"/>
      <c r="AF628" s="203"/>
      <c r="AG628" s="203"/>
      <c r="AH628" s="203"/>
      <c r="AI628" s="203"/>
      <c r="AJ628" s="203"/>
      <c r="AK628" s="203"/>
      <c r="AL628" s="203"/>
      <c r="AM628" s="203"/>
      <c r="AN628" s="203"/>
      <c r="AO628" s="203"/>
      <c r="AP628" s="203"/>
      <c r="AQ628" s="203"/>
    </row>
    <row r="629" spans="1:43" ht="15.75" customHeight="1" x14ac:dyDescent="0.25">
      <c r="A629" s="203"/>
      <c r="B629" s="203"/>
      <c r="C629" s="203"/>
      <c r="D629" s="204"/>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c r="AC629" s="203"/>
      <c r="AD629" s="203"/>
      <c r="AE629" s="203"/>
      <c r="AF629" s="203"/>
      <c r="AG629" s="203"/>
      <c r="AH629" s="203"/>
      <c r="AI629" s="203"/>
      <c r="AJ629" s="203"/>
      <c r="AK629" s="203"/>
      <c r="AL629" s="203"/>
      <c r="AM629" s="203"/>
      <c r="AN629" s="203"/>
      <c r="AO629" s="203"/>
      <c r="AP629" s="203"/>
      <c r="AQ629" s="203"/>
    </row>
    <row r="630" spans="1:43" ht="15.75" customHeight="1" x14ac:dyDescent="0.25">
      <c r="A630" s="203"/>
      <c r="B630" s="203"/>
      <c r="C630" s="203"/>
      <c r="D630" s="204"/>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c r="AK630" s="203"/>
      <c r="AL630" s="203"/>
      <c r="AM630" s="203"/>
      <c r="AN630" s="203"/>
      <c r="AO630" s="203"/>
      <c r="AP630" s="203"/>
      <c r="AQ630" s="203"/>
    </row>
    <row r="631" spans="1:43" ht="15.75" customHeight="1" x14ac:dyDescent="0.25">
      <c r="A631" s="203"/>
      <c r="B631" s="203"/>
      <c r="C631" s="203"/>
      <c r="D631" s="204"/>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c r="AC631" s="203"/>
      <c r="AD631" s="203"/>
      <c r="AE631" s="203"/>
      <c r="AF631" s="203"/>
      <c r="AG631" s="203"/>
      <c r="AH631" s="203"/>
      <c r="AI631" s="203"/>
      <c r="AJ631" s="203"/>
      <c r="AK631" s="203"/>
      <c r="AL631" s="203"/>
      <c r="AM631" s="203"/>
      <c r="AN631" s="203"/>
      <c r="AO631" s="203"/>
      <c r="AP631" s="203"/>
      <c r="AQ631" s="203"/>
    </row>
    <row r="632" spans="1:43" ht="15.75" customHeight="1" x14ac:dyDescent="0.25">
      <c r="A632" s="203"/>
      <c r="B632" s="203"/>
      <c r="C632" s="203"/>
      <c r="D632" s="204"/>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c r="AC632" s="203"/>
      <c r="AD632" s="203"/>
      <c r="AE632" s="203"/>
      <c r="AF632" s="203"/>
      <c r="AG632" s="203"/>
      <c r="AH632" s="203"/>
      <c r="AI632" s="203"/>
      <c r="AJ632" s="203"/>
      <c r="AK632" s="203"/>
      <c r="AL632" s="203"/>
      <c r="AM632" s="203"/>
      <c r="AN632" s="203"/>
      <c r="AO632" s="203"/>
      <c r="AP632" s="203"/>
      <c r="AQ632" s="203"/>
    </row>
    <row r="633" spans="1:43" ht="15.75" customHeight="1" x14ac:dyDescent="0.25">
      <c r="A633" s="203"/>
      <c r="B633" s="203"/>
      <c r="C633" s="203"/>
      <c r="D633" s="204"/>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c r="AC633" s="203"/>
      <c r="AD633" s="203"/>
      <c r="AE633" s="203"/>
      <c r="AF633" s="203"/>
      <c r="AG633" s="203"/>
      <c r="AH633" s="203"/>
      <c r="AI633" s="203"/>
      <c r="AJ633" s="203"/>
      <c r="AK633" s="203"/>
      <c r="AL633" s="203"/>
      <c r="AM633" s="203"/>
      <c r="AN633" s="203"/>
      <c r="AO633" s="203"/>
      <c r="AP633" s="203"/>
      <c r="AQ633" s="203"/>
    </row>
    <row r="634" spans="1:43" ht="15.75" customHeight="1" x14ac:dyDescent="0.25">
      <c r="A634" s="203"/>
      <c r="B634" s="203"/>
      <c r="C634" s="203"/>
      <c r="D634" s="204"/>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c r="AC634" s="203"/>
      <c r="AD634" s="203"/>
      <c r="AE634" s="203"/>
      <c r="AF634" s="203"/>
      <c r="AG634" s="203"/>
      <c r="AH634" s="203"/>
      <c r="AI634" s="203"/>
      <c r="AJ634" s="203"/>
      <c r="AK634" s="203"/>
      <c r="AL634" s="203"/>
      <c r="AM634" s="203"/>
      <c r="AN634" s="203"/>
      <c r="AO634" s="203"/>
      <c r="AP634" s="203"/>
      <c r="AQ634" s="203"/>
    </row>
    <row r="635" spans="1:43" ht="15.75" customHeight="1" x14ac:dyDescent="0.25">
      <c r="A635" s="203"/>
      <c r="B635" s="203"/>
      <c r="C635" s="203"/>
      <c r="D635" s="204"/>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c r="AC635" s="203"/>
      <c r="AD635" s="203"/>
      <c r="AE635" s="203"/>
      <c r="AF635" s="203"/>
      <c r="AG635" s="203"/>
      <c r="AH635" s="203"/>
      <c r="AI635" s="203"/>
      <c r="AJ635" s="203"/>
      <c r="AK635" s="203"/>
      <c r="AL635" s="203"/>
      <c r="AM635" s="203"/>
      <c r="AN635" s="203"/>
      <c r="AO635" s="203"/>
      <c r="AP635" s="203"/>
      <c r="AQ635" s="203"/>
    </row>
    <row r="636" spans="1:43" ht="15.75" customHeight="1" x14ac:dyDescent="0.25">
      <c r="A636" s="203"/>
      <c r="B636" s="203"/>
      <c r="C636" s="203"/>
      <c r="D636" s="204"/>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c r="AC636" s="203"/>
      <c r="AD636" s="203"/>
      <c r="AE636" s="203"/>
      <c r="AF636" s="203"/>
      <c r="AG636" s="203"/>
      <c r="AH636" s="203"/>
      <c r="AI636" s="203"/>
      <c r="AJ636" s="203"/>
      <c r="AK636" s="203"/>
      <c r="AL636" s="203"/>
      <c r="AM636" s="203"/>
      <c r="AN636" s="203"/>
      <c r="AO636" s="203"/>
      <c r="AP636" s="203"/>
      <c r="AQ636" s="203"/>
    </row>
    <row r="637" spans="1:43" ht="15.75" customHeight="1" x14ac:dyDescent="0.25">
      <c r="A637" s="203"/>
      <c r="B637" s="203"/>
      <c r="C637" s="203"/>
      <c r="D637" s="204"/>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c r="AC637" s="203"/>
      <c r="AD637" s="203"/>
      <c r="AE637" s="203"/>
      <c r="AF637" s="203"/>
      <c r="AG637" s="203"/>
      <c r="AH637" s="203"/>
      <c r="AI637" s="203"/>
      <c r="AJ637" s="203"/>
      <c r="AK637" s="203"/>
      <c r="AL637" s="203"/>
      <c r="AM637" s="203"/>
      <c r="AN637" s="203"/>
      <c r="AO637" s="203"/>
      <c r="AP637" s="203"/>
      <c r="AQ637" s="203"/>
    </row>
    <row r="638" spans="1:43" ht="15.75" customHeight="1" x14ac:dyDescent="0.25">
      <c r="A638" s="203"/>
      <c r="B638" s="203"/>
      <c r="C638" s="203"/>
      <c r="D638" s="204"/>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03"/>
      <c r="AF638" s="203"/>
      <c r="AG638" s="203"/>
      <c r="AH638" s="203"/>
      <c r="AI638" s="203"/>
      <c r="AJ638" s="203"/>
      <c r="AK638" s="203"/>
      <c r="AL638" s="203"/>
      <c r="AM638" s="203"/>
      <c r="AN638" s="203"/>
      <c r="AO638" s="203"/>
      <c r="AP638" s="203"/>
      <c r="AQ638" s="203"/>
    </row>
    <row r="639" spans="1:43" ht="15.75" customHeight="1" x14ac:dyDescent="0.25">
      <c r="A639" s="203"/>
      <c r="B639" s="203"/>
      <c r="C639" s="203"/>
      <c r="D639" s="204"/>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c r="AC639" s="203"/>
      <c r="AD639" s="203"/>
      <c r="AE639" s="203"/>
      <c r="AF639" s="203"/>
      <c r="AG639" s="203"/>
      <c r="AH639" s="203"/>
      <c r="AI639" s="203"/>
      <c r="AJ639" s="203"/>
      <c r="AK639" s="203"/>
      <c r="AL639" s="203"/>
      <c r="AM639" s="203"/>
      <c r="AN639" s="203"/>
      <c r="AO639" s="203"/>
      <c r="AP639" s="203"/>
      <c r="AQ639" s="203"/>
    </row>
    <row r="640" spans="1:43" ht="15.75" customHeight="1" x14ac:dyDescent="0.25">
      <c r="A640" s="203"/>
      <c r="B640" s="203"/>
      <c r="C640" s="203"/>
      <c r="D640" s="204"/>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c r="AC640" s="203"/>
      <c r="AD640" s="203"/>
      <c r="AE640" s="203"/>
      <c r="AF640" s="203"/>
      <c r="AG640" s="203"/>
      <c r="AH640" s="203"/>
      <c r="AI640" s="203"/>
      <c r="AJ640" s="203"/>
      <c r="AK640" s="203"/>
      <c r="AL640" s="203"/>
      <c r="AM640" s="203"/>
      <c r="AN640" s="203"/>
      <c r="AO640" s="203"/>
      <c r="AP640" s="203"/>
      <c r="AQ640" s="203"/>
    </row>
    <row r="641" spans="1:43" ht="15.75" customHeight="1" x14ac:dyDescent="0.25">
      <c r="A641" s="203"/>
      <c r="B641" s="203"/>
      <c r="C641" s="203"/>
      <c r="D641" s="204"/>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c r="AC641" s="203"/>
      <c r="AD641" s="203"/>
      <c r="AE641" s="203"/>
      <c r="AF641" s="203"/>
      <c r="AG641" s="203"/>
      <c r="AH641" s="203"/>
      <c r="AI641" s="203"/>
      <c r="AJ641" s="203"/>
      <c r="AK641" s="203"/>
      <c r="AL641" s="203"/>
      <c r="AM641" s="203"/>
      <c r="AN641" s="203"/>
      <c r="AO641" s="203"/>
      <c r="AP641" s="203"/>
      <c r="AQ641" s="203"/>
    </row>
    <row r="642" spans="1:43" ht="15.75" customHeight="1" x14ac:dyDescent="0.25">
      <c r="A642" s="203"/>
      <c r="B642" s="203"/>
      <c r="C642" s="203"/>
      <c r="D642" s="204"/>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c r="AC642" s="203"/>
      <c r="AD642" s="203"/>
      <c r="AE642" s="203"/>
      <c r="AF642" s="203"/>
      <c r="AG642" s="203"/>
      <c r="AH642" s="203"/>
      <c r="AI642" s="203"/>
      <c r="AJ642" s="203"/>
      <c r="AK642" s="203"/>
      <c r="AL642" s="203"/>
      <c r="AM642" s="203"/>
      <c r="AN642" s="203"/>
      <c r="AO642" s="203"/>
      <c r="AP642" s="203"/>
      <c r="AQ642" s="203"/>
    </row>
    <row r="643" spans="1:43" ht="15.75" customHeight="1" x14ac:dyDescent="0.25">
      <c r="A643" s="203"/>
      <c r="B643" s="203"/>
      <c r="C643" s="203"/>
      <c r="D643" s="204"/>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row>
    <row r="644" spans="1:43" ht="15.75" customHeight="1" x14ac:dyDescent="0.25">
      <c r="A644" s="203"/>
      <c r="B644" s="203"/>
      <c r="C644" s="203"/>
      <c r="D644" s="204"/>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row>
    <row r="645" spans="1:43" ht="15.75" customHeight="1" x14ac:dyDescent="0.25">
      <c r="A645" s="203"/>
      <c r="B645" s="203"/>
      <c r="C645" s="203"/>
      <c r="D645" s="204"/>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row>
    <row r="646" spans="1:43" ht="15.75" customHeight="1" x14ac:dyDescent="0.25">
      <c r="A646" s="203"/>
      <c r="B646" s="203"/>
      <c r="C646" s="203"/>
      <c r="D646" s="204"/>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c r="AC646" s="203"/>
      <c r="AD646" s="203"/>
      <c r="AE646" s="203"/>
      <c r="AF646" s="203"/>
      <c r="AG646" s="203"/>
      <c r="AH646" s="203"/>
      <c r="AI646" s="203"/>
      <c r="AJ646" s="203"/>
      <c r="AK646" s="203"/>
      <c r="AL646" s="203"/>
      <c r="AM646" s="203"/>
      <c r="AN646" s="203"/>
      <c r="AO646" s="203"/>
      <c r="AP646" s="203"/>
      <c r="AQ646" s="203"/>
    </row>
    <row r="647" spans="1:43" ht="15.75" customHeight="1" x14ac:dyDescent="0.25">
      <c r="A647" s="203"/>
      <c r="B647" s="203"/>
      <c r="C647" s="203"/>
      <c r="D647" s="204"/>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c r="AC647" s="203"/>
      <c r="AD647" s="203"/>
      <c r="AE647" s="203"/>
      <c r="AF647" s="203"/>
      <c r="AG647" s="203"/>
      <c r="AH647" s="203"/>
      <c r="AI647" s="203"/>
      <c r="AJ647" s="203"/>
      <c r="AK647" s="203"/>
      <c r="AL647" s="203"/>
      <c r="AM647" s="203"/>
      <c r="AN647" s="203"/>
      <c r="AO647" s="203"/>
      <c r="AP647" s="203"/>
      <c r="AQ647" s="203"/>
    </row>
    <row r="648" spans="1:43" ht="15.75" customHeight="1" x14ac:dyDescent="0.25">
      <c r="A648" s="203"/>
      <c r="B648" s="203"/>
      <c r="C648" s="203"/>
      <c r="D648" s="204"/>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c r="AC648" s="203"/>
      <c r="AD648" s="203"/>
      <c r="AE648" s="203"/>
      <c r="AF648" s="203"/>
      <c r="AG648" s="203"/>
      <c r="AH648" s="203"/>
      <c r="AI648" s="203"/>
      <c r="AJ648" s="203"/>
      <c r="AK648" s="203"/>
      <c r="AL648" s="203"/>
      <c r="AM648" s="203"/>
      <c r="AN648" s="203"/>
      <c r="AO648" s="203"/>
      <c r="AP648" s="203"/>
      <c r="AQ648" s="203"/>
    </row>
    <row r="649" spans="1:43" ht="15.75" customHeight="1" x14ac:dyDescent="0.25">
      <c r="A649" s="203"/>
      <c r="B649" s="203"/>
      <c r="C649" s="203"/>
      <c r="D649" s="204"/>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c r="AC649" s="203"/>
      <c r="AD649" s="203"/>
      <c r="AE649" s="203"/>
      <c r="AF649" s="203"/>
      <c r="AG649" s="203"/>
      <c r="AH649" s="203"/>
      <c r="AI649" s="203"/>
      <c r="AJ649" s="203"/>
      <c r="AK649" s="203"/>
      <c r="AL649" s="203"/>
      <c r="AM649" s="203"/>
      <c r="AN649" s="203"/>
      <c r="AO649" s="203"/>
      <c r="AP649" s="203"/>
      <c r="AQ649" s="203"/>
    </row>
    <row r="650" spans="1:43" ht="15.75" customHeight="1" x14ac:dyDescent="0.25">
      <c r="A650" s="203"/>
      <c r="B650" s="203"/>
      <c r="C650" s="203"/>
      <c r="D650" s="204"/>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c r="AI650" s="203"/>
      <c r="AJ650" s="203"/>
      <c r="AK650" s="203"/>
      <c r="AL650" s="203"/>
      <c r="AM650" s="203"/>
      <c r="AN650" s="203"/>
      <c r="AO650" s="203"/>
      <c r="AP650" s="203"/>
      <c r="AQ650" s="203"/>
    </row>
    <row r="651" spans="1:43" ht="15.75" customHeight="1" x14ac:dyDescent="0.25">
      <c r="A651" s="203"/>
      <c r="B651" s="203"/>
      <c r="C651" s="203"/>
      <c r="D651" s="204"/>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c r="AC651" s="203"/>
      <c r="AD651" s="203"/>
      <c r="AE651" s="203"/>
      <c r="AF651" s="203"/>
      <c r="AG651" s="203"/>
      <c r="AH651" s="203"/>
      <c r="AI651" s="203"/>
      <c r="AJ651" s="203"/>
      <c r="AK651" s="203"/>
      <c r="AL651" s="203"/>
      <c r="AM651" s="203"/>
      <c r="AN651" s="203"/>
      <c r="AO651" s="203"/>
      <c r="AP651" s="203"/>
      <c r="AQ651" s="203"/>
    </row>
    <row r="652" spans="1:43" ht="15.75" customHeight="1" x14ac:dyDescent="0.25">
      <c r="A652" s="203"/>
      <c r="B652" s="203"/>
      <c r="C652" s="203"/>
      <c r="D652" s="204"/>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c r="AC652" s="203"/>
      <c r="AD652" s="203"/>
      <c r="AE652" s="203"/>
      <c r="AF652" s="203"/>
      <c r="AG652" s="203"/>
      <c r="AH652" s="203"/>
      <c r="AI652" s="203"/>
      <c r="AJ652" s="203"/>
      <c r="AK652" s="203"/>
      <c r="AL652" s="203"/>
      <c r="AM652" s="203"/>
      <c r="AN652" s="203"/>
      <c r="AO652" s="203"/>
      <c r="AP652" s="203"/>
      <c r="AQ652" s="203"/>
    </row>
    <row r="653" spans="1:43" ht="15.75" customHeight="1" x14ac:dyDescent="0.25">
      <c r="A653" s="203"/>
      <c r="B653" s="203"/>
      <c r="C653" s="203"/>
      <c r="D653" s="204"/>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c r="AN653" s="203"/>
      <c r="AO653" s="203"/>
      <c r="AP653" s="203"/>
      <c r="AQ653" s="203"/>
    </row>
    <row r="654" spans="1:43" ht="15.75" customHeight="1" x14ac:dyDescent="0.25">
      <c r="A654" s="203"/>
      <c r="B654" s="203"/>
      <c r="C654" s="203"/>
      <c r="D654" s="204"/>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c r="AC654" s="203"/>
      <c r="AD654" s="203"/>
      <c r="AE654" s="203"/>
      <c r="AF654" s="203"/>
      <c r="AG654" s="203"/>
      <c r="AH654" s="203"/>
      <c r="AI654" s="203"/>
      <c r="AJ654" s="203"/>
      <c r="AK654" s="203"/>
      <c r="AL654" s="203"/>
      <c r="AM654" s="203"/>
      <c r="AN654" s="203"/>
      <c r="AO654" s="203"/>
      <c r="AP654" s="203"/>
      <c r="AQ654" s="203"/>
    </row>
    <row r="655" spans="1:43" ht="15.75" customHeight="1" x14ac:dyDescent="0.25">
      <c r="A655" s="203"/>
      <c r="B655" s="203"/>
      <c r="C655" s="203"/>
      <c r="D655" s="204"/>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D655" s="203"/>
      <c r="AE655" s="203"/>
      <c r="AF655" s="203"/>
      <c r="AG655" s="203"/>
      <c r="AH655" s="203"/>
      <c r="AI655" s="203"/>
      <c r="AJ655" s="203"/>
      <c r="AK655" s="203"/>
      <c r="AL655" s="203"/>
      <c r="AM655" s="203"/>
      <c r="AN655" s="203"/>
      <c r="AO655" s="203"/>
      <c r="AP655" s="203"/>
      <c r="AQ655" s="203"/>
    </row>
    <row r="656" spans="1:43" ht="15.75" customHeight="1" x14ac:dyDescent="0.25">
      <c r="A656" s="203"/>
      <c r="B656" s="203"/>
      <c r="C656" s="203"/>
      <c r="D656" s="204"/>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c r="AK656" s="203"/>
      <c r="AL656" s="203"/>
      <c r="AM656" s="203"/>
      <c r="AN656" s="203"/>
      <c r="AO656" s="203"/>
      <c r="AP656" s="203"/>
      <c r="AQ656" s="203"/>
    </row>
    <row r="657" spans="1:43" ht="15.75" customHeight="1" x14ac:dyDescent="0.25">
      <c r="A657" s="203"/>
      <c r="B657" s="203"/>
      <c r="C657" s="203"/>
      <c r="D657" s="204"/>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c r="AC657" s="203"/>
      <c r="AD657" s="203"/>
      <c r="AE657" s="203"/>
      <c r="AF657" s="203"/>
      <c r="AG657" s="203"/>
      <c r="AH657" s="203"/>
      <c r="AI657" s="203"/>
      <c r="AJ657" s="203"/>
      <c r="AK657" s="203"/>
      <c r="AL657" s="203"/>
      <c r="AM657" s="203"/>
      <c r="AN657" s="203"/>
      <c r="AO657" s="203"/>
      <c r="AP657" s="203"/>
      <c r="AQ657" s="203"/>
    </row>
    <row r="658" spans="1:43" ht="15.75" customHeight="1" x14ac:dyDescent="0.25">
      <c r="A658" s="203"/>
      <c r="B658" s="203"/>
      <c r="C658" s="203"/>
      <c r="D658" s="204"/>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c r="AC658" s="203"/>
      <c r="AD658" s="203"/>
      <c r="AE658" s="203"/>
      <c r="AF658" s="203"/>
      <c r="AG658" s="203"/>
      <c r="AH658" s="203"/>
      <c r="AI658" s="203"/>
      <c r="AJ658" s="203"/>
      <c r="AK658" s="203"/>
      <c r="AL658" s="203"/>
      <c r="AM658" s="203"/>
      <c r="AN658" s="203"/>
      <c r="AO658" s="203"/>
      <c r="AP658" s="203"/>
      <c r="AQ658" s="203"/>
    </row>
    <row r="659" spans="1:43" ht="15.75" customHeight="1" x14ac:dyDescent="0.25">
      <c r="A659" s="203"/>
      <c r="B659" s="203"/>
      <c r="C659" s="203"/>
      <c r="D659" s="204"/>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c r="AC659" s="203"/>
      <c r="AD659" s="203"/>
      <c r="AE659" s="203"/>
      <c r="AF659" s="203"/>
      <c r="AG659" s="203"/>
      <c r="AH659" s="203"/>
      <c r="AI659" s="203"/>
      <c r="AJ659" s="203"/>
      <c r="AK659" s="203"/>
      <c r="AL659" s="203"/>
      <c r="AM659" s="203"/>
      <c r="AN659" s="203"/>
      <c r="AO659" s="203"/>
      <c r="AP659" s="203"/>
      <c r="AQ659" s="203"/>
    </row>
    <row r="660" spans="1:43" ht="15.75" customHeight="1" x14ac:dyDescent="0.25">
      <c r="A660" s="203"/>
      <c r="B660" s="203"/>
      <c r="C660" s="203"/>
      <c r="D660" s="204"/>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c r="AC660" s="203"/>
      <c r="AD660" s="203"/>
      <c r="AE660" s="203"/>
      <c r="AF660" s="203"/>
      <c r="AG660" s="203"/>
      <c r="AH660" s="203"/>
      <c r="AI660" s="203"/>
      <c r="AJ660" s="203"/>
      <c r="AK660" s="203"/>
      <c r="AL660" s="203"/>
      <c r="AM660" s="203"/>
      <c r="AN660" s="203"/>
      <c r="AO660" s="203"/>
      <c r="AP660" s="203"/>
      <c r="AQ660" s="203"/>
    </row>
    <row r="661" spans="1:43" ht="15.75" customHeight="1" x14ac:dyDescent="0.25">
      <c r="A661" s="203"/>
      <c r="B661" s="203"/>
      <c r="C661" s="203"/>
      <c r="D661" s="204"/>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c r="AC661" s="203"/>
      <c r="AD661" s="203"/>
      <c r="AE661" s="203"/>
      <c r="AF661" s="203"/>
      <c r="AG661" s="203"/>
      <c r="AH661" s="203"/>
      <c r="AI661" s="203"/>
      <c r="AJ661" s="203"/>
      <c r="AK661" s="203"/>
      <c r="AL661" s="203"/>
      <c r="AM661" s="203"/>
      <c r="AN661" s="203"/>
      <c r="AO661" s="203"/>
      <c r="AP661" s="203"/>
      <c r="AQ661" s="203"/>
    </row>
    <row r="662" spans="1:43" ht="15.75" customHeight="1" x14ac:dyDescent="0.25">
      <c r="A662" s="203"/>
      <c r="B662" s="203"/>
      <c r="C662" s="203"/>
      <c r="D662" s="204"/>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c r="AC662" s="203"/>
      <c r="AD662" s="203"/>
      <c r="AE662" s="203"/>
      <c r="AF662" s="203"/>
      <c r="AG662" s="203"/>
      <c r="AH662" s="203"/>
      <c r="AI662" s="203"/>
      <c r="AJ662" s="203"/>
      <c r="AK662" s="203"/>
      <c r="AL662" s="203"/>
      <c r="AM662" s="203"/>
      <c r="AN662" s="203"/>
      <c r="AO662" s="203"/>
      <c r="AP662" s="203"/>
      <c r="AQ662" s="203"/>
    </row>
    <row r="663" spans="1:43" ht="15.75" customHeight="1" x14ac:dyDescent="0.25">
      <c r="A663" s="203"/>
      <c r="B663" s="203"/>
      <c r="C663" s="203"/>
      <c r="D663" s="204"/>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c r="AC663" s="203"/>
      <c r="AD663" s="203"/>
      <c r="AE663" s="203"/>
      <c r="AF663" s="203"/>
      <c r="AG663" s="203"/>
      <c r="AH663" s="203"/>
      <c r="AI663" s="203"/>
      <c r="AJ663" s="203"/>
      <c r="AK663" s="203"/>
      <c r="AL663" s="203"/>
      <c r="AM663" s="203"/>
      <c r="AN663" s="203"/>
      <c r="AO663" s="203"/>
      <c r="AP663" s="203"/>
      <c r="AQ663" s="203"/>
    </row>
    <row r="664" spans="1:43" ht="15.75" customHeight="1" x14ac:dyDescent="0.25">
      <c r="A664" s="203"/>
      <c r="B664" s="203"/>
      <c r="C664" s="203"/>
      <c r="D664" s="204"/>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c r="AC664" s="203"/>
      <c r="AD664" s="203"/>
      <c r="AE664" s="203"/>
      <c r="AF664" s="203"/>
      <c r="AG664" s="203"/>
      <c r="AH664" s="203"/>
      <c r="AI664" s="203"/>
      <c r="AJ664" s="203"/>
      <c r="AK664" s="203"/>
      <c r="AL664" s="203"/>
      <c r="AM664" s="203"/>
      <c r="AN664" s="203"/>
      <c r="AO664" s="203"/>
      <c r="AP664" s="203"/>
      <c r="AQ664" s="203"/>
    </row>
    <row r="665" spans="1:43" ht="15.75" customHeight="1" x14ac:dyDescent="0.25">
      <c r="A665" s="203"/>
      <c r="B665" s="203"/>
      <c r="C665" s="203"/>
      <c r="D665" s="204"/>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c r="AC665" s="203"/>
      <c r="AD665" s="203"/>
      <c r="AE665" s="203"/>
      <c r="AF665" s="203"/>
      <c r="AG665" s="203"/>
      <c r="AH665" s="203"/>
      <c r="AI665" s="203"/>
      <c r="AJ665" s="203"/>
      <c r="AK665" s="203"/>
      <c r="AL665" s="203"/>
      <c r="AM665" s="203"/>
      <c r="AN665" s="203"/>
      <c r="AO665" s="203"/>
      <c r="AP665" s="203"/>
      <c r="AQ665" s="203"/>
    </row>
    <row r="666" spans="1:43" ht="15.75" customHeight="1" x14ac:dyDescent="0.25">
      <c r="A666" s="203"/>
      <c r="B666" s="203"/>
      <c r="C666" s="203"/>
      <c r="D666" s="204"/>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c r="AC666" s="203"/>
      <c r="AD666" s="203"/>
      <c r="AE666" s="203"/>
      <c r="AF666" s="203"/>
      <c r="AG666" s="203"/>
      <c r="AH666" s="203"/>
      <c r="AI666" s="203"/>
      <c r="AJ666" s="203"/>
      <c r="AK666" s="203"/>
      <c r="AL666" s="203"/>
      <c r="AM666" s="203"/>
      <c r="AN666" s="203"/>
      <c r="AO666" s="203"/>
      <c r="AP666" s="203"/>
      <c r="AQ666" s="203"/>
    </row>
    <row r="667" spans="1:43" ht="15.75" customHeight="1" x14ac:dyDescent="0.25">
      <c r="A667" s="203"/>
      <c r="B667" s="203"/>
      <c r="C667" s="203"/>
      <c r="D667" s="204"/>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c r="AC667" s="203"/>
      <c r="AD667" s="203"/>
      <c r="AE667" s="203"/>
      <c r="AF667" s="203"/>
      <c r="AG667" s="203"/>
      <c r="AH667" s="203"/>
      <c r="AI667" s="203"/>
      <c r="AJ667" s="203"/>
      <c r="AK667" s="203"/>
      <c r="AL667" s="203"/>
      <c r="AM667" s="203"/>
      <c r="AN667" s="203"/>
      <c r="AO667" s="203"/>
      <c r="AP667" s="203"/>
      <c r="AQ667" s="203"/>
    </row>
    <row r="668" spans="1:43" ht="15.75" customHeight="1" x14ac:dyDescent="0.25">
      <c r="A668" s="203"/>
      <c r="B668" s="203"/>
      <c r="C668" s="203"/>
      <c r="D668" s="204"/>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c r="AC668" s="203"/>
      <c r="AD668" s="203"/>
      <c r="AE668" s="203"/>
      <c r="AF668" s="203"/>
      <c r="AG668" s="203"/>
      <c r="AH668" s="203"/>
      <c r="AI668" s="203"/>
      <c r="AJ668" s="203"/>
      <c r="AK668" s="203"/>
      <c r="AL668" s="203"/>
      <c r="AM668" s="203"/>
      <c r="AN668" s="203"/>
      <c r="AO668" s="203"/>
      <c r="AP668" s="203"/>
      <c r="AQ668" s="203"/>
    </row>
    <row r="669" spans="1:43" ht="15.75" customHeight="1" x14ac:dyDescent="0.25">
      <c r="A669" s="203"/>
      <c r="B669" s="203"/>
      <c r="C669" s="203"/>
      <c r="D669" s="204"/>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c r="AC669" s="203"/>
      <c r="AD669" s="203"/>
      <c r="AE669" s="203"/>
      <c r="AF669" s="203"/>
      <c r="AG669" s="203"/>
      <c r="AH669" s="203"/>
      <c r="AI669" s="203"/>
      <c r="AJ669" s="203"/>
      <c r="AK669" s="203"/>
      <c r="AL669" s="203"/>
      <c r="AM669" s="203"/>
      <c r="AN669" s="203"/>
      <c r="AO669" s="203"/>
      <c r="AP669" s="203"/>
      <c r="AQ669" s="203"/>
    </row>
    <row r="670" spans="1:43" ht="15.75" customHeight="1" x14ac:dyDescent="0.25">
      <c r="A670" s="203"/>
      <c r="B670" s="203"/>
      <c r="C670" s="203"/>
      <c r="D670" s="204"/>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c r="AC670" s="203"/>
      <c r="AD670" s="203"/>
      <c r="AE670" s="203"/>
      <c r="AF670" s="203"/>
      <c r="AG670" s="203"/>
      <c r="AH670" s="203"/>
      <c r="AI670" s="203"/>
      <c r="AJ670" s="203"/>
      <c r="AK670" s="203"/>
      <c r="AL670" s="203"/>
      <c r="AM670" s="203"/>
      <c r="AN670" s="203"/>
      <c r="AO670" s="203"/>
      <c r="AP670" s="203"/>
      <c r="AQ670" s="203"/>
    </row>
    <row r="671" spans="1:43" ht="15.75" customHeight="1" x14ac:dyDescent="0.25">
      <c r="A671" s="203"/>
      <c r="B671" s="203"/>
      <c r="C671" s="203"/>
      <c r="D671" s="204"/>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c r="AC671" s="203"/>
      <c r="AD671" s="203"/>
      <c r="AE671" s="203"/>
      <c r="AF671" s="203"/>
      <c r="AG671" s="203"/>
      <c r="AH671" s="203"/>
      <c r="AI671" s="203"/>
      <c r="AJ671" s="203"/>
      <c r="AK671" s="203"/>
      <c r="AL671" s="203"/>
      <c r="AM671" s="203"/>
      <c r="AN671" s="203"/>
      <c r="AO671" s="203"/>
      <c r="AP671" s="203"/>
      <c r="AQ671" s="203"/>
    </row>
    <row r="672" spans="1:43" ht="15.75" customHeight="1" x14ac:dyDescent="0.25">
      <c r="A672" s="203"/>
      <c r="B672" s="203"/>
      <c r="C672" s="203"/>
      <c r="D672" s="204"/>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c r="AC672" s="203"/>
      <c r="AD672" s="203"/>
      <c r="AE672" s="203"/>
      <c r="AF672" s="203"/>
      <c r="AG672" s="203"/>
      <c r="AH672" s="203"/>
      <c r="AI672" s="203"/>
      <c r="AJ672" s="203"/>
      <c r="AK672" s="203"/>
      <c r="AL672" s="203"/>
      <c r="AM672" s="203"/>
      <c r="AN672" s="203"/>
      <c r="AO672" s="203"/>
      <c r="AP672" s="203"/>
      <c r="AQ672" s="203"/>
    </row>
    <row r="673" spans="1:43" ht="15.75" customHeight="1" x14ac:dyDescent="0.25">
      <c r="A673" s="203"/>
      <c r="B673" s="203"/>
      <c r="C673" s="203"/>
      <c r="D673" s="204"/>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03"/>
      <c r="AF673" s="203"/>
      <c r="AG673" s="203"/>
      <c r="AH673" s="203"/>
      <c r="AI673" s="203"/>
      <c r="AJ673" s="203"/>
      <c r="AK673" s="203"/>
      <c r="AL673" s="203"/>
      <c r="AM673" s="203"/>
      <c r="AN673" s="203"/>
      <c r="AO673" s="203"/>
      <c r="AP673" s="203"/>
      <c r="AQ673" s="203"/>
    </row>
    <row r="674" spans="1:43" ht="15.75" customHeight="1" x14ac:dyDescent="0.25">
      <c r="A674" s="203"/>
      <c r="B674" s="203"/>
      <c r="C674" s="203"/>
      <c r="D674" s="204"/>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c r="AC674" s="203"/>
      <c r="AD674" s="203"/>
      <c r="AE674" s="203"/>
      <c r="AF674" s="203"/>
      <c r="AG674" s="203"/>
      <c r="AH674" s="203"/>
      <c r="AI674" s="203"/>
      <c r="AJ674" s="203"/>
      <c r="AK674" s="203"/>
      <c r="AL674" s="203"/>
      <c r="AM674" s="203"/>
      <c r="AN674" s="203"/>
      <c r="AO674" s="203"/>
      <c r="AP674" s="203"/>
      <c r="AQ674" s="203"/>
    </row>
    <row r="675" spans="1:43" ht="15.75" customHeight="1" x14ac:dyDescent="0.25">
      <c r="A675" s="203"/>
      <c r="B675" s="203"/>
      <c r="C675" s="203"/>
      <c r="D675" s="204"/>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3"/>
      <c r="AF675" s="203"/>
      <c r="AG675" s="203"/>
      <c r="AH675" s="203"/>
      <c r="AI675" s="203"/>
      <c r="AJ675" s="203"/>
      <c r="AK675" s="203"/>
      <c r="AL675" s="203"/>
      <c r="AM675" s="203"/>
      <c r="AN675" s="203"/>
      <c r="AO675" s="203"/>
      <c r="AP675" s="203"/>
      <c r="AQ675" s="203"/>
    </row>
    <row r="676" spans="1:43" ht="15.75" customHeight="1" x14ac:dyDescent="0.25">
      <c r="A676" s="203"/>
      <c r="B676" s="203"/>
      <c r="C676" s="203"/>
      <c r="D676" s="204"/>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c r="AC676" s="203"/>
      <c r="AD676" s="203"/>
      <c r="AE676" s="203"/>
      <c r="AF676" s="203"/>
      <c r="AG676" s="203"/>
      <c r="AH676" s="203"/>
      <c r="AI676" s="203"/>
      <c r="AJ676" s="203"/>
      <c r="AK676" s="203"/>
      <c r="AL676" s="203"/>
      <c r="AM676" s="203"/>
      <c r="AN676" s="203"/>
      <c r="AO676" s="203"/>
      <c r="AP676" s="203"/>
      <c r="AQ676" s="203"/>
    </row>
    <row r="677" spans="1:43" ht="15.75" customHeight="1" x14ac:dyDescent="0.25">
      <c r="A677" s="203"/>
      <c r="B677" s="203"/>
      <c r="C677" s="203"/>
      <c r="D677" s="204"/>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c r="AC677" s="203"/>
      <c r="AD677" s="203"/>
      <c r="AE677" s="203"/>
      <c r="AF677" s="203"/>
      <c r="AG677" s="203"/>
      <c r="AH677" s="203"/>
      <c r="AI677" s="203"/>
      <c r="AJ677" s="203"/>
      <c r="AK677" s="203"/>
      <c r="AL677" s="203"/>
      <c r="AM677" s="203"/>
      <c r="AN677" s="203"/>
      <c r="AO677" s="203"/>
      <c r="AP677" s="203"/>
      <c r="AQ677" s="203"/>
    </row>
    <row r="678" spans="1:43" ht="15.75" customHeight="1" x14ac:dyDescent="0.25">
      <c r="A678" s="203"/>
      <c r="B678" s="203"/>
      <c r="C678" s="203"/>
      <c r="D678" s="204"/>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3"/>
      <c r="AK678" s="203"/>
      <c r="AL678" s="203"/>
      <c r="AM678" s="203"/>
      <c r="AN678" s="203"/>
      <c r="AO678" s="203"/>
      <c r="AP678" s="203"/>
      <c r="AQ678" s="203"/>
    </row>
    <row r="679" spans="1:43" ht="15.75" customHeight="1" x14ac:dyDescent="0.25">
      <c r="A679" s="203"/>
      <c r="B679" s="203"/>
      <c r="C679" s="203"/>
      <c r="D679" s="204"/>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3"/>
      <c r="AK679" s="203"/>
      <c r="AL679" s="203"/>
      <c r="AM679" s="203"/>
      <c r="AN679" s="203"/>
      <c r="AO679" s="203"/>
      <c r="AP679" s="203"/>
      <c r="AQ679" s="203"/>
    </row>
    <row r="680" spans="1:43" ht="15.75" customHeight="1" x14ac:dyDescent="0.25">
      <c r="A680" s="203"/>
      <c r="B680" s="203"/>
      <c r="C680" s="203"/>
      <c r="D680" s="204"/>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203"/>
      <c r="AN680" s="203"/>
      <c r="AO680" s="203"/>
      <c r="AP680" s="203"/>
      <c r="AQ680" s="203"/>
    </row>
    <row r="681" spans="1:43" ht="15.75" customHeight="1" x14ac:dyDescent="0.25">
      <c r="A681" s="203"/>
      <c r="B681" s="203"/>
      <c r="C681" s="203"/>
      <c r="D681" s="204"/>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c r="AC681" s="203"/>
      <c r="AD681" s="203"/>
      <c r="AE681" s="203"/>
      <c r="AF681" s="203"/>
      <c r="AG681" s="203"/>
      <c r="AH681" s="203"/>
      <c r="AI681" s="203"/>
      <c r="AJ681" s="203"/>
      <c r="AK681" s="203"/>
      <c r="AL681" s="203"/>
      <c r="AM681" s="203"/>
      <c r="AN681" s="203"/>
      <c r="AO681" s="203"/>
      <c r="AP681" s="203"/>
      <c r="AQ681" s="203"/>
    </row>
    <row r="682" spans="1:43" ht="15.75" customHeight="1" x14ac:dyDescent="0.25">
      <c r="A682" s="203"/>
      <c r="B682" s="203"/>
      <c r="C682" s="203"/>
      <c r="D682" s="204"/>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3"/>
      <c r="AF682" s="203"/>
      <c r="AG682" s="203"/>
      <c r="AH682" s="203"/>
      <c r="AI682" s="203"/>
      <c r="AJ682" s="203"/>
      <c r="AK682" s="203"/>
      <c r="AL682" s="203"/>
      <c r="AM682" s="203"/>
      <c r="AN682" s="203"/>
      <c r="AO682" s="203"/>
      <c r="AP682" s="203"/>
      <c r="AQ682" s="203"/>
    </row>
    <row r="683" spans="1:43" ht="15.75" customHeight="1" x14ac:dyDescent="0.25">
      <c r="A683" s="203"/>
      <c r="B683" s="203"/>
      <c r="C683" s="203"/>
      <c r="D683" s="204"/>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c r="AC683" s="203"/>
      <c r="AD683" s="203"/>
      <c r="AE683" s="203"/>
      <c r="AF683" s="203"/>
      <c r="AG683" s="203"/>
      <c r="AH683" s="203"/>
      <c r="AI683" s="203"/>
      <c r="AJ683" s="203"/>
      <c r="AK683" s="203"/>
      <c r="AL683" s="203"/>
      <c r="AM683" s="203"/>
      <c r="AN683" s="203"/>
      <c r="AO683" s="203"/>
      <c r="AP683" s="203"/>
      <c r="AQ683" s="203"/>
    </row>
    <row r="684" spans="1:43" ht="15.75" customHeight="1" x14ac:dyDescent="0.25">
      <c r="A684" s="203"/>
      <c r="B684" s="203"/>
      <c r="C684" s="203"/>
      <c r="D684" s="204"/>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203"/>
      <c r="AI684" s="203"/>
      <c r="AJ684" s="203"/>
      <c r="AK684" s="203"/>
      <c r="AL684" s="203"/>
      <c r="AM684" s="203"/>
      <c r="AN684" s="203"/>
      <c r="AO684" s="203"/>
      <c r="AP684" s="203"/>
      <c r="AQ684" s="203"/>
    </row>
    <row r="685" spans="1:43" ht="15.75" customHeight="1" x14ac:dyDescent="0.25">
      <c r="A685" s="203"/>
      <c r="B685" s="203"/>
      <c r="C685" s="203"/>
      <c r="D685" s="204"/>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c r="AC685" s="203"/>
      <c r="AD685" s="203"/>
      <c r="AE685" s="203"/>
      <c r="AF685" s="203"/>
      <c r="AG685" s="203"/>
      <c r="AH685" s="203"/>
      <c r="AI685" s="203"/>
      <c r="AJ685" s="203"/>
      <c r="AK685" s="203"/>
      <c r="AL685" s="203"/>
      <c r="AM685" s="203"/>
      <c r="AN685" s="203"/>
      <c r="AO685" s="203"/>
      <c r="AP685" s="203"/>
      <c r="AQ685" s="203"/>
    </row>
    <row r="686" spans="1:43" ht="15.75" customHeight="1" x14ac:dyDescent="0.25">
      <c r="A686" s="203"/>
      <c r="B686" s="203"/>
      <c r="C686" s="203"/>
      <c r="D686" s="204"/>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c r="AK686" s="203"/>
      <c r="AL686" s="203"/>
      <c r="AM686" s="203"/>
      <c r="AN686" s="203"/>
      <c r="AO686" s="203"/>
      <c r="AP686" s="203"/>
      <c r="AQ686" s="203"/>
    </row>
    <row r="687" spans="1:43" ht="15.75" customHeight="1" x14ac:dyDescent="0.25">
      <c r="A687" s="203"/>
      <c r="B687" s="203"/>
      <c r="C687" s="203"/>
      <c r="D687" s="204"/>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c r="AC687" s="203"/>
      <c r="AD687" s="203"/>
      <c r="AE687" s="203"/>
      <c r="AF687" s="203"/>
      <c r="AG687" s="203"/>
      <c r="AH687" s="203"/>
      <c r="AI687" s="203"/>
      <c r="AJ687" s="203"/>
      <c r="AK687" s="203"/>
      <c r="AL687" s="203"/>
      <c r="AM687" s="203"/>
      <c r="AN687" s="203"/>
      <c r="AO687" s="203"/>
      <c r="AP687" s="203"/>
      <c r="AQ687" s="203"/>
    </row>
    <row r="688" spans="1:43" ht="15.75" customHeight="1" x14ac:dyDescent="0.25">
      <c r="A688" s="203"/>
      <c r="B688" s="203"/>
      <c r="C688" s="203"/>
      <c r="D688" s="204"/>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c r="AC688" s="203"/>
      <c r="AD688" s="203"/>
      <c r="AE688" s="203"/>
      <c r="AF688" s="203"/>
      <c r="AG688" s="203"/>
      <c r="AH688" s="203"/>
      <c r="AI688" s="203"/>
      <c r="AJ688" s="203"/>
      <c r="AK688" s="203"/>
      <c r="AL688" s="203"/>
      <c r="AM688" s="203"/>
      <c r="AN688" s="203"/>
      <c r="AO688" s="203"/>
      <c r="AP688" s="203"/>
      <c r="AQ688" s="203"/>
    </row>
    <row r="689" spans="1:43" ht="15.75" customHeight="1" x14ac:dyDescent="0.25">
      <c r="A689" s="203"/>
      <c r="B689" s="203"/>
      <c r="C689" s="203"/>
      <c r="D689" s="204"/>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c r="AC689" s="203"/>
      <c r="AD689" s="203"/>
      <c r="AE689" s="203"/>
      <c r="AF689" s="203"/>
      <c r="AG689" s="203"/>
      <c r="AH689" s="203"/>
      <c r="AI689" s="203"/>
      <c r="AJ689" s="203"/>
      <c r="AK689" s="203"/>
      <c r="AL689" s="203"/>
      <c r="AM689" s="203"/>
      <c r="AN689" s="203"/>
      <c r="AO689" s="203"/>
      <c r="AP689" s="203"/>
      <c r="AQ689" s="203"/>
    </row>
    <row r="690" spans="1:43" ht="15.75" customHeight="1" x14ac:dyDescent="0.25">
      <c r="A690" s="203"/>
      <c r="B690" s="203"/>
      <c r="C690" s="203"/>
      <c r="D690" s="204"/>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c r="AC690" s="203"/>
      <c r="AD690" s="203"/>
      <c r="AE690" s="203"/>
      <c r="AF690" s="203"/>
      <c r="AG690" s="203"/>
      <c r="AH690" s="203"/>
      <c r="AI690" s="203"/>
      <c r="AJ690" s="203"/>
      <c r="AK690" s="203"/>
      <c r="AL690" s="203"/>
      <c r="AM690" s="203"/>
      <c r="AN690" s="203"/>
      <c r="AO690" s="203"/>
      <c r="AP690" s="203"/>
      <c r="AQ690" s="203"/>
    </row>
    <row r="691" spans="1:43" ht="15.75" customHeight="1" x14ac:dyDescent="0.25">
      <c r="A691" s="203"/>
      <c r="B691" s="203"/>
      <c r="C691" s="203"/>
      <c r="D691" s="204"/>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3"/>
      <c r="AK691" s="203"/>
      <c r="AL691" s="203"/>
      <c r="AM691" s="203"/>
      <c r="AN691" s="203"/>
      <c r="AO691" s="203"/>
      <c r="AP691" s="203"/>
      <c r="AQ691" s="203"/>
    </row>
    <row r="692" spans="1:43" ht="15.75" customHeight="1" x14ac:dyDescent="0.25">
      <c r="A692" s="203"/>
      <c r="B692" s="203"/>
      <c r="C692" s="203"/>
      <c r="D692" s="204"/>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c r="AC692" s="203"/>
      <c r="AD692" s="203"/>
      <c r="AE692" s="203"/>
      <c r="AF692" s="203"/>
      <c r="AG692" s="203"/>
      <c r="AH692" s="203"/>
      <c r="AI692" s="203"/>
      <c r="AJ692" s="203"/>
      <c r="AK692" s="203"/>
      <c r="AL692" s="203"/>
      <c r="AM692" s="203"/>
      <c r="AN692" s="203"/>
      <c r="AO692" s="203"/>
      <c r="AP692" s="203"/>
      <c r="AQ692" s="203"/>
    </row>
    <row r="693" spans="1:43" ht="15.75" customHeight="1" x14ac:dyDescent="0.25">
      <c r="A693" s="203"/>
      <c r="B693" s="203"/>
      <c r="C693" s="203"/>
      <c r="D693" s="204"/>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c r="AC693" s="203"/>
      <c r="AD693" s="203"/>
      <c r="AE693" s="203"/>
      <c r="AF693" s="203"/>
      <c r="AG693" s="203"/>
      <c r="AH693" s="203"/>
      <c r="AI693" s="203"/>
      <c r="AJ693" s="203"/>
      <c r="AK693" s="203"/>
      <c r="AL693" s="203"/>
      <c r="AM693" s="203"/>
      <c r="AN693" s="203"/>
      <c r="AO693" s="203"/>
      <c r="AP693" s="203"/>
      <c r="AQ693" s="203"/>
    </row>
    <row r="694" spans="1:43" ht="15.75" customHeight="1" x14ac:dyDescent="0.25">
      <c r="A694" s="203"/>
      <c r="B694" s="203"/>
      <c r="C694" s="203"/>
      <c r="D694" s="204"/>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c r="AI694" s="203"/>
      <c r="AJ694" s="203"/>
      <c r="AK694" s="203"/>
      <c r="AL694" s="203"/>
      <c r="AM694" s="203"/>
      <c r="AN694" s="203"/>
      <c r="AO694" s="203"/>
      <c r="AP694" s="203"/>
      <c r="AQ694" s="203"/>
    </row>
    <row r="695" spans="1:43" ht="15.75" customHeight="1" x14ac:dyDescent="0.25">
      <c r="A695" s="203"/>
      <c r="B695" s="203"/>
      <c r="C695" s="203"/>
      <c r="D695" s="204"/>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c r="AC695" s="203"/>
      <c r="AD695" s="203"/>
      <c r="AE695" s="203"/>
      <c r="AF695" s="203"/>
      <c r="AG695" s="203"/>
      <c r="AH695" s="203"/>
      <c r="AI695" s="203"/>
      <c r="AJ695" s="203"/>
      <c r="AK695" s="203"/>
      <c r="AL695" s="203"/>
      <c r="AM695" s="203"/>
      <c r="AN695" s="203"/>
      <c r="AO695" s="203"/>
      <c r="AP695" s="203"/>
      <c r="AQ695" s="203"/>
    </row>
    <row r="696" spans="1:43" ht="15.75" customHeight="1" x14ac:dyDescent="0.25">
      <c r="A696" s="203"/>
      <c r="B696" s="203"/>
      <c r="C696" s="203"/>
      <c r="D696" s="204"/>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c r="AC696" s="203"/>
      <c r="AD696" s="203"/>
      <c r="AE696" s="203"/>
      <c r="AF696" s="203"/>
      <c r="AG696" s="203"/>
      <c r="AH696" s="203"/>
      <c r="AI696" s="203"/>
      <c r="AJ696" s="203"/>
      <c r="AK696" s="203"/>
      <c r="AL696" s="203"/>
      <c r="AM696" s="203"/>
      <c r="AN696" s="203"/>
      <c r="AO696" s="203"/>
      <c r="AP696" s="203"/>
      <c r="AQ696" s="203"/>
    </row>
    <row r="697" spans="1:43" ht="15.75" customHeight="1" x14ac:dyDescent="0.25">
      <c r="A697" s="203"/>
      <c r="B697" s="203"/>
      <c r="C697" s="203"/>
      <c r="D697" s="204"/>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row>
    <row r="698" spans="1:43" ht="15.75" customHeight="1" x14ac:dyDescent="0.25">
      <c r="A698" s="203"/>
      <c r="B698" s="203"/>
      <c r="C698" s="203"/>
      <c r="D698" s="204"/>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row>
    <row r="699" spans="1:43" ht="15.75" customHeight="1" x14ac:dyDescent="0.25">
      <c r="A699" s="203"/>
      <c r="B699" s="203"/>
      <c r="C699" s="203"/>
      <c r="D699" s="204"/>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row>
    <row r="700" spans="1:43" ht="15.75" customHeight="1" x14ac:dyDescent="0.25">
      <c r="A700" s="203"/>
      <c r="B700" s="203"/>
      <c r="C700" s="203"/>
      <c r="D700" s="204"/>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c r="AC700" s="203"/>
      <c r="AD700" s="203"/>
      <c r="AE700" s="203"/>
      <c r="AF700" s="203"/>
      <c r="AG700" s="203"/>
      <c r="AH700" s="203"/>
      <c r="AI700" s="203"/>
      <c r="AJ700" s="203"/>
      <c r="AK700" s="203"/>
      <c r="AL700" s="203"/>
      <c r="AM700" s="203"/>
      <c r="AN700" s="203"/>
      <c r="AO700" s="203"/>
      <c r="AP700" s="203"/>
      <c r="AQ700" s="203"/>
    </row>
    <row r="701" spans="1:43" ht="15.75" customHeight="1" x14ac:dyDescent="0.25">
      <c r="A701" s="203"/>
      <c r="B701" s="203"/>
      <c r="C701" s="203"/>
      <c r="D701" s="204"/>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c r="AC701" s="203"/>
      <c r="AD701" s="203"/>
      <c r="AE701" s="203"/>
      <c r="AF701" s="203"/>
      <c r="AG701" s="203"/>
      <c r="AH701" s="203"/>
      <c r="AI701" s="203"/>
      <c r="AJ701" s="203"/>
      <c r="AK701" s="203"/>
      <c r="AL701" s="203"/>
      <c r="AM701" s="203"/>
      <c r="AN701" s="203"/>
      <c r="AO701" s="203"/>
      <c r="AP701" s="203"/>
      <c r="AQ701" s="203"/>
    </row>
    <row r="702" spans="1:43" ht="15.75" customHeight="1" x14ac:dyDescent="0.25">
      <c r="A702" s="203"/>
      <c r="B702" s="203"/>
      <c r="C702" s="203"/>
      <c r="D702" s="204"/>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c r="AC702" s="203"/>
      <c r="AD702" s="203"/>
      <c r="AE702" s="203"/>
      <c r="AF702" s="203"/>
      <c r="AG702" s="203"/>
      <c r="AH702" s="203"/>
      <c r="AI702" s="203"/>
      <c r="AJ702" s="203"/>
      <c r="AK702" s="203"/>
      <c r="AL702" s="203"/>
      <c r="AM702" s="203"/>
      <c r="AN702" s="203"/>
      <c r="AO702" s="203"/>
      <c r="AP702" s="203"/>
      <c r="AQ702" s="203"/>
    </row>
    <row r="703" spans="1:43" ht="15.75" customHeight="1" x14ac:dyDescent="0.25">
      <c r="A703" s="203"/>
      <c r="B703" s="203"/>
      <c r="C703" s="203"/>
      <c r="D703" s="204"/>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203"/>
      <c r="AF703" s="203"/>
      <c r="AG703" s="203"/>
      <c r="AH703" s="203"/>
      <c r="AI703" s="203"/>
      <c r="AJ703" s="203"/>
      <c r="AK703" s="203"/>
      <c r="AL703" s="203"/>
      <c r="AM703" s="203"/>
      <c r="AN703" s="203"/>
      <c r="AO703" s="203"/>
      <c r="AP703" s="203"/>
      <c r="AQ703" s="203"/>
    </row>
    <row r="704" spans="1:43" ht="15.75" customHeight="1" x14ac:dyDescent="0.25">
      <c r="A704" s="203"/>
      <c r="B704" s="203"/>
      <c r="C704" s="203"/>
      <c r="D704" s="204"/>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c r="AC704" s="203"/>
      <c r="AD704" s="203"/>
      <c r="AE704" s="203"/>
      <c r="AF704" s="203"/>
      <c r="AG704" s="203"/>
      <c r="AH704" s="203"/>
      <c r="AI704" s="203"/>
      <c r="AJ704" s="203"/>
      <c r="AK704" s="203"/>
      <c r="AL704" s="203"/>
      <c r="AM704" s="203"/>
      <c r="AN704" s="203"/>
      <c r="AO704" s="203"/>
      <c r="AP704" s="203"/>
      <c r="AQ704" s="203"/>
    </row>
    <row r="705" spans="1:43" ht="15.75" customHeight="1" x14ac:dyDescent="0.25">
      <c r="A705" s="203"/>
      <c r="B705" s="203"/>
      <c r="C705" s="203"/>
      <c r="D705" s="204"/>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c r="AC705" s="203"/>
      <c r="AD705" s="203"/>
      <c r="AE705" s="203"/>
      <c r="AF705" s="203"/>
      <c r="AG705" s="203"/>
      <c r="AH705" s="203"/>
      <c r="AI705" s="203"/>
      <c r="AJ705" s="203"/>
      <c r="AK705" s="203"/>
      <c r="AL705" s="203"/>
      <c r="AM705" s="203"/>
      <c r="AN705" s="203"/>
      <c r="AO705" s="203"/>
      <c r="AP705" s="203"/>
      <c r="AQ705" s="203"/>
    </row>
    <row r="706" spans="1:43" ht="15.75" customHeight="1" x14ac:dyDescent="0.25">
      <c r="A706" s="203"/>
      <c r="B706" s="203"/>
      <c r="C706" s="203"/>
      <c r="D706" s="204"/>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c r="AC706" s="203"/>
      <c r="AD706" s="203"/>
      <c r="AE706" s="203"/>
      <c r="AF706" s="203"/>
      <c r="AG706" s="203"/>
      <c r="AH706" s="203"/>
      <c r="AI706" s="203"/>
      <c r="AJ706" s="203"/>
      <c r="AK706" s="203"/>
      <c r="AL706" s="203"/>
      <c r="AM706" s="203"/>
      <c r="AN706" s="203"/>
      <c r="AO706" s="203"/>
      <c r="AP706" s="203"/>
      <c r="AQ706" s="203"/>
    </row>
    <row r="707" spans="1:43" ht="15.75" customHeight="1" x14ac:dyDescent="0.25">
      <c r="A707" s="203"/>
      <c r="B707" s="203"/>
      <c r="C707" s="203"/>
      <c r="D707" s="204"/>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c r="AC707" s="203"/>
      <c r="AD707" s="203"/>
      <c r="AE707" s="203"/>
      <c r="AF707" s="203"/>
      <c r="AG707" s="203"/>
      <c r="AH707" s="203"/>
      <c r="AI707" s="203"/>
      <c r="AJ707" s="203"/>
      <c r="AK707" s="203"/>
      <c r="AL707" s="203"/>
      <c r="AM707" s="203"/>
      <c r="AN707" s="203"/>
      <c r="AO707" s="203"/>
      <c r="AP707" s="203"/>
      <c r="AQ707" s="203"/>
    </row>
    <row r="708" spans="1:43" ht="15.75" customHeight="1" x14ac:dyDescent="0.25">
      <c r="A708" s="203"/>
      <c r="B708" s="203"/>
      <c r="C708" s="203"/>
      <c r="D708" s="204"/>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c r="AC708" s="203"/>
      <c r="AD708" s="203"/>
      <c r="AE708" s="203"/>
      <c r="AF708" s="203"/>
      <c r="AG708" s="203"/>
      <c r="AH708" s="203"/>
      <c r="AI708" s="203"/>
      <c r="AJ708" s="203"/>
      <c r="AK708" s="203"/>
      <c r="AL708" s="203"/>
      <c r="AM708" s="203"/>
      <c r="AN708" s="203"/>
      <c r="AO708" s="203"/>
      <c r="AP708" s="203"/>
      <c r="AQ708" s="203"/>
    </row>
    <row r="709" spans="1:43" ht="15.75" customHeight="1" x14ac:dyDescent="0.25">
      <c r="A709" s="203"/>
      <c r="B709" s="203"/>
      <c r="C709" s="203"/>
      <c r="D709" s="204"/>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3"/>
      <c r="AE709" s="203"/>
      <c r="AF709" s="203"/>
      <c r="AG709" s="203"/>
      <c r="AH709" s="203"/>
      <c r="AI709" s="203"/>
      <c r="AJ709" s="203"/>
      <c r="AK709" s="203"/>
      <c r="AL709" s="203"/>
      <c r="AM709" s="203"/>
      <c r="AN709" s="203"/>
      <c r="AO709" s="203"/>
      <c r="AP709" s="203"/>
      <c r="AQ709" s="203"/>
    </row>
    <row r="710" spans="1:43" ht="15.75" customHeight="1" x14ac:dyDescent="0.25">
      <c r="A710" s="203"/>
      <c r="B710" s="203"/>
      <c r="C710" s="203"/>
      <c r="D710" s="204"/>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3"/>
      <c r="AE710" s="203"/>
      <c r="AF710" s="203"/>
      <c r="AG710" s="203"/>
      <c r="AH710" s="203"/>
      <c r="AI710" s="203"/>
      <c r="AJ710" s="203"/>
      <c r="AK710" s="203"/>
      <c r="AL710" s="203"/>
      <c r="AM710" s="203"/>
      <c r="AN710" s="203"/>
      <c r="AO710" s="203"/>
      <c r="AP710" s="203"/>
      <c r="AQ710" s="203"/>
    </row>
    <row r="711" spans="1:43" ht="15.75" customHeight="1" x14ac:dyDescent="0.25">
      <c r="A711" s="203"/>
      <c r="B711" s="203"/>
      <c r="C711" s="203"/>
      <c r="D711" s="204"/>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203"/>
      <c r="AD711" s="203"/>
      <c r="AE711" s="203"/>
      <c r="AF711" s="203"/>
      <c r="AG711" s="203"/>
      <c r="AH711" s="203"/>
      <c r="AI711" s="203"/>
      <c r="AJ711" s="203"/>
      <c r="AK711" s="203"/>
      <c r="AL711" s="203"/>
      <c r="AM711" s="203"/>
      <c r="AN711" s="203"/>
      <c r="AO711" s="203"/>
      <c r="AP711" s="203"/>
      <c r="AQ711" s="203"/>
    </row>
    <row r="712" spans="1:43" ht="15.75" customHeight="1" x14ac:dyDescent="0.25">
      <c r="A712" s="203"/>
      <c r="B712" s="203"/>
      <c r="C712" s="203"/>
      <c r="D712" s="204"/>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c r="AK712" s="203"/>
      <c r="AL712" s="203"/>
      <c r="AM712" s="203"/>
      <c r="AN712" s="203"/>
      <c r="AO712" s="203"/>
      <c r="AP712" s="203"/>
      <c r="AQ712" s="203"/>
    </row>
    <row r="713" spans="1:43" ht="15.75" customHeight="1" x14ac:dyDescent="0.25">
      <c r="A713" s="203"/>
      <c r="B713" s="203"/>
      <c r="C713" s="203"/>
      <c r="D713" s="204"/>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3"/>
      <c r="AD713" s="203"/>
      <c r="AE713" s="203"/>
      <c r="AF713" s="203"/>
      <c r="AG713" s="203"/>
      <c r="AH713" s="203"/>
      <c r="AI713" s="203"/>
      <c r="AJ713" s="203"/>
      <c r="AK713" s="203"/>
      <c r="AL713" s="203"/>
      <c r="AM713" s="203"/>
      <c r="AN713" s="203"/>
      <c r="AO713" s="203"/>
      <c r="AP713" s="203"/>
      <c r="AQ713" s="203"/>
    </row>
    <row r="714" spans="1:43" ht="15.75" customHeight="1" x14ac:dyDescent="0.25">
      <c r="A714" s="203"/>
      <c r="B714" s="203"/>
      <c r="C714" s="203"/>
      <c r="D714" s="204"/>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c r="AI714" s="203"/>
      <c r="AJ714" s="203"/>
      <c r="AK714" s="203"/>
      <c r="AL714" s="203"/>
      <c r="AM714" s="203"/>
      <c r="AN714" s="203"/>
      <c r="AO714" s="203"/>
      <c r="AP714" s="203"/>
      <c r="AQ714" s="203"/>
    </row>
    <row r="715" spans="1:43" ht="15.75" customHeight="1" x14ac:dyDescent="0.25">
      <c r="A715" s="203"/>
      <c r="B715" s="203"/>
      <c r="C715" s="203"/>
      <c r="D715" s="204"/>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c r="AC715" s="203"/>
      <c r="AD715" s="203"/>
      <c r="AE715" s="203"/>
      <c r="AF715" s="203"/>
      <c r="AG715" s="203"/>
      <c r="AH715" s="203"/>
      <c r="AI715" s="203"/>
      <c r="AJ715" s="203"/>
      <c r="AK715" s="203"/>
      <c r="AL715" s="203"/>
      <c r="AM715" s="203"/>
      <c r="AN715" s="203"/>
      <c r="AO715" s="203"/>
      <c r="AP715" s="203"/>
      <c r="AQ715" s="203"/>
    </row>
    <row r="716" spans="1:43" ht="15.75" customHeight="1" x14ac:dyDescent="0.25">
      <c r="A716" s="203"/>
      <c r="B716" s="203"/>
      <c r="C716" s="203"/>
      <c r="D716" s="204"/>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c r="AC716" s="203"/>
      <c r="AD716" s="203"/>
      <c r="AE716" s="203"/>
      <c r="AF716" s="203"/>
      <c r="AG716" s="203"/>
      <c r="AH716" s="203"/>
      <c r="AI716" s="203"/>
      <c r="AJ716" s="203"/>
      <c r="AK716" s="203"/>
      <c r="AL716" s="203"/>
      <c r="AM716" s="203"/>
      <c r="AN716" s="203"/>
      <c r="AO716" s="203"/>
      <c r="AP716" s="203"/>
      <c r="AQ716" s="203"/>
    </row>
    <row r="717" spans="1:43" ht="15.75" customHeight="1" x14ac:dyDescent="0.25">
      <c r="A717" s="203"/>
      <c r="B717" s="203"/>
      <c r="C717" s="203"/>
      <c r="D717" s="204"/>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c r="AI717" s="203"/>
      <c r="AJ717" s="203"/>
      <c r="AK717" s="203"/>
      <c r="AL717" s="203"/>
      <c r="AM717" s="203"/>
      <c r="AN717" s="203"/>
      <c r="AO717" s="203"/>
      <c r="AP717" s="203"/>
      <c r="AQ717" s="203"/>
    </row>
    <row r="718" spans="1:43" ht="15.75" customHeight="1" x14ac:dyDescent="0.25">
      <c r="A718" s="203"/>
      <c r="B718" s="203"/>
      <c r="C718" s="203"/>
      <c r="D718" s="204"/>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3"/>
      <c r="AE718" s="203"/>
      <c r="AF718" s="203"/>
      <c r="AG718" s="203"/>
      <c r="AH718" s="203"/>
      <c r="AI718" s="203"/>
      <c r="AJ718" s="203"/>
      <c r="AK718" s="203"/>
      <c r="AL718" s="203"/>
      <c r="AM718" s="203"/>
      <c r="AN718" s="203"/>
      <c r="AO718" s="203"/>
      <c r="AP718" s="203"/>
      <c r="AQ718" s="203"/>
    </row>
    <row r="719" spans="1:43" ht="15.75" customHeight="1" x14ac:dyDescent="0.25">
      <c r="A719" s="203"/>
      <c r="B719" s="203"/>
      <c r="C719" s="203"/>
      <c r="D719" s="204"/>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c r="AC719" s="203"/>
      <c r="AD719" s="203"/>
      <c r="AE719" s="203"/>
      <c r="AF719" s="203"/>
      <c r="AG719" s="203"/>
      <c r="AH719" s="203"/>
      <c r="AI719" s="203"/>
      <c r="AJ719" s="203"/>
      <c r="AK719" s="203"/>
      <c r="AL719" s="203"/>
      <c r="AM719" s="203"/>
      <c r="AN719" s="203"/>
      <c r="AO719" s="203"/>
      <c r="AP719" s="203"/>
      <c r="AQ719" s="203"/>
    </row>
    <row r="720" spans="1:43" ht="15.75" customHeight="1" x14ac:dyDescent="0.25">
      <c r="A720" s="203"/>
      <c r="B720" s="203"/>
      <c r="C720" s="203"/>
      <c r="D720" s="204"/>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c r="AC720" s="203"/>
      <c r="AD720" s="203"/>
      <c r="AE720" s="203"/>
      <c r="AF720" s="203"/>
      <c r="AG720" s="203"/>
      <c r="AH720" s="203"/>
      <c r="AI720" s="203"/>
      <c r="AJ720" s="203"/>
      <c r="AK720" s="203"/>
      <c r="AL720" s="203"/>
      <c r="AM720" s="203"/>
      <c r="AN720" s="203"/>
      <c r="AO720" s="203"/>
      <c r="AP720" s="203"/>
      <c r="AQ720" s="203"/>
    </row>
    <row r="721" spans="1:43" ht="15.75" customHeight="1" x14ac:dyDescent="0.25">
      <c r="A721" s="203"/>
      <c r="B721" s="203"/>
      <c r="C721" s="203"/>
      <c r="D721" s="204"/>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c r="AC721" s="203"/>
      <c r="AD721" s="203"/>
      <c r="AE721" s="203"/>
      <c r="AF721" s="203"/>
      <c r="AG721" s="203"/>
      <c r="AH721" s="203"/>
      <c r="AI721" s="203"/>
      <c r="AJ721" s="203"/>
      <c r="AK721" s="203"/>
      <c r="AL721" s="203"/>
      <c r="AM721" s="203"/>
      <c r="AN721" s="203"/>
      <c r="AO721" s="203"/>
      <c r="AP721" s="203"/>
      <c r="AQ721" s="203"/>
    </row>
    <row r="722" spans="1:43" ht="15.75" customHeight="1" x14ac:dyDescent="0.25">
      <c r="A722" s="203"/>
      <c r="B722" s="203"/>
      <c r="C722" s="203"/>
      <c r="D722" s="204"/>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c r="AK722" s="203"/>
      <c r="AL722" s="203"/>
      <c r="AM722" s="203"/>
      <c r="AN722" s="203"/>
      <c r="AO722" s="203"/>
      <c r="AP722" s="203"/>
      <c r="AQ722" s="203"/>
    </row>
    <row r="723" spans="1:43" ht="15.75" customHeight="1" x14ac:dyDescent="0.25">
      <c r="A723" s="203"/>
      <c r="B723" s="203"/>
      <c r="C723" s="203"/>
      <c r="D723" s="204"/>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03"/>
      <c r="AF723" s="203"/>
      <c r="AG723" s="203"/>
      <c r="AH723" s="203"/>
      <c r="AI723" s="203"/>
      <c r="AJ723" s="203"/>
      <c r="AK723" s="203"/>
      <c r="AL723" s="203"/>
      <c r="AM723" s="203"/>
      <c r="AN723" s="203"/>
      <c r="AO723" s="203"/>
      <c r="AP723" s="203"/>
      <c r="AQ723" s="203"/>
    </row>
    <row r="724" spans="1:43" ht="15.75" customHeight="1" x14ac:dyDescent="0.25">
      <c r="A724" s="203"/>
      <c r="B724" s="203"/>
      <c r="C724" s="203"/>
      <c r="D724" s="204"/>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c r="AC724" s="203"/>
      <c r="AD724" s="203"/>
      <c r="AE724" s="203"/>
      <c r="AF724" s="203"/>
      <c r="AG724" s="203"/>
      <c r="AH724" s="203"/>
      <c r="AI724" s="203"/>
      <c r="AJ724" s="203"/>
      <c r="AK724" s="203"/>
      <c r="AL724" s="203"/>
      <c r="AM724" s="203"/>
      <c r="AN724" s="203"/>
      <c r="AO724" s="203"/>
      <c r="AP724" s="203"/>
      <c r="AQ724" s="203"/>
    </row>
    <row r="725" spans="1:43" ht="15.75" customHeight="1" x14ac:dyDescent="0.25">
      <c r="A725" s="203"/>
      <c r="B725" s="203"/>
      <c r="C725" s="203"/>
      <c r="D725" s="204"/>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c r="AC725" s="203"/>
      <c r="AD725" s="203"/>
      <c r="AE725" s="203"/>
      <c r="AF725" s="203"/>
      <c r="AG725" s="203"/>
      <c r="AH725" s="203"/>
      <c r="AI725" s="203"/>
      <c r="AJ725" s="203"/>
      <c r="AK725" s="203"/>
      <c r="AL725" s="203"/>
      <c r="AM725" s="203"/>
      <c r="AN725" s="203"/>
      <c r="AO725" s="203"/>
      <c r="AP725" s="203"/>
      <c r="AQ725" s="203"/>
    </row>
    <row r="726" spans="1:43" ht="15.75" customHeight="1" x14ac:dyDescent="0.25">
      <c r="A726" s="203"/>
      <c r="B726" s="203"/>
      <c r="C726" s="203"/>
      <c r="D726" s="204"/>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c r="AC726" s="203"/>
      <c r="AD726" s="203"/>
      <c r="AE726" s="203"/>
      <c r="AF726" s="203"/>
      <c r="AG726" s="203"/>
      <c r="AH726" s="203"/>
      <c r="AI726" s="203"/>
      <c r="AJ726" s="203"/>
      <c r="AK726" s="203"/>
      <c r="AL726" s="203"/>
      <c r="AM726" s="203"/>
      <c r="AN726" s="203"/>
      <c r="AO726" s="203"/>
      <c r="AP726" s="203"/>
      <c r="AQ726" s="203"/>
    </row>
    <row r="727" spans="1:43" ht="15.75" customHeight="1" x14ac:dyDescent="0.25">
      <c r="A727" s="203"/>
      <c r="B727" s="203"/>
      <c r="C727" s="203"/>
      <c r="D727" s="204"/>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c r="AC727" s="203"/>
      <c r="AD727" s="203"/>
      <c r="AE727" s="203"/>
      <c r="AF727" s="203"/>
      <c r="AG727" s="203"/>
      <c r="AH727" s="203"/>
      <c r="AI727" s="203"/>
      <c r="AJ727" s="203"/>
      <c r="AK727" s="203"/>
      <c r="AL727" s="203"/>
      <c r="AM727" s="203"/>
      <c r="AN727" s="203"/>
      <c r="AO727" s="203"/>
      <c r="AP727" s="203"/>
      <c r="AQ727" s="203"/>
    </row>
    <row r="728" spans="1:43" ht="15.75" customHeight="1" x14ac:dyDescent="0.25">
      <c r="A728" s="203"/>
      <c r="B728" s="203"/>
      <c r="C728" s="203"/>
      <c r="D728" s="204"/>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03"/>
      <c r="AF728" s="203"/>
      <c r="AG728" s="203"/>
      <c r="AH728" s="203"/>
      <c r="AI728" s="203"/>
      <c r="AJ728" s="203"/>
      <c r="AK728" s="203"/>
      <c r="AL728" s="203"/>
      <c r="AM728" s="203"/>
      <c r="AN728" s="203"/>
      <c r="AO728" s="203"/>
      <c r="AP728" s="203"/>
      <c r="AQ728" s="203"/>
    </row>
    <row r="729" spans="1:43" ht="15.75" customHeight="1" x14ac:dyDescent="0.25">
      <c r="A729" s="203"/>
      <c r="B729" s="203"/>
      <c r="C729" s="203"/>
      <c r="D729" s="204"/>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c r="AC729" s="203"/>
      <c r="AD729" s="203"/>
      <c r="AE729" s="203"/>
      <c r="AF729" s="203"/>
      <c r="AG729" s="203"/>
      <c r="AH729" s="203"/>
      <c r="AI729" s="203"/>
      <c r="AJ729" s="203"/>
      <c r="AK729" s="203"/>
      <c r="AL729" s="203"/>
      <c r="AM729" s="203"/>
      <c r="AN729" s="203"/>
      <c r="AO729" s="203"/>
      <c r="AP729" s="203"/>
      <c r="AQ729" s="203"/>
    </row>
    <row r="730" spans="1:43" ht="15.75" customHeight="1" x14ac:dyDescent="0.25">
      <c r="A730" s="203"/>
      <c r="B730" s="203"/>
      <c r="C730" s="203"/>
      <c r="D730" s="204"/>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c r="AC730" s="203"/>
      <c r="AD730" s="203"/>
      <c r="AE730" s="203"/>
      <c r="AF730" s="203"/>
      <c r="AG730" s="203"/>
      <c r="AH730" s="203"/>
      <c r="AI730" s="203"/>
      <c r="AJ730" s="203"/>
      <c r="AK730" s="203"/>
      <c r="AL730" s="203"/>
      <c r="AM730" s="203"/>
      <c r="AN730" s="203"/>
      <c r="AO730" s="203"/>
      <c r="AP730" s="203"/>
      <c r="AQ730" s="203"/>
    </row>
    <row r="731" spans="1:43" ht="15.75" customHeight="1" x14ac:dyDescent="0.25">
      <c r="A731" s="203"/>
      <c r="B731" s="203"/>
      <c r="C731" s="203"/>
      <c r="D731" s="204"/>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c r="AC731" s="203"/>
      <c r="AD731" s="203"/>
      <c r="AE731" s="203"/>
      <c r="AF731" s="203"/>
      <c r="AG731" s="203"/>
      <c r="AH731" s="203"/>
      <c r="AI731" s="203"/>
      <c r="AJ731" s="203"/>
      <c r="AK731" s="203"/>
      <c r="AL731" s="203"/>
      <c r="AM731" s="203"/>
      <c r="AN731" s="203"/>
      <c r="AO731" s="203"/>
      <c r="AP731" s="203"/>
      <c r="AQ731" s="203"/>
    </row>
    <row r="732" spans="1:43" ht="15.75" customHeight="1" x14ac:dyDescent="0.25">
      <c r="A732" s="203"/>
      <c r="B732" s="203"/>
      <c r="C732" s="203"/>
      <c r="D732" s="204"/>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c r="AC732" s="203"/>
      <c r="AD732" s="203"/>
      <c r="AE732" s="203"/>
      <c r="AF732" s="203"/>
      <c r="AG732" s="203"/>
      <c r="AH732" s="203"/>
      <c r="AI732" s="203"/>
      <c r="AJ732" s="203"/>
      <c r="AK732" s="203"/>
      <c r="AL732" s="203"/>
      <c r="AM732" s="203"/>
      <c r="AN732" s="203"/>
      <c r="AO732" s="203"/>
      <c r="AP732" s="203"/>
      <c r="AQ732" s="203"/>
    </row>
    <row r="733" spans="1:43" ht="15.75" customHeight="1" x14ac:dyDescent="0.25">
      <c r="A733" s="203"/>
      <c r="B733" s="203"/>
      <c r="C733" s="203"/>
      <c r="D733" s="204"/>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c r="AK733" s="203"/>
      <c r="AL733" s="203"/>
      <c r="AM733" s="203"/>
      <c r="AN733" s="203"/>
      <c r="AO733" s="203"/>
      <c r="AP733" s="203"/>
      <c r="AQ733" s="203"/>
    </row>
    <row r="734" spans="1:43" ht="15.75" customHeight="1" x14ac:dyDescent="0.25">
      <c r="A734" s="203"/>
      <c r="B734" s="203"/>
      <c r="C734" s="203"/>
      <c r="D734" s="204"/>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c r="AC734" s="203"/>
      <c r="AD734" s="203"/>
      <c r="AE734" s="203"/>
      <c r="AF734" s="203"/>
      <c r="AG734" s="203"/>
      <c r="AH734" s="203"/>
      <c r="AI734" s="203"/>
      <c r="AJ734" s="203"/>
      <c r="AK734" s="203"/>
      <c r="AL734" s="203"/>
      <c r="AM734" s="203"/>
      <c r="AN734" s="203"/>
      <c r="AO734" s="203"/>
      <c r="AP734" s="203"/>
      <c r="AQ734" s="203"/>
    </row>
    <row r="735" spans="1:43" ht="15.75" customHeight="1" x14ac:dyDescent="0.25">
      <c r="A735" s="203"/>
      <c r="B735" s="203"/>
      <c r="C735" s="203"/>
      <c r="D735" s="204"/>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c r="AK735" s="203"/>
      <c r="AL735" s="203"/>
      <c r="AM735" s="203"/>
      <c r="AN735" s="203"/>
      <c r="AO735" s="203"/>
      <c r="AP735" s="203"/>
      <c r="AQ735" s="203"/>
    </row>
    <row r="736" spans="1:43" ht="15.75" customHeight="1" x14ac:dyDescent="0.25">
      <c r="A736" s="203"/>
      <c r="B736" s="203"/>
      <c r="C736" s="203"/>
      <c r="D736" s="204"/>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3"/>
      <c r="AF736" s="203"/>
      <c r="AG736" s="203"/>
      <c r="AH736" s="203"/>
      <c r="AI736" s="203"/>
      <c r="AJ736" s="203"/>
      <c r="AK736" s="203"/>
      <c r="AL736" s="203"/>
      <c r="AM736" s="203"/>
      <c r="AN736" s="203"/>
      <c r="AO736" s="203"/>
      <c r="AP736" s="203"/>
      <c r="AQ736" s="203"/>
    </row>
    <row r="737" spans="1:43" ht="15.75" customHeight="1" x14ac:dyDescent="0.25">
      <c r="A737" s="203"/>
      <c r="B737" s="203"/>
      <c r="C737" s="203"/>
      <c r="D737" s="204"/>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c r="AI737" s="203"/>
      <c r="AJ737" s="203"/>
      <c r="AK737" s="203"/>
      <c r="AL737" s="203"/>
      <c r="AM737" s="203"/>
      <c r="AN737" s="203"/>
      <c r="AO737" s="203"/>
      <c r="AP737" s="203"/>
      <c r="AQ737" s="203"/>
    </row>
    <row r="738" spans="1:43" ht="15.75" customHeight="1" x14ac:dyDescent="0.25">
      <c r="A738" s="203"/>
      <c r="B738" s="203"/>
      <c r="C738" s="203"/>
      <c r="D738" s="204"/>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03"/>
      <c r="AF738" s="203"/>
      <c r="AG738" s="203"/>
      <c r="AH738" s="203"/>
      <c r="AI738" s="203"/>
      <c r="AJ738" s="203"/>
      <c r="AK738" s="203"/>
      <c r="AL738" s="203"/>
      <c r="AM738" s="203"/>
      <c r="AN738" s="203"/>
      <c r="AO738" s="203"/>
      <c r="AP738" s="203"/>
      <c r="AQ738" s="203"/>
    </row>
    <row r="739" spans="1:43" ht="15.75" customHeight="1" x14ac:dyDescent="0.25">
      <c r="A739" s="203"/>
      <c r="B739" s="203"/>
      <c r="C739" s="203"/>
      <c r="D739" s="204"/>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c r="AC739" s="203"/>
      <c r="AD739" s="203"/>
      <c r="AE739" s="203"/>
      <c r="AF739" s="203"/>
      <c r="AG739" s="203"/>
      <c r="AH739" s="203"/>
      <c r="AI739" s="203"/>
      <c r="AJ739" s="203"/>
      <c r="AK739" s="203"/>
      <c r="AL739" s="203"/>
      <c r="AM739" s="203"/>
      <c r="AN739" s="203"/>
      <c r="AO739" s="203"/>
      <c r="AP739" s="203"/>
      <c r="AQ739" s="203"/>
    </row>
    <row r="740" spans="1:43" ht="15.75" customHeight="1" x14ac:dyDescent="0.25">
      <c r="A740" s="203"/>
      <c r="B740" s="203"/>
      <c r="C740" s="203"/>
      <c r="D740" s="204"/>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c r="AC740" s="203"/>
      <c r="AD740" s="203"/>
      <c r="AE740" s="203"/>
      <c r="AF740" s="203"/>
      <c r="AG740" s="203"/>
      <c r="AH740" s="203"/>
      <c r="AI740" s="203"/>
      <c r="AJ740" s="203"/>
      <c r="AK740" s="203"/>
      <c r="AL740" s="203"/>
      <c r="AM740" s="203"/>
      <c r="AN740" s="203"/>
      <c r="AO740" s="203"/>
      <c r="AP740" s="203"/>
      <c r="AQ740" s="203"/>
    </row>
    <row r="741" spans="1:43" ht="15.75" customHeight="1" x14ac:dyDescent="0.25">
      <c r="A741" s="203"/>
      <c r="B741" s="203"/>
      <c r="C741" s="203"/>
      <c r="D741" s="204"/>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c r="AC741" s="203"/>
      <c r="AD741" s="203"/>
      <c r="AE741" s="203"/>
      <c r="AF741" s="203"/>
      <c r="AG741" s="203"/>
      <c r="AH741" s="203"/>
      <c r="AI741" s="203"/>
      <c r="AJ741" s="203"/>
      <c r="AK741" s="203"/>
      <c r="AL741" s="203"/>
      <c r="AM741" s="203"/>
      <c r="AN741" s="203"/>
      <c r="AO741" s="203"/>
      <c r="AP741" s="203"/>
      <c r="AQ741" s="203"/>
    </row>
    <row r="742" spans="1:43" ht="15.75" customHeight="1" x14ac:dyDescent="0.25">
      <c r="A742" s="203"/>
      <c r="B742" s="203"/>
      <c r="C742" s="203"/>
      <c r="D742" s="204"/>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c r="AC742" s="203"/>
      <c r="AD742" s="203"/>
      <c r="AE742" s="203"/>
      <c r="AF742" s="203"/>
      <c r="AG742" s="203"/>
      <c r="AH742" s="203"/>
      <c r="AI742" s="203"/>
      <c r="AJ742" s="203"/>
      <c r="AK742" s="203"/>
      <c r="AL742" s="203"/>
      <c r="AM742" s="203"/>
      <c r="AN742" s="203"/>
      <c r="AO742" s="203"/>
      <c r="AP742" s="203"/>
      <c r="AQ742" s="203"/>
    </row>
    <row r="743" spans="1:43" ht="15.75" customHeight="1" x14ac:dyDescent="0.25">
      <c r="A743" s="203"/>
      <c r="B743" s="203"/>
      <c r="C743" s="203"/>
      <c r="D743" s="204"/>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c r="AC743" s="203"/>
      <c r="AD743" s="203"/>
      <c r="AE743" s="203"/>
      <c r="AF743" s="203"/>
      <c r="AG743" s="203"/>
      <c r="AH743" s="203"/>
      <c r="AI743" s="203"/>
      <c r="AJ743" s="203"/>
      <c r="AK743" s="203"/>
      <c r="AL743" s="203"/>
      <c r="AM743" s="203"/>
      <c r="AN743" s="203"/>
      <c r="AO743" s="203"/>
      <c r="AP743" s="203"/>
      <c r="AQ743" s="203"/>
    </row>
    <row r="744" spans="1:43" ht="15.75" customHeight="1" x14ac:dyDescent="0.25">
      <c r="A744" s="203"/>
      <c r="B744" s="203"/>
      <c r="C744" s="203"/>
      <c r="D744" s="204"/>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c r="AC744" s="203"/>
      <c r="AD744" s="203"/>
      <c r="AE744" s="203"/>
      <c r="AF744" s="203"/>
      <c r="AG744" s="203"/>
      <c r="AH744" s="203"/>
      <c r="AI744" s="203"/>
      <c r="AJ744" s="203"/>
      <c r="AK744" s="203"/>
      <c r="AL744" s="203"/>
      <c r="AM744" s="203"/>
      <c r="AN744" s="203"/>
      <c r="AO744" s="203"/>
      <c r="AP744" s="203"/>
      <c r="AQ744" s="203"/>
    </row>
    <row r="745" spans="1:43" ht="15.75" customHeight="1" x14ac:dyDescent="0.25">
      <c r="A745" s="203"/>
      <c r="B745" s="203"/>
      <c r="C745" s="203"/>
      <c r="D745" s="204"/>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c r="AN745" s="203"/>
      <c r="AO745" s="203"/>
      <c r="AP745" s="203"/>
      <c r="AQ745" s="203"/>
    </row>
    <row r="746" spans="1:43" ht="15.75" customHeight="1" x14ac:dyDescent="0.25">
      <c r="A746" s="203"/>
      <c r="B746" s="203"/>
      <c r="C746" s="203"/>
      <c r="D746" s="204"/>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c r="AC746" s="203"/>
      <c r="AD746" s="203"/>
      <c r="AE746" s="203"/>
      <c r="AF746" s="203"/>
      <c r="AG746" s="203"/>
      <c r="AH746" s="203"/>
      <c r="AI746" s="203"/>
      <c r="AJ746" s="203"/>
      <c r="AK746" s="203"/>
      <c r="AL746" s="203"/>
      <c r="AM746" s="203"/>
      <c r="AN746" s="203"/>
      <c r="AO746" s="203"/>
      <c r="AP746" s="203"/>
      <c r="AQ746" s="203"/>
    </row>
    <row r="747" spans="1:43" ht="15.75" customHeight="1" x14ac:dyDescent="0.25">
      <c r="A747" s="203"/>
      <c r="B747" s="203"/>
      <c r="C747" s="203"/>
      <c r="D747" s="204"/>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c r="AC747" s="203"/>
      <c r="AD747" s="203"/>
      <c r="AE747" s="203"/>
      <c r="AF747" s="203"/>
      <c r="AG747" s="203"/>
      <c r="AH747" s="203"/>
      <c r="AI747" s="203"/>
      <c r="AJ747" s="203"/>
      <c r="AK747" s="203"/>
      <c r="AL747" s="203"/>
      <c r="AM747" s="203"/>
      <c r="AN747" s="203"/>
      <c r="AO747" s="203"/>
      <c r="AP747" s="203"/>
      <c r="AQ747" s="203"/>
    </row>
    <row r="748" spans="1:43" ht="15.75" customHeight="1" x14ac:dyDescent="0.25">
      <c r="A748" s="203"/>
      <c r="B748" s="203"/>
      <c r="C748" s="203"/>
      <c r="D748" s="204"/>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c r="AC748" s="203"/>
      <c r="AD748" s="203"/>
      <c r="AE748" s="203"/>
      <c r="AF748" s="203"/>
      <c r="AG748" s="203"/>
      <c r="AH748" s="203"/>
      <c r="AI748" s="203"/>
      <c r="AJ748" s="203"/>
      <c r="AK748" s="203"/>
      <c r="AL748" s="203"/>
      <c r="AM748" s="203"/>
      <c r="AN748" s="203"/>
      <c r="AO748" s="203"/>
      <c r="AP748" s="203"/>
      <c r="AQ748" s="203"/>
    </row>
    <row r="749" spans="1:43" ht="15.75" customHeight="1" x14ac:dyDescent="0.25">
      <c r="A749" s="203"/>
      <c r="B749" s="203"/>
      <c r="C749" s="203"/>
      <c r="D749" s="204"/>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c r="AC749" s="203"/>
      <c r="AD749" s="203"/>
      <c r="AE749" s="203"/>
      <c r="AF749" s="203"/>
      <c r="AG749" s="203"/>
      <c r="AH749" s="203"/>
      <c r="AI749" s="203"/>
      <c r="AJ749" s="203"/>
      <c r="AK749" s="203"/>
      <c r="AL749" s="203"/>
      <c r="AM749" s="203"/>
      <c r="AN749" s="203"/>
      <c r="AO749" s="203"/>
      <c r="AP749" s="203"/>
      <c r="AQ749" s="203"/>
    </row>
    <row r="750" spans="1:43" ht="15.75" customHeight="1" x14ac:dyDescent="0.25">
      <c r="A750" s="203"/>
      <c r="B750" s="203"/>
      <c r="C750" s="203"/>
      <c r="D750" s="204"/>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3"/>
      <c r="AF750" s="203"/>
      <c r="AG750" s="203"/>
      <c r="AH750" s="203"/>
      <c r="AI750" s="203"/>
      <c r="AJ750" s="203"/>
      <c r="AK750" s="203"/>
      <c r="AL750" s="203"/>
      <c r="AM750" s="203"/>
      <c r="AN750" s="203"/>
      <c r="AO750" s="203"/>
      <c r="AP750" s="203"/>
      <c r="AQ750" s="203"/>
    </row>
    <row r="751" spans="1:43" ht="15.75" customHeight="1" x14ac:dyDescent="0.25">
      <c r="A751" s="203"/>
      <c r="B751" s="203"/>
      <c r="C751" s="203"/>
      <c r="D751" s="204"/>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c r="AC751" s="203"/>
      <c r="AD751" s="203"/>
      <c r="AE751" s="203"/>
      <c r="AF751" s="203"/>
      <c r="AG751" s="203"/>
      <c r="AH751" s="203"/>
      <c r="AI751" s="203"/>
      <c r="AJ751" s="203"/>
      <c r="AK751" s="203"/>
      <c r="AL751" s="203"/>
      <c r="AM751" s="203"/>
      <c r="AN751" s="203"/>
      <c r="AO751" s="203"/>
      <c r="AP751" s="203"/>
      <c r="AQ751" s="203"/>
    </row>
    <row r="752" spans="1:43" ht="15.75" customHeight="1" x14ac:dyDescent="0.25">
      <c r="A752" s="203"/>
      <c r="B752" s="203"/>
      <c r="C752" s="203"/>
      <c r="D752" s="204"/>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c r="AC752" s="203"/>
      <c r="AD752" s="203"/>
      <c r="AE752" s="203"/>
      <c r="AF752" s="203"/>
      <c r="AG752" s="203"/>
      <c r="AH752" s="203"/>
      <c r="AI752" s="203"/>
      <c r="AJ752" s="203"/>
      <c r="AK752" s="203"/>
      <c r="AL752" s="203"/>
      <c r="AM752" s="203"/>
      <c r="AN752" s="203"/>
      <c r="AO752" s="203"/>
      <c r="AP752" s="203"/>
      <c r="AQ752" s="203"/>
    </row>
    <row r="753" spans="1:43" ht="15.75" customHeight="1" x14ac:dyDescent="0.25">
      <c r="A753" s="203"/>
      <c r="B753" s="203"/>
      <c r="C753" s="203"/>
      <c r="D753" s="204"/>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203"/>
      <c r="AF753" s="203"/>
      <c r="AG753" s="203"/>
      <c r="AH753" s="203"/>
      <c r="AI753" s="203"/>
      <c r="AJ753" s="203"/>
      <c r="AK753" s="203"/>
      <c r="AL753" s="203"/>
      <c r="AM753" s="203"/>
      <c r="AN753" s="203"/>
      <c r="AO753" s="203"/>
      <c r="AP753" s="203"/>
      <c r="AQ753" s="203"/>
    </row>
    <row r="754" spans="1:43" ht="15.75" customHeight="1" x14ac:dyDescent="0.25">
      <c r="A754" s="203"/>
      <c r="B754" s="203"/>
      <c r="C754" s="203"/>
      <c r="D754" s="204"/>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3"/>
      <c r="AF754" s="203"/>
      <c r="AG754" s="203"/>
      <c r="AH754" s="203"/>
      <c r="AI754" s="203"/>
      <c r="AJ754" s="203"/>
      <c r="AK754" s="203"/>
      <c r="AL754" s="203"/>
      <c r="AM754" s="203"/>
      <c r="AN754" s="203"/>
      <c r="AO754" s="203"/>
      <c r="AP754" s="203"/>
      <c r="AQ754" s="203"/>
    </row>
    <row r="755" spans="1:43" ht="15.75" customHeight="1" x14ac:dyDescent="0.25">
      <c r="A755" s="203"/>
      <c r="B755" s="203"/>
      <c r="C755" s="203"/>
      <c r="D755" s="204"/>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3"/>
      <c r="AE755" s="203"/>
      <c r="AF755" s="203"/>
      <c r="AG755" s="203"/>
      <c r="AH755" s="203"/>
      <c r="AI755" s="203"/>
      <c r="AJ755" s="203"/>
      <c r="AK755" s="203"/>
      <c r="AL755" s="203"/>
      <c r="AM755" s="203"/>
      <c r="AN755" s="203"/>
      <c r="AO755" s="203"/>
      <c r="AP755" s="203"/>
      <c r="AQ755" s="203"/>
    </row>
    <row r="756" spans="1:43" ht="15.75" customHeight="1" x14ac:dyDescent="0.25">
      <c r="A756" s="203"/>
      <c r="B756" s="203"/>
      <c r="C756" s="203"/>
      <c r="D756" s="204"/>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c r="AC756" s="203"/>
      <c r="AD756" s="203"/>
      <c r="AE756" s="203"/>
      <c r="AF756" s="203"/>
      <c r="AG756" s="203"/>
      <c r="AH756" s="203"/>
      <c r="AI756" s="203"/>
      <c r="AJ756" s="203"/>
      <c r="AK756" s="203"/>
      <c r="AL756" s="203"/>
      <c r="AM756" s="203"/>
      <c r="AN756" s="203"/>
      <c r="AO756" s="203"/>
      <c r="AP756" s="203"/>
      <c r="AQ756" s="203"/>
    </row>
    <row r="757" spans="1:43" ht="15.75" customHeight="1" x14ac:dyDescent="0.25">
      <c r="A757" s="203"/>
      <c r="B757" s="203"/>
      <c r="C757" s="203"/>
      <c r="D757" s="204"/>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c r="AC757" s="203"/>
      <c r="AD757" s="203"/>
      <c r="AE757" s="203"/>
      <c r="AF757" s="203"/>
      <c r="AG757" s="203"/>
      <c r="AH757" s="203"/>
      <c r="AI757" s="203"/>
      <c r="AJ757" s="203"/>
      <c r="AK757" s="203"/>
      <c r="AL757" s="203"/>
      <c r="AM757" s="203"/>
      <c r="AN757" s="203"/>
      <c r="AO757" s="203"/>
      <c r="AP757" s="203"/>
      <c r="AQ757" s="203"/>
    </row>
    <row r="758" spans="1:43" ht="15.75" customHeight="1" x14ac:dyDescent="0.25">
      <c r="A758" s="203"/>
      <c r="B758" s="203"/>
      <c r="C758" s="203"/>
      <c r="D758" s="204"/>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c r="AK758" s="203"/>
      <c r="AL758" s="203"/>
      <c r="AM758" s="203"/>
      <c r="AN758" s="203"/>
      <c r="AO758" s="203"/>
      <c r="AP758" s="203"/>
      <c r="AQ758" s="203"/>
    </row>
    <row r="759" spans="1:43" ht="15.75" customHeight="1" x14ac:dyDescent="0.25">
      <c r="A759" s="203"/>
      <c r="B759" s="203"/>
      <c r="C759" s="203"/>
      <c r="D759" s="204"/>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c r="AC759" s="203"/>
      <c r="AD759" s="203"/>
      <c r="AE759" s="203"/>
      <c r="AF759" s="203"/>
      <c r="AG759" s="203"/>
      <c r="AH759" s="203"/>
      <c r="AI759" s="203"/>
      <c r="AJ759" s="203"/>
      <c r="AK759" s="203"/>
      <c r="AL759" s="203"/>
      <c r="AM759" s="203"/>
      <c r="AN759" s="203"/>
      <c r="AO759" s="203"/>
      <c r="AP759" s="203"/>
      <c r="AQ759" s="203"/>
    </row>
    <row r="760" spans="1:43" ht="15.75" customHeight="1" x14ac:dyDescent="0.25">
      <c r="A760" s="203"/>
      <c r="B760" s="203"/>
      <c r="C760" s="203"/>
      <c r="D760" s="204"/>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c r="AC760" s="203"/>
      <c r="AD760" s="203"/>
      <c r="AE760" s="203"/>
      <c r="AF760" s="203"/>
      <c r="AG760" s="203"/>
      <c r="AH760" s="203"/>
      <c r="AI760" s="203"/>
      <c r="AJ760" s="203"/>
      <c r="AK760" s="203"/>
      <c r="AL760" s="203"/>
      <c r="AM760" s="203"/>
      <c r="AN760" s="203"/>
      <c r="AO760" s="203"/>
      <c r="AP760" s="203"/>
      <c r="AQ760" s="203"/>
    </row>
    <row r="761" spans="1:43" ht="15.75" customHeight="1" x14ac:dyDescent="0.25">
      <c r="A761" s="203"/>
      <c r="B761" s="203"/>
      <c r="C761" s="203"/>
      <c r="D761" s="204"/>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c r="AC761" s="203"/>
      <c r="AD761" s="203"/>
      <c r="AE761" s="203"/>
      <c r="AF761" s="203"/>
      <c r="AG761" s="203"/>
      <c r="AH761" s="203"/>
      <c r="AI761" s="203"/>
      <c r="AJ761" s="203"/>
      <c r="AK761" s="203"/>
      <c r="AL761" s="203"/>
      <c r="AM761" s="203"/>
      <c r="AN761" s="203"/>
      <c r="AO761" s="203"/>
      <c r="AP761" s="203"/>
      <c r="AQ761" s="203"/>
    </row>
    <row r="762" spans="1:43" ht="15.75" customHeight="1" x14ac:dyDescent="0.25">
      <c r="A762" s="203"/>
      <c r="B762" s="203"/>
      <c r="C762" s="203"/>
      <c r="D762" s="204"/>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c r="AI762" s="203"/>
      <c r="AJ762" s="203"/>
      <c r="AK762" s="203"/>
      <c r="AL762" s="203"/>
      <c r="AM762" s="203"/>
      <c r="AN762" s="203"/>
      <c r="AO762" s="203"/>
      <c r="AP762" s="203"/>
      <c r="AQ762" s="203"/>
    </row>
    <row r="763" spans="1:43" ht="15.75" customHeight="1" x14ac:dyDescent="0.25">
      <c r="A763" s="203"/>
      <c r="B763" s="203"/>
      <c r="C763" s="203"/>
      <c r="D763" s="204"/>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c r="AC763" s="203"/>
      <c r="AD763" s="203"/>
      <c r="AE763" s="203"/>
      <c r="AF763" s="203"/>
      <c r="AG763" s="203"/>
      <c r="AH763" s="203"/>
      <c r="AI763" s="203"/>
      <c r="AJ763" s="203"/>
      <c r="AK763" s="203"/>
      <c r="AL763" s="203"/>
      <c r="AM763" s="203"/>
      <c r="AN763" s="203"/>
      <c r="AO763" s="203"/>
      <c r="AP763" s="203"/>
      <c r="AQ763" s="203"/>
    </row>
    <row r="764" spans="1:43" ht="15.75" customHeight="1" x14ac:dyDescent="0.25">
      <c r="A764" s="203"/>
      <c r="B764" s="203"/>
      <c r="C764" s="203"/>
      <c r="D764" s="204"/>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c r="AC764" s="203"/>
      <c r="AD764" s="203"/>
      <c r="AE764" s="203"/>
      <c r="AF764" s="203"/>
      <c r="AG764" s="203"/>
      <c r="AH764" s="203"/>
      <c r="AI764" s="203"/>
      <c r="AJ764" s="203"/>
      <c r="AK764" s="203"/>
      <c r="AL764" s="203"/>
      <c r="AM764" s="203"/>
      <c r="AN764" s="203"/>
      <c r="AO764" s="203"/>
      <c r="AP764" s="203"/>
      <c r="AQ764" s="203"/>
    </row>
    <row r="765" spans="1:43" ht="15.75" customHeight="1" x14ac:dyDescent="0.25">
      <c r="A765" s="203"/>
      <c r="B765" s="203"/>
      <c r="C765" s="203"/>
      <c r="D765" s="204"/>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c r="AC765" s="203"/>
      <c r="AD765" s="203"/>
      <c r="AE765" s="203"/>
      <c r="AF765" s="203"/>
      <c r="AG765" s="203"/>
      <c r="AH765" s="203"/>
      <c r="AI765" s="203"/>
      <c r="AJ765" s="203"/>
      <c r="AK765" s="203"/>
      <c r="AL765" s="203"/>
      <c r="AM765" s="203"/>
      <c r="AN765" s="203"/>
      <c r="AO765" s="203"/>
      <c r="AP765" s="203"/>
      <c r="AQ765" s="203"/>
    </row>
    <row r="766" spans="1:43" ht="15.75" customHeight="1" x14ac:dyDescent="0.25">
      <c r="A766" s="203"/>
      <c r="B766" s="203"/>
      <c r="C766" s="203"/>
      <c r="D766" s="204"/>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c r="AC766" s="203"/>
      <c r="AD766" s="203"/>
      <c r="AE766" s="203"/>
      <c r="AF766" s="203"/>
      <c r="AG766" s="203"/>
      <c r="AH766" s="203"/>
      <c r="AI766" s="203"/>
      <c r="AJ766" s="203"/>
      <c r="AK766" s="203"/>
      <c r="AL766" s="203"/>
      <c r="AM766" s="203"/>
      <c r="AN766" s="203"/>
      <c r="AO766" s="203"/>
      <c r="AP766" s="203"/>
      <c r="AQ766" s="203"/>
    </row>
    <row r="767" spans="1:43" ht="15.75" customHeight="1" x14ac:dyDescent="0.25">
      <c r="A767" s="203"/>
      <c r="B767" s="203"/>
      <c r="C767" s="203"/>
      <c r="D767" s="204"/>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c r="AC767" s="203"/>
      <c r="AD767" s="203"/>
      <c r="AE767" s="203"/>
      <c r="AF767" s="203"/>
      <c r="AG767" s="203"/>
      <c r="AH767" s="203"/>
      <c r="AI767" s="203"/>
      <c r="AJ767" s="203"/>
      <c r="AK767" s="203"/>
      <c r="AL767" s="203"/>
      <c r="AM767" s="203"/>
      <c r="AN767" s="203"/>
      <c r="AO767" s="203"/>
      <c r="AP767" s="203"/>
      <c r="AQ767" s="203"/>
    </row>
    <row r="768" spans="1:43" ht="15.75" customHeight="1" x14ac:dyDescent="0.25">
      <c r="A768" s="203"/>
      <c r="B768" s="203"/>
      <c r="C768" s="203"/>
      <c r="D768" s="204"/>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03"/>
      <c r="AF768" s="203"/>
      <c r="AG768" s="203"/>
      <c r="AH768" s="203"/>
      <c r="AI768" s="203"/>
      <c r="AJ768" s="203"/>
      <c r="AK768" s="203"/>
      <c r="AL768" s="203"/>
      <c r="AM768" s="203"/>
      <c r="AN768" s="203"/>
      <c r="AO768" s="203"/>
      <c r="AP768" s="203"/>
      <c r="AQ768" s="203"/>
    </row>
    <row r="769" spans="1:43" ht="15.75" customHeight="1" x14ac:dyDescent="0.25">
      <c r="A769" s="203"/>
      <c r="B769" s="203"/>
      <c r="C769" s="203"/>
      <c r="D769" s="204"/>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c r="AC769" s="203"/>
      <c r="AD769" s="203"/>
      <c r="AE769" s="203"/>
      <c r="AF769" s="203"/>
      <c r="AG769" s="203"/>
      <c r="AH769" s="203"/>
      <c r="AI769" s="203"/>
      <c r="AJ769" s="203"/>
      <c r="AK769" s="203"/>
      <c r="AL769" s="203"/>
      <c r="AM769" s="203"/>
      <c r="AN769" s="203"/>
      <c r="AO769" s="203"/>
      <c r="AP769" s="203"/>
      <c r="AQ769" s="203"/>
    </row>
    <row r="770" spans="1:43" ht="15.75" customHeight="1" x14ac:dyDescent="0.25">
      <c r="A770" s="203"/>
      <c r="B770" s="203"/>
      <c r="C770" s="203"/>
      <c r="D770" s="204"/>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c r="AC770" s="203"/>
      <c r="AD770" s="203"/>
      <c r="AE770" s="203"/>
      <c r="AF770" s="203"/>
      <c r="AG770" s="203"/>
      <c r="AH770" s="203"/>
      <c r="AI770" s="203"/>
      <c r="AJ770" s="203"/>
      <c r="AK770" s="203"/>
      <c r="AL770" s="203"/>
      <c r="AM770" s="203"/>
      <c r="AN770" s="203"/>
      <c r="AO770" s="203"/>
      <c r="AP770" s="203"/>
      <c r="AQ770" s="203"/>
    </row>
    <row r="771" spans="1:43" ht="15.75" customHeight="1" x14ac:dyDescent="0.25">
      <c r="A771" s="203"/>
      <c r="B771" s="203"/>
      <c r="C771" s="203"/>
      <c r="D771" s="204"/>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c r="AC771" s="203"/>
      <c r="AD771" s="203"/>
      <c r="AE771" s="203"/>
      <c r="AF771" s="203"/>
      <c r="AG771" s="203"/>
      <c r="AH771" s="203"/>
      <c r="AI771" s="203"/>
      <c r="AJ771" s="203"/>
      <c r="AK771" s="203"/>
      <c r="AL771" s="203"/>
      <c r="AM771" s="203"/>
      <c r="AN771" s="203"/>
      <c r="AO771" s="203"/>
      <c r="AP771" s="203"/>
      <c r="AQ771" s="203"/>
    </row>
    <row r="772" spans="1:43" ht="15.75" customHeight="1" x14ac:dyDescent="0.25">
      <c r="A772" s="203"/>
      <c r="B772" s="203"/>
      <c r="C772" s="203"/>
      <c r="D772" s="204"/>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3"/>
      <c r="AF772" s="203"/>
      <c r="AG772" s="203"/>
      <c r="AH772" s="203"/>
      <c r="AI772" s="203"/>
      <c r="AJ772" s="203"/>
      <c r="AK772" s="203"/>
      <c r="AL772" s="203"/>
      <c r="AM772" s="203"/>
      <c r="AN772" s="203"/>
      <c r="AO772" s="203"/>
      <c r="AP772" s="203"/>
      <c r="AQ772" s="203"/>
    </row>
    <row r="773" spans="1:43" ht="15.75" customHeight="1" x14ac:dyDescent="0.25">
      <c r="A773" s="203"/>
      <c r="B773" s="203"/>
      <c r="C773" s="203"/>
      <c r="D773" s="204"/>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03"/>
      <c r="AF773" s="203"/>
      <c r="AG773" s="203"/>
      <c r="AH773" s="203"/>
      <c r="AI773" s="203"/>
      <c r="AJ773" s="203"/>
      <c r="AK773" s="203"/>
      <c r="AL773" s="203"/>
      <c r="AM773" s="203"/>
      <c r="AN773" s="203"/>
      <c r="AO773" s="203"/>
      <c r="AP773" s="203"/>
      <c r="AQ773" s="203"/>
    </row>
    <row r="774" spans="1:43" ht="15.75" customHeight="1" x14ac:dyDescent="0.25">
      <c r="A774" s="203"/>
      <c r="B774" s="203"/>
      <c r="C774" s="203"/>
      <c r="D774" s="204"/>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c r="AC774" s="203"/>
      <c r="AD774" s="203"/>
      <c r="AE774" s="203"/>
      <c r="AF774" s="203"/>
      <c r="AG774" s="203"/>
      <c r="AH774" s="203"/>
      <c r="AI774" s="203"/>
      <c r="AJ774" s="203"/>
      <c r="AK774" s="203"/>
      <c r="AL774" s="203"/>
      <c r="AM774" s="203"/>
      <c r="AN774" s="203"/>
      <c r="AO774" s="203"/>
      <c r="AP774" s="203"/>
      <c r="AQ774" s="203"/>
    </row>
    <row r="775" spans="1:43" ht="15.75" customHeight="1" x14ac:dyDescent="0.25">
      <c r="A775" s="203"/>
      <c r="B775" s="203"/>
      <c r="C775" s="203"/>
      <c r="D775" s="204"/>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c r="AC775" s="203"/>
      <c r="AD775" s="203"/>
      <c r="AE775" s="203"/>
      <c r="AF775" s="203"/>
      <c r="AG775" s="203"/>
      <c r="AH775" s="203"/>
      <c r="AI775" s="203"/>
      <c r="AJ775" s="203"/>
      <c r="AK775" s="203"/>
      <c r="AL775" s="203"/>
      <c r="AM775" s="203"/>
      <c r="AN775" s="203"/>
      <c r="AO775" s="203"/>
      <c r="AP775" s="203"/>
      <c r="AQ775" s="203"/>
    </row>
    <row r="776" spans="1:43" ht="15.75" customHeight="1" x14ac:dyDescent="0.25">
      <c r="A776" s="203"/>
      <c r="B776" s="203"/>
      <c r="C776" s="203"/>
      <c r="D776" s="204"/>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c r="AC776" s="203"/>
      <c r="AD776" s="203"/>
      <c r="AE776" s="203"/>
      <c r="AF776" s="203"/>
      <c r="AG776" s="203"/>
      <c r="AH776" s="203"/>
      <c r="AI776" s="203"/>
      <c r="AJ776" s="203"/>
      <c r="AK776" s="203"/>
      <c r="AL776" s="203"/>
      <c r="AM776" s="203"/>
      <c r="AN776" s="203"/>
      <c r="AO776" s="203"/>
      <c r="AP776" s="203"/>
      <c r="AQ776" s="203"/>
    </row>
    <row r="777" spans="1:43" ht="15.75" customHeight="1" x14ac:dyDescent="0.25">
      <c r="A777" s="203"/>
      <c r="B777" s="203"/>
      <c r="C777" s="203"/>
      <c r="D777" s="204"/>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c r="AC777" s="203"/>
      <c r="AD777" s="203"/>
      <c r="AE777" s="203"/>
      <c r="AF777" s="203"/>
      <c r="AG777" s="203"/>
      <c r="AH777" s="203"/>
      <c r="AI777" s="203"/>
      <c r="AJ777" s="203"/>
      <c r="AK777" s="203"/>
      <c r="AL777" s="203"/>
      <c r="AM777" s="203"/>
      <c r="AN777" s="203"/>
      <c r="AO777" s="203"/>
      <c r="AP777" s="203"/>
      <c r="AQ777" s="203"/>
    </row>
    <row r="778" spans="1:43" ht="15.75" customHeight="1" x14ac:dyDescent="0.25">
      <c r="A778" s="203"/>
      <c r="B778" s="203"/>
      <c r="C778" s="203"/>
      <c r="D778" s="204"/>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03"/>
      <c r="AK778" s="203"/>
      <c r="AL778" s="203"/>
      <c r="AM778" s="203"/>
      <c r="AN778" s="203"/>
      <c r="AO778" s="203"/>
      <c r="AP778" s="203"/>
      <c r="AQ778" s="203"/>
    </row>
    <row r="779" spans="1:43" ht="15.75" customHeight="1" x14ac:dyDescent="0.25">
      <c r="A779" s="203"/>
      <c r="B779" s="203"/>
      <c r="C779" s="203"/>
      <c r="D779" s="204"/>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c r="AC779" s="203"/>
      <c r="AD779" s="203"/>
      <c r="AE779" s="203"/>
      <c r="AF779" s="203"/>
      <c r="AG779" s="203"/>
      <c r="AH779" s="203"/>
      <c r="AI779" s="203"/>
      <c r="AJ779" s="203"/>
      <c r="AK779" s="203"/>
      <c r="AL779" s="203"/>
      <c r="AM779" s="203"/>
      <c r="AN779" s="203"/>
      <c r="AO779" s="203"/>
      <c r="AP779" s="203"/>
      <c r="AQ779" s="203"/>
    </row>
    <row r="780" spans="1:43" ht="15.75" customHeight="1" x14ac:dyDescent="0.25">
      <c r="A780" s="203"/>
      <c r="B780" s="203"/>
      <c r="C780" s="203"/>
      <c r="D780" s="204"/>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c r="AC780" s="203"/>
      <c r="AD780" s="203"/>
      <c r="AE780" s="203"/>
      <c r="AF780" s="203"/>
      <c r="AG780" s="203"/>
      <c r="AH780" s="203"/>
      <c r="AI780" s="203"/>
      <c r="AJ780" s="203"/>
      <c r="AK780" s="203"/>
      <c r="AL780" s="203"/>
      <c r="AM780" s="203"/>
      <c r="AN780" s="203"/>
      <c r="AO780" s="203"/>
      <c r="AP780" s="203"/>
      <c r="AQ780" s="203"/>
    </row>
    <row r="781" spans="1:43" ht="15.75" customHeight="1" x14ac:dyDescent="0.25">
      <c r="A781" s="203"/>
      <c r="B781" s="203"/>
      <c r="C781" s="203"/>
      <c r="D781" s="204"/>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3"/>
      <c r="AF781" s="203"/>
      <c r="AG781" s="203"/>
      <c r="AH781" s="203"/>
      <c r="AI781" s="203"/>
      <c r="AJ781" s="203"/>
      <c r="AK781" s="203"/>
      <c r="AL781" s="203"/>
      <c r="AM781" s="203"/>
      <c r="AN781" s="203"/>
      <c r="AO781" s="203"/>
      <c r="AP781" s="203"/>
      <c r="AQ781" s="203"/>
    </row>
    <row r="782" spans="1:43" ht="15.75" customHeight="1" x14ac:dyDescent="0.25">
      <c r="A782" s="203"/>
      <c r="B782" s="203"/>
      <c r="C782" s="203"/>
      <c r="D782" s="204"/>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c r="AC782" s="203"/>
      <c r="AD782" s="203"/>
      <c r="AE782" s="203"/>
      <c r="AF782" s="203"/>
      <c r="AG782" s="203"/>
      <c r="AH782" s="203"/>
      <c r="AI782" s="203"/>
      <c r="AJ782" s="203"/>
      <c r="AK782" s="203"/>
      <c r="AL782" s="203"/>
      <c r="AM782" s="203"/>
      <c r="AN782" s="203"/>
      <c r="AO782" s="203"/>
      <c r="AP782" s="203"/>
      <c r="AQ782" s="203"/>
    </row>
    <row r="783" spans="1:43" ht="15.75" customHeight="1" x14ac:dyDescent="0.25">
      <c r="A783" s="203"/>
      <c r="B783" s="203"/>
      <c r="C783" s="203"/>
      <c r="D783" s="204"/>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c r="AK783" s="203"/>
      <c r="AL783" s="203"/>
      <c r="AM783" s="203"/>
      <c r="AN783" s="203"/>
      <c r="AO783" s="203"/>
      <c r="AP783" s="203"/>
      <c r="AQ783" s="203"/>
    </row>
    <row r="784" spans="1:43" ht="15.75" customHeight="1" x14ac:dyDescent="0.25">
      <c r="A784" s="203"/>
      <c r="B784" s="203"/>
      <c r="C784" s="203"/>
      <c r="D784" s="204"/>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c r="AC784" s="203"/>
      <c r="AD784" s="203"/>
      <c r="AE784" s="203"/>
      <c r="AF784" s="203"/>
      <c r="AG784" s="203"/>
      <c r="AH784" s="203"/>
      <c r="AI784" s="203"/>
      <c r="AJ784" s="203"/>
      <c r="AK784" s="203"/>
      <c r="AL784" s="203"/>
      <c r="AM784" s="203"/>
      <c r="AN784" s="203"/>
      <c r="AO784" s="203"/>
      <c r="AP784" s="203"/>
      <c r="AQ784" s="203"/>
    </row>
    <row r="785" spans="1:43" ht="15.75" customHeight="1" x14ac:dyDescent="0.25">
      <c r="A785" s="203"/>
      <c r="B785" s="203"/>
      <c r="C785" s="203"/>
      <c r="D785" s="204"/>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203"/>
      <c r="AI785" s="203"/>
      <c r="AJ785" s="203"/>
      <c r="AK785" s="203"/>
      <c r="AL785" s="203"/>
      <c r="AM785" s="203"/>
      <c r="AN785" s="203"/>
      <c r="AO785" s="203"/>
      <c r="AP785" s="203"/>
      <c r="AQ785" s="203"/>
    </row>
    <row r="786" spans="1:43" ht="15.75" customHeight="1" x14ac:dyDescent="0.25">
      <c r="A786" s="203"/>
      <c r="B786" s="203"/>
      <c r="C786" s="203"/>
      <c r="D786" s="204"/>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c r="AC786" s="203"/>
      <c r="AD786" s="203"/>
      <c r="AE786" s="203"/>
      <c r="AF786" s="203"/>
      <c r="AG786" s="203"/>
      <c r="AH786" s="203"/>
      <c r="AI786" s="203"/>
      <c r="AJ786" s="203"/>
      <c r="AK786" s="203"/>
      <c r="AL786" s="203"/>
      <c r="AM786" s="203"/>
      <c r="AN786" s="203"/>
      <c r="AO786" s="203"/>
      <c r="AP786" s="203"/>
      <c r="AQ786" s="203"/>
    </row>
    <row r="787" spans="1:43" ht="15.75" customHeight="1" x14ac:dyDescent="0.25">
      <c r="A787" s="203"/>
      <c r="B787" s="203"/>
      <c r="C787" s="203"/>
      <c r="D787" s="204"/>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c r="AC787" s="203"/>
      <c r="AD787" s="203"/>
      <c r="AE787" s="203"/>
      <c r="AF787" s="203"/>
      <c r="AG787" s="203"/>
      <c r="AH787" s="203"/>
      <c r="AI787" s="203"/>
      <c r="AJ787" s="203"/>
      <c r="AK787" s="203"/>
      <c r="AL787" s="203"/>
      <c r="AM787" s="203"/>
      <c r="AN787" s="203"/>
      <c r="AO787" s="203"/>
      <c r="AP787" s="203"/>
      <c r="AQ787" s="203"/>
    </row>
    <row r="788" spans="1:43" ht="15.75" customHeight="1" x14ac:dyDescent="0.25">
      <c r="A788" s="203"/>
      <c r="B788" s="203"/>
      <c r="C788" s="203"/>
      <c r="D788" s="204"/>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c r="AC788" s="203"/>
      <c r="AD788" s="203"/>
      <c r="AE788" s="203"/>
      <c r="AF788" s="203"/>
      <c r="AG788" s="203"/>
      <c r="AH788" s="203"/>
      <c r="AI788" s="203"/>
      <c r="AJ788" s="203"/>
      <c r="AK788" s="203"/>
      <c r="AL788" s="203"/>
      <c r="AM788" s="203"/>
      <c r="AN788" s="203"/>
      <c r="AO788" s="203"/>
      <c r="AP788" s="203"/>
      <c r="AQ788" s="203"/>
    </row>
    <row r="789" spans="1:43" ht="15.75" customHeight="1" x14ac:dyDescent="0.25">
      <c r="A789" s="203"/>
      <c r="B789" s="203"/>
      <c r="C789" s="203"/>
      <c r="D789" s="204"/>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c r="AC789" s="203"/>
      <c r="AD789" s="203"/>
      <c r="AE789" s="203"/>
      <c r="AF789" s="203"/>
      <c r="AG789" s="203"/>
      <c r="AH789" s="203"/>
      <c r="AI789" s="203"/>
      <c r="AJ789" s="203"/>
      <c r="AK789" s="203"/>
      <c r="AL789" s="203"/>
      <c r="AM789" s="203"/>
      <c r="AN789" s="203"/>
      <c r="AO789" s="203"/>
      <c r="AP789" s="203"/>
      <c r="AQ789" s="203"/>
    </row>
    <row r="790" spans="1:43" ht="15.75" customHeight="1" x14ac:dyDescent="0.25">
      <c r="A790" s="203"/>
      <c r="B790" s="203"/>
      <c r="C790" s="203"/>
      <c r="D790" s="204"/>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c r="AC790" s="203"/>
      <c r="AD790" s="203"/>
      <c r="AE790" s="203"/>
      <c r="AF790" s="203"/>
      <c r="AG790" s="203"/>
      <c r="AH790" s="203"/>
      <c r="AI790" s="203"/>
      <c r="AJ790" s="203"/>
      <c r="AK790" s="203"/>
      <c r="AL790" s="203"/>
      <c r="AM790" s="203"/>
      <c r="AN790" s="203"/>
      <c r="AO790" s="203"/>
      <c r="AP790" s="203"/>
      <c r="AQ790" s="203"/>
    </row>
    <row r="791" spans="1:43" ht="15.75" customHeight="1" x14ac:dyDescent="0.25">
      <c r="A791" s="203"/>
      <c r="B791" s="203"/>
      <c r="C791" s="203"/>
      <c r="D791" s="204"/>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c r="AK791" s="203"/>
      <c r="AL791" s="203"/>
      <c r="AM791" s="203"/>
      <c r="AN791" s="203"/>
      <c r="AO791" s="203"/>
      <c r="AP791" s="203"/>
      <c r="AQ791" s="203"/>
    </row>
    <row r="792" spans="1:43" ht="15.75" customHeight="1" x14ac:dyDescent="0.25">
      <c r="A792" s="203"/>
      <c r="B792" s="203"/>
      <c r="C792" s="203"/>
      <c r="D792" s="204"/>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c r="AC792" s="203"/>
      <c r="AD792" s="203"/>
      <c r="AE792" s="203"/>
      <c r="AF792" s="203"/>
      <c r="AG792" s="203"/>
      <c r="AH792" s="203"/>
      <c r="AI792" s="203"/>
      <c r="AJ792" s="203"/>
      <c r="AK792" s="203"/>
      <c r="AL792" s="203"/>
      <c r="AM792" s="203"/>
      <c r="AN792" s="203"/>
      <c r="AO792" s="203"/>
      <c r="AP792" s="203"/>
      <c r="AQ792" s="203"/>
    </row>
    <row r="793" spans="1:43" ht="15.75" customHeight="1" x14ac:dyDescent="0.25">
      <c r="A793" s="203"/>
      <c r="B793" s="203"/>
      <c r="C793" s="203"/>
      <c r="D793" s="204"/>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c r="AC793" s="203"/>
      <c r="AD793" s="203"/>
      <c r="AE793" s="203"/>
      <c r="AF793" s="203"/>
      <c r="AG793" s="203"/>
      <c r="AH793" s="203"/>
      <c r="AI793" s="203"/>
      <c r="AJ793" s="203"/>
      <c r="AK793" s="203"/>
      <c r="AL793" s="203"/>
      <c r="AM793" s="203"/>
      <c r="AN793" s="203"/>
      <c r="AO793" s="203"/>
      <c r="AP793" s="203"/>
      <c r="AQ793" s="203"/>
    </row>
    <row r="794" spans="1:43" ht="15.75" customHeight="1" x14ac:dyDescent="0.25">
      <c r="A794" s="203"/>
      <c r="B794" s="203"/>
      <c r="C794" s="203"/>
      <c r="D794" s="204"/>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c r="AI794" s="203"/>
      <c r="AJ794" s="203"/>
      <c r="AK794" s="203"/>
      <c r="AL794" s="203"/>
      <c r="AM794" s="203"/>
      <c r="AN794" s="203"/>
      <c r="AO794" s="203"/>
      <c r="AP794" s="203"/>
      <c r="AQ794" s="203"/>
    </row>
    <row r="795" spans="1:43" ht="15.75" customHeight="1" x14ac:dyDescent="0.25">
      <c r="A795" s="203"/>
      <c r="B795" s="203"/>
      <c r="C795" s="203"/>
      <c r="D795" s="204"/>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c r="AI795" s="203"/>
      <c r="AJ795" s="203"/>
      <c r="AK795" s="203"/>
      <c r="AL795" s="203"/>
      <c r="AM795" s="203"/>
      <c r="AN795" s="203"/>
      <c r="AO795" s="203"/>
      <c r="AP795" s="203"/>
      <c r="AQ795" s="203"/>
    </row>
    <row r="796" spans="1:43" ht="15.75" customHeight="1" x14ac:dyDescent="0.25">
      <c r="A796" s="203"/>
      <c r="B796" s="203"/>
      <c r="C796" s="203"/>
      <c r="D796" s="204"/>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c r="AC796" s="203"/>
      <c r="AD796" s="203"/>
      <c r="AE796" s="203"/>
      <c r="AF796" s="203"/>
      <c r="AG796" s="203"/>
      <c r="AH796" s="203"/>
      <c r="AI796" s="203"/>
      <c r="AJ796" s="203"/>
      <c r="AK796" s="203"/>
      <c r="AL796" s="203"/>
      <c r="AM796" s="203"/>
      <c r="AN796" s="203"/>
      <c r="AO796" s="203"/>
      <c r="AP796" s="203"/>
      <c r="AQ796" s="203"/>
    </row>
    <row r="797" spans="1:43" ht="15.75" customHeight="1" x14ac:dyDescent="0.25">
      <c r="A797" s="203"/>
      <c r="B797" s="203"/>
      <c r="C797" s="203"/>
      <c r="D797" s="204"/>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c r="AC797" s="203"/>
      <c r="AD797" s="203"/>
      <c r="AE797" s="203"/>
      <c r="AF797" s="203"/>
      <c r="AG797" s="203"/>
      <c r="AH797" s="203"/>
      <c r="AI797" s="203"/>
      <c r="AJ797" s="203"/>
      <c r="AK797" s="203"/>
      <c r="AL797" s="203"/>
      <c r="AM797" s="203"/>
      <c r="AN797" s="203"/>
      <c r="AO797" s="203"/>
      <c r="AP797" s="203"/>
      <c r="AQ797" s="203"/>
    </row>
    <row r="798" spans="1:43" ht="15.75" customHeight="1" x14ac:dyDescent="0.25">
      <c r="A798" s="203"/>
      <c r="B798" s="203"/>
      <c r="C798" s="203"/>
      <c r="D798" s="204"/>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03"/>
      <c r="AF798" s="203"/>
      <c r="AG798" s="203"/>
      <c r="AH798" s="203"/>
      <c r="AI798" s="203"/>
      <c r="AJ798" s="203"/>
      <c r="AK798" s="203"/>
      <c r="AL798" s="203"/>
      <c r="AM798" s="203"/>
      <c r="AN798" s="203"/>
      <c r="AO798" s="203"/>
      <c r="AP798" s="203"/>
      <c r="AQ798" s="203"/>
    </row>
    <row r="799" spans="1:43" ht="15.75" customHeight="1" x14ac:dyDescent="0.25">
      <c r="A799" s="203"/>
      <c r="B799" s="203"/>
      <c r="C799" s="203"/>
      <c r="D799" s="204"/>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c r="AC799" s="203"/>
      <c r="AD799" s="203"/>
      <c r="AE799" s="203"/>
      <c r="AF799" s="203"/>
      <c r="AG799" s="203"/>
      <c r="AH799" s="203"/>
      <c r="AI799" s="203"/>
      <c r="AJ799" s="203"/>
      <c r="AK799" s="203"/>
      <c r="AL799" s="203"/>
      <c r="AM799" s="203"/>
      <c r="AN799" s="203"/>
      <c r="AO799" s="203"/>
      <c r="AP799" s="203"/>
      <c r="AQ799" s="203"/>
    </row>
    <row r="800" spans="1:43" ht="15.75" customHeight="1" x14ac:dyDescent="0.25">
      <c r="A800" s="203"/>
      <c r="B800" s="203"/>
      <c r="C800" s="203"/>
      <c r="D800" s="204"/>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c r="AC800" s="203"/>
      <c r="AD800" s="203"/>
      <c r="AE800" s="203"/>
      <c r="AF800" s="203"/>
      <c r="AG800" s="203"/>
      <c r="AH800" s="203"/>
      <c r="AI800" s="203"/>
      <c r="AJ800" s="203"/>
      <c r="AK800" s="203"/>
      <c r="AL800" s="203"/>
      <c r="AM800" s="203"/>
      <c r="AN800" s="203"/>
      <c r="AO800" s="203"/>
      <c r="AP800" s="203"/>
      <c r="AQ800" s="203"/>
    </row>
    <row r="801" spans="1:43" ht="15.75" customHeight="1" x14ac:dyDescent="0.25">
      <c r="A801" s="203"/>
      <c r="B801" s="203"/>
      <c r="C801" s="203"/>
      <c r="D801" s="204"/>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c r="AC801" s="203"/>
      <c r="AD801" s="203"/>
      <c r="AE801" s="203"/>
      <c r="AF801" s="203"/>
      <c r="AG801" s="203"/>
      <c r="AH801" s="203"/>
      <c r="AI801" s="203"/>
      <c r="AJ801" s="203"/>
      <c r="AK801" s="203"/>
      <c r="AL801" s="203"/>
      <c r="AM801" s="203"/>
      <c r="AN801" s="203"/>
      <c r="AO801" s="203"/>
      <c r="AP801" s="203"/>
      <c r="AQ801" s="203"/>
    </row>
    <row r="802" spans="1:43" ht="15.75" customHeight="1" x14ac:dyDescent="0.25">
      <c r="A802" s="203"/>
      <c r="B802" s="203"/>
      <c r="C802" s="203"/>
      <c r="D802" s="204"/>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c r="AC802" s="203"/>
      <c r="AD802" s="203"/>
      <c r="AE802" s="203"/>
      <c r="AF802" s="203"/>
      <c r="AG802" s="203"/>
      <c r="AH802" s="203"/>
      <c r="AI802" s="203"/>
      <c r="AJ802" s="203"/>
      <c r="AK802" s="203"/>
      <c r="AL802" s="203"/>
      <c r="AM802" s="203"/>
      <c r="AN802" s="203"/>
      <c r="AO802" s="203"/>
      <c r="AP802" s="203"/>
      <c r="AQ802" s="203"/>
    </row>
    <row r="803" spans="1:43" ht="15.75" customHeight="1" x14ac:dyDescent="0.25">
      <c r="A803" s="203"/>
      <c r="B803" s="203"/>
      <c r="C803" s="203"/>
      <c r="D803" s="204"/>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c r="AC803" s="203"/>
      <c r="AD803" s="203"/>
      <c r="AE803" s="203"/>
      <c r="AF803" s="203"/>
      <c r="AG803" s="203"/>
      <c r="AH803" s="203"/>
      <c r="AI803" s="203"/>
      <c r="AJ803" s="203"/>
      <c r="AK803" s="203"/>
      <c r="AL803" s="203"/>
      <c r="AM803" s="203"/>
      <c r="AN803" s="203"/>
      <c r="AO803" s="203"/>
      <c r="AP803" s="203"/>
      <c r="AQ803" s="203"/>
    </row>
    <row r="804" spans="1:43" ht="15.75" customHeight="1" x14ac:dyDescent="0.25">
      <c r="A804" s="203"/>
      <c r="B804" s="203"/>
      <c r="C804" s="203"/>
      <c r="D804" s="204"/>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c r="AC804" s="203"/>
      <c r="AD804" s="203"/>
      <c r="AE804" s="203"/>
      <c r="AF804" s="203"/>
      <c r="AG804" s="203"/>
      <c r="AH804" s="203"/>
      <c r="AI804" s="203"/>
      <c r="AJ804" s="203"/>
      <c r="AK804" s="203"/>
      <c r="AL804" s="203"/>
      <c r="AM804" s="203"/>
      <c r="AN804" s="203"/>
      <c r="AO804" s="203"/>
      <c r="AP804" s="203"/>
      <c r="AQ804" s="203"/>
    </row>
    <row r="805" spans="1:43" ht="15.75" customHeight="1" x14ac:dyDescent="0.25">
      <c r="A805" s="203"/>
      <c r="B805" s="203"/>
      <c r="C805" s="203"/>
      <c r="D805" s="204"/>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c r="AC805" s="203"/>
      <c r="AD805" s="203"/>
      <c r="AE805" s="203"/>
      <c r="AF805" s="203"/>
      <c r="AG805" s="203"/>
      <c r="AH805" s="203"/>
      <c r="AI805" s="203"/>
      <c r="AJ805" s="203"/>
      <c r="AK805" s="203"/>
      <c r="AL805" s="203"/>
      <c r="AM805" s="203"/>
      <c r="AN805" s="203"/>
      <c r="AO805" s="203"/>
      <c r="AP805" s="203"/>
      <c r="AQ805" s="203"/>
    </row>
    <row r="806" spans="1:43" ht="15.75" customHeight="1" x14ac:dyDescent="0.25">
      <c r="A806" s="203"/>
      <c r="B806" s="203"/>
      <c r="C806" s="203"/>
      <c r="D806" s="204"/>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c r="AC806" s="203"/>
      <c r="AD806" s="203"/>
      <c r="AE806" s="203"/>
      <c r="AF806" s="203"/>
      <c r="AG806" s="203"/>
      <c r="AH806" s="203"/>
      <c r="AI806" s="203"/>
      <c r="AJ806" s="203"/>
      <c r="AK806" s="203"/>
      <c r="AL806" s="203"/>
      <c r="AM806" s="203"/>
      <c r="AN806" s="203"/>
      <c r="AO806" s="203"/>
      <c r="AP806" s="203"/>
      <c r="AQ806" s="203"/>
    </row>
    <row r="807" spans="1:43" ht="15.75" customHeight="1" x14ac:dyDescent="0.25">
      <c r="A807" s="203"/>
      <c r="B807" s="203"/>
      <c r="C807" s="203"/>
      <c r="D807" s="204"/>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c r="AC807" s="203"/>
      <c r="AD807" s="203"/>
      <c r="AE807" s="203"/>
      <c r="AF807" s="203"/>
      <c r="AG807" s="203"/>
      <c r="AH807" s="203"/>
      <c r="AI807" s="203"/>
      <c r="AJ807" s="203"/>
      <c r="AK807" s="203"/>
      <c r="AL807" s="203"/>
      <c r="AM807" s="203"/>
      <c r="AN807" s="203"/>
      <c r="AO807" s="203"/>
      <c r="AP807" s="203"/>
      <c r="AQ807" s="203"/>
    </row>
    <row r="808" spans="1:43" ht="15.75" customHeight="1" x14ac:dyDescent="0.25">
      <c r="A808" s="203"/>
      <c r="B808" s="203"/>
      <c r="C808" s="203"/>
      <c r="D808" s="204"/>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c r="AC808" s="203"/>
      <c r="AD808" s="203"/>
      <c r="AE808" s="203"/>
      <c r="AF808" s="203"/>
      <c r="AG808" s="203"/>
      <c r="AH808" s="203"/>
      <c r="AI808" s="203"/>
      <c r="AJ808" s="203"/>
      <c r="AK808" s="203"/>
      <c r="AL808" s="203"/>
      <c r="AM808" s="203"/>
      <c r="AN808" s="203"/>
      <c r="AO808" s="203"/>
      <c r="AP808" s="203"/>
      <c r="AQ808" s="203"/>
    </row>
    <row r="809" spans="1:43" ht="15.75" customHeight="1" x14ac:dyDescent="0.25">
      <c r="A809" s="203"/>
      <c r="B809" s="203"/>
      <c r="C809" s="203"/>
      <c r="D809" s="204"/>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c r="AC809" s="203"/>
      <c r="AD809" s="203"/>
      <c r="AE809" s="203"/>
      <c r="AF809" s="203"/>
      <c r="AG809" s="203"/>
      <c r="AH809" s="203"/>
      <c r="AI809" s="203"/>
      <c r="AJ809" s="203"/>
      <c r="AK809" s="203"/>
      <c r="AL809" s="203"/>
      <c r="AM809" s="203"/>
      <c r="AN809" s="203"/>
      <c r="AO809" s="203"/>
      <c r="AP809" s="203"/>
      <c r="AQ809" s="203"/>
    </row>
    <row r="810" spans="1:43" ht="15.75" customHeight="1" x14ac:dyDescent="0.25">
      <c r="A810" s="203"/>
      <c r="B810" s="203"/>
      <c r="C810" s="203"/>
      <c r="D810" s="204"/>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c r="AC810" s="203"/>
      <c r="AD810" s="203"/>
      <c r="AE810" s="203"/>
      <c r="AF810" s="203"/>
      <c r="AG810" s="203"/>
      <c r="AH810" s="203"/>
      <c r="AI810" s="203"/>
      <c r="AJ810" s="203"/>
      <c r="AK810" s="203"/>
      <c r="AL810" s="203"/>
      <c r="AM810" s="203"/>
      <c r="AN810" s="203"/>
      <c r="AO810" s="203"/>
      <c r="AP810" s="203"/>
      <c r="AQ810" s="203"/>
    </row>
    <row r="811" spans="1:43" ht="15.75" customHeight="1" x14ac:dyDescent="0.25">
      <c r="A811" s="203"/>
      <c r="B811" s="203"/>
      <c r="C811" s="203"/>
      <c r="D811" s="204"/>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c r="AC811" s="203"/>
      <c r="AD811" s="203"/>
      <c r="AE811" s="203"/>
      <c r="AF811" s="203"/>
      <c r="AG811" s="203"/>
      <c r="AH811" s="203"/>
      <c r="AI811" s="203"/>
      <c r="AJ811" s="203"/>
      <c r="AK811" s="203"/>
      <c r="AL811" s="203"/>
      <c r="AM811" s="203"/>
      <c r="AN811" s="203"/>
      <c r="AO811" s="203"/>
      <c r="AP811" s="203"/>
      <c r="AQ811" s="203"/>
    </row>
    <row r="812" spans="1:43" ht="15.75" customHeight="1" x14ac:dyDescent="0.25">
      <c r="A812" s="203"/>
      <c r="B812" s="203"/>
      <c r="C812" s="203"/>
      <c r="D812" s="204"/>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c r="AC812" s="203"/>
      <c r="AD812" s="203"/>
      <c r="AE812" s="203"/>
      <c r="AF812" s="203"/>
      <c r="AG812" s="203"/>
      <c r="AH812" s="203"/>
      <c r="AI812" s="203"/>
      <c r="AJ812" s="203"/>
      <c r="AK812" s="203"/>
      <c r="AL812" s="203"/>
      <c r="AM812" s="203"/>
      <c r="AN812" s="203"/>
      <c r="AO812" s="203"/>
      <c r="AP812" s="203"/>
      <c r="AQ812" s="203"/>
    </row>
    <row r="813" spans="1:43" ht="15.75" customHeight="1" x14ac:dyDescent="0.25">
      <c r="A813" s="203"/>
      <c r="B813" s="203"/>
      <c r="C813" s="203"/>
      <c r="D813" s="204"/>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c r="AC813" s="203"/>
      <c r="AD813" s="203"/>
      <c r="AE813" s="203"/>
      <c r="AF813" s="203"/>
      <c r="AG813" s="203"/>
      <c r="AH813" s="203"/>
      <c r="AI813" s="203"/>
      <c r="AJ813" s="203"/>
      <c r="AK813" s="203"/>
      <c r="AL813" s="203"/>
      <c r="AM813" s="203"/>
      <c r="AN813" s="203"/>
      <c r="AO813" s="203"/>
      <c r="AP813" s="203"/>
      <c r="AQ813" s="203"/>
    </row>
    <row r="814" spans="1:43" ht="15.75" customHeight="1" x14ac:dyDescent="0.25">
      <c r="A814" s="203"/>
      <c r="B814" s="203"/>
      <c r="C814" s="203"/>
      <c r="D814" s="204"/>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c r="AC814" s="203"/>
      <c r="AD814" s="203"/>
      <c r="AE814" s="203"/>
      <c r="AF814" s="203"/>
      <c r="AG814" s="203"/>
      <c r="AH814" s="203"/>
      <c r="AI814" s="203"/>
      <c r="AJ814" s="203"/>
      <c r="AK814" s="203"/>
      <c r="AL814" s="203"/>
      <c r="AM814" s="203"/>
      <c r="AN814" s="203"/>
      <c r="AO814" s="203"/>
      <c r="AP814" s="203"/>
      <c r="AQ814" s="203"/>
    </row>
    <row r="815" spans="1:43" ht="15.75" customHeight="1" x14ac:dyDescent="0.25">
      <c r="A815" s="203"/>
      <c r="B815" s="203"/>
      <c r="C815" s="203"/>
      <c r="D815" s="204"/>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c r="AC815" s="203"/>
      <c r="AD815" s="203"/>
      <c r="AE815" s="203"/>
      <c r="AF815" s="203"/>
      <c r="AG815" s="203"/>
      <c r="AH815" s="203"/>
      <c r="AI815" s="203"/>
      <c r="AJ815" s="203"/>
      <c r="AK815" s="203"/>
      <c r="AL815" s="203"/>
      <c r="AM815" s="203"/>
      <c r="AN815" s="203"/>
      <c r="AO815" s="203"/>
      <c r="AP815" s="203"/>
      <c r="AQ815" s="203"/>
    </row>
    <row r="816" spans="1:43" ht="15.75" customHeight="1" x14ac:dyDescent="0.25">
      <c r="A816" s="203"/>
      <c r="B816" s="203"/>
      <c r="C816" s="203"/>
      <c r="D816" s="204"/>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c r="AC816" s="203"/>
      <c r="AD816" s="203"/>
      <c r="AE816" s="203"/>
      <c r="AF816" s="203"/>
      <c r="AG816" s="203"/>
      <c r="AH816" s="203"/>
      <c r="AI816" s="203"/>
      <c r="AJ816" s="203"/>
      <c r="AK816" s="203"/>
      <c r="AL816" s="203"/>
      <c r="AM816" s="203"/>
      <c r="AN816" s="203"/>
      <c r="AO816" s="203"/>
      <c r="AP816" s="203"/>
      <c r="AQ816" s="203"/>
    </row>
    <row r="817" spans="1:43" ht="15.75" customHeight="1" x14ac:dyDescent="0.25">
      <c r="A817" s="203"/>
      <c r="B817" s="203"/>
      <c r="C817" s="203"/>
      <c r="D817" s="204"/>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c r="AC817" s="203"/>
      <c r="AD817" s="203"/>
      <c r="AE817" s="203"/>
      <c r="AF817" s="203"/>
      <c r="AG817" s="203"/>
      <c r="AH817" s="203"/>
      <c r="AI817" s="203"/>
      <c r="AJ817" s="203"/>
      <c r="AK817" s="203"/>
      <c r="AL817" s="203"/>
      <c r="AM817" s="203"/>
      <c r="AN817" s="203"/>
      <c r="AO817" s="203"/>
      <c r="AP817" s="203"/>
      <c r="AQ817" s="203"/>
    </row>
    <row r="818" spans="1:43" ht="15.75" customHeight="1" x14ac:dyDescent="0.25">
      <c r="A818" s="203"/>
      <c r="B818" s="203"/>
      <c r="C818" s="203"/>
      <c r="D818" s="204"/>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03"/>
      <c r="AF818" s="203"/>
      <c r="AG818" s="203"/>
      <c r="AH818" s="203"/>
      <c r="AI818" s="203"/>
      <c r="AJ818" s="203"/>
      <c r="AK818" s="203"/>
      <c r="AL818" s="203"/>
      <c r="AM818" s="203"/>
      <c r="AN818" s="203"/>
      <c r="AO818" s="203"/>
      <c r="AP818" s="203"/>
      <c r="AQ818" s="203"/>
    </row>
    <row r="819" spans="1:43" ht="15.75" customHeight="1" x14ac:dyDescent="0.25">
      <c r="A819" s="203"/>
      <c r="B819" s="203"/>
      <c r="C819" s="203"/>
      <c r="D819" s="204"/>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c r="AC819" s="203"/>
      <c r="AD819" s="203"/>
      <c r="AE819" s="203"/>
      <c r="AF819" s="203"/>
      <c r="AG819" s="203"/>
      <c r="AH819" s="203"/>
      <c r="AI819" s="203"/>
      <c r="AJ819" s="203"/>
      <c r="AK819" s="203"/>
      <c r="AL819" s="203"/>
      <c r="AM819" s="203"/>
      <c r="AN819" s="203"/>
      <c r="AO819" s="203"/>
      <c r="AP819" s="203"/>
      <c r="AQ819" s="203"/>
    </row>
    <row r="820" spans="1:43" ht="15.75" customHeight="1" x14ac:dyDescent="0.25">
      <c r="A820" s="203"/>
      <c r="B820" s="203"/>
      <c r="C820" s="203"/>
      <c r="D820" s="204"/>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c r="AC820" s="203"/>
      <c r="AD820" s="203"/>
      <c r="AE820" s="203"/>
      <c r="AF820" s="203"/>
      <c r="AG820" s="203"/>
      <c r="AH820" s="203"/>
      <c r="AI820" s="203"/>
      <c r="AJ820" s="203"/>
      <c r="AK820" s="203"/>
      <c r="AL820" s="203"/>
      <c r="AM820" s="203"/>
      <c r="AN820" s="203"/>
      <c r="AO820" s="203"/>
      <c r="AP820" s="203"/>
      <c r="AQ820" s="203"/>
    </row>
    <row r="821" spans="1:43" ht="15.75" customHeight="1" x14ac:dyDescent="0.25">
      <c r="A821" s="203"/>
      <c r="B821" s="203"/>
      <c r="C821" s="203"/>
      <c r="D821" s="204"/>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c r="AC821" s="203"/>
      <c r="AD821" s="203"/>
      <c r="AE821" s="203"/>
      <c r="AF821" s="203"/>
      <c r="AG821" s="203"/>
      <c r="AH821" s="203"/>
      <c r="AI821" s="203"/>
      <c r="AJ821" s="203"/>
      <c r="AK821" s="203"/>
      <c r="AL821" s="203"/>
      <c r="AM821" s="203"/>
      <c r="AN821" s="203"/>
      <c r="AO821" s="203"/>
      <c r="AP821" s="203"/>
      <c r="AQ821" s="203"/>
    </row>
    <row r="822" spans="1:43" ht="15.75" customHeight="1" x14ac:dyDescent="0.25">
      <c r="A822" s="203"/>
      <c r="B822" s="203"/>
      <c r="C822" s="203"/>
      <c r="D822" s="204"/>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3"/>
      <c r="AK822" s="203"/>
      <c r="AL822" s="203"/>
      <c r="AM822" s="203"/>
      <c r="AN822" s="203"/>
      <c r="AO822" s="203"/>
      <c r="AP822" s="203"/>
      <c r="AQ822" s="203"/>
    </row>
    <row r="823" spans="1:43" ht="15.75" customHeight="1" x14ac:dyDescent="0.25">
      <c r="A823" s="203"/>
      <c r="B823" s="203"/>
      <c r="C823" s="203"/>
      <c r="D823" s="204"/>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03"/>
      <c r="AF823" s="203"/>
      <c r="AG823" s="203"/>
      <c r="AH823" s="203"/>
      <c r="AI823" s="203"/>
      <c r="AJ823" s="203"/>
      <c r="AK823" s="203"/>
      <c r="AL823" s="203"/>
      <c r="AM823" s="203"/>
      <c r="AN823" s="203"/>
      <c r="AO823" s="203"/>
      <c r="AP823" s="203"/>
      <c r="AQ823" s="203"/>
    </row>
    <row r="824" spans="1:43" ht="15.75" customHeight="1" x14ac:dyDescent="0.25">
      <c r="A824" s="203"/>
      <c r="B824" s="203"/>
      <c r="C824" s="203"/>
      <c r="D824" s="204"/>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c r="AC824" s="203"/>
      <c r="AD824" s="203"/>
      <c r="AE824" s="203"/>
      <c r="AF824" s="203"/>
      <c r="AG824" s="203"/>
      <c r="AH824" s="203"/>
      <c r="AI824" s="203"/>
      <c r="AJ824" s="203"/>
      <c r="AK824" s="203"/>
      <c r="AL824" s="203"/>
      <c r="AM824" s="203"/>
      <c r="AN824" s="203"/>
      <c r="AO824" s="203"/>
      <c r="AP824" s="203"/>
      <c r="AQ824" s="203"/>
    </row>
    <row r="825" spans="1:43" ht="15.75" customHeight="1" x14ac:dyDescent="0.25">
      <c r="A825" s="203"/>
      <c r="B825" s="203"/>
      <c r="C825" s="203"/>
      <c r="D825" s="204"/>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c r="AC825" s="203"/>
      <c r="AD825" s="203"/>
      <c r="AE825" s="203"/>
      <c r="AF825" s="203"/>
      <c r="AG825" s="203"/>
      <c r="AH825" s="203"/>
      <c r="AI825" s="203"/>
      <c r="AJ825" s="203"/>
      <c r="AK825" s="203"/>
      <c r="AL825" s="203"/>
      <c r="AM825" s="203"/>
      <c r="AN825" s="203"/>
      <c r="AO825" s="203"/>
      <c r="AP825" s="203"/>
      <c r="AQ825" s="203"/>
    </row>
    <row r="826" spans="1:43" ht="15.75" customHeight="1" x14ac:dyDescent="0.25">
      <c r="A826" s="203"/>
      <c r="B826" s="203"/>
      <c r="C826" s="203"/>
      <c r="D826" s="204"/>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c r="AC826" s="203"/>
      <c r="AD826" s="203"/>
      <c r="AE826" s="203"/>
      <c r="AF826" s="203"/>
      <c r="AG826" s="203"/>
      <c r="AH826" s="203"/>
      <c r="AI826" s="203"/>
      <c r="AJ826" s="203"/>
      <c r="AK826" s="203"/>
      <c r="AL826" s="203"/>
      <c r="AM826" s="203"/>
      <c r="AN826" s="203"/>
      <c r="AO826" s="203"/>
      <c r="AP826" s="203"/>
      <c r="AQ826" s="203"/>
    </row>
    <row r="827" spans="1:43" ht="15.75" customHeight="1" x14ac:dyDescent="0.25">
      <c r="A827" s="203"/>
      <c r="B827" s="203"/>
      <c r="C827" s="203"/>
      <c r="D827" s="204"/>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c r="AC827" s="203"/>
      <c r="AD827" s="203"/>
      <c r="AE827" s="203"/>
      <c r="AF827" s="203"/>
      <c r="AG827" s="203"/>
      <c r="AH827" s="203"/>
      <c r="AI827" s="203"/>
      <c r="AJ827" s="203"/>
      <c r="AK827" s="203"/>
      <c r="AL827" s="203"/>
      <c r="AM827" s="203"/>
      <c r="AN827" s="203"/>
      <c r="AO827" s="203"/>
      <c r="AP827" s="203"/>
      <c r="AQ827" s="203"/>
    </row>
    <row r="828" spans="1:43" ht="15.75" customHeight="1" x14ac:dyDescent="0.25">
      <c r="A828" s="203"/>
      <c r="B828" s="203"/>
      <c r="C828" s="203"/>
      <c r="D828" s="204"/>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c r="AC828" s="203"/>
      <c r="AD828" s="203"/>
      <c r="AE828" s="203"/>
      <c r="AF828" s="203"/>
      <c r="AG828" s="203"/>
      <c r="AH828" s="203"/>
      <c r="AI828" s="203"/>
      <c r="AJ828" s="203"/>
      <c r="AK828" s="203"/>
      <c r="AL828" s="203"/>
      <c r="AM828" s="203"/>
      <c r="AN828" s="203"/>
      <c r="AO828" s="203"/>
      <c r="AP828" s="203"/>
      <c r="AQ828" s="203"/>
    </row>
    <row r="829" spans="1:43" ht="15.75" customHeight="1" x14ac:dyDescent="0.25">
      <c r="A829" s="203"/>
      <c r="B829" s="203"/>
      <c r="C829" s="203"/>
      <c r="D829" s="204"/>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c r="AK829" s="203"/>
      <c r="AL829" s="203"/>
      <c r="AM829" s="203"/>
      <c r="AN829" s="203"/>
      <c r="AO829" s="203"/>
      <c r="AP829" s="203"/>
      <c r="AQ829" s="203"/>
    </row>
    <row r="830" spans="1:43" ht="15.75" customHeight="1" x14ac:dyDescent="0.25">
      <c r="A830" s="203"/>
      <c r="B830" s="203"/>
      <c r="C830" s="203"/>
      <c r="D830" s="204"/>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c r="AK830" s="203"/>
      <c r="AL830" s="203"/>
      <c r="AM830" s="203"/>
      <c r="AN830" s="203"/>
      <c r="AO830" s="203"/>
      <c r="AP830" s="203"/>
      <c r="AQ830" s="203"/>
    </row>
    <row r="831" spans="1:43" ht="15.75" customHeight="1" x14ac:dyDescent="0.25">
      <c r="A831" s="203"/>
      <c r="B831" s="203"/>
      <c r="C831" s="203"/>
      <c r="D831" s="204"/>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c r="AC831" s="203"/>
      <c r="AD831" s="203"/>
      <c r="AE831" s="203"/>
      <c r="AF831" s="203"/>
      <c r="AG831" s="203"/>
      <c r="AH831" s="203"/>
      <c r="AI831" s="203"/>
      <c r="AJ831" s="203"/>
      <c r="AK831" s="203"/>
      <c r="AL831" s="203"/>
      <c r="AM831" s="203"/>
      <c r="AN831" s="203"/>
      <c r="AO831" s="203"/>
      <c r="AP831" s="203"/>
      <c r="AQ831" s="203"/>
    </row>
    <row r="832" spans="1:43" ht="15.75" customHeight="1" x14ac:dyDescent="0.25">
      <c r="A832" s="203"/>
      <c r="B832" s="203"/>
      <c r="C832" s="203"/>
      <c r="D832" s="204"/>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c r="AC832" s="203"/>
      <c r="AD832" s="203"/>
      <c r="AE832" s="203"/>
      <c r="AF832" s="203"/>
      <c r="AG832" s="203"/>
      <c r="AH832" s="203"/>
      <c r="AI832" s="203"/>
      <c r="AJ832" s="203"/>
      <c r="AK832" s="203"/>
      <c r="AL832" s="203"/>
      <c r="AM832" s="203"/>
      <c r="AN832" s="203"/>
      <c r="AO832" s="203"/>
      <c r="AP832" s="203"/>
      <c r="AQ832" s="203"/>
    </row>
    <row r="833" spans="1:43" ht="15.75" customHeight="1" x14ac:dyDescent="0.25">
      <c r="A833" s="203"/>
      <c r="B833" s="203"/>
      <c r="C833" s="203"/>
      <c r="D833" s="204"/>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c r="AC833" s="203"/>
      <c r="AD833" s="203"/>
      <c r="AE833" s="203"/>
      <c r="AF833" s="203"/>
      <c r="AG833" s="203"/>
      <c r="AH833" s="203"/>
      <c r="AI833" s="203"/>
      <c r="AJ833" s="203"/>
      <c r="AK833" s="203"/>
      <c r="AL833" s="203"/>
      <c r="AM833" s="203"/>
      <c r="AN833" s="203"/>
      <c r="AO833" s="203"/>
      <c r="AP833" s="203"/>
      <c r="AQ833" s="203"/>
    </row>
    <row r="834" spans="1:43" ht="15.75" customHeight="1" x14ac:dyDescent="0.25">
      <c r="A834" s="203"/>
      <c r="B834" s="203"/>
      <c r="C834" s="203"/>
      <c r="D834" s="204"/>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c r="AC834" s="203"/>
      <c r="AD834" s="203"/>
      <c r="AE834" s="203"/>
      <c r="AF834" s="203"/>
      <c r="AG834" s="203"/>
      <c r="AH834" s="203"/>
      <c r="AI834" s="203"/>
      <c r="AJ834" s="203"/>
      <c r="AK834" s="203"/>
      <c r="AL834" s="203"/>
      <c r="AM834" s="203"/>
      <c r="AN834" s="203"/>
      <c r="AO834" s="203"/>
      <c r="AP834" s="203"/>
      <c r="AQ834" s="203"/>
    </row>
    <row r="835" spans="1:43" ht="15.75" customHeight="1" x14ac:dyDescent="0.25">
      <c r="A835" s="203"/>
      <c r="B835" s="203"/>
      <c r="C835" s="203"/>
      <c r="D835" s="204"/>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c r="AC835" s="203"/>
      <c r="AD835" s="203"/>
      <c r="AE835" s="203"/>
      <c r="AF835" s="203"/>
      <c r="AG835" s="203"/>
      <c r="AH835" s="203"/>
      <c r="AI835" s="203"/>
      <c r="AJ835" s="203"/>
      <c r="AK835" s="203"/>
      <c r="AL835" s="203"/>
      <c r="AM835" s="203"/>
      <c r="AN835" s="203"/>
      <c r="AO835" s="203"/>
      <c r="AP835" s="203"/>
      <c r="AQ835" s="203"/>
    </row>
    <row r="836" spans="1:43" ht="15.75" customHeight="1" x14ac:dyDescent="0.25">
      <c r="A836" s="203"/>
      <c r="B836" s="203"/>
      <c r="C836" s="203"/>
      <c r="D836" s="204"/>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c r="AC836" s="203"/>
      <c r="AD836" s="203"/>
      <c r="AE836" s="203"/>
      <c r="AF836" s="203"/>
      <c r="AG836" s="203"/>
      <c r="AH836" s="203"/>
      <c r="AI836" s="203"/>
      <c r="AJ836" s="203"/>
      <c r="AK836" s="203"/>
      <c r="AL836" s="203"/>
      <c r="AM836" s="203"/>
      <c r="AN836" s="203"/>
      <c r="AO836" s="203"/>
      <c r="AP836" s="203"/>
      <c r="AQ836" s="203"/>
    </row>
    <row r="837" spans="1:43" ht="15.75" customHeight="1" x14ac:dyDescent="0.25">
      <c r="A837" s="203"/>
      <c r="B837" s="203"/>
      <c r="C837" s="203"/>
      <c r="D837" s="204"/>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c r="AC837" s="203"/>
      <c r="AD837" s="203"/>
      <c r="AE837" s="203"/>
      <c r="AF837" s="203"/>
      <c r="AG837" s="203"/>
      <c r="AH837" s="203"/>
      <c r="AI837" s="203"/>
      <c r="AJ837" s="203"/>
      <c r="AK837" s="203"/>
      <c r="AL837" s="203"/>
      <c r="AM837" s="203"/>
      <c r="AN837" s="203"/>
      <c r="AO837" s="203"/>
      <c r="AP837" s="203"/>
      <c r="AQ837" s="203"/>
    </row>
    <row r="838" spans="1:43" ht="15.75" customHeight="1" x14ac:dyDescent="0.25">
      <c r="A838" s="203"/>
      <c r="B838" s="203"/>
      <c r="C838" s="203"/>
      <c r="D838" s="204"/>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c r="AC838" s="203"/>
      <c r="AD838" s="203"/>
      <c r="AE838" s="203"/>
      <c r="AF838" s="203"/>
      <c r="AG838" s="203"/>
      <c r="AH838" s="203"/>
      <c r="AI838" s="203"/>
      <c r="AJ838" s="203"/>
      <c r="AK838" s="203"/>
      <c r="AL838" s="203"/>
      <c r="AM838" s="203"/>
      <c r="AN838" s="203"/>
      <c r="AO838" s="203"/>
      <c r="AP838" s="203"/>
      <c r="AQ838" s="203"/>
    </row>
    <row r="839" spans="1:43" ht="15.75" customHeight="1" x14ac:dyDescent="0.25">
      <c r="A839" s="203"/>
      <c r="B839" s="203"/>
      <c r="C839" s="203"/>
      <c r="D839" s="204"/>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c r="AN839" s="203"/>
      <c r="AO839" s="203"/>
      <c r="AP839" s="203"/>
      <c r="AQ839" s="203"/>
    </row>
    <row r="840" spans="1:43" ht="15.75" customHeight="1" x14ac:dyDescent="0.25">
      <c r="A840" s="203"/>
      <c r="B840" s="203"/>
      <c r="C840" s="203"/>
      <c r="D840" s="204"/>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c r="AC840" s="203"/>
      <c r="AD840" s="203"/>
      <c r="AE840" s="203"/>
      <c r="AF840" s="203"/>
      <c r="AG840" s="203"/>
      <c r="AH840" s="203"/>
      <c r="AI840" s="203"/>
      <c r="AJ840" s="203"/>
      <c r="AK840" s="203"/>
      <c r="AL840" s="203"/>
      <c r="AM840" s="203"/>
      <c r="AN840" s="203"/>
      <c r="AO840" s="203"/>
      <c r="AP840" s="203"/>
      <c r="AQ840" s="203"/>
    </row>
    <row r="841" spans="1:43" ht="15.75" customHeight="1" x14ac:dyDescent="0.25">
      <c r="A841" s="203"/>
      <c r="B841" s="203"/>
      <c r="C841" s="203"/>
      <c r="D841" s="204"/>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c r="AC841" s="203"/>
      <c r="AD841" s="203"/>
      <c r="AE841" s="203"/>
      <c r="AF841" s="203"/>
      <c r="AG841" s="203"/>
      <c r="AH841" s="203"/>
      <c r="AI841" s="203"/>
      <c r="AJ841" s="203"/>
      <c r="AK841" s="203"/>
      <c r="AL841" s="203"/>
      <c r="AM841" s="203"/>
      <c r="AN841" s="203"/>
      <c r="AO841" s="203"/>
      <c r="AP841" s="203"/>
      <c r="AQ841" s="203"/>
    </row>
    <row r="842" spans="1:43" ht="15.75" customHeight="1" x14ac:dyDescent="0.25">
      <c r="A842" s="203"/>
      <c r="B842" s="203"/>
      <c r="C842" s="203"/>
      <c r="D842" s="204"/>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c r="AC842" s="203"/>
      <c r="AD842" s="203"/>
      <c r="AE842" s="203"/>
      <c r="AF842" s="203"/>
      <c r="AG842" s="203"/>
      <c r="AH842" s="203"/>
      <c r="AI842" s="203"/>
      <c r="AJ842" s="203"/>
      <c r="AK842" s="203"/>
      <c r="AL842" s="203"/>
      <c r="AM842" s="203"/>
      <c r="AN842" s="203"/>
      <c r="AO842" s="203"/>
      <c r="AP842" s="203"/>
      <c r="AQ842" s="203"/>
    </row>
    <row r="843" spans="1:43" ht="15.75" customHeight="1" x14ac:dyDescent="0.25">
      <c r="A843" s="203"/>
      <c r="B843" s="203"/>
      <c r="C843" s="203"/>
      <c r="D843" s="204"/>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c r="AC843" s="203"/>
      <c r="AD843" s="203"/>
      <c r="AE843" s="203"/>
      <c r="AF843" s="203"/>
      <c r="AG843" s="203"/>
      <c r="AH843" s="203"/>
      <c r="AI843" s="203"/>
      <c r="AJ843" s="203"/>
      <c r="AK843" s="203"/>
      <c r="AL843" s="203"/>
      <c r="AM843" s="203"/>
      <c r="AN843" s="203"/>
      <c r="AO843" s="203"/>
      <c r="AP843" s="203"/>
      <c r="AQ843" s="203"/>
    </row>
    <row r="844" spans="1:43" ht="15.75" customHeight="1" x14ac:dyDescent="0.25">
      <c r="A844" s="203"/>
      <c r="B844" s="203"/>
      <c r="C844" s="203"/>
      <c r="D844" s="204"/>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c r="AC844" s="203"/>
      <c r="AD844" s="203"/>
      <c r="AE844" s="203"/>
      <c r="AF844" s="203"/>
      <c r="AG844" s="203"/>
      <c r="AH844" s="203"/>
      <c r="AI844" s="203"/>
      <c r="AJ844" s="203"/>
      <c r="AK844" s="203"/>
      <c r="AL844" s="203"/>
      <c r="AM844" s="203"/>
      <c r="AN844" s="203"/>
      <c r="AO844" s="203"/>
      <c r="AP844" s="203"/>
      <c r="AQ844" s="203"/>
    </row>
    <row r="845" spans="1:43" ht="15.75" customHeight="1" x14ac:dyDescent="0.25">
      <c r="A845" s="203"/>
      <c r="B845" s="203"/>
      <c r="C845" s="203"/>
      <c r="D845" s="204"/>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c r="AK845" s="203"/>
      <c r="AL845" s="203"/>
      <c r="AM845" s="203"/>
      <c r="AN845" s="203"/>
      <c r="AO845" s="203"/>
      <c r="AP845" s="203"/>
      <c r="AQ845" s="203"/>
    </row>
    <row r="846" spans="1:43" ht="15.75" customHeight="1" x14ac:dyDescent="0.25">
      <c r="A846" s="203"/>
      <c r="B846" s="203"/>
      <c r="C846" s="203"/>
      <c r="D846" s="204"/>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c r="AC846" s="203"/>
      <c r="AD846" s="203"/>
      <c r="AE846" s="203"/>
      <c r="AF846" s="203"/>
      <c r="AG846" s="203"/>
      <c r="AH846" s="203"/>
      <c r="AI846" s="203"/>
      <c r="AJ846" s="203"/>
      <c r="AK846" s="203"/>
      <c r="AL846" s="203"/>
      <c r="AM846" s="203"/>
      <c r="AN846" s="203"/>
      <c r="AO846" s="203"/>
      <c r="AP846" s="203"/>
      <c r="AQ846" s="203"/>
    </row>
    <row r="847" spans="1:43" ht="15.75" customHeight="1" x14ac:dyDescent="0.25">
      <c r="A847" s="203"/>
      <c r="B847" s="203"/>
      <c r="C847" s="203"/>
      <c r="D847" s="204"/>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c r="AC847" s="203"/>
      <c r="AD847" s="203"/>
      <c r="AE847" s="203"/>
      <c r="AF847" s="203"/>
      <c r="AG847" s="203"/>
      <c r="AH847" s="203"/>
      <c r="AI847" s="203"/>
      <c r="AJ847" s="203"/>
      <c r="AK847" s="203"/>
      <c r="AL847" s="203"/>
      <c r="AM847" s="203"/>
      <c r="AN847" s="203"/>
      <c r="AO847" s="203"/>
      <c r="AP847" s="203"/>
      <c r="AQ847" s="203"/>
    </row>
    <row r="848" spans="1:43" ht="15.75" customHeight="1" x14ac:dyDescent="0.25">
      <c r="A848" s="203"/>
      <c r="B848" s="203"/>
      <c r="C848" s="203"/>
      <c r="D848" s="204"/>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c r="AC848" s="203"/>
      <c r="AD848" s="203"/>
      <c r="AE848" s="203"/>
      <c r="AF848" s="203"/>
      <c r="AG848" s="203"/>
      <c r="AH848" s="203"/>
      <c r="AI848" s="203"/>
      <c r="AJ848" s="203"/>
      <c r="AK848" s="203"/>
      <c r="AL848" s="203"/>
      <c r="AM848" s="203"/>
      <c r="AN848" s="203"/>
      <c r="AO848" s="203"/>
      <c r="AP848" s="203"/>
      <c r="AQ848" s="203"/>
    </row>
    <row r="849" spans="1:43" ht="15.75" customHeight="1" x14ac:dyDescent="0.25">
      <c r="A849" s="203"/>
      <c r="B849" s="203"/>
      <c r="C849" s="203"/>
      <c r="D849" s="204"/>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c r="AC849" s="203"/>
      <c r="AD849" s="203"/>
      <c r="AE849" s="203"/>
      <c r="AF849" s="203"/>
      <c r="AG849" s="203"/>
      <c r="AH849" s="203"/>
      <c r="AI849" s="203"/>
      <c r="AJ849" s="203"/>
      <c r="AK849" s="203"/>
      <c r="AL849" s="203"/>
      <c r="AM849" s="203"/>
      <c r="AN849" s="203"/>
      <c r="AO849" s="203"/>
      <c r="AP849" s="203"/>
      <c r="AQ849" s="203"/>
    </row>
    <row r="850" spans="1:43" ht="15.75" customHeight="1" x14ac:dyDescent="0.25">
      <c r="A850" s="203"/>
      <c r="B850" s="203"/>
      <c r="C850" s="203"/>
      <c r="D850" s="204"/>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c r="AC850" s="203"/>
      <c r="AD850" s="203"/>
      <c r="AE850" s="203"/>
      <c r="AF850" s="203"/>
      <c r="AG850" s="203"/>
      <c r="AH850" s="203"/>
      <c r="AI850" s="203"/>
      <c r="AJ850" s="203"/>
      <c r="AK850" s="203"/>
      <c r="AL850" s="203"/>
      <c r="AM850" s="203"/>
      <c r="AN850" s="203"/>
      <c r="AO850" s="203"/>
      <c r="AP850" s="203"/>
      <c r="AQ850" s="203"/>
    </row>
    <row r="851" spans="1:43" ht="15.75" customHeight="1" x14ac:dyDescent="0.25">
      <c r="A851" s="203"/>
      <c r="B851" s="203"/>
      <c r="C851" s="203"/>
      <c r="D851" s="204"/>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c r="AC851" s="203"/>
      <c r="AD851" s="203"/>
      <c r="AE851" s="203"/>
      <c r="AF851" s="203"/>
      <c r="AG851" s="203"/>
      <c r="AH851" s="203"/>
      <c r="AI851" s="203"/>
      <c r="AJ851" s="203"/>
      <c r="AK851" s="203"/>
      <c r="AL851" s="203"/>
      <c r="AM851" s="203"/>
      <c r="AN851" s="203"/>
      <c r="AO851" s="203"/>
      <c r="AP851" s="203"/>
      <c r="AQ851" s="203"/>
    </row>
    <row r="852" spans="1:43" ht="15.75" customHeight="1" x14ac:dyDescent="0.25">
      <c r="A852" s="203"/>
      <c r="B852" s="203"/>
      <c r="C852" s="203"/>
      <c r="D852" s="204"/>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c r="AC852" s="203"/>
      <c r="AD852" s="203"/>
      <c r="AE852" s="203"/>
      <c r="AF852" s="203"/>
      <c r="AG852" s="203"/>
      <c r="AH852" s="203"/>
      <c r="AI852" s="203"/>
      <c r="AJ852" s="203"/>
      <c r="AK852" s="203"/>
      <c r="AL852" s="203"/>
      <c r="AM852" s="203"/>
      <c r="AN852" s="203"/>
      <c r="AO852" s="203"/>
      <c r="AP852" s="203"/>
      <c r="AQ852" s="203"/>
    </row>
    <row r="853" spans="1:43" ht="15.75" customHeight="1" x14ac:dyDescent="0.25">
      <c r="A853" s="203"/>
      <c r="B853" s="203"/>
      <c r="C853" s="203"/>
      <c r="D853" s="204"/>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03"/>
      <c r="AF853" s="203"/>
      <c r="AG853" s="203"/>
      <c r="AH853" s="203"/>
      <c r="AI853" s="203"/>
      <c r="AJ853" s="203"/>
      <c r="AK853" s="203"/>
      <c r="AL853" s="203"/>
      <c r="AM853" s="203"/>
      <c r="AN853" s="203"/>
      <c r="AO853" s="203"/>
      <c r="AP853" s="203"/>
      <c r="AQ853" s="203"/>
    </row>
    <row r="854" spans="1:43" ht="15.75" customHeight="1" x14ac:dyDescent="0.25">
      <c r="A854" s="203"/>
      <c r="B854" s="203"/>
      <c r="C854" s="203"/>
      <c r="D854" s="204"/>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c r="AC854" s="203"/>
      <c r="AD854" s="203"/>
      <c r="AE854" s="203"/>
      <c r="AF854" s="203"/>
      <c r="AG854" s="203"/>
      <c r="AH854" s="203"/>
      <c r="AI854" s="203"/>
      <c r="AJ854" s="203"/>
      <c r="AK854" s="203"/>
      <c r="AL854" s="203"/>
      <c r="AM854" s="203"/>
      <c r="AN854" s="203"/>
      <c r="AO854" s="203"/>
      <c r="AP854" s="203"/>
      <c r="AQ854" s="203"/>
    </row>
    <row r="855" spans="1:43" ht="15.75" customHeight="1" x14ac:dyDescent="0.25">
      <c r="A855" s="203"/>
      <c r="B855" s="203"/>
      <c r="C855" s="203"/>
      <c r="D855" s="204"/>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c r="AC855" s="203"/>
      <c r="AD855" s="203"/>
      <c r="AE855" s="203"/>
      <c r="AF855" s="203"/>
      <c r="AG855" s="203"/>
      <c r="AH855" s="203"/>
      <c r="AI855" s="203"/>
      <c r="AJ855" s="203"/>
      <c r="AK855" s="203"/>
      <c r="AL855" s="203"/>
      <c r="AM855" s="203"/>
      <c r="AN855" s="203"/>
      <c r="AO855" s="203"/>
      <c r="AP855" s="203"/>
      <c r="AQ855" s="203"/>
    </row>
    <row r="856" spans="1:43" ht="15.75" customHeight="1" x14ac:dyDescent="0.25">
      <c r="A856" s="203"/>
      <c r="B856" s="203"/>
      <c r="C856" s="203"/>
      <c r="D856" s="204"/>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c r="AC856" s="203"/>
      <c r="AD856" s="203"/>
      <c r="AE856" s="203"/>
      <c r="AF856" s="203"/>
      <c r="AG856" s="203"/>
      <c r="AH856" s="203"/>
      <c r="AI856" s="203"/>
      <c r="AJ856" s="203"/>
      <c r="AK856" s="203"/>
      <c r="AL856" s="203"/>
      <c r="AM856" s="203"/>
      <c r="AN856" s="203"/>
      <c r="AO856" s="203"/>
      <c r="AP856" s="203"/>
      <c r="AQ856" s="203"/>
    </row>
    <row r="857" spans="1:43" ht="15.75" customHeight="1" x14ac:dyDescent="0.25">
      <c r="A857" s="203"/>
      <c r="B857" s="203"/>
      <c r="C857" s="203"/>
      <c r="D857" s="204"/>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c r="AC857" s="203"/>
      <c r="AD857" s="203"/>
      <c r="AE857" s="203"/>
      <c r="AF857" s="203"/>
      <c r="AG857" s="203"/>
      <c r="AH857" s="203"/>
      <c r="AI857" s="203"/>
      <c r="AJ857" s="203"/>
      <c r="AK857" s="203"/>
      <c r="AL857" s="203"/>
      <c r="AM857" s="203"/>
      <c r="AN857" s="203"/>
      <c r="AO857" s="203"/>
      <c r="AP857" s="203"/>
      <c r="AQ857" s="203"/>
    </row>
    <row r="858" spans="1:43" ht="15.75" customHeight="1" x14ac:dyDescent="0.25">
      <c r="A858" s="203"/>
      <c r="B858" s="203"/>
      <c r="C858" s="203"/>
      <c r="D858" s="204"/>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c r="AC858" s="203"/>
      <c r="AD858" s="203"/>
      <c r="AE858" s="203"/>
      <c r="AF858" s="203"/>
      <c r="AG858" s="203"/>
      <c r="AH858" s="203"/>
      <c r="AI858" s="203"/>
      <c r="AJ858" s="203"/>
      <c r="AK858" s="203"/>
      <c r="AL858" s="203"/>
      <c r="AM858" s="203"/>
      <c r="AN858" s="203"/>
      <c r="AO858" s="203"/>
      <c r="AP858" s="203"/>
      <c r="AQ858" s="203"/>
    </row>
    <row r="859" spans="1:43" ht="15.75" customHeight="1" x14ac:dyDescent="0.25">
      <c r="A859" s="203"/>
      <c r="B859" s="203"/>
      <c r="C859" s="203"/>
      <c r="D859" s="204"/>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c r="AC859" s="203"/>
      <c r="AD859" s="203"/>
      <c r="AE859" s="203"/>
      <c r="AF859" s="203"/>
      <c r="AG859" s="203"/>
      <c r="AH859" s="203"/>
      <c r="AI859" s="203"/>
      <c r="AJ859" s="203"/>
      <c r="AK859" s="203"/>
      <c r="AL859" s="203"/>
      <c r="AM859" s="203"/>
      <c r="AN859" s="203"/>
      <c r="AO859" s="203"/>
      <c r="AP859" s="203"/>
      <c r="AQ859" s="203"/>
    </row>
    <row r="860" spans="1:43" ht="15.75" customHeight="1" x14ac:dyDescent="0.25">
      <c r="A860" s="203"/>
      <c r="B860" s="203"/>
      <c r="C860" s="203"/>
      <c r="D860" s="204"/>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c r="AC860" s="203"/>
      <c r="AD860" s="203"/>
      <c r="AE860" s="203"/>
      <c r="AF860" s="203"/>
      <c r="AG860" s="203"/>
      <c r="AH860" s="203"/>
      <c r="AI860" s="203"/>
      <c r="AJ860" s="203"/>
      <c r="AK860" s="203"/>
      <c r="AL860" s="203"/>
      <c r="AM860" s="203"/>
      <c r="AN860" s="203"/>
      <c r="AO860" s="203"/>
      <c r="AP860" s="203"/>
      <c r="AQ860" s="203"/>
    </row>
    <row r="861" spans="1:43" ht="15.75" customHeight="1" x14ac:dyDescent="0.25">
      <c r="A861" s="203"/>
      <c r="B861" s="203"/>
      <c r="C861" s="203"/>
      <c r="D861" s="204"/>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c r="AC861" s="203"/>
      <c r="AD861" s="203"/>
      <c r="AE861" s="203"/>
      <c r="AF861" s="203"/>
      <c r="AG861" s="203"/>
      <c r="AH861" s="203"/>
      <c r="AI861" s="203"/>
      <c r="AJ861" s="203"/>
      <c r="AK861" s="203"/>
      <c r="AL861" s="203"/>
      <c r="AM861" s="203"/>
      <c r="AN861" s="203"/>
      <c r="AO861" s="203"/>
      <c r="AP861" s="203"/>
      <c r="AQ861" s="203"/>
    </row>
    <row r="862" spans="1:43" ht="15.75" customHeight="1" x14ac:dyDescent="0.25">
      <c r="A862" s="203"/>
      <c r="B862" s="203"/>
      <c r="C862" s="203"/>
      <c r="D862" s="204"/>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c r="AC862" s="203"/>
      <c r="AD862" s="203"/>
      <c r="AE862" s="203"/>
      <c r="AF862" s="203"/>
      <c r="AG862" s="203"/>
      <c r="AH862" s="203"/>
      <c r="AI862" s="203"/>
      <c r="AJ862" s="203"/>
      <c r="AK862" s="203"/>
      <c r="AL862" s="203"/>
      <c r="AM862" s="203"/>
      <c r="AN862" s="203"/>
      <c r="AO862" s="203"/>
      <c r="AP862" s="203"/>
      <c r="AQ862" s="203"/>
    </row>
    <row r="863" spans="1:43" ht="15.75" customHeight="1" x14ac:dyDescent="0.25">
      <c r="A863" s="203"/>
      <c r="B863" s="203"/>
      <c r="C863" s="203"/>
      <c r="D863" s="204"/>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c r="AC863" s="203"/>
      <c r="AD863" s="203"/>
      <c r="AE863" s="203"/>
      <c r="AF863" s="203"/>
      <c r="AG863" s="203"/>
      <c r="AH863" s="203"/>
      <c r="AI863" s="203"/>
      <c r="AJ863" s="203"/>
      <c r="AK863" s="203"/>
      <c r="AL863" s="203"/>
      <c r="AM863" s="203"/>
      <c r="AN863" s="203"/>
      <c r="AO863" s="203"/>
      <c r="AP863" s="203"/>
      <c r="AQ863" s="203"/>
    </row>
    <row r="864" spans="1:43" ht="15.75" customHeight="1" x14ac:dyDescent="0.25">
      <c r="A864" s="203"/>
      <c r="B864" s="203"/>
      <c r="C864" s="203"/>
      <c r="D864" s="204"/>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c r="AC864" s="203"/>
      <c r="AD864" s="203"/>
      <c r="AE864" s="203"/>
      <c r="AF864" s="203"/>
      <c r="AG864" s="203"/>
      <c r="AH864" s="203"/>
      <c r="AI864" s="203"/>
      <c r="AJ864" s="203"/>
      <c r="AK864" s="203"/>
      <c r="AL864" s="203"/>
      <c r="AM864" s="203"/>
      <c r="AN864" s="203"/>
      <c r="AO864" s="203"/>
      <c r="AP864" s="203"/>
      <c r="AQ864" s="203"/>
    </row>
    <row r="865" spans="1:43" ht="15.75" customHeight="1" x14ac:dyDescent="0.25">
      <c r="A865" s="203"/>
      <c r="B865" s="203"/>
      <c r="C865" s="203"/>
      <c r="D865" s="204"/>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c r="AC865" s="203"/>
      <c r="AD865" s="203"/>
      <c r="AE865" s="203"/>
      <c r="AF865" s="203"/>
      <c r="AG865" s="203"/>
      <c r="AH865" s="203"/>
      <c r="AI865" s="203"/>
      <c r="AJ865" s="203"/>
      <c r="AK865" s="203"/>
      <c r="AL865" s="203"/>
      <c r="AM865" s="203"/>
      <c r="AN865" s="203"/>
      <c r="AO865" s="203"/>
      <c r="AP865" s="203"/>
      <c r="AQ865" s="203"/>
    </row>
    <row r="866" spans="1:43" ht="15.75" customHeight="1" x14ac:dyDescent="0.25">
      <c r="A866" s="203"/>
      <c r="B866" s="203"/>
      <c r="C866" s="203"/>
      <c r="D866" s="204"/>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c r="AC866" s="203"/>
      <c r="AD866" s="203"/>
      <c r="AE866" s="203"/>
      <c r="AF866" s="203"/>
      <c r="AG866" s="203"/>
      <c r="AH866" s="203"/>
      <c r="AI866" s="203"/>
      <c r="AJ866" s="203"/>
      <c r="AK866" s="203"/>
      <c r="AL866" s="203"/>
      <c r="AM866" s="203"/>
      <c r="AN866" s="203"/>
      <c r="AO866" s="203"/>
      <c r="AP866" s="203"/>
      <c r="AQ866" s="203"/>
    </row>
    <row r="867" spans="1:43" ht="15.75" customHeight="1" x14ac:dyDescent="0.25">
      <c r="A867" s="203"/>
      <c r="B867" s="203"/>
      <c r="C867" s="203"/>
      <c r="D867" s="204"/>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c r="AC867" s="203"/>
      <c r="AD867" s="203"/>
      <c r="AE867" s="203"/>
      <c r="AF867" s="203"/>
      <c r="AG867" s="203"/>
      <c r="AH867" s="203"/>
      <c r="AI867" s="203"/>
      <c r="AJ867" s="203"/>
      <c r="AK867" s="203"/>
      <c r="AL867" s="203"/>
      <c r="AM867" s="203"/>
      <c r="AN867" s="203"/>
      <c r="AO867" s="203"/>
      <c r="AP867" s="203"/>
      <c r="AQ867" s="203"/>
    </row>
    <row r="868" spans="1:43" ht="15.75" customHeight="1" x14ac:dyDescent="0.25">
      <c r="A868" s="203"/>
      <c r="B868" s="203"/>
      <c r="C868" s="203"/>
      <c r="D868" s="204"/>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c r="AC868" s="203"/>
      <c r="AD868" s="203"/>
      <c r="AE868" s="203"/>
      <c r="AF868" s="203"/>
      <c r="AG868" s="203"/>
      <c r="AH868" s="203"/>
      <c r="AI868" s="203"/>
      <c r="AJ868" s="203"/>
      <c r="AK868" s="203"/>
      <c r="AL868" s="203"/>
      <c r="AM868" s="203"/>
      <c r="AN868" s="203"/>
      <c r="AO868" s="203"/>
      <c r="AP868" s="203"/>
      <c r="AQ868" s="203"/>
    </row>
    <row r="869" spans="1:43" ht="15.75" customHeight="1" x14ac:dyDescent="0.25">
      <c r="A869" s="203"/>
      <c r="B869" s="203"/>
      <c r="C869" s="203"/>
      <c r="D869" s="204"/>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c r="AC869" s="203"/>
      <c r="AD869" s="203"/>
      <c r="AE869" s="203"/>
      <c r="AF869" s="203"/>
      <c r="AG869" s="203"/>
      <c r="AH869" s="203"/>
      <c r="AI869" s="203"/>
      <c r="AJ869" s="203"/>
      <c r="AK869" s="203"/>
      <c r="AL869" s="203"/>
      <c r="AM869" s="203"/>
      <c r="AN869" s="203"/>
      <c r="AO869" s="203"/>
      <c r="AP869" s="203"/>
      <c r="AQ869" s="203"/>
    </row>
    <row r="870" spans="1:43" ht="15.75" customHeight="1" x14ac:dyDescent="0.25">
      <c r="A870" s="203"/>
      <c r="B870" s="203"/>
      <c r="C870" s="203"/>
      <c r="D870" s="204"/>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c r="AC870" s="203"/>
      <c r="AD870" s="203"/>
      <c r="AE870" s="203"/>
      <c r="AF870" s="203"/>
      <c r="AG870" s="203"/>
      <c r="AH870" s="203"/>
      <c r="AI870" s="203"/>
      <c r="AJ870" s="203"/>
      <c r="AK870" s="203"/>
      <c r="AL870" s="203"/>
      <c r="AM870" s="203"/>
      <c r="AN870" s="203"/>
      <c r="AO870" s="203"/>
      <c r="AP870" s="203"/>
      <c r="AQ870" s="203"/>
    </row>
    <row r="871" spans="1:43" ht="15.75" customHeight="1" x14ac:dyDescent="0.25">
      <c r="A871" s="203"/>
      <c r="B871" s="203"/>
      <c r="C871" s="203"/>
      <c r="D871" s="204"/>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c r="AC871" s="203"/>
      <c r="AD871" s="203"/>
      <c r="AE871" s="203"/>
      <c r="AF871" s="203"/>
      <c r="AG871" s="203"/>
      <c r="AH871" s="203"/>
      <c r="AI871" s="203"/>
      <c r="AJ871" s="203"/>
      <c r="AK871" s="203"/>
      <c r="AL871" s="203"/>
      <c r="AM871" s="203"/>
      <c r="AN871" s="203"/>
      <c r="AO871" s="203"/>
      <c r="AP871" s="203"/>
      <c r="AQ871" s="203"/>
    </row>
    <row r="872" spans="1:43" ht="15.75" customHeight="1" x14ac:dyDescent="0.25">
      <c r="A872" s="203"/>
      <c r="B872" s="203"/>
      <c r="C872" s="203"/>
      <c r="D872" s="204"/>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c r="AC872" s="203"/>
      <c r="AD872" s="203"/>
      <c r="AE872" s="203"/>
      <c r="AF872" s="203"/>
      <c r="AG872" s="203"/>
      <c r="AH872" s="203"/>
      <c r="AI872" s="203"/>
      <c r="AJ872" s="203"/>
      <c r="AK872" s="203"/>
      <c r="AL872" s="203"/>
      <c r="AM872" s="203"/>
      <c r="AN872" s="203"/>
      <c r="AO872" s="203"/>
      <c r="AP872" s="203"/>
      <c r="AQ872" s="203"/>
    </row>
    <row r="873" spans="1:43" ht="15.75" customHeight="1" x14ac:dyDescent="0.25">
      <c r="A873" s="203"/>
      <c r="B873" s="203"/>
      <c r="C873" s="203"/>
      <c r="D873" s="204"/>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3"/>
      <c r="AG873" s="203"/>
      <c r="AH873" s="203"/>
      <c r="AI873" s="203"/>
      <c r="AJ873" s="203"/>
      <c r="AK873" s="203"/>
      <c r="AL873" s="203"/>
      <c r="AM873" s="203"/>
      <c r="AN873" s="203"/>
      <c r="AO873" s="203"/>
      <c r="AP873" s="203"/>
      <c r="AQ873" s="203"/>
    </row>
    <row r="874" spans="1:43" ht="15.75" customHeight="1" x14ac:dyDescent="0.25">
      <c r="A874" s="203"/>
      <c r="B874" s="203"/>
      <c r="C874" s="203"/>
      <c r="D874" s="204"/>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c r="AK874" s="203"/>
      <c r="AL874" s="203"/>
      <c r="AM874" s="203"/>
      <c r="AN874" s="203"/>
      <c r="AO874" s="203"/>
      <c r="AP874" s="203"/>
      <c r="AQ874" s="203"/>
    </row>
    <row r="875" spans="1:43" ht="15.75" customHeight="1" x14ac:dyDescent="0.25">
      <c r="A875" s="203"/>
      <c r="B875" s="203"/>
      <c r="C875" s="203"/>
      <c r="D875" s="204"/>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c r="AC875" s="203"/>
      <c r="AD875" s="203"/>
      <c r="AE875" s="203"/>
      <c r="AF875" s="203"/>
      <c r="AG875" s="203"/>
      <c r="AH875" s="203"/>
      <c r="AI875" s="203"/>
      <c r="AJ875" s="203"/>
      <c r="AK875" s="203"/>
      <c r="AL875" s="203"/>
      <c r="AM875" s="203"/>
      <c r="AN875" s="203"/>
      <c r="AO875" s="203"/>
      <c r="AP875" s="203"/>
      <c r="AQ875" s="203"/>
    </row>
    <row r="876" spans="1:43" ht="15.75" customHeight="1" x14ac:dyDescent="0.25">
      <c r="A876" s="203"/>
      <c r="B876" s="203"/>
      <c r="C876" s="203"/>
      <c r="D876" s="204"/>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c r="AC876" s="203"/>
      <c r="AD876" s="203"/>
      <c r="AE876" s="203"/>
      <c r="AF876" s="203"/>
      <c r="AG876" s="203"/>
      <c r="AH876" s="203"/>
      <c r="AI876" s="203"/>
      <c r="AJ876" s="203"/>
      <c r="AK876" s="203"/>
      <c r="AL876" s="203"/>
      <c r="AM876" s="203"/>
      <c r="AN876" s="203"/>
      <c r="AO876" s="203"/>
      <c r="AP876" s="203"/>
      <c r="AQ876" s="203"/>
    </row>
    <row r="877" spans="1:43" ht="15.75" customHeight="1" x14ac:dyDescent="0.25">
      <c r="A877" s="203"/>
      <c r="B877" s="203"/>
      <c r="C877" s="203"/>
      <c r="D877" s="204"/>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c r="AK877" s="203"/>
      <c r="AL877" s="203"/>
      <c r="AM877" s="203"/>
      <c r="AN877" s="203"/>
      <c r="AO877" s="203"/>
      <c r="AP877" s="203"/>
      <c r="AQ877" s="203"/>
    </row>
    <row r="878" spans="1:43" ht="15.75" customHeight="1" x14ac:dyDescent="0.25">
      <c r="A878" s="203"/>
      <c r="B878" s="203"/>
      <c r="C878" s="203"/>
      <c r="D878" s="204"/>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c r="AC878" s="203"/>
      <c r="AD878" s="203"/>
      <c r="AE878" s="203"/>
      <c r="AF878" s="203"/>
      <c r="AG878" s="203"/>
      <c r="AH878" s="203"/>
      <c r="AI878" s="203"/>
      <c r="AJ878" s="203"/>
      <c r="AK878" s="203"/>
      <c r="AL878" s="203"/>
      <c r="AM878" s="203"/>
      <c r="AN878" s="203"/>
      <c r="AO878" s="203"/>
      <c r="AP878" s="203"/>
      <c r="AQ878" s="203"/>
    </row>
    <row r="879" spans="1:43" ht="15.75" customHeight="1" x14ac:dyDescent="0.25">
      <c r="A879" s="203"/>
      <c r="B879" s="203"/>
      <c r="C879" s="203"/>
      <c r="D879" s="204"/>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c r="AC879" s="203"/>
      <c r="AD879" s="203"/>
      <c r="AE879" s="203"/>
      <c r="AF879" s="203"/>
      <c r="AG879" s="203"/>
      <c r="AH879" s="203"/>
      <c r="AI879" s="203"/>
      <c r="AJ879" s="203"/>
      <c r="AK879" s="203"/>
      <c r="AL879" s="203"/>
      <c r="AM879" s="203"/>
      <c r="AN879" s="203"/>
      <c r="AO879" s="203"/>
      <c r="AP879" s="203"/>
      <c r="AQ879" s="203"/>
    </row>
    <row r="880" spans="1:43" ht="15.75" customHeight="1" x14ac:dyDescent="0.25">
      <c r="A880" s="203"/>
      <c r="B880" s="203"/>
      <c r="C880" s="203"/>
      <c r="D880" s="204"/>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c r="AC880" s="203"/>
      <c r="AD880" s="203"/>
      <c r="AE880" s="203"/>
      <c r="AF880" s="203"/>
      <c r="AG880" s="203"/>
      <c r="AH880" s="203"/>
      <c r="AI880" s="203"/>
      <c r="AJ880" s="203"/>
      <c r="AK880" s="203"/>
      <c r="AL880" s="203"/>
      <c r="AM880" s="203"/>
      <c r="AN880" s="203"/>
      <c r="AO880" s="203"/>
      <c r="AP880" s="203"/>
      <c r="AQ880" s="203"/>
    </row>
    <row r="881" spans="1:43" ht="15.75" customHeight="1" x14ac:dyDescent="0.25">
      <c r="A881" s="203"/>
      <c r="B881" s="203"/>
      <c r="C881" s="203"/>
      <c r="D881" s="204"/>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c r="AC881" s="203"/>
      <c r="AD881" s="203"/>
      <c r="AE881" s="203"/>
      <c r="AF881" s="203"/>
      <c r="AG881" s="203"/>
      <c r="AH881" s="203"/>
      <c r="AI881" s="203"/>
      <c r="AJ881" s="203"/>
      <c r="AK881" s="203"/>
      <c r="AL881" s="203"/>
      <c r="AM881" s="203"/>
      <c r="AN881" s="203"/>
      <c r="AO881" s="203"/>
      <c r="AP881" s="203"/>
      <c r="AQ881" s="203"/>
    </row>
    <row r="882" spans="1:43" ht="15.75" customHeight="1" x14ac:dyDescent="0.25">
      <c r="A882" s="203"/>
      <c r="B882" s="203"/>
      <c r="C882" s="203"/>
      <c r="D882" s="204"/>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c r="AC882" s="203"/>
      <c r="AD882" s="203"/>
      <c r="AE882" s="203"/>
      <c r="AF882" s="203"/>
      <c r="AG882" s="203"/>
      <c r="AH882" s="203"/>
      <c r="AI882" s="203"/>
      <c r="AJ882" s="203"/>
      <c r="AK882" s="203"/>
      <c r="AL882" s="203"/>
      <c r="AM882" s="203"/>
      <c r="AN882" s="203"/>
      <c r="AO882" s="203"/>
      <c r="AP882" s="203"/>
      <c r="AQ882" s="203"/>
    </row>
    <row r="883" spans="1:43" ht="15.75" customHeight="1" x14ac:dyDescent="0.25">
      <c r="A883" s="203"/>
      <c r="B883" s="203"/>
      <c r="C883" s="203"/>
      <c r="D883" s="204"/>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c r="AC883" s="203"/>
      <c r="AD883" s="203"/>
      <c r="AE883" s="203"/>
      <c r="AF883" s="203"/>
      <c r="AG883" s="203"/>
      <c r="AH883" s="203"/>
      <c r="AI883" s="203"/>
      <c r="AJ883" s="203"/>
      <c r="AK883" s="203"/>
      <c r="AL883" s="203"/>
      <c r="AM883" s="203"/>
      <c r="AN883" s="203"/>
      <c r="AO883" s="203"/>
      <c r="AP883" s="203"/>
      <c r="AQ883" s="203"/>
    </row>
    <row r="884" spans="1:43" ht="15.75" customHeight="1" x14ac:dyDescent="0.25">
      <c r="A884" s="203"/>
      <c r="B884" s="203"/>
      <c r="C884" s="203"/>
      <c r="D884" s="204"/>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c r="AI884" s="203"/>
      <c r="AJ884" s="203"/>
      <c r="AK884" s="203"/>
      <c r="AL884" s="203"/>
      <c r="AM884" s="203"/>
      <c r="AN884" s="203"/>
      <c r="AO884" s="203"/>
      <c r="AP884" s="203"/>
      <c r="AQ884" s="203"/>
    </row>
    <row r="885" spans="1:43" ht="15.75" customHeight="1" x14ac:dyDescent="0.25">
      <c r="A885" s="203"/>
      <c r="B885" s="203"/>
      <c r="C885" s="203"/>
      <c r="D885" s="204"/>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c r="AK885" s="203"/>
      <c r="AL885" s="203"/>
      <c r="AM885" s="203"/>
      <c r="AN885" s="203"/>
      <c r="AO885" s="203"/>
      <c r="AP885" s="203"/>
      <c r="AQ885" s="203"/>
    </row>
    <row r="886" spans="1:43" ht="15.75" customHeight="1" x14ac:dyDescent="0.25">
      <c r="A886" s="203"/>
      <c r="B886" s="203"/>
      <c r="C886" s="203"/>
      <c r="D886" s="204"/>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c r="AC886" s="203"/>
      <c r="AD886" s="203"/>
      <c r="AE886" s="203"/>
      <c r="AF886" s="203"/>
      <c r="AG886" s="203"/>
      <c r="AH886" s="203"/>
      <c r="AI886" s="203"/>
      <c r="AJ886" s="203"/>
      <c r="AK886" s="203"/>
      <c r="AL886" s="203"/>
      <c r="AM886" s="203"/>
      <c r="AN886" s="203"/>
      <c r="AO886" s="203"/>
      <c r="AP886" s="203"/>
      <c r="AQ886" s="203"/>
    </row>
    <row r="887" spans="1:43" ht="15.75" customHeight="1" x14ac:dyDescent="0.25">
      <c r="A887" s="203"/>
      <c r="B887" s="203"/>
      <c r="C887" s="203"/>
      <c r="D887" s="204"/>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c r="AC887" s="203"/>
      <c r="AD887" s="203"/>
      <c r="AE887" s="203"/>
      <c r="AF887" s="203"/>
      <c r="AG887" s="203"/>
      <c r="AH887" s="203"/>
      <c r="AI887" s="203"/>
      <c r="AJ887" s="203"/>
      <c r="AK887" s="203"/>
      <c r="AL887" s="203"/>
      <c r="AM887" s="203"/>
      <c r="AN887" s="203"/>
      <c r="AO887" s="203"/>
      <c r="AP887" s="203"/>
      <c r="AQ887" s="203"/>
    </row>
    <row r="888" spans="1:43" ht="15.75" customHeight="1" x14ac:dyDescent="0.25">
      <c r="A888" s="203"/>
      <c r="B888" s="203"/>
      <c r="C888" s="203"/>
      <c r="D888" s="204"/>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203"/>
      <c r="AM888" s="203"/>
      <c r="AN888" s="203"/>
      <c r="AO888" s="203"/>
      <c r="AP888" s="203"/>
      <c r="AQ888" s="203"/>
    </row>
    <row r="889" spans="1:43" ht="15.75" customHeight="1" x14ac:dyDescent="0.25">
      <c r="A889" s="203"/>
      <c r="B889" s="203"/>
      <c r="C889" s="203"/>
      <c r="D889" s="204"/>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L889" s="203"/>
      <c r="AM889" s="203"/>
      <c r="AN889" s="203"/>
      <c r="AO889" s="203"/>
      <c r="AP889" s="203"/>
      <c r="AQ889" s="203"/>
    </row>
    <row r="890" spans="1:43" ht="15.75" customHeight="1" x14ac:dyDescent="0.25">
      <c r="A890" s="203"/>
      <c r="B890" s="203"/>
      <c r="C890" s="203"/>
      <c r="D890" s="204"/>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c r="AC890" s="203"/>
      <c r="AD890" s="203"/>
      <c r="AE890" s="203"/>
      <c r="AF890" s="203"/>
      <c r="AG890" s="203"/>
      <c r="AH890" s="203"/>
      <c r="AI890" s="203"/>
      <c r="AJ890" s="203"/>
      <c r="AK890" s="203"/>
      <c r="AL890" s="203"/>
      <c r="AM890" s="203"/>
      <c r="AN890" s="203"/>
      <c r="AO890" s="203"/>
      <c r="AP890" s="203"/>
      <c r="AQ890" s="203"/>
    </row>
    <row r="891" spans="1:43" ht="15.75" customHeight="1" x14ac:dyDescent="0.25">
      <c r="A891" s="203"/>
      <c r="B891" s="203"/>
      <c r="C891" s="203"/>
      <c r="D891" s="204"/>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c r="AC891" s="203"/>
      <c r="AD891" s="203"/>
      <c r="AE891" s="203"/>
      <c r="AF891" s="203"/>
      <c r="AG891" s="203"/>
      <c r="AH891" s="203"/>
      <c r="AI891" s="203"/>
      <c r="AJ891" s="203"/>
      <c r="AK891" s="203"/>
      <c r="AL891" s="203"/>
      <c r="AM891" s="203"/>
      <c r="AN891" s="203"/>
      <c r="AO891" s="203"/>
      <c r="AP891" s="203"/>
      <c r="AQ891" s="203"/>
    </row>
    <row r="892" spans="1:43" ht="15.75" customHeight="1" x14ac:dyDescent="0.25">
      <c r="A892" s="203"/>
      <c r="B892" s="203"/>
      <c r="C892" s="203"/>
      <c r="D892" s="204"/>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c r="AC892" s="203"/>
      <c r="AD892" s="203"/>
      <c r="AE892" s="203"/>
      <c r="AF892" s="203"/>
      <c r="AG892" s="203"/>
      <c r="AH892" s="203"/>
      <c r="AI892" s="203"/>
      <c r="AJ892" s="203"/>
      <c r="AK892" s="203"/>
      <c r="AL892" s="203"/>
      <c r="AM892" s="203"/>
      <c r="AN892" s="203"/>
      <c r="AO892" s="203"/>
      <c r="AP892" s="203"/>
      <c r="AQ892" s="203"/>
    </row>
    <row r="893" spans="1:43" ht="15.75" customHeight="1" x14ac:dyDescent="0.25">
      <c r="A893" s="203"/>
      <c r="B893" s="203"/>
      <c r="C893" s="203"/>
      <c r="D893" s="204"/>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c r="AC893" s="203"/>
      <c r="AD893" s="203"/>
      <c r="AE893" s="203"/>
      <c r="AF893" s="203"/>
      <c r="AG893" s="203"/>
      <c r="AH893" s="203"/>
      <c r="AI893" s="203"/>
      <c r="AJ893" s="203"/>
      <c r="AK893" s="203"/>
      <c r="AL893" s="203"/>
      <c r="AM893" s="203"/>
      <c r="AN893" s="203"/>
      <c r="AO893" s="203"/>
      <c r="AP893" s="203"/>
      <c r="AQ893" s="203"/>
    </row>
    <row r="894" spans="1:43" ht="15.75" customHeight="1" x14ac:dyDescent="0.25">
      <c r="A894" s="203"/>
      <c r="B894" s="203"/>
      <c r="C894" s="203"/>
      <c r="D894" s="204"/>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c r="AC894" s="203"/>
      <c r="AD894" s="203"/>
      <c r="AE894" s="203"/>
      <c r="AF894" s="203"/>
      <c r="AG894" s="203"/>
      <c r="AH894" s="203"/>
      <c r="AI894" s="203"/>
      <c r="AJ894" s="203"/>
      <c r="AK894" s="203"/>
      <c r="AL894" s="203"/>
      <c r="AM894" s="203"/>
      <c r="AN894" s="203"/>
      <c r="AO894" s="203"/>
      <c r="AP894" s="203"/>
      <c r="AQ894" s="203"/>
    </row>
    <row r="895" spans="1:43" ht="15.75" customHeight="1" x14ac:dyDescent="0.25">
      <c r="A895" s="203"/>
      <c r="B895" s="203"/>
      <c r="C895" s="203"/>
      <c r="D895" s="204"/>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c r="AC895" s="203"/>
      <c r="AD895" s="203"/>
      <c r="AE895" s="203"/>
      <c r="AF895" s="203"/>
      <c r="AG895" s="203"/>
      <c r="AH895" s="203"/>
      <c r="AI895" s="203"/>
      <c r="AJ895" s="203"/>
      <c r="AK895" s="203"/>
      <c r="AL895" s="203"/>
      <c r="AM895" s="203"/>
      <c r="AN895" s="203"/>
      <c r="AO895" s="203"/>
      <c r="AP895" s="203"/>
      <c r="AQ895" s="203"/>
    </row>
    <row r="896" spans="1:43" ht="15.75" customHeight="1" x14ac:dyDescent="0.25">
      <c r="A896" s="203"/>
      <c r="B896" s="203"/>
      <c r="C896" s="203"/>
      <c r="D896" s="204"/>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c r="AC896" s="203"/>
      <c r="AD896" s="203"/>
      <c r="AE896" s="203"/>
      <c r="AF896" s="203"/>
      <c r="AG896" s="203"/>
      <c r="AH896" s="203"/>
      <c r="AI896" s="203"/>
      <c r="AJ896" s="203"/>
      <c r="AK896" s="203"/>
      <c r="AL896" s="203"/>
      <c r="AM896" s="203"/>
      <c r="AN896" s="203"/>
      <c r="AO896" s="203"/>
      <c r="AP896" s="203"/>
      <c r="AQ896" s="203"/>
    </row>
    <row r="897" spans="1:43" ht="15.75" customHeight="1" x14ac:dyDescent="0.25">
      <c r="A897" s="203"/>
      <c r="B897" s="203"/>
      <c r="C897" s="203"/>
      <c r="D897" s="204"/>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c r="AC897" s="203"/>
      <c r="AD897" s="203"/>
      <c r="AE897" s="203"/>
      <c r="AF897" s="203"/>
      <c r="AG897" s="203"/>
      <c r="AH897" s="203"/>
      <c r="AI897" s="203"/>
      <c r="AJ897" s="203"/>
      <c r="AK897" s="203"/>
      <c r="AL897" s="203"/>
      <c r="AM897" s="203"/>
      <c r="AN897" s="203"/>
      <c r="AO897" s="203"/>
      <c r="AP897" s="203"/>
      <c r="AQ897" s="203"/>
    </row>
    <row r="898" spans="1:43" ht="15.75" customHeight="1" x14ac:dyDescent="0.25">
      <c r="A898" s="203"/>
      <c r="B898" s="203"/>
      <c r="C898" s="203"/>
      <c r="D898" s="204"/>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c r="AC898" s="203"/>
      <c r="AD898" s="203"/>
      <c r="AE898" s="203"/>
      <c r="AF898" s="203"/>
      <c r="AG898" s="203"/>
      <c r="AH898" s="203"/>
      <c r="AI898" s="203"/>
      <c r="AJ898" s="203"/>
      <c r="AK898" s="203"/>
      <c r="AL898" s="203"/>
      <c r="AM898" s="203"/>
      <c r="AN898" s="203"/>
      <c r="AO898" s="203"/>
      <c r="AP898" s="203"/>
      <c r="AQ898" s="203"/>
    </row>
    <row r="899" spans="1:43" ht="15.75" customHeight="1" x14ac:dyDescent="0.25">
      <c r="A899" s="203"/>
      <c r="B899" s="203"/>
      <c r="C899" s="203"/>
      <c r="D899" s="204"/>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c r="AC899" s="203"/>
      <c r="AD899" s="203"/>
      <c r="AE899" s="203"/>
      <c r="AF899" s="203"/>
      <c r="AG899" s="203"/>
      <c r="AH899" s="203"/>
      <c r="AI899" s="203"/>
      <c r="AJ899" s="203"/>
      <c r="AK899" s="203"/>
      <c r="AL899" s="203"/>
      <c r="AM899" s="203"/>
      <c r="AN899" s="203"/>
      <c r="AO899" s="203"/>
      <c r="AP899" s="203"/>
      <c r="AQ899" s="203"/>
    </row>
    <row r="900" spans="1:43" ht="15.75" customHeight="1" x14ac:dyDescent="0.25">
      <c r="A900" s="203"/>
      <c r="B900" s="203"/>
      <c r="C900" s="203"/>
      <c r="D900" s="204"/>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c r="AC900" s="203"/>
      <c r="AD900" s="203"/>
      <c r="AE900" s="203"/>
      <c r="AF900" s="203"/>
      <c r="AG900" s="203"/>
      <c r="AH900" s="203"/>
      <c r="AI900" s="203"/>
      <c r="AJ900" s="203"/>
      <c r="AK900" s="203"/>
      <c r="AL900" s="203"/>
      <c r="AM900" s="203"/>
      <c r="AN900" s="203"/>
      <c r="AO900" s="203"/>
      <c r="AP900" s="203"/>
      <c r="AQ900" s="203"/>
    </row>
    <row r="901" spans="1:43" ht="15.75" customHeight="1" x14ac:dyDescent="0.25">
      <c r="A901" s="203"/>
      <c r="B901" s="203"/>
      <c r="C901" s="203"/>
      <c r="D901" s="204"/>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c r="AC901" s="203"/>
      <c r="AD901" s="203"/>
      <c r="AE901" s="203"/>
      <c r="AF901" s="203"/>
      <c r="AG901" s="203"/>
      <c r="AH901" s="203"/>
      <c r="AI901" s="203"/>
      <c r="AJ901" s="203"/>
      <c r="AK901" s="203"/>
      <c r="AL901" s="203"/>
      <c r="AM901" s="203"/>
      <c r="AN901" s="203"/>
      <c r="AO901" s="203"/>
      <c r="AP901" s="203"/>
      <c r="AQ901" s="203"/>
    </row>
    <row r="902" spans="1:43" ht="15.75" customHeight="1" x14ac:dyDescent="0.25">
      <c r="A902" s="203"/>
      <c r="B902" s="203"/>
      <c r="C902" s="203"/>
      <c r="D902" s="204"/>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c r="AC902" s="203"/>
      <c r="AD902" s="203"/>
      <c r="AE902" s="203"/>
      <c r="AF902" s="203"/>
      <c r="AG902" s="203"/>
      <c r="AH902" s="203"/>
      <c r="AI902" s="203"/>
      <c r="AJ902" s="203"/>
      <c r="AK902" s="203"/>
      <c r="AL902" s="203"/>
      <c r="AM902" s="203"/>
      <c r="AN902" s="203"/>
      <c r="AO902" s="203"/>
      <c r="AP902" s="203"/>
      <c r="AQ902" s="203"/>
    </row>
    <row r="903" spans="1:43" ht="15.75" customHeight="1" x14ac:dyDescent="0.25">
      <c r="A903" s="203"/>
      <c r="B903" s="203"/>
      <c r="C903" s="203"/>
      <c r="D903" s="204"/>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c r="AC903" s="203"/>
      <c r="AD903" s="203"/>
      <c r="AE903" s="203"/>
      <c r="AF903" s="203"/>
      <c r="AG903" s="203"/>
      <c r="AH903" s="203"/>
      <c r="AI903" s="203"/>
      <c r="AJ903" s="203"/>
      <c r="AK903" s="203"/>
      <c r="AL903" s="203"/>
      <c r="AM903" s="203"/>
      <c r="AN903" s="203"/>
      <c r="AO903" s="203"/>
      <c r="AP903" s="203"/>
      <c r="AQ903" s="203"/>
    </row>
    <row r="904" spans="1:43" ht="15.75" customHeight="1" x14ac:dyDescent="0.25">
      <c r="A904" s="203"/>
      <c r="B904" s="203"/>
      <c r="C904" s="203"/>
      <c r="D904" s="204"/>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c r="AC904" s="203"/>
      <c r="AD904" s="203"/>
      <c r="AE904" s="203"/>
      <c r="AF904" s="203"/>
      <c r="AG904" s="203"/>
      <c r="AH904" s="203"/>
      <c r="AI904" s="203"/>
      <c r="AJ904" s="203"/>
      <c r="AK904" s="203"/>
      <c r="AL904" s="203"/>
      <c r="AM904" s="203"/>
      <c r="AN904" s="203"/>
      <c r="AO904" s="203"/>
      <c r="AP904" s="203"/>
      <c r="AQ904" s="203"/>
    </row>
    <row r="905" spans="1:43" ht="15.75" customHeight="1" x14ac:dyDescent="0.25">
      <c r="A905" s="203"/>
      <c r="B905" s="203"/>
      <c r="C905" s="203"/>
      <c r="D905" s="204"/>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c r="AC905" s="203"/>
      <c r="AD905" s="203"/>
      <c r="AE905" s="203"/>
      <c r="AF905" s="203"/>
      <c r="AG905" s="203"/>
      <c r="AH905" s="203"/>
      <c r="AI905" s="203"/>
      <c r="AJ905" s="203"/>
      <c r="AK905" s="203"/>
      <c r="AL905" s="203"/>
      <c r="AM905" s="203"/>
      <c r="AN905" s="203"/>
      <c r="AO905" s="203"/>
      <c r="AP905" s="203"/>
      <c r="AQ905" s="203"/>
    </row>
    <row r="906" spans="1:43" ht="15.75" customHeight="1" x14ac:dyDescent="0.25">
      <c r="A906" s="203"/>
      <c r="B906" s="203"/>
      <c r="C906" s="203"/>
      <c r="D906" s="204"/>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c r="AC906" s="203"/>
      <c r="AD906" s="203"/>
      <c r="AE906" s="203"/>
      <c r="AF906" s="203"/>
      <c r="AG906" s="203"/>
      <c r="AH906" s="203"/>
      <c r="AI906" s="203"/>
      <c r="AJ906" s="203"/>
      <c r="AK906" s="203"/>
      <c r="AL906" s="203"/>
      <c r="AM906" s="203"/>
      <c r="AN906" s="203"/>
      <c r="AO906" s="203"/>
      <c r="AP906" s="203"/>
      <c r="AQ906" s="203"/>
    </row>
    <row r="907" spans="1:43" ht="15.75" customHeight="1" x14ac:dyDescent="0.25">
      <c r="A907" s="203"/>
      <c r="B907" s="203"/>
      <c r="C907" s="203"/>
      <c r="D907" s="204"/>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c r="AC907" s="203"/>
      <c r="AD907" s="203"/>
      <c r="AE907" s="203"/>
      <c r="AF907" s="203"/>
      <c r="AG907" s="203"/>
      <c r="AH907" s="203"/>
      <c r="AI907" s="203"/>
      <c r="AJ907" s="203"/>
      <c r="AK907" s="203"/>
      <c r="AL907" s="203"/>
      <c r="AM907" s="203"/>
      <c r="AN907" s="203"/>
      <c r="AO907" s="203"/>
      <c r="AP907" s="203"/>
      <c r="AQ907" s="203"/>
    </row>
    <row r="908" spans="1:43" ht="15.75" customHeight="1" x14ac:dyDescent="0.25">
      <c r="A908" s="203"/>
      <c r="B908" s="203"/>
      <c r="C908" s="203"/>
      <c r="D908" s="204"/>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c r="AC908" s="203"/>
      <c r="AD908" s="203"/>
      <c r="AE908" s="203"/>
      <c r="AF908" s="203"/>
      <c r="AG908" s="203"/>
      <c r="AH908" s="203"/>
      <c r="AI908" s="203"/>
      <c r="AJ908" s="203"/>
      <c r="AK908" s="203"/>
      <c r="AL908" s="203"/>
      <c r="AM908" s="203"/>
      <c r="AN908" s="203"/>
      <c r="AO908" s="203"/>
      <c r="AP908" s="203"/>
      <c r="AQ908" s="203"/>
    </row>
    <row r="909" spans="1:43" ht="15.75" customHeight="1" x14ac:dyDescent="0.25">
      <c r="A909" s="203"/>
      <c r="B909" s="203"/>
      <c r="C909" s="203"/>
      <c r="D909" s="204"/>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c r="AC909" s="203"/>
      <c r="AD909" s="203"/>
      <c r="AE909" s="203"/>
      <c r="AF909" s="203"/>
      <c r="AG909" s="203"/>
      <c r="AH909" s="203"/>
      <c r="AI909" s="203"/>
      <c r="AJ909" s="203"/>
      <c r="AK909" s="203"/>
      <c r="AL909" s="203"/>
      <c r="AM909" s="203"/>
      <c r="AN909" s="203"/>
      <c r="AO909" s="203"/>
      <c r="AP909" s="203"/>
      <c r="AQ909" s="203"/>
    </row>
    <row r="910" spans="1:43" ht="15.75" customHeight="1" x14ac:dyDescent="0.25">
      <c r="A910" s="203"/>
      <c r="B910" s="203"/>
      <c r="C910" s="203"/>
      <c r="D910" s="204"/>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c r="AC910" s="203"/>
      <c r="AD910" s="203"/>
      <c r="AE910" s="203"/>
      <c r="AF910" s="203"/>
      <c r="AG910" s="203"/>
      <c r="AH910" s="203"/>
      <c r="AI910" s="203"/>
      <c r="AJ910" s="203"/>
      <c r="AK910" s="203"/>
      <c r="AL910" s="203"/>
      <c r="AM910" s="203"/>
      <c r="AN910" s="203"/>
      <c r="AO910" s="203"/>
      <c r="AP910" s="203"/>
      <c r="AQ910" s="203"/>
    </row>
    <row r="911" spans="1:43" ht="15.75" customHeight="1" x14ac:dyDescent="0.25">
      <c r="A911" s="203"/>
      <c r="B911" s="203"/>
      <c r="C911" s="203"/>
      <c r="D911" s="204"/>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c r="AC911" s="203"/>
      <c r="AD911" s="203"/>
      <c r="AE911" s="203"/>
      <c r="AF911" s="203"/>
      <c r="AG911" s="203"/>
      <c r="AH911" s="203"/>
      <c r="AI911" s="203"/>
      <c r="AJ911" s="203"/>
      <c r="AK911" s="203"/>
      <c r="AL911" s="203"/>
      <c r="AM911" s="203"/>
      <c r="AN911" s="203"/>
      <c r="AO911" s="203"/>
      <c r="AP911" s="203"/>
      <c r="AQ911" s="203"/>
    </row>
    <row r="912" spans="1:43" ht="15.75" customHeight="1" x14ac:dyDescent="0.25">
      <c r="A912" s="203"/>
      <c r="B912" s="203"/>
      <c r="C912" s="203"/>
      <c r="D912" s="204"/>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c r="AC912" s="203"/>
      <c r="AD912" s="203"/>
      <c r="AE912" s="203"/>
      <c r="AF912" s="203"/>
      <c r="AG912" s="203"/>
      <c r="AH912" s="203"/>
      <c r="AI912" s="203"/>
      <c r="AJ912" s="203"/>
      <c r="AK912" s="203"/>
      <c r="AL912" s="203"/>
      <c r="AM912" s="203"/>
      <c r="AN912" s="203"/>
      <c r="AO912" s="203"/>
      <c r="AP912" s="203"/>
      <c r="AQ912" s="203"/>
    </row>
    <row r="913" spans="1:43" ht="15.75" customHeight="1" x14ac:dyDescent="0.25">
      <c r="A913" s="203"/>
      <c r="B913" s="203"/>
      <c r="C913" s="203"/>
      <c r="D913" s="204"/>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03"/>
      <c r="AF913" s="203"/>
      <c r="AG913" s="203"/>
      <c r="AH913" s="203"/>
      <c r="AI913" s="203"/>
      <c r="AJ913" s="203"/>
      <c r="AK913" s="203"/>
      <c r="AL913" s="203"/>
      <c r="AM913" s="203"/>
      <c r="AN913" s="203"/>
      <c r="AO913" s="203"/>
      <c r="AP913" s="203"/>
      <c r="AQ913" s="203"/>
    </row>
    <row r="914" spans="1:43" ht="15.75" customHeight="1" x14ac:dyDescent="0.25">
      <c r="A914" s="203"/>
      <c r="B914" s="203"/>
      <c r="C914" s="203"/>
      <c r="D914" s="204"/>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c r="AC914" s="203"/>
      <c r="AD914" s="203"/>
      <c r="AE914" s="203"/>
      <c r="AF914" s="203"/>
      <c r="AG914" s="203"/>
      <c r="AH914" s="203"/>
      <c r="AI914" s="203"/>
      <c r="AJ914" s="203"/>
      <c r="AK914" s="203"/>
      <c r="AL914" s="203"/>
      <c r="AM914" s="203"/>
      <c r="AN914" s="203"/>
      <c r="AO914" s="203"/>
      <c r="AP914" s="203"/>
      <c r="AQ914" s="203"/>
    </row>
    <row r="915" spans="1:43" ht="15.75" customHeight="1" x14ac:dyDescent="0.25">
      <c r="A915" s="203"/>
      <c r="B915" s="203"/>
      <c r="C915" s="203"/>
      <c r="D915" s="204"/>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c r="AC915" s="203"/>
      <c r="AD915" s="203"/>
      <c r="AE915" s="203"/>
      <c r="AF915" s="203"/>
      <c r="AG915" s="203"/>
      <c r="AH915" s="203"/>
      <c r="AI915" s="203"/>
      <c r="AJ915" s="203"/>
      <c r="AK915" s="203"/>
      <c r="AL915" s="203"/>
      <c r="AM915" s="203"/>
      <c r="AN915" s="203"/>
      <c r="AO915" s="203"/>
      <c r="AP915" s="203"/>
      <c r="AQ915" s="203"/>
    </row>
    <row r="916" spans="1:43" ht="15.75" customHeight="1" x14ac:dyDescent="0.25">
      <c r="A916" s="203"/>
      <c r="B916" s="203"/>
      <c r="C916" s="203"/>
      <c r="D916" s="204"/>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c r="AI916" s="203"/>
      <c r="AJ916" s="203"/>
      <c r="AK916" s="203"/>
      <c r="AL916" s="203"/>
      <c r="AM916" s="203"/>
      <c r="AN916" s="203"/>
      <c r="AO916" s="203"/>
      <c r="AP916" s="203"/>
      <c r="AQ916" s="203"/>
    </row>
    <row r="917" spans="1:43" ht="15.75" customHeight="1" x14ac:dyDescent="0.25">
      <c r="A917" s="203"/>
      <c r="B917" s="203"/>
      <c r="C917" s="203"/>
      <c r="D917" s="204"/>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c r="AC917" s="203"/>
      <c r="AD917" s="203"/>
      <c r="AE917" s="203"/>
      <c r="AF917" s="203"/>
      <c r="AG917" s="203"/>
      <c r="AH917" s="203"/>
      <c r="AI917" s="203"/>
      <c r="AJ917" s="203"/>
      <c r="AK917" s="203"/>
      <c r="AL917" s="203"/>
      <c r="AM917" s="203"/>
      <c r="AN917" s="203"/>
      <c r="AO917" s="203"/>
      <c r="AP917" s="203"/>
      <c r="AQ917" s="203"/>
    </row>
    <row r="918" spans="1:43" ht="15.75" customHeight="1" x14ac:dyDescent="0.25">
      <c r="A918" s="203"/>
      <c r="B918" s="203"/>
      <c r="C918" s="203"/>
      <c r="D918" s="204"/>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c r="AI918" s="203"/>
      <c r="AJ918" s="203"/>
      <c r="AK918" s="203"/>
      <c r="AL918" s="203"/>
      <c r="AM918" s="203"/>
      <c r="AN918" s="203"/>
      <c r="AO918" s="203"/>
      <c r="AP918" s="203"/>
      <c r="AQ918" s="203"/>
    </row>
    <row r="919" spans="1:43" ht="15.75" customHeight="1" x14ac:dyDescent="0.25">
      <c r="A919" s="203"/>
      <c r="B919" s="203"/>
      <c r="C919" s="203"/>
      <c r="D919" s="204"/>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c r="AC919" s="203"/>
      <c r="AD919" s="203"/>
      <c r="AE919" s="203"/>
      <c r="AF919" s="203"/>
      <c r="AG919" s="203"/>
      <c r="AH919" s="203"/>
      <c r="AI919" s="203"/>
      <c r="AJ919" s="203"/>
      <c r="AK919" s="203"/>
      <c r="AL919" s="203"/>
      <c r="AM919" s="203"/>
      <c r="AN919" s="203"/>
      <c r="AO919" s="203"/>
      <c r="AP919" s="203"/>
      <c r="AQ919" s="203"/>
    </row>
    <row r="920" spans="1:43" ht="15.75" customHeight="1" x14ac:dyDescent="0.25">
      <c r="A920" s="203"/>
      <c r="B920" s="203"/>
      <c r="C920" s="203"/>
      <c r="D920" s="204"/>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c r="AC920" s="203"/>
      <c r="AD920" s="203"/>
      <c r="AE920" s="203"/>
      <c r="AF920" s="203"/>
      <c r="AG920" s="203"/>
      <c r="AH920" s="203"/>
      <c r="AI920" s="203"/>
      <c r="AJ920" s="203"/>
      <c r="AK920" s="203"/>
      <c r="AL920" s="203"/>
      <c r="AM920" s="203"/>
      <c r="AN920" s="203"/>
      <c r="AO920" s="203"/>
      <c r="AP920" s="203"/>
      <c r="AQ920" s="203"/>
    </row>
    <row r="921" spans="1:43" ht="15.75" customHeight="1" x14ac:dyDescent="0.25">
      <c r="A921" s="203"/>
      <c r="B921" s="203"/>
      <c r="C921" s="203"/>
      <c r="D921" s="204"/>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c r="AC921" s="203"/>
      <c r="AD921" s="203"/>
      <c r="AE921" s="203"/>
      <c r="AF921" s="203"/>
      <c r="AG921" s="203"/>
      <c r="AH921" s="203"/>
      <c r="AI921" s="203"/>
      <c r="AJ921" s="203"/>
      <c r="AK921" s="203"/>
      <c r="AL921" s="203"/>
      <c r="AM921" s="203"/>
      <c r="AN921" s="203"/>
      <c r="AO921" s="203"/>
      <c r="AP921" s="203"/>
      <c r="AQ921" s="203"/>
    </row>
    <row r="922" spans="1:43" ht="15.75" customHeight="1" x14ac:dyDescent="0.25">
      <c r="A922" s="203"/>
      <c r="B922" s="203"/>
      <c r="C922" s="203"/>
      <c r="D922" s="204"/>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03"/>
      <c r="AK922" s="203"/>
      <c r="AL922" s="203"/>
      <c r="AM922" s="203"/>
      <c r="AN922" s="203"/>
      <c r="AO922" s="203"/>
      <c r="AP922" s="203"/>
      <c r="AQ922" s="203"/>
    </row>
    <row r="923" spans="1:43" ht="15.75" customHeight="1" x14ac:dyDescent="0.25">
      <c r="A923" s="203"/>
      <c r="B923" s="203"/>
      <c r="C923" s="203"/>
      <c r="D923" s="204"/>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c r="AK923" s="203"/>
      <c r="AL923" s="203"/>
      <c r="AM923" s="203"/>
      <c r="AN923" s="203"/>
      <c r="AO923" s="203"/>
      <c r="AP923" s="203"/>
      <c r="AQ923" s="203"/>
    </row>
    <row r="924" spans="1:43" ht="15.75" customHeight="1" x14ac:dyDescent="0.25">
      <c r="A924" s="203"/>
      <c r="B924" s="203"/>
      <c r="C924" s="203"/>
      <c r="D924" s="204"/>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c r="AC924" s="203"/>
      <c r="AD924" s="203"/>
      <c r="AE924" s="203"/>
      <c r="AF924" s="203"/>
      <c r="AG924" s="203"/>
      <c r="AH924" s="203"/>
      <c r="AI924" s="203"/>
      <c r="AJ924" s="203"/>
      <c r="AK924" s="203"/>
      <c r="AL924" s="203"/>
      <c r="AM924" s="203"/>
      <c r="AN924" s="203"/>
      <c r="AO924" s="203"/>
      <c r="AP924" s="203"/>
      <c r="AQ924" s="203"/>
    </row>
    <row r="925" spans="1:43" ht="15.75" customHeight="1" x14ac:dyDescent="0.25">
      <c r="A925" s="203"/>
      <c r="B925" s="203"/>
      <c r="C925" s="203"/>
      <c r="D925" s="204"/>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03"/>
      <c r="AK925" s="203"/>
      <c r="AL925" s="203"/>
      <c r="AM925" s="203"/>
      <c r="AN925" s="203"/>
      <c r="AO925" s="203"/>
      <c r="AP925" s="203"/>
      <c r="AQ925" s="203"/>
    </row>
    <row r="926" spans="1:43" ht="15.75" customHeight="1" x14ac:dyDescent="0.25">
      <c r="A926" s="203"/>
      <c r="B926" s="203"/>
      <c r="C926" s="203"/>
      <c r="D926" s="204"/>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c r="AC926" s="203"/>
      <c r="AD926" s="203"/>
      <c r="AE926" s="203"/>
      <c r="AF926" s="203"/>
      <c r="AG926" s="203"/>
      <c r="AH926" s="203"/>
      <c r="AI926" s="203"/>
      <c r="AJ926" s="203"/>
      <c r="AK926" s="203"/>
      <c r="AL926" s="203"/>
      <c r="AM926" s="203"/>
      <c r="AN926" s="203"/>
      <c r="AO926" s="203"/>
      <c r="AP926" s="203"/>
      <c r="AQ926" s="203"/>
    </row>
    <row r="927" spans="1:43" ht="15.75" customHeight="1" x14ac:dyDescent="0.25">
      <c r="A927" s="203"/>
      <c r="B927" s="203"/>
      <c r="C927" s="203"/>
      <c r="D927" s="204"/>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c r="AC927" s="203"/>
      <c r="AD927" s="203"/>
      <c r="AE927" s="203"/>
      <c r="AF927" s="203"/>
      <c r="AG927" s="203"/>
      <c r="AH927" s="203"/>
      <c r="AI927" s="203"/>
      <c r="AJ927" s="203"/>
      <c r="AK927" s="203"/>
      <c r="AL927" s="203"/>
      <c r="AM927" s="203"/>
      <c r="AN927" s="203"/>
      <c r="AO927" s="203"/>
      <c r="AP927" s="203"/>
      <c r="AQ927" s="203"/>
    </row>
    <row r="928" spans="1:43" ht="15.75" customHeight="1" x14ac:dyDescent="0.25">
      <c r="A928" s="203"/>
      <c r="B928" s="203"/>
      <c r="C928" s="203"/>
      <c r="D928" s="204"/>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c r="AC928" s="203"/>
      <c r="AD928" s="203"/>
      <c r="AE928" s="203"/>
      <c r="AF928" s="203"/>
      <c r="AG928" s="203"/>
      <c r="AH928" s="203"/>
      <c r="AI928" s="203"/>
      <c r="AJ928" s="203"/>
      <c r="AK928" s="203"/>
      <c r="AL928" s="203"/>
      <c r="AM928" s="203"/>
      <c r="AN928" s="203"/>
      <c r="AO928" s="203"/>
      <c r="AP928" s="203"/>
      <c r="AQ928" s="203"/>
    </row>
    <row r="929" spans="1:43" ht="15.75" customHeight="1" x14ac:dyDescent="0.25">
      <c r="A929" s="203"/>
      <c r="B929" s="203"/>
      <c r="C929" s="203"/>
      <c r="D929" s="204"/>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c r="AC929" s="203"/>
      <c r="AD929" s="203"/>
      <c r="AE929" s="203"/>
      <c r="AF929" s="203"/>
      <c r="AG929" s="203"/>
      <c r="AH929" s="203"/>
      <c r="AI929" s="203"/>
      <c r="AJ929" s="203"/>
      <c r="AK929" s="203"/>
      <c r="AL929" s="203"/>
      <c r="AM929" s="203"/>
      <c r="AN929" s="203"/>
      <c r="AO929" s="203"/>
      <c r="AP929" s="203"/>
      <c r="AQ929" s="203"/>
    </row>
    <row r="930" spans="1:43" ht="15.75" customHeight="1" x14ac:dyDescent="0.25">
      <c r="A930" s="203"/>
      <c r="B930" s="203"/>
      <c r="C930" s="203"/>
      <c r="D930" s="204"/>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c r="AC930" s="203"/>
      <c r="AD930" s="203"/>
      <c r="AE930" s="203"/>
      <c r="AF930" s="203"/>
      <c r="AG930" s="203"/>
      <c r="AH930" s="203"/>
      <c r="AI930" s="203"/>
      <c r="AJ930" s="203"/>
      <c r="AK930" s="203"/>
      <c r="AL930" s="203"/>
      <c r="AM930" s="203"/>
      <c r="AN930" s="203"/>
      <c r="AO930" s="203"/>
      <c r="AP930" s="203"/>
      <c r="AQ930" s="203"/>
    </row>
    <row r="931" spans="1:43" ht="15.75" customHeight="1" x14ac:dyDescent="0.25">
      <c r="A931" s="203"/>
      <c r="B931" s="203"/>
      <c r="C931" s="203"/>
      <c r="D931" s="204"/>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c r="AN931" s="203"/>
      <c r="AO931" s="203"/>
      <c r="AP931" s="203"/>
      <c r="AQ931" s="203"/>
    </row>
    <row r="932" spans="1:43" ht="15.75" customHeight="1" x14ac:dyDescent="0.25">
      <c r="A932" s="203"/>
      <c r="B932" s="203"/>
      <c r="C932" s="203"/>
      <c r="D932" s="204"/>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c r="AC932" s="203"/>
      <c r="AD932" s="203"/>
      <c r="AE932" s="203"/>
      <c r="AF932" s="203"/>
      <c r="AG932" s="203"/>
      <c r="AH932" s="203"/>
      <c r="AI932" s="203"/>
      <c r="AJ932" s="203"/>
      <c r="AK932" s="203"/>
      <c r="AL932" s="203"/>
      <c r="AM932" s="203"/>
      <c r="AN932" s="203"/>
      <c r="AO932" s="203"/>
      <c r="AP932" s="203"/>
      <c r="AQ932" s="203"/>
    </row>
    <row r="933" spans="1:43" ht="15.75" customHeight="1" x14ac:dyDescent="0.25">
      <c r="A933" s="203"/>
      <c r="B933" s="203"/>
      <c r="C933" s="203"/>
      <c r="D933" s="204"/>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c r="AC933" s="203"/>
      <c r="AD933" s="203"/>
      <c r="AE933" s="203"/>
      <c r="AF933" s="203"/>
      <c r="AG933" s="203"/>
      <c r="AH933" s="203"/>
      <c r="AI933" s="203"/>
      <c r="AJ933" s="203"/>
      <c r="AK933" s="203"/>
      <c r="AL933" s="203"/>
      <c r="AM933" s="203"/>
      <c r="AN933" s="203"/>
      <c r="AO933" s="203"/>
      <c r="AP933" s="203"/>
      <c r="AQ933" s="203"/>
    </row>
    <row r="934" spans="1:43" ht="15.75" customHeight="1" x14ac:dyDescent="0.25">
      <c r="A934" s="203"/>
      <c r="B934" s="203"/>
      <c r="C934" s="203"/>
      <c r="D934" s="204"/>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c r="AC934" s="203"/>
      <c r="AD934" s="203"/>
      <c r="AE934" s="203"/>
      <c r="AF934" s="203"/>
      <c r="AG934" s="203"/>
      <c r="AH934" s="203"/>
      <c r="AI934" s="203"/>
      <c r="AJ934" s="203"/>
      <c r="AK934" s="203"/>
      <c r="AL934" s="203"/>
      <c r="AM934" s="203"/>
      <c r="AN934" s="203"/>
      <c r="AO934" s="203"/>
      <c r="AP934" s="203"/>
      <c r="AQ934" s="203"/>
    </row>
    <row r="935" spans="1:43" ht="15.75" customHeight="1" x14ac:dyDescent="0.25">
      <c r="A935" s="203"/>
      <c r="B935" s="203"/>
      <c r="C935" s="203"/>
      <c r="D935" s="204"/>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c r="AC935" s="203"/>
      <c r="AD935" s="203"/>
      <c r="AE935" s="203"/>
      <c r="AF935" s="203"/>
      <c r="AG935" s="203"/>
      <c r="AH935" s="203"/>
      <c r="AI935" s="203"/>
      <c r="AJ935" s="203"/>
      <c r="AK935" s="203"/>
      <c r="AL935" s="203"/>
      <c r="AM935" s="203"/>
      <c r="AN935" s="203"/>
      <c r="AO935" s="203"/>
      <c r="AP935" s="203"/>
      <c r="AQ935" s="203"/>
    </row>
    <row r="936" spans="1:43" ht="15.75" customHeight="1" x14ac:dyDescent="0.25">
      <c r="A936" s="203"/>
      <c r="B936" s="203"/>
      <c r="C936" s="203"/>
      <c r="D936" s="204"/>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c r="AC936" s="203"/>
      <c r="AD936" s="203"/>
      <c r="AE936" s="203"/>
      <c r="AF936" s="203"/>
      <c r="AG936" s="203"/>
      <c r="AH936" s="203"/>
      <c r="AI936" s="203"/>
      <c r="AJ936" s="203"/>
      <c r="AK936" s="203"/>
      <c r="AL936" s="203"/>
      <c r="AM936" s="203"/>
      <c r="AN936" s="203"/>
      <c r="AO936" s="203"/>
      <c r="AP936" s="203"/>
      <c r="AQ936" s="203"/>
    </row>
    <row r="937" spans="1:43" ht="15.75" customHeight="1" x14ac:dyDescent="0.25">
      <c r="A937" s="203"/>
      <c r="B937" s="203"/>
      <c r="C937" s="203"/>
      <c r="D937" s="204"/>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c r="AC937" s="203"/>
      <c r="AD937" s="203"/>
      <c r="AE937" s="203"/>
      <c r="AF937" s="203"/>
      <c r="AG937" s="203"/>
      <c r="AH937" s="203"/>
      <c r="AI937" s="203"/>
      <c r="AJ937" s="203"/>
      <c r="AK937" s="203"/>
      <c r="AL937" s="203"/>
      <c r="AM937" s="203"/>
      <c r="AN937" s="203"/>
      <c r="AO937" s="203"/>
      <c r="AP937" s="203"/>
      <c r="AQ937" s="203"/>
    </row>
    <row r="938" spans="1:43" ht="15.75" customHeight="1" x14ac:dyDescent="0.25">
      <c r="A938" s="203"/>
      <c r="B938" s="203"/>
      <c r="C938" s="203"/>
      <c r="D938" s="204"/>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c r="AC938" s="203"/>
      <c r="AD938" s="203"/>
      <c r="AE938" s="203"/>
      <c r="AF938" s="203"/>
      <c r="AG938" s="203"/>
      <c r="AH938" s="203"/>
      <c r="AI938" s="203"/>
      <c r="AJ938" s="203"/>
      <c r="AK938" s="203"/>
      <c r="AL938" s="203"/>
      <c r="AM938" s="203"/>
      <c r="AN938" s="203"/>
      <c r="AO938" s="203"/>
      <c r="AP938" s="203"/>
      <c r="AQ938" s="203"/>
    </row>
    <row r="939" spans="1:43" ht="15.75" customHeight="1" x14ac:dyDescent="0.25">
      <c r="A939" s="203"/>
      <c r="B939" s="203"/>
      <c r="C939" s="203"/>
      <c r="D939" s="204"/>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c r="AC939" s="203"/>
      <c r="AD939" s="203"/>
      <c r="AE939" s="203"/>
      <c r="AF939" s="203"/>
      <c r="AG939" s="203"/>
      <c r="AH939" s="203"/>
      <c r="AI939" s="203"/>
      <c r="AJ939" s="203"/>
      <c r="AK939" s="203"/>
      <c r="AL939" s="203"/>
      <c r="AM939" s="203"/>
      <c r="AN939" s="203"/>
      <c r="AO939" s="203"/>
      <c r="AP939" s="203"/>
      <c r="AQ939" s="203"/>
    </row>
    <row r="940" spans="1:43" ht="15.75" customHeight="1" x14ac:dyDescent="0.25">
      <c r="A940" s="203"/>
      <c r="B940" s="203"/>
      <c r="C940" s="203"/>
      <c r="D940" s="204"/>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c r="AC940" s="203"/>
      <c r="AD940" s="203"/>
      <c r="AE940" s="203"/>
      <c r="AF940" s="203"/>
      <c r="AG940" s="203"/>
      <c r="AH940" s="203"/>
      <c r="AI940" s="203"/>
      <c r="AJ940" s="203"/>
      <c r="AK940" s="203"/>
      <c r="AL940" s="203"/>
      <c r="AM940" s="203"/>
      <c r="AN940" s="203"/>
      <c r="AO940" s="203"/>
      <c r="AP940" s="203"/>
      <c r="AQ940" s="203"/>
    </row>
    <row r="941" spans="1:43" ht="15.75" customHeight="1" x14ac:dyDescent="0.25">
      <c r="A941" s="203"/>
      <c r="B941" s="203"/>
      <c r="C941" s="203"/>
      <c r="D941" s="204"/>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c r="AC941" s="203"/>
      <c r="AD941" s="203"/>
      <c r="AE941" s="203"/>
      <c r="AF941" s="203"/>
      <c r="AG941" s="203"/>
      <c r="AH941" s="203"/>
      <c r="AI941" s="203"/>
      <c r="AJ941" s="203"/>
      <c r="AK941" s="203"/>
      <c r="AL941" s="203"/>
      <c r="AM941" s="203"/>
      <c r="AN941" s="203"/>
      <c r="AO941" s="203"/>
      <c r="AP941" s="203"/>
      <c r="AQ941" s="203"/>
    </row>
    <row r="942" spans="1:43" ht="15.75" customHeight="1" x14ac:dyDescent="0.25">
      <c r="A942" s="203"/>
      <c r="B942" s="203"/>
      <c r="C942" s="203"/>
      <c r="D942" s="204"/>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c r="AC942" s="203"/>
      <c r="AD942" s="203"/>
      <c r="AE942" s="203"/>
      <c r="AF942" s="203"/>
      <c r="AG942" s="203"/>
      <c r="AH942" s="203"/>
      <c r="AI942" s="203"/>
      <c r="AJ942" s="203"/>
      <c r="AK942" s="203"/>
      <c r="AL942" s="203"/>
      <c r="AM942" s="203"/>
      <c r="AN942" s="203"/>
      <c r="AO942" s="203"/>
      <c r="AP942" s="203"/>
      <c r="AQ942" s="203"/>
    </row>
    <row r="943" spans="1:43" ht="15.75" customHeight="1" x14ac:dyDescent="0.25">
      <c r="A943" s="203"/>
      <c r="B943" s="203"/>
      <c r="C943" s="203"/>
      <c r="D943" s="204"/>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c r="AC943" s="203"/>
      <c r="AD943" s="203"/>
      <c r="AE943" s="203"/>
      <c r="AF943" s="203"/>
      <c r="AG943" s="203"/>
      <c r="AH943" s="203"/>
      <c r="AI943" s="203"/>
      <c r="AJ943" s="203"/>
      <c r="AK943" s="203"/>
      <c r="AL943" s="203"/>
      <c r="AM943" s="203"/>
      <c r="AN943" s="203"/>
      <c r="AO943" s="203"/>
      <c r="AP943" s="203"/>
      <c r="AQ943" s="203"/>
    </row>
    <row r="944" spans="1:43" ht="15.75" customHeight="1" x14ac:dyDescent="0.25">
      <c r="A944" s="203"/>
      <c r="B944" s="203"/>
      <c r="C944" s="203"/>
      <c r="D944" s="204"/>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c r="AC944" s="203"/>
      <c r="AD944" s="203"/>
      <c r="AE944" s="203"/>
      <c r="AF944" s="203"/>
      <c r="AG944" s="203"/>
      <c r="AH944" s="203"/>
      <c r="AI944" s="203"/>
      <c r="AJ944" s="203"/>
      <c r="AK944" s="203"/>
      <c r="AL944" s="203"/>
      <c r="AM944" s="203"/>
      <c r="AN944" s="203"/>
      <c r="AO944" s="203"/>
      <c r="AP944" s="203"/>
      <c r="AQ944" s="203"/>
    </row>
    <row r="945" spans="1:43" ht="15.75" customHeight="1" x14ac:dyDescent="0.25">
      <c r="A945" s="203"/>
      <c r="B945" s="203"/>
      <c r="C945" s="203"/>
      <c r="D945" s="204"/>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c r="AC945" s="203"/>
      <c r="AD945" s="203"/>
      <c r="AE945" s="203"/>
      <c r="AF945" s="203"/>
      <c r="AG945" s="203"/>
      <c r="AH945" s="203"/>
      <c r="AI945" s="203"/>
      <c r="AJ945" s="203"/>
      <c r="AK945" s="203"/>
      <c r="AL945" s="203"/>
      <c r="AM945" s="203"/>
      <c r="AN945" s="203"/>
      <c r="AO945" s="203"/>
      <c r="AP945" s="203"/>
      <c r="AQ945" s="203"/>
    </row>
    <row r="946" spans="1:43" ht="15.75" customHeight="1" x14ac:dyDescent="0.25">
      <c r="A946" s="203"/>
      <c r="B946" s="203"/>
      <c r="C946" s="203"/>
      <c r="D946" s="204"/>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c r="AC946" s="203"/>
      <c r="AD946" s="203"/>
      <c r="AE946" s="203"/>
      <c r="AF946" s="203"/>
      <c r="AG946" s="203"/>
      <c r="AH946" s="203"/>
      <c r="AI946" s="203"/>
      <c r="AJ946" s="203"/>
      <c r="AK946" s="203"/>
      <c r="AL946" s="203"/>
      <c r="AM946" s="203"/>
      <c r="AN946" s="203"/>
      <c r="AO946" s="203"/>
      <c r="AP946" s="203"/>
      <c r="AQ946" s="203"/>
    </row>
    <row r="947" spans="1:43" ht="15.75" customHeight="1" x14ac:dyDescent="0.25">
      <c r="A947" s="203"/>
      <c r="B947" s="203"/>
      <c r="C947" s="203"/>
      <c r="D947" s="204"/>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c r="AC947" s="203"/>
      <c r="AD947" s="203"/>
      <c r="AE947" s="203"/>
      <c r="AF947" s="203"/>
      <c r="AG947" s="203"/>
      <c r="AH947" s="203"/>
      <c r="AI947" s="203"/>
      <c r="AJ947" s="203"/>
      <c r="AK947" s="203"/>
      <c r="AL947" s="203"/>
      <c r="AM947" s="203"/>
      <c r="AN947" s="203"/>
      <c r="AO947" s="203"/>
      <c r="AP947" s="203"/>
      <c r="AQ947" s="203"/>
    </row>
    <row r="948" spans="1:43" ht="15.75" customHeight="1" x14ac:dyDescent="0.25">
      <c r="A948" s="203"/>
      <c r="B948" s="203"/>
      <c r="C948" s="203"/>
      <c r="D948" s="204"/>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c r="AC948" s="203"/>
      <c r="AD948" s="203"/>
      <c r="AE948" s="203"/>
      <c r="AF948" s="203"/>
      <c r="AG948" s="203"/>
      <c r="AH948" s="203"/>
      <c r="AI948" s="203"/>
      <c r="AJ948" s="203"/>
      <c r="AK948" s="203"/>
      <c r="AL948" s="203"/>
      <c r="AM948" s="203"/>
      <c r="AN948" s="203"/>
      <c r="AO948" s="203"/>
      <c r="AP948" s="203"/>
      <c r="AQ948" s="203"/>
    </row>
    <row r="949" spans="1:43" ht="15.75" customHeight="1" x14ac:dyDescent="0.25">
      <c r="A949" s="203"/>
      <c r="B949" s="203"/>
      <c r="C949" s="203"/>
      <c r="D949" s="204"/>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c r="AC949" s="203"/>
      <c r="AD949" s="203"/>
      <c r="AE949" s="203"/>
      <c r="AF949" s="203"/>
      <c r="AG949" s="203"/>
      <c r="AH949" s="203"/>
      <c r="AI949" s="203"/>
      <c r="AJ949" s="203"/>
      <c r="AK949" s="203"/>
      <c r="AL949" s="203"/>
      <c r="AM949" s="203"/>
      <c r="AN949" s="203"/>
      <c r="AO949" s="203"/>
      <c r="AP949" s="203"/>
      <c r="AQ949" s="203"/>
    </row>
    <row r="950" spans="1:43" ht="15.75" customHeight="1" x14ac:dyDescent="0.25">
      <c r="A950" s="203"/>
      <c r="B950" s="203"/>
      <c r="C950" s="203"/>
      <c r="D950" s="204"/>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c r="AC950" s="203"/>
      <c r="AD950" s="203"/>
      <c r="AE950" s="203"/>
      <c r="AF950" s="203"/>
      <c r="AG950" s="203"/>
      <c r="AH950" s="203"/>
      <c r="AI950" s="203"/>
      <c r="AJ950" s="203"/>
      <c r="AK950" s="203"/>
      <c r="AL950" s="203"/>
      <c r="AM950" s="203"/>
      <c r="AN950" s="203"/>
      <c r="AO950" s="203"/>
      <c r="AP950" s="203"/>
      <c r="AQ950" s="203"/>
    </row>
    <row r="951" spans="1:43" ht="15.75" customHeight="1" x14ac:dyDescent="0.25">
      <c r="A951" s="203"/>
      <c r="B951" s="203"/>
      <c r="C951" s="203"/>
      <c r="D951" s="204"/>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c r="AC951" s="203"/>
      <c r="AD951" s="203"/>
      <c r="AE951" s="203"/>
      <c r="AF951" s="203"/>
      <c r="AG951" s="203"/>
      <c r="AH951" s="203"/>
      <c r="AI951" s="203"/>
      <c r="AJ951" s="203"/>
      <c r="AK951" s="203"/>
      <c r="AL951" s="203"/>
      <c r="AM951" s="203"/>
      <c r="AN951" s="203"/>
      <c r="AO951" s="203"/>
      <c r="AP951" s="203"/>
      <c r="AQ951" s="203"/>
    </row>
    <row r="952" spans="1:43" ht="15.75" customHeight="1" x14ac:dyDescent="0.25">
      <c r="A952" s="203"/>
      <c r="B952" s="203"/>
      <c r="C952" s="203"/>
      <c r="D952" s="204"/>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c r="AC952" s="203"/>
      <c r="AD952" s="203"/>
      <c r="AE952" s="203"/>
      <c r="AF952" s="203"/>
      <c r="AG952" s="203"/>
      <c r="AH952" s="203"/>
      <c r="AI952" s="203"/>
      <c r="AJ952" s="203"/>
      <c r="AK952" s="203"/>
      <c r="AL952" s="203"/>
      <c r="AM952" s="203"/>
      <c r="AN952" s="203"/>
      <c r="AO952" s="203"/>
      <c r="AP952" s="203"/>
      <c r="AQ952" s="203"/>
    </row>
    <row r="953" spans="1:43" ht="15.75" customHeight="1" x14ac:dyDescent="0.25">
      <c r="A953" s="203"/>
      <c r="B953" s="203"/>
      <c r="C953" s="203"/>
      <c r="D953" s="204"/>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03"/>
      <c r="AF953" s="203"/>
      <c r="AG953" s="203"/>
      <c r="AH953" s="203"/>
      <c r="AI953" s="203"/>
      <c r="AJ953" s="203"/>
      <c r="AK953" s="203"/>
      <c r="AL953" s="203"/>
      <c r="AM953" s="203"/>
      <c r="AN953" s="203"/>
      <c r="AO953" s="203"/>
      <c r="AP953" s="203"/>
      <c r="AQ953" s="203"/>
    </row>
    <row r="954" spans="1:43" ht="15.75" customHeight="1" x14ac:dyDescent="0.25">
      <c r="A954" s="203"/>
      <c r="B954" s="203"/>
      <c r="C954" s="203"/>
      <c r="D954" s="204"/>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c r="AC954" s="203"/>
      <c r="AD954" s="203"/>
      <c r="AE954" s="203"/>
      <c r="AF954" s="203"/>
      <c r="AG954" s="203"/>
      <c r="AH954" s="203"/>
      <c r="AI954" s="203"/>
      <c r="AJ954" s="203"/>
      <c r="AK954" s="203"/>
      <c r="AL954" s="203"/>
      <c r="AM954" s="203"/>
      <c r="AN954" s="203"/>
      <c r="AO954" s="203"/>
      <c r="AP954" s="203"/>
      <c r="AQ954" s="203"/>
    </row>
    <row r="955" spans="1:43" ht="15.75" customHeight="1" x14ac:dyDescent="0.25">
      <c r="A955" s="203"/>
      <c r="B955" s="203"/>
      <c r="C955" s="203"/>
      <c r="D955" s="204"/>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c r="AC955" s="203"/>
      <c r="AD955" s="203"/>
      <c r="AE955" s="203"/>
      <c r="AF955" s="203"/>
      <c r="AG955" s="203"/>
      <c r="AH955" s="203"/>
      <c r="AI955" s="203"/>
      <c r="AJ955" s="203"/>
      <c r="AK955" s="203"/>
      <c r="AL955" s="203"/>
      <c r="AM955" s="203"/>
      <c r="AN955" s="203"/>
      <c r="AO955" s="203"/>
      <c r="AP955" s="203"/>
      <c r="AQ955" s="203"/>
    </row>
    <row r="956" spans="1:43" ht="15.75" customHeight="1" x14ac:dyDescent="0.25">
      <c r="A956" s="203"/>
      <c r="B956" s="203"/>
      <c r="C956" s="203"/>
      <c r="D956" s="204"/>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c r="AC956" s="203"/>
      <c r="AD956" s="203"/>
      <c r="AE956" s="203"/>
      <c r="AF956" s="203"/>
      <c r="AG956" s="203"/>
      <c r="AH956" s="203"/>
      <c r="AI956" s="203"/>
      <c r="AJ956" s="203"/>
      <c r="AK956" s="203"/>
      <c r="AL956" s="203"/>
      <c r="AM956" s="203"/>
      <c r="AN956" s="203"/>
      <c r="AO956" s="203"/>
      <c r="AP956" s="203"/>
      <c r="AQ956" s="203"/>
    </row>
    <row r="957" spans="1:43" ht="15.75" customHeight="1" x14ac:dyDescent="0.25">
      <c r="A957" s="203"/>
      <c r="B957" s="203"/>
      <c r="C957" s="203"/>
      <c r="D957" s="204"/>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c r="AC957" s="203"/>
      <c r="AD957" s="203"/>
      <c r="AE957" s="203"/>
      <c r="AF957" s="203"/>
      <c r="AG957" s="203"/>
      <c r="AH957" s="203"/>
      <c r="AI957" s="203"/>
      <c r="AJ957" s="203"/>
      <c r="AK957" s="203"/>
      <c r="AL957" s="203"/>
      <c r="AM957" s="203"/>
      <c r="AN957" s="203"/>
      <c r="AO957" s="203"/>
      <c r="AP957" s="203"/>
      <c r="AQ957" s="203"/>
    </row>
    <row r="958" spans="1:43" ht="15.75" customHeight="1" x14ac:dyDescent="0.25">
      <c r="A958" s="203"/>
      <c r="B958" s="203"/>
      <c r="C958" s="203"/>
      <c r="D958" s="204"/>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c r="AC958" s="203"/>
      <c r="AD958" s="203"/>
      <c r="AE958" s="203"/>
      <c r="AF958" s="203"/>
      <c r="AG958" s="203"/>
      <c r="AH958" s="203"/>
      <c r="AI958" s="203"/>
      <c r="AJ958" s="203"/>
      <c r="AK958" s="203"/>
      <c r="AL958" s="203"/>
      <c r="AM958" s="203"/>
      <c r="AN958" s="203"/>
      <c r="AO958" s="203"/>
      <c r="AP958" s="203"/>
      <c r="AQ958" s="203"/>
    </row>
    <row r="959" spans="1:43" ht="15.75" customHeight="1" x14ac:dyDescent="0.25">
      <c r="A959" s="203"/>
      <c r="B959" s="203"/>
      <c r="C959" s="203"/>
      <c r="D959" s="204"/>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c r="AC959" s="203"/>
      <c r="AD959" s="203"/>
      <c r="AE959" s="203"/>
      <c r="AF959" s="203"/>
      <c r="AG959" s="203"/>
      <c r="AH959" s="203"/>
      <c r="AI959" s="203"/>
      <c r="AJ959" s="203"/>
      <c r="AK959" s="203"/>
      <c r="AL959" s="203"/>
      <c r="AM959" s="203"/>
      <c r="AN959" s="203"/>
      <c r="AO959" s="203"/>
      <c r="AP959" s="203"/>
      <c r="AQ959" s="203"/>
    </row>
    <row r="960" spans="1:43" ht="15.75" customHeight="1" x14ac:dyDescent="0.25">
      <c r="A960" s="203"/>
      <c r="B960" s="203"/>
      <c r="C960" s="203"/>
      <c r="D960" s="204"/>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c r="AC960" s="203"/>
      <c r="AD960" s="203"/>
      <c r="AE960" s="203"/>
      <c r="AF960" s="203"/>
      <c r="AG960" s="203"/>
      <c r="AH960" s="203"/>
      <c r="AI960" s="203"/>
      <c r="AJ960" s="203"/>
      <c r="AK960" s="203"/>
      <c r="AL960" s="203"/>
      <c r="AM960" s="203"/>
      <c r="AN960" s="203"/>
      <c r="AO960" s="203"/>
      <c r="AP960" s="203"/>
      <c r="AQ960" s="203"/>
    </row>
    <row r="961" spans="1:43" ht="15.75" customHeight="1" x14ac:dyDescent="0.25">
      <c r="A961" s="203"/>
      <c r="B961" s="203"/>
      <c r="C961" s="203"/>
      <c r="D961" s="204"/>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c r="AC961" s="203"/>
      <c r="AD961" s="203"/>
      <c r="AE961" s="203"/>
      <c r="AF961" s="203"/>
      <c r="AG961" s="203"/>
      <c r="AH961" s="203"/>
      <c r="AI961" s="203"/>
      <c r="AJ961" s="203"/>
      <c r="AK961" s="203"/>
      <c r="AL961" s="203"/>
      <c r="AM961" s="203"/>
      <c r="AN961" s="203"/>
      <c r="AO961" s="203"/>
      <c r="AP961" s="203"/>
      <c r="AQ961" s="203"/>
    </row>
    <row r="962" spans="1:43" ht="15.75" customHeight="1" x14ac:dyDescent="0.25">
      <c r="A962" s="203"/>
      <c r="B962" s="203"/>
      <c r="C962" s="203"/>
      <c r="D962" s="204"/>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c r="AC962" s="203"/>
      <c r="AD962" s="203"/>
      <c r="AE962" s="203"/>
      <c r="AF962" s="203"/>
      <c r="AG962" s="203"/>
      <c r="AH962" s="203"/>
      <c r="AI962" s="203"/>
      <c r="AJ962" s="203"/>
      <c r="AK962" s="203"/>
      <c r="AL962" s="203"/>
      <c r="AM962" s="203"/>
      <c r="AN962" s="203"/>
      <c r="AO962" s="203"/>
      <c r="AP962" s="203"/>
      <c r="AQ962" s="203"/>
    </row>
    <row r="963" spans="1:43" ht="15.75" customHeight="1" x14ac:dyDescent="0.25">
      <c r="A963" s="203"/>
      <c r="B963" s="203"/>
      <c r="C963" s="203"/>
      <c r="D963" s="204"/>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c r="AC963" s="203"/>
      <c r="AD963" s="203"/>
      <c r="AE963" s="203"/>
      <c r="AF963" s="203"/>
      <c r="AG963" s="203"/>
      <c r="AH963" s="203"/>
      <c r="AI963" s="203"/>
      <c r="AJ963" s="203"/>
      <c r="AK963" s="203"/>
      <c r="AL963" s="203"/>
      <c r="AM963" s="203"/>
      <c r="AN963" s="203"/>
      <c r="AO963" s="203"/>
      <c r="AP963" s="203"/>
      <c r="AQ963" s="203"/>
    </row>
    <row r="964" spans="1:43" ht="15.75" customHeight="1" x14ac:dyDescent="0.25">
      <c r="A964" s="203"/>
      <c r="B964" s="203"/>
      <c r="C964" s="203"/>
      <c r="D964" s="204"/>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c r="AC964" s="203"/>
      <c r="AD964" s="203"/>
      <c r="AE964" s="203"/>
      <c r="AF964" s="203"/>
      <c r="AG964" s="203"/>
      <c r="AH964" s="203"/>
      <c r="AI964" s="203"/>
      <c r="AJ964" s="203"/>
      <c r="AK964" s="203"/>
      <c r="AL964" s="203"/>
      <c r="AM964" s="203"/>
      <c r="AN964" s="203"/>
      <c r="AO964" s="203"/>
      <c r="AP964" s="203"/>
      <c r="AQ964" s="203"/>
    </row>
    <row r="965" spans="1:43" ht="15.75" customHeight="1" x14ac:dyDescent="0.25">
      <c r="A965" s="203"/>
      <c r="B965" s="203"/>
      <c r="C965" s="203"/>
      <c r="D965" s="204"/>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c r="AC965" s="203"/>
      <c r="AD965" s="203"/>
      <c r="AE965" s="203"/>
      <c r="AF965" s="203"/>
      <c r="AG965" s="203"/>
      <c r="AH965" s="203"/>
      <c r="AI965" s="203"/>
      <c r="AJ965" s="203"/>
      <c r="AK965" s="203"/>
      <c r="AL965" s="203"/>
      <c r="AM965" s="203"/>
      <c r="AN965" s="203"/>
      <c r="AO965" s="203"/>
      <c r="AP965" s="203"/>
      <c r="AQ965" s="203"/>
    </row>
    <row r="966" spans="1:43" ht="15.75" customHeight="1" x14ac:dyDescent="0.25">
      <c r="A966" s="203"/>
      <c r="B966" s="203"/>
      <c r="C966" s="203"/>
      <c r="D966" s="204"/>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c r="AC966" s="203"/>
      <c r="AD966" s="203"/>
      <c r="AE966" s="203"/>
      <c r="AF966" s="203"/>
      <c r="AG966" s="203"/>
      <c r="AH966" s="203"/>
      <c r="AI966" s="203"/>
      <c r="AJ966" s="203"/>
      <c r="AK966" s="203"/>
      <c r="AL966" s="203"/>
      <c r="AM966" s="203"/>
      <c r="AN966" s="203"/>
      <c r="AO966" s="203"/>
      <c r="AP966" s="203"/>
      <c r="AQ966" s="203"/>
    </row>
    <row r="967" spans="1:43" ht="15.75" customHeight="1" x14ac:dyDescent="0.25">
      <c r="A967" s="203"/>
      <c r="B967" s="203"/>
      <c r="C967" s="203"/>
      <c r="D967" s="204"/>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c r="AC967" s="203"/>
      <c r="AD967" s="203"/>
      <c r="AE967" s="203"/>
      <c r="AF967" s="203"/>
      <c r="AG967" s="203"/>
      <c r="AH967" s="203"/>
      <c r="AI967" s="203"/>
      <c r="AJ967" s="203"/>
      <c r="AK967" s="203"/>
      <c r="AL967" s="203"/>
      <c r="AM967" s="203"/>
      <c r="AN967" s="203"/>
      <c r="AO967" s="203"/>
      <c r="AP967" s="203"/>
      <c r="AQ967" s="203"/>
    </row>
    <row r="968" spans="1:43" ht="15.75" customHeight="1" x14ac:dyDescent="0.25">
      <c r="A968" s="203"/>
      <c r="B968" s="203"/>
      <c r="C968" s="203"/>
      <c r="D968" s="204"/>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c r="AC968" s="203"/>
      <c r="AD968" s="203"/>
      <c r="AE968" s="203"/>
      <c r="AF968" s="203"/>
      <c r="AG968" s="203"/>
      <c r="AH968" s="203"/>
      <c r="AI968" s="203"/>
      <c r="AJ968" s="203"/>
      <c r="AK968" s="203"/>
      <c r="AL968" s="203"/>
      <c r="AM968" s="203"/>
      <c r="AN968" s="203"/>
      <c r="AO968" s="203"/>
      <c r="AP968" s="203"/>
      <c r="AQ968" s="203"/>
    </row>
    <row r="969" spans="1:43" ht="15.75" customHeight="1" x14ac:dyDescent="0.25">
      <c r="A969" s="203"/>
      <c r="B969" s="203"/>
      <c r="C969" s="203"/>
      <c r="D969" s="204"/>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c r="AK969" s="203"/>
      <c r="AL969" s="203"/>
      <c r="AM969" s="203"/>
      <c r="AN969" s="203"/>
      <c r="AO969" s="203"/>
      <c r="AP969" s="203"/>
      <c r="AQ969" s="203"/>
    </row>
    <row r="970" spans="1:43" ht="15.75" customHeight="1" x14ac:dyDescent="0.25">
      <c r="A970" s="203"/>
      <c r="B970" s="203"/>
      <c r="C970" s="203"/>
      <c r="D970" s="204"/>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c r="AC970" s="203"/>
      <c r="AD970" s="203"/>
      <c r="AE970" s="203"/>
      <c r="AF970" s="203"/>
      <c r="AG970" s="203"/>
      <c r="AH970" s="203"/>
      <c r="AI970" s="203"/>
      <c r="AJ970" s="203"/>
      <c r="AK970" s="203"/>
      <c r="AL970" s="203"/>
      <c r="AM970" s="203"/>
      <c r="AN970" s="203"/>
      <c r="AO970" s="203"/>
      <c r="AP970" s="203"/>
      <c r="AQ970" s="203"/>
    </row>
    <row r="971" spans="1:43" ht="15.75" customHeight="1" x14ac:dyDescent="0.25">
      <c r="A971" s="203"/>
      <c r="B971" s="203"/>
      <c r="C971" s="203"/>
      <c r="D971" s="204"/>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c r="AC971" s="203"/>
      <c r="AD971" s="203"/>
      <c r="AE971" s="203"/>
      <c r="AF971" s="203"/>
      <c r="AG971" s="203"/>
      <c r="AH971" s="203"/>
      <c r="AI971" s="203"/>
      <c r="AJ971" s="203"/>
      <c r="AK971" s="203"/>
      <c r="AL971" s="203"/>
      <c r="AM971" s="203"/>
      <c r="AN971" s="203"/>
      <c r="AO971" s="203"/>
      <c r="AP971" s="203"/>
      <c r="AQ971" s="203"/>
    </row>
    <row r="972" spans="1:43" ht="15.75" customHeight="1" x14ac:dyDescent="0.25">
      <c r="A972" s="203"/>
      <c r="B972" s="203"/>
      <c r="C972" s="203"/>
      <c r="D972" s="204"/>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c r="AC972" s="203"/>
      <c r="AD972" s="203"/>
      <c r="AE972" s="203"/>
      <c r="AF972" s="203"/>
      <c r="AG972" s="203"/>
      <c r="AH972" s="203"/>
      <c r="AI972" s="203"/>
      <c r="AJ972" s="203"/>
      <c r="AK972" s="203"/>
      <c r="AL972" s="203"/>
      <c r="AM972" s="203"/>
      <c r="AN972" s="203"/>
      <c r="AO972" s="203"/>
      <c r="AP972" s="203"/>
      <c r="AQ972" s="203"/>
    </row>
    <row r="973" spans="1:43" ht="15.75" customHeight="1" x14ac:dyDescent="0.25">
      <c r="A973" s="203"/>
      <c r="B973" s="203"/>
      <c r="C973" s="203"/>
      <c r="D973" s="204"/>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c r="AC973" s="203"/>
      <c r="AD973" s="203"/>
      <c r="AE973" s="203"/>
      <c r="AF973" s="203"/>
      <c r="AG973" s="203"/>
      <c r="AH973" s="203"/>
      <c r="AI973" s="203"/>
      <c r="AJ973" s="203"/>
      <c r="AK973" s="203"/>
      <c r="AL973" s="203"/>
      <c r="AM973" s="203"/>
      <c r="AN973" s="203"/>
      <c r="AO973" s="203"/>
      <c r="AP973" s="203"/>
      <c r="AQ973" s="203"/>
    </row>
    <row r="974" spans="1:43" ht="15.75" customHeight="1" x14ac:dyDescent="0.25">
      <c r="A974" s="203"/>
      <c r="B974" s="203"/>
      <c r="C974" s="203"/>
      <c r="D974" s="204"/>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c r="AC974" s="203"/>
      <c r="AD974" s="203"/>
      <c r="AE974" s="203"/>
      <c r="AF974" s="203"/>
      <c r="AG974" s="203"/>
      <c r="AH974" s="203"/>
      <c r="AI974" s="203"/>
      <c r="AJ974" s="203"/>
      <c r="AK974" s="203"/>
      <c r="AL974" s="203"/>
      <c r="AM974" s="203"/>
      <c r="AN974" s="203"/>
      <c r="AO974" s="203"/>
      <c r="AP974" s="203"/>
      <c r="AQ974" s="203"/>
    </row>
    <row r="975" spans="1:43" ht="15.75" customHeight="1" x14ac:dyDescent="0.25">
      <c r="A975" s="203"/>
      <c r="B975" s="203"/>
      <c r="C975" s="203"/>
      <c r="D975" s="204"/>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c r="AC975" s="203"/>
      <c r="AD975" s="203"/>
      <c r="AE975" s="203"/>
      <c r="AF975" s="203"/>
      <c r="AG975" s="203"/>
      <c r="AH975" s="203"/>
      <c r="AI975" s="203"/>
      <c r="AJ975" s="203"/>
      <c r="AK975" s="203"/>
      <c r="AL975" s="203"/>
      <c r="AM975" s="203"/>
      <c r="AN975" s="203"/>
      <c r="AO975" s="203"/>
      <c r="AP975" s="203"/>
      <c r="AQ975" s="203"/>
    </row>
    <row r="976" spans="1:43" ht="15.75" customHeight="1" x14ac:dyDescent="0.25">
      <c r="A976" s="203"/>
      <c r="B976" s="203"/>
      <c r="C976" s="203"/>
      <c r="D976" s="204"/>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c r="AC976" s="203"/>
      <c r="AD976" s="203"/>
      <c r="AE976" s="203"/>
      <c r="AF976" s="203"/>
      <c r="AG976" s="203"/>
      <c r="AH976" s="203"/>
      <c r="AI976" s="203"/>
      <c r="AJ976" s="203"/>
      <c r="AK976" s="203"/>
      <c r="AL976" s="203"/>
      <c r="AM976" s="203"/>
      <c r="AN976" s="203"/>
      <c r="AO976" s="203"/>
      <c r="AP976" s="203"/>
      <c r="AQ976" s="203"/>
    </row>
    <row r="977" spans="1:43" ht="15.75" customHeight="1" x14ac:dyDescent="0.25">
      <c r="A977" s="203"/>
      <c r="B977" s="203"/>
      <c r="C977" s="203"/>
      <c r="D977" s="204"/>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c r="AK977" s="203"/>
      <c r="AL977" s="203"/>
      <c r="AM977" s="203"/>
      <c r="AN977" s="203"/>
      <c r="AO977" s="203"/>
      <c r="AP977" s="203"/>
      <c r="AQ977" s="203"/>
    </row>
    <row r="978" spans="1:43" ht="15.75" customHeight="1" x14ac:dyDescent="0.25">
      <c r="A978" s="203"/>
      <c r="B978" s="203"/>
      <c r="C978" s="203"/>
      <c r="D978" s="204"/>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c r="AC978" s="203"/>
      <c r="AD978" s="203"/>
      <c r="AE978" s="203"/>
      <c r="AF978" s="203"/>
      <c r="AG978" s="203"/>
      <c r="AH978" s="203"/>
      <c r="AI978" s="203"/>
      <c r="AJ978" s="203"/>
      <c r="AK978" s="203"/>
      <c r="AL978" s="203"/>
      <c r="AM978" s="203"/>
      <c r="AN978" s="203"/>
      <c r="AO978" s="203"/>
      <c r="AP978" s="203"/>
      <c r="AQ978" s="203"/>
    </row>
    <row r="979" spans="1:43" ht="15.75" customHeight="1" x14ac:dyDescent="0.25">
      <c r="A979" s="203"/>
      <c r="B979" s="203"/>
      <c r="C979" s="203"/>
      <c r="D979" s="204"/>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c r="AC979" s="203"/>
      <c r="AD979" s="203"/>
      <c r="AE979" s="203"/>
      <c r="AF979" s="203"/>
      <c r="AG979" s="203"/>
      <c r="AH979" s="203"/>
      <c r="AI979" s="203"/>
      <c r="AJ979" s="203"/>
      <c r="AK979" s="203"/>
      <c r="AL979" s="203"/>
      <c r="AM979" s="203"/>
      <c r="AN979" s="203"/>
      <c r="AO979" s="203"/>
      <c r="AP979" s="203"/>
      <c r="AQ979" s="203"/>
    </row>
    <row r="980" spans="1:43" ht="15.75" customHeight="1" x14ac:dyDescent="0.25">
      <c r="A980" s="203"/>
      <c r="B980" s="203"/>
      <c r="C980" s="203"/>
      <c r="D980" s="204"/>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c r="AC980" s="203"/>
      <c r="AD980" s="203"/>
      <c r="AE980" s="203"/>
      <c r="AF980" s="203"/>
      <c r="AG980" s="203"/>
      <c r="AH980" s="203"/>
      <c r="AI980" s="203"/>
      <c r="AJ980" s="203"/>
      <c r="AK980" s="203"/>
      <c r="AL980" s="203"/>
      <c r="AM980" s="203"/>
      <c r="AN980" s="203"/>
      <c r="AO980" s="203"/>
      <c r="AP980" s="203"/>
      <c r="AQ980" s="203"/>
    </row>
    <row r="981" spans="1:43" ht="15.75" customHeight="1" x14ac:dyDescent="0.25">
      <c r="A981" s="203"/>
      <c r="B981" s="203"/>
      <c r="C981" s="203"/>
      <c r="D981" s="204"/>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c r="AC981" s="203"/>
      <c r="AD981" s="203"/>
      <c r="AE981" s="203"/>
      <c r="AF981" s="203"/>
      <c r="AG981" s="203"/>
      <c r="AH981" s="203"/>
      <c r="AI981" s="203"/>
      <c r="AJ981" s="203"/>
      <c r="AK981" s="203"/>
      <c r="AL981" s="203"/>
      <c r="AM981" s="203"/>
      <c r="AN981" s="203"/>
      <c r="AO981" s="203"/>
      <c r="AP981" s="203"/>
      <c r="AQ981" s="203"/>
    </row>
    <row r="982" spans="1:43" ht="15.75" customHeight="1" x14ac:dyDescent="0.25">
      <c r="A982" s="203"/>
      <c r="B982" s="203"/>
      <c r="C982" s="203"/>
      <c r="D982" s="204"/>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c r="AC982" s="203"/>
      <c r="AD982" s="203"/>
      <c r="AE982" s="203"/>
      <c r="AF982" s="203"/>
      <c r="AG982" s="203"/>
      <c r="AH982" s="203"/>
      <c r="AI982" s="203"/>
      <c r="AJ982" s="203"/>
      <c r="AK982" s="203"/>
      <c r="AL982" s="203"/>
      <c r="AM982" s="203"/>
      <c r="AN982" s="203"/>
      <c r="AO982" s="203"/>
      <c r="AP982" s="203"/>
      <c r="AQ982" s="203"/>
    </row>
    <row r="983" spans="1:43" ht="15.75" customHeight="1" x14ac:dyDescent="0.25">
      <c r="A983" s="203"/>
      <c r="B983" s="203"/>
      <c r="C983" s="203"/>
      <c r="D983" s="204"/>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c r="AC983" s="203"/>
      <c r="AD983" s="203"/>
      <c r="AE983" s="203"/>
      <c r="AF983" s="203"/>
      <c r="AG983" s="203"/>
      <c r="AH983" s="203"/>
      <c r="AI983" s="203"/>
      <c r="AJ983" s="203"/>
      <c r="AK983" s="203"/>
      <c r="AL983" s="203"/>
      <c r="AM983" s="203"/>
      <c r="AN983" s="203"/>
      <c r="AO983" s="203"/>
      <c r="AP983" s="203"/>
      <c r="AQ983" s="203"/>
    </row>
    <row r="984" spans="1:43" ht="15.75" customHeight="1" x14ac:dyDescent="0.25">
      <c r="A984" s="203"/>
      <c r="B984" s="203"/>
      <c r="C984" s="203"/>
      <c r="D984" s="204"/>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c r="AC984" s="203"/>
      <c r="AD984" s="203"/>
      <c r="AE984" s="203"/>
      <c r="AF984" s="203"/>
      <c r="AG984" s="203"/>
      <c r="AH984" s="203"/>
      <c r="AI984" s="203"/>
      <c r="AJ984" s="203"/>
      <c r="AK984" s="203"/>
      <c r="AL984" s="203"/>
      <c r="AM984" s="203"/>
      <c r="AN984" s="203"/>
      <c r="AO984" s="203"/>
      <c r="AP984" s="203"/>
      <c r="AQ984" s="203"/>
    </row>
    <row r="985" spans="1:43" ht="15.75" customHeight="1" x14ac:dyDescent="0.25">
      <c r="A985" s="203"/>
      <c r="B985" s="203"/>
      <c r="C985" s="203"/>
      <c r="D985" s="204"/>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c r="AC985" s="203"/>
      <c r="AD985" s="203"/>
      <c r="AE985" s="203"/>
      <c r="AF985" s="203"/>
      <c r="AG985" s="203"/>
      <c r="AH985" s="203"/>
      <c r="AI985" s="203"/>
      <c r="AJ985" s="203"/>
      <c r="AK985" s="203"/>
      <c r="AL985" s="203"/>
      <c r="AM985" s="203"/>
      <c r="AN985" s="203"/>
      <c r="AO985" s="203"/>
      <c r="AP985" s="203"/>
      <c r="AQ985" s="203"/>
    </row>
    <row r="986" spans="1:43" ht="15.75" customHeight="1" x14ac:dyDescent="0.25">
      <c r="A986" s="203"/>
      <c r="B986" s="203"/>
      <c r="C986" s="203"/>
      <c r="D986" s="204"/>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c r="AC986" s="203"/>
      <c r="AD986" s="203"/>
      <c r="AE986" s="203"/>
      <c r="AF986" s="203"/>
      <c r="AG986" s="203"/>
      <c r="AH986" s="203"/>
      <c r="AI986" s="203"/>
      <c r="AJ986" s="203"/>
      <c r="AK986" s="203"/>
      <c r="AL986" s="203"/>
      <c r="AM986" s="203"/>
      <c r="AN986" s="203"/>
      <c r="AO986" s="203"/>
      <c r="AP986" s="203"/>
      <c r="AQ986" s="203"/>
    </row>
    <row r="987" spans="1:43" ht="15.75" customHeight="1" x14ac:dyDescent="0.25">
      <c r="A987" s="203"/>
      <c r="B987" s="203"/>
      <c r="C987" s="203"/>
      <c r="D987" s="204"/>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c r="AC987" s="203"/>
      <c r="AD987" s="203"/>
      <c r="AE987" s="203"/>
      <c r="AF987" s="203"/>
      <c r="AG987" s="203"/>
      <c r="AH987" s="203"/>
      <c r="AI987" s="203"/>
      <c r="AJ987" s="203"/>
      <c r="AK987" s="203"/>
      <c r="AL987" s="203"/>
      <c r="AM987" s="203"/>
      <c r="AN987" s="203"/>
      <c r="AO987" s="203"/>
      <c r="AP987" s="203"/>
      <c r="AQ987" s="203"/>
    </row>
    <row r="988" spans="1:43" ht="15.75" customHeight="1" x14ac:dyDescent="0.25">
      <c r="A988" s="203"/>
      <c r="B988" s="203"/>
      <c r="C988" s="203"/>
      <c r="D988" s="204"/>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c r="AC988" s="203"/>
      <c r="AD988" s="203"/>
      <c r="AE988" s="203"/>
      <c r="AF988" s="203"/>
      <c r="AG988" s="203"/>
      <c r="AH988" s="203"/>
      <c r="AI988" s="203"/>
      <c r="AJ988" s="203"/>
      <c r="AK988" s="203"/>
      <c r="AL988" s="203"/>
      <c r="AM988" s="203"/>
      <c r="AN988" s="203"/>
      <c r="AO988" s="203"/>
      <c r="AP988" s="203"/>
      <c r="AQ988" s="203"/>
    </row>
    <row r="989" spans="1:43" ht="15.75" customHeight="1" x14ac:dyDescent="0.25">
      <c r="A989" s="203"/>
      <c r="B989" s="203"/>
      <c r="C989" s="203"/>
      <c r="D989" s="204"/>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c r="AC989" s="203"/>
      <c r="AD989" s="203"/>
      <c r="AE989" s="203"/>
      <c r="AF989" s="203"/>
      <c r="AG989" s="203"/>
      <c r="AH989" s="203"/>
      <c r="AI989" s="203"/>
      <c r="AJ989" s="203"/>
      <c r="AK989" s="203"/>
      <c r="AL989" s="203"/>
      <c r="AM989" s="203"/>
      <c r="AN989" s="203"/>
      <c r="AO989" s="203"/>
      <c r="AP989" s="203"/>
      <c r="AQ989" s="203"/>
    </row>
    <row r="990" spans="1:43" ht="15.75" customHeight="1" x14ac:dyDescent="0.25">
      <c r="A990" s="203"/>
      <c r="B990" s="203"/>
      <c r="C990" s="203"/>
      <c r="D990" s="204"/>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c r="AC990" s="203"/>
      <c r="AD990" s="203"/>
      <c r="AE990" s="203"/>
      <c r="AF990" s="203"/>
      <c r="AG990" s="203"/>
      <c r="AH990" s="203"/>
      <c r="AI990" s="203"/>
      <c r="AJ990" s="203"/>
      <c r="AK990" s="203"/>
      <c r="AL990" s="203"/>
      <c r="AM990" s="203"/>
      <c r="AN990" s="203"/>
      <c r="AO990" s="203"/>
      <c r="AP990" s="203"/>
      <c r="AQ990" s="203"/>
    </row>
    <row r="991" spans="1:43" ht="15.75" customHeight="1" x14ac:dyDescent="0.25">
      <c r="A991" s="203"/>
      <c r="B991" s="203"/>
      <c r="C991" s="203"/>
      <c r="D991" s="204"/>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c r="AC991" s="203"/>
      <c r="AD991" s="203"/>
      <c r="AE991" s="203"/>
      <c r="AF991" s="203"/>
      <c r="AG991" s="203"/>
      <c r="AH991" s="203"/>
      <c r="AI991" s="203"/>
      <c r="AJ991" s="203"/>
      <c r="AK991" s="203"/>
      <c r="AL991" s="203"/>
      <c r="AM991" s="203"/>
      <c r="AN991" s="203"/>
      <c r="AO991" s="203"/>
      <c r="AP991" s="203"/>
      <c r="AQ991" s="203"/>
    </row>
    <row r="992" spans="1:43" ht="15.75" customHeight="1" x14ac:dyDescent="0.25">
      <c r="A992" s="203"/>
      <c r="B992" s="203"/>
      <c r="C992" s="203"/>
      <c r="D992" s="204"/>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c r="AC992" s="203"/>
      <c r="AD992" s="203"/>
      <c r="AE992" s="203"/>
      <c r="AF992" s="203"/>
      <c r="AG992" s="203"/>
      <c r="AH992" s="203"/>
      <c r="AI992" s="203"/>
      <c r="AJ992" s="203"/>
      <c r="AK992" s="203"/>
      <c r="AL992" s="203"/>
      <c r="AM992" s="203"/>
      <c r="AN992" s="203"/>
      <c r="AO992" s="203"/>
      <c r="AP992" s="203"/>
      <c r="AQ992" s="203"/>
    </row>
    <row r="993" spans="1:43" ht="15.75" customHeight="1" x14ac:dyDescent="0.25">
      <c r="A993" s="203"/>
      <c r="B993" s="203"/>
      <c r="C993" s="203"/>
      <c r="D993" s="204"/>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c r="AC993" s="203"/>
      <c r="AD993" s="203"/>
      <c r="AE993" s="203"/>
      <c r="AF993" s="203"/>
      <c r="AG993" s="203"/>
      <c r="AH993" s="203"/>
      <c r="AI993" s="203"/>
      <c r="AJ993" s="203"/>
      <c r="AK993" s="203"/>
      <c r="AL993" s="203"/>
      <c r="AM993" s="203"/>
      <c r="AN993" s="203"/>
      <c r="AO993" s="203"/>
      <c r="AP993" s="203"/>
      <c r="AQ993" s="203"/>
    </row>
    <row r="994" spans="1:43" ht="15.75" customHeight="1" x14ac:dyDescent="0.25">
      <c r="A994" s="203"/>
      <c r="B994" s="203"/>
      <c r="C994" s="203"/>
      <c r="D994" s="204"/>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c r="AC994" s="203"/>
      <c r="AD994" s="203"/>
      <c r="AE994" s="203"/>
      <c r="AF994" s="203"/>
      <c r="AG994" s="203"/>
      <c r="AH994" s="203"/>
      <c r="AI994" s="203"/>
      <c r="AJ994" s="203"/>
      <c r="AK994" s="203"/>
      <c r="AL994" s="203"/>
      <c r="AM994" s="203"/>
      <c r="AN994" s="203"/>
      <c r="AO994" s="203"/>
      <c r="AP994" s="203"/>
      <c r="AQ994" s="203"/>
    </row>
    <row r="995" spans="1:43" ht="15.75" customHeight="1" x14ac:dyDescent="0.25">
      <c r="A995" s="203"/>
      <c r="B995" s="203"/>
      <c r="C995" s="203"/>
      <c r="D995" s="204"/>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c r="AC995" s="203"/>
      <c r="AD995" s="203"/>
      <c r="AE995" s="203"/>
      <c r="AF995" s="203"/>
      <c r="AG995" s="203"/>
      <c r="AH995" s="203"/>
      <c r="AI995" s="203"/>
      <c r="AJ995" s="203"/>
      <c r="AK995" s="203"/>
      <c r="AL995" s="203"/>
      <c r="AM995" s="203"/>
      <c r="AN995" s="203"/>
      <c r="AO995" s="203"/>
      <c r="AP995" s="203"/>
      <c r="AQ995" s="203"/>
    </row>
    <row r="996" spans="1:43" ht="15.75" customHeight="1" x14ac:dyDescent="0.25">
      <c r="A996" s="203"/>
      <c r="B996" s="203"/>
      <c r="C996" s="203"/>
      <c r="D996" s="204"/>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c r="AC996" s="203"/>
      <c r="AD996" s="203"/>
      <c r="AE996" s="203"/>
      <c r="AF996" s="203"/>
      <c r="AG996" s="203"/>
      <c r="AH996" s="203"/>
      <c r="AI996" s="203"/>
      <c r="AJ996" s="203"/>
      <c r="AK996" s="203"/>
      <c r="AL996" s="203"/>
      <c r="AM996" s="203"/>
      <c r="AN996" s="203"/>
      <c r="AO996" s="203"/>
      <c r="AP996" s="203"/>
      <c r="AQ996" s="203"/>
    </row>
    <row r="997" spans="1:43" ht="15.75" customHeight="1" x14ac:dyDescent="0.25">
      <c r="A997" s="203"/>
      <c r="B997" s="203"/>
      <c r="C997" s="203"/>
      <c r="D997" s="204"/>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c r="AC997" s="203"/>
      <c r="AD997" s="203"/>
      <c r="AE997" s="203"/>
      <c r="AF997" s="203"/>
      <c r="AG997" s="203"/>
      <c r="AH997" s="203"/>
      <c r="AI997" s="203"/>
      <c r="AJ997" s="203"/>
      <c r="AK997" s="203"/>
      <c r="AL997" s="203"/>
      <c r="AM997" s="203"/>
      <c r="AN997" s="203"/>
      <c r="AO997" s="203"/>
      <c r="AP997" s="203"/>
      <c r="AQ997" s="203"/>
    </row>
    <row r="998" spans="1:43" ht="15.75" customHeight="1" x14ac:dyDescent="0.25">
      <c r="A998" s="203"/>
      <c r="B998" s="203"/>
      <c r="C998" s="203"/>
      <c r="D998" s="204"/>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c r="AA998" s="203"/>
      <c r="AB998" s="203"/>
      <c r="AC998" s="203"/>
      <c r="AD998" s="203"/>
      <c r="AE998" s="203"/>
      <c r="AF998" s="203"/>
      <c r="AG998" s="203"/>
      <c r="AH998" s="203"/>
      <c r="AI998" s="203"/>
      <c r="AJ998" s="203"/>
      <c r="AK998" s="203"/>
      <c r="AL998" s="203"/>
      <c r="AM998" s="203"/>
      <c r="AN998" s="203"/>
      <c r="AO998" s="203"/>
      <c r="AP998" s="203"/>
      <c r="AQ998" s="203"/>
    </row>
    <row r="999" spans="1:43" ht="15.75" customHeight="1" x14ac:dyDescent="0.25">
      <c r="A999" s="203"/>
      <c r="B999" s="203"/>
      <c r="C999" s="203"/>
      <c r="D999" s="204"/>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c r="AA999" s="203"/>
      <c r="AB999" s="203"/>
      <c r="AC999" s="203"/>
      <c r="AD999" s="203"/>
      <c r="AE999" s="203"/>
      <c r="AF999" s="203"/>
      <c r="AG999" s="203"/>
      <c r="AH999" s="203"/>
      <c r="AI999" s="203"/>
      <c r="AJ999" s="203"/>
      <c r="AK999" s="203"/>
      <c r="AL999" s="203"/>
      <c r="AM999" s="203"/>
      <c r="AN999" s="203"/>
      <c r="AO999" s="203"/>
      <c r="AP999" s="203"/>
      <c r="AQ999" s="203"/>
    </row>
    <row r="1000" spans="1:43" ht="15.75" customHeight="1" x14ac:dyDescent="0.25">
      <c r="A1000" s="203"/>
      <c r="B1000" s="203"/>
      <c r="C1000" s="203"/>
      <c r="D1000" s="204"/>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c r="AB1000" s="203"/>
      <c r="AC1000" s="203"/>
      <c r="AD1000" s="203"/>
      <c r="AE1000" s="203"/>
      <c r="AF1000" s="203"/>
      <c r="AG1000" s="203"/>
      <c r="AH1000" s="203"/>
      <c r="AI1000" s="203"/>
      <c r="AJ1000" s="203"/>
      <c r="AK1000" s="203"/>
      <c r="AL1000" s="203"/>
      <c r="AM1000" s="203"/>
      <c r="AN1000" s="203"/>
      <c r="AO1000" s="203"/>
      <c r="AP1000" s="203"/>
      <c r="AQ1000" s="203"/>
    </row>
  </sheetData>
  <mergeCells count="1050">
    <mergeCell ref="V145:V148"/>
    <mergeCell ref="T139:T144"/>
    <mergeCell ref="O115:O120"/>
    <mergeCell ref="P115:P120"/>
    <mergeCell ref="H133:H138"/>
    <mergeCell ref="I133:I138"/>
    <mergeCell ref="J133:J138"/>
    <mergeCell ref="K133:K138"/>
    <mergeCell ref="U133:U138"/>
    <mergeCell ref="V133:V138"/>
    <mergeCell ref="J145:J148"/>
    <mergeCell ref="K145:K148"/>
    <mergeCell ref="X145:X148"/>
    <mergeCell ref="L145:L148"/>
    <mergeCell ref="M145:M148"/>
    <mergeCell ref="N145:N148"/>
    <mergeCell ref="Q145:Q148"/>
    <mergeCell ref="R145:R148"/>
    <mergeCell ref="L133:L138"/>
    <mergeCell ref="M133:M138"/>
    <mergeCell ref="N133:N138"/>
    <mergeCell ref="Q133:Q138"/>
    <mergeCell ref="R133:R138"/>
    <mergeCell ref="S133:S138"/>
    <mergeCell ref="T133:T138"/>
    <mergeCell ref="O133:O138"/>
    <mergeCell ref="P133:P138"/>
    <mergeCell ref="O139:O144"/>
    <mergeCell ref="P139:P144"/>
    <mergeCell ref="O145:O148"/>
    <mergeCell ref="P145:P148"/>
    <mergeCell ref="S145:S148"/>
    <mergeCell ref="T145:T148"/>
    <mergeCell ref="U145:U148"/>
    <mergeCell ref="N115:N120"/>
    <mergeCell ref="L121:L126"/>
    <mergeCell ref="M121:M126"/>
    <mergeCell ref="N121:N126"/>
    <mergeCell ref="AA145:AA148"/>
    <mergeCell ref="AB145:AB148"/>
    <mergeCell ref="AC145:AC148"/>
    <mergeCell ref="L112:L113"/>
    <mergeCell ref="M112:M113"/>
    <mergeCell ref="N112:N113"/>
    <mergeCell ref="Q112:Q113"/>
    <mergeCell ref="R112:R113"/>
    <mergeCell ref="S112:S113"/>
    <mergeCell ref="T112:T113"/>
    <mergeCell ref="O112:O113"/>
    <mergeCell ref="P112:P113"/>
    <mergeCell ref="Q115:Q120"/>
    <mergeCell ref="R115:R120"/>
    <mergeCell ref="S115:S120"/>
    <mergeCell ref="U121:U126"/>
    <mergeCell ref="V121:V126"/>
    <mergeCell ref="Q121:Q126"/>
    <mergeCell ref="R121:R126"/>
    <mergeCell ref="S121:S126"/>
    <mergeCell ref="T121:T126"/>
    <mergeCell ref="S127:S132"/>
    <mergeCell ref="W127:W132"/>
    <mergeCell ref="X127:X132"/>
    <mergeCell ref="Y127:Y132"/>
    <mergeCell ref="O127:O132"/>
    <mergeCell ref="V127:V132"/>
    <mergeCell ref="Q127:Q132"/>
    <mergeCell ref="AJ115:AJ120"/>
    <mergeCell ref="AK115:AK120"/>
    <mergeCell ref="T115:T120"/>
    <mergeCell ref="U115:U120"/>
    <mergeCell ref="V115:V120"/>
    <mergeCell ref="AA115:AA120"/>
    <mergeCell ref="AB115:AB120"/>
    <mergeCell ref="AC115:AC120"/>
    <mergeCell ref="AD115:AD120"/>
    <mergeCell ref="AE115:AE120"/>
    <mergeCell ref="AF121:AF126"/>
    <mergeCell ref="AG121:AG126"/>
    <mergeCell ref="AH121:AH126"/>
    <mergeCell ref="AJ121:AJ126"/>
    <mergeCell ref="AK121:AK126"/>
    <mergeCell ref="Z115:Z120"/>
    <mergeCell ref="AJ127:AJ132"/>
    <mergeCell ref="W121:W126"/>
    <mergeCell ref="X121:X126"/>
    <mergeCell ref="Y121:Y126"/>
    <mergeCell ref="Z121:Z126"/>
    <mergeCell ref="U127:U132"/>
    <mergeCell ref="AD127:AD132"/>
    <mergeCell ref="X115:X120"/>
    <mergeCell ref="Y115:Y120"/>
    <mergeCell ref="A114:B114"/>
    <mergeCell ref="A115:B120"/>
    <mergeCell ref="C115:D120"/>
    <mergeCell ref="G115:G120"/>
    <mergeCell ref="H115:H120"/>
    <mergeCell ref="I115:I120"/>
    <mergeCell ref="J115:J120"/>
    <mergeCell ref="A121:B126"/>
    <mergeCell ref="C121:D126"/>
    <mergeCell ref="G121:G126"/>
    <mergeCell ref="H121:H126"/>
    <mergeCell ref="I121:I126"/>
    <mergeCell ref="J121:J126"/>
    <mergeCell ref="K115:K120"/>
    <mergeCell ref="L115:L120"/>
    <mergeCell ref="M115:M120"/>
    <mergeCell ref="AK127:AK132"/>
    <mergeCell ref="A127:B132"/>
    <mergeCell ref="C127:D132"/>
    <mergeCell ref="G127:G132"/>
    <mergeCell ref="H127:H132"/>
    <mergeCell ref="I127:I132"/>
    <mergeCell ref="J127:J132"/>
    <mergeCell ref="K127:K132"/>
    <mergeCell ref="T127:T132"/>
    <mergeCell ref="AA121:AA126"/>
    <mergeCell ref="AB121:AB126"/>
    <mergeCell ref="AC121:AC126"/>
    <mergeCell ref="AD121:AD126"/>
    <mergeCell ref="AE121:AE126"/>
    <mergeCell ref="K121:K126"/>
    <mergeCell ref="AH127:AH132"/>
    <mergeCell ref="O121:O126"/>
    <mergeCell ref="P121:P126"/>
    <mergeCell ref="R127:R132"/>
    <mergeCell ref="P127:P132"/>
    <mergeCell ref="T103:T105"/>
    <mergeCell ref="AF96:AF100"/>
    <mergeCell ref="AK107:AK111"/>
    <mergeCell ref="AK112:AK113"/>
    <mergeCell ref="A106:B111"/>
    <mergeCell ref="G107:G111"/>
    <mergeCell ref="H107:H111"/>
    <mergeCell ref="I107:I111"/>
    <mergeCell ref="J107:J111"/>
    <mergeCell ref="K107:K111"/>
    <mergeCell ref="L107:L111"/>
    <mergeCell ref="A112:B113"/>
    <mergeCell ref="C112:D113"/>
    <mergeCell ref="G112:G113"/>
    <mergeCell ref="H112:H113"/>
    <mergeCell ref="I112:I113"/>
    <mergeCell ref="J112:J113"/>
    <mergeCell ref="K112:K113"/>
    <mergeCell ref="V107:V111"/>
    <mergeCell ref="AA107:AA111"/>
    <mergeCell ref="AB107:AB111"/>
    <mergeCell ref="AC107:AC111"/>
    <mergeCell ref="AD107:AD111"/>
    <mergeCell ref="AE107:AE111"/>
    <mergeCell ref="AF107:AF111"/>
    <mergeCell ref="O107:O111"/>
    <mergeCell ref="P107:P111"/>
    <mergeCell ref="W107:W111"/>
    <mergeCell ref="X107:X111"/>
    <mergeCell ref="Y107:Y111"/>
    <mergeCell ref="Z107:Z111"/>
    <mergeCell ref="AI107:AI111"/>
    <mergeCell ref="AH112:AH113"/>
    <mergeCell ref="AJ112:AJ113"/>
    <mergeCell ref="AA112:AA113"/>
    <mergeCell ref="AB112:AB113"/>
    <mergeCell ref="AC112:AC113"/>
    <mergeCell ref="AD112:AD113"/>
    <mergeCell ref="AE112:AE113"/>
    <mergeCell ref="AF112:AF113"/>
    <mergeCell ref="AG112:AG113"/>
    <mergeCell ref="M107:M111"/>
    <mergeCell ref="N107:N111"/>
    <mergeCell ref="Q107:Q111"/>
    <mergeCell ref="R107:R111"/>
    <mergeCell ref="S107:S111"/>
    <mergeCell ref="T107:T111"/>
    <mergeCell ref="U107:U111"/>
    <mergeCell ref="AG107:AG111"/>
    <mergeCell ref="AH107:AH111"/>
    <mergeCell ref="AJ107:AJ111"/>
    <mergeCell ref="AI112:AI113"/>
    <mergeCell ref="U112:U113"/>
    <mergeCell ref="V112:V113"/>
    <mergeCell ref="W112:W113"/>
    <mergeCell ref="X112:X113"/>
    <mergeCell ref="Y112:Y113"/>
    <mergeCell ref="Z112:Z113"/>
    <mergeCell ref="AK87:AK88"/>
    <mergeCell ref="AG89:AG90"/>
    <mergeCell ref="AK89:AK90"/>
    <mergeCell ref="AE94:AE95"/>
    <mergeCell ref="AF94:AF95"/>
    <mergeCell ref="T94:T95"/>
    <mergeCell ref="U94:U95"/>
    <mergeCell ref="V94:V95"/>
    <mergeCell ref="AA94:AA95"/>
    <mergeCell ref="AB94:AB95"/>
    <mergeCell ref="AC94:AC95"/>
    <mergeCell ref="AD94:AD95"/>
    <mergeCell ref="T92:T93"/>
    <mergeCell ref="U92:U93"/>
    <mergeCell ref="V92:V93"/>
    <mergeCell ref="AH92:AH93"/>
    <mergeCell ref="AJ92:AJ93"/>
    <mergeCell ref="AK92:AK93"/>
    <mergeCell ref="AG94:AG95"/>
    <mergeCell ref="AH94:AH95"/>
    <mergeCell ref="AJ94:AJ95"/>
    <mergeCell ref="AK94:AK95"/>
    <mergeCell ref="AA92:AA93"/>
    <mergeCell ref="AB92:AB93"/>
    <mergeCell ref="AC92:AC93"/>
    <mergeCell ref="AD92:AD93"/>
    <mergeCell ref="AE92:AE93"/>
    <mergeCell ref="AF92:AF93"/>
    <mergeCell ref="AG92:AG93"/>
    <mergeCell ref="AI92:AI93"/>
    <mergeCell ref="AI94:AI95"/>
    <mergeCell ref="Y94:Y95"/>
    <mergeCell ref="AJ89:AJ90"/>
    <mergeCell ref="AE87:AE88"/>
    <mergeCell ref="AF87:AF88"/>
    <mergeCell ref="AG87:AG88"/>
    <mergeCell ref="AH87:AH88"/>
    <mergeCell ref="AJ87:AJ88"/>
    <mergeCell ref="AE89:AE90"/>
    <mergeCell ref="AF89:AF90"/>
    <mergeCell ref="T89:T90"/>
    <mergeCell ref="U89:U90"/>
    <mergeCell ref="V89:V90"/>
    <mergeCell ref="AA89:AA90"/>
    <mergeCell ref="AB89:AB90"/>
    <mergeCell ref="AC89:AC90"/>
    <mergeCell ref="AD89:AD90"/>
    <mergeCell ref="AC87:AC88"/>
    <mergeCell ref="AD87:AD88"/>
    <mergeCell ref="U87:U88"/>
    <mergeCell ref="V87:V88"/>
    <mergeCell ref="AA87:AA88"/>
    <mergeCell ref="AB87:AB88"/>
    <mergeCell ref="W87:W88"/>
    <mergeCell ref="X87:X88"/>
    <mergeCell ref="Y87:Y88"/>
    <mergeCell ref="Z87:Z88"/>
    <mergeCell ref="W89:W90"/>
    <mergeCell ref="X89:X90"/>
    <mergeCell ref="Y89:Y90"/>
    <mergeCell ref="Z89:Z90"/>
    <mergeCell ref="AG77:AG84"/>
    <mergeCell ref="AH77:AH84"/>
    <mergeCell ref="AJ77:AJ84"/>
    <mergeCell ref="AK77:AK84"/>
    <mergeCell ref="M77:M84"/>
    <mergeCell ref="N77:N84"/>
    <mergeCell ref="Q77:Q84"/>
    <mergeCell ref="R77:R84"/>
    <mergeCell ref="S77:S84"/>
    <mergeCell ref="T77:T84"/>
    <mergeCell ref="U77:U84"/>
    <mergeCell ref="V77:V84"/>
    <mergeCell ref="AA77:AA84"/>
    <mergeCell ref="AB77:AB84"/>
    <mergeCell ref="AC77:AC84"/>
    <mergeCell ref="AD77:AD84"/>
    <mergeCell ref="AE77:AE84"/>
    <mergeCell ref="AF77:AF84"/>
    <mergeCell ref="P77:P84"/>
    <mergeCell ref="W77:W84"/>
    <mergeCell ref="X77:X84"/>
    <mergeCell ref="Y77:Y84"/>
    <mergeCell ref="Z77:Z84"/>
    <mergeCell ref="AI77:AI84"/>
    <mergeCell ref="AG58:AG61"/>
    <mergeCell ref="AH58:AH61"/>
    <mergeCell ref="AJ58:AJ61"/>
    <mergeCell ref="AK58:AK61"/>
    <mergeCell ref="V58:V61"/>
    <mergeCell ref="AA58:AA61"/>
    <mergeCell ref="AB58:AB61"/>
    <mergeCell ref="AC58:AC61"/>
    <mergeCell ref="AD58:AD61"/>
    <mergeCell ref="AE58:AE61"/>
    <mergeCell ref="AF58:AF61"/>
    <mergeCell ref="AE72:AE75"/>
    <mergeCell ref="AF72:AF75"/>
    <mergeCell ref="AG72:AG75"/>
    <mergeCell ref="U72:U75"/>
    <mergeCell ref="V72:V75"/>
    <mergeCell ref="L72:L75"/>
    <mergeCell ref="M72:M75"/>
    <mergeCell ref="N72:N75"/>
    <mergeCell ref="Q72:Q75"/>
    <mergeCell ref="R72:R75"/>
    <mergeCell ref="S72:S75"/>
    <mergeCell ref="T72:T75"/>
    <mergeCell ref="AD72:AD75"/>
    <mergeCell ref="AH67:AH71"/>
    <mergeCell ref="AJ67:AJ71"/>
    <mergeCell ref="AK67:AK71"/>
    <mergeCell ref="AK72:AK75"/>
    <mergeCell ref="T63:T65"/>
    <mergeCell ref="O63:O65"/>
    <mergeCell ref="P63:P65"/>
    <mergeCell ref="AH63:AH65"/>
    <mergeCell ref="AN28:AO28"/>
    <mergeCell ref="AN29:AO29"/>
    <mergeCell ref="AF22:AF23"/>
    <mergeCell ref="AG22:AG23"/>
    <mergeCell ref="AH22:AH23"/>
    <mergeCell ref="AJ22:AJ23"/>
    <mergeCell ref="AK22:AK23"/>
    <mergeCell ref="AN22:AO22"/>
    <mergeCell ref="AN23:AP23"/>
    <mergeCell ref="AN27:AO27"/>
    <mergeCell ref="AN30:AO30"/>
    <mergeCell ref="AN34:AO34"/>
    <mergeCell ref="AN35:AO35"/>
    <mergeCell ref="AN36:AO36"/>
    <mergeCell ref="AN37:AO37"/>
    <mergeCell ref="AN38:AP38"/>
    <mergeCell ref="AA33:AA34"/>
    <mergeCell ref="AB33:AB34"/>
    <mergeCell ref="AC33:AC34"/>
    <mergeCell ref="AD33:AD34"/>
    <mergeCell ref="AE33:AE34"/>
    <mergeCell ref="AF33:AF34"/>
    <mergeCell ref="AG33:AG34"/>
    <mergeCell ref="AE36:AE39"/>
    <mergeCell ref="AF36:AF39"/>
    <mergeCell ref="AG36:AG39"/>
    <mergeCell ref="AH36:AH39"/>
    <mergeCell ref="AJ36:AJ39"/>
    <mergeCell ref="AK36:AK39"/>
    <mergeCell ref="AJ31:AJ32"/>
    <mergeCell ref="AK31:AK32"/>
    <mergeCell ref="AK33:AK34"/>
    <mergeCell ref="A22:B23"/>
    <mergeCell ref="C22:D23"/>
    <mergeCell ref="G22:G23"/>
    <mergeCell ref="H22:H23"/>
    <mergeCell ref="I22:I23"/>
    <mergeCell ref="J22:J23"/>
    <mergeCell ref="K22:K23"/>
    <mergeCell ref="AJ29:AJ30"/>
    <mergeCell ref="AK29:AK30"/>
    <mergeCell ref="AB29:AB30"/>
    <mergeCell ref="AC29:AC30"/>
    <mergeCell ref="AD29:AD30"/>
    <mergeCell ref="AE29:AE30"/>
    <mergeCell ref="AF29:AF30"/>
    <mergeCell ref="AG29:AG30"/>
    <mergeCell ref="AH29:AH30"/>
    <mergeCell ref="Q29:Q30"/>
    <mergeCell ref="R29:R30"/>
    <mergeCell ref="T29:T30"/>
    <mergeCell ref="U29:U30"/>
    <mergeCell ref="V29:V30"/>
    <mergeCell ref="AA29:AA30"/>
    <mergeCell ref="AD22:AD23"/>
    <mergeCell ref="AE22:AE23"/>
    <mergeCell ref="H29:H30"/>
    <mergeCell ref="AI29:AI30"/>
    <mergeCell ref="L22:L23"/>
    <mergeCell ref="M22:M23"/>
    <mergeCell ref="N22:N23"/>
    <mergeCell ref="Q22:Q23"/>
    <mergeCell ref="R22:R23"/>
    <mergeCell ref="S22:S23"/>
    <mergeCell ref="AE20:AE21"/>
    <mergeCell ref="AF20:AF21"/>
    <mergeCell ref="AG20:AG21"/>
    <mergeCell ref="AH20:AH21"/>
    <mergeCell ref="AN19:AO19"/>
    <mergeCell ref="AN20:AO20"/>
    <mergeCell ref="AN21:AO21"/>
    <mergeCell ref="H6:H11"/>
    <mergeCell ref="I6:I11"/>
    <mergeCell ref="A18:B18"/>
    <mergeCell ref="A19:B19"/>
    <mergeCell ref="A20:B21"/>
    <mergeCell ref="C20:D21"/>
    <mergeCell ref="G20:G21"/>
    <mergeCell ref="R6:R11"/>
    <mergeCell ref="S6:S11"/>
    <mergeCell ref="S20:S21"/>
    <mergeCell ref="T20:T21"/>
    <mergeCell ref="U20:U21"/>
    <mergeCell ref="V20:V21"/>
    <mergeCell ref="AA20:AA21"/>
    <mergeCell ref="H20:H21"/>
    <mergeCell ref="I20:I21"/>
    <mergeCell ref="J20:J21"/>
    <mergeCell ref="K20:K21"/>
    <mergeCell ref="L20:L21"/>
    <mergeCell ref="M20:M21"/>
    <mergeCell ref="AD6:AD11"/>
    <mergeCell ref="AE6:AE11"/>
    <mergeCell ref="AF6:AF11"/>
    <mergeCell ref="AG6:AG11"/>
    <mergeCell ref="AH6:AH11"/>
    <mergeCell ref="AJ6:AJ11"/>
    <mergeCell ref="AK6:AK11"/>
    <mergeCell ref="AL6:AL11"/>
    <mergeCell ref="AN6:AN11"/>
    <mergeCell ref="AO6:AO11"/>
    <mergeCell ref="AP6:AP11"/>
    <mergeCell ref="A11:B11"/>
    <mergeCell ref="C11:D11"/>
    <mergeCell ref="A12:B12"/>
    <mergeCell ref="C12:D12"/>
    <mergeCell ref="A1:AM1"/>
    <mergeCell ref="A2:AL2"/>
    <mergeCell ref="H5:S5"/>
    <mergeCell ref="T5:AC5"/>
    <mergeCell ref="AD5:AK5"/>
    <mergeCell ref="F6:F11"/>
    <mergeCell ref="G6:G11"/>
    <mergeCell ref="H12:AL12"/>
    <mergeCell ref="J6:J11"/>
    <mergeCell ref="K6:K11"/>
    <mergeCell ref="L6:L11"/>
    <mergeCell ref="M6:M11"/>
    <mergeCell ref="N6:N11"/>
    <mergeCell ref="Q6:Q11"/>
    <mergeCell ref="T6:T11"/>
    <mergeCell ref="U6:U11"/>
    <mergeCell ref="V6:V11"/>
    <mergeCell ref="AB6:AB11"/>
    <mergeCell ref="AC6:AC11"/>
    <mergeCell ref="O6:O11"/>
    <mergeCell ref="P6:P11"/>
    <mergeCell ref="W6:W11"/>
    <mergeCell ref="T22:T23"/>
    <mergeCell ref="U22:U23"/>
    <mergeCell ref="V22:V23"/>
    <mergeCell ref="AA22:AA23"/>
    <mergeCell ref="AB22:AB23"/>
    <mergeCell ref="AC22:AC23"/>
    <mergeCell ref="Q20:Q21"/>
    <mergeCell ref="R20:R21"/>
    <mergeCell ref="S29:S30"/>
    <mergeCell ref="AA6:AA11"/>
    <mergeCell ref="N20:N21"/>
    <mergeCell ref="AB20:AB21"/>
    <mergeCell ref="AC20:AC21"/>
    <mergeCell ref="AJ48:AJ52"/>
    <mergeCell ref="AK48:AK52"/>
    <mergeCell ref="AJ54:AJ56"/>
    <mergeCell ref="AK54:AK56"/>
    <mergeCell ref="V48:V52"/>
    <mergeCell ref="AA48:AA52"/>
    <mergeCell ref="AB48:AB52"/>
    <mergeCell ref="AC48:AC52"/>
    <mergeCell ref="AD48:AD52"/>
    <mergeCell ref="AE48:AE52"/>
    <mergeCell ref="AF48:AF52"/>
    <mergeCell ref="AG54:AG56"/>
    <mergeCell ref="AH54:AH56"/>
    <mergeCell ref="V54:V56"/>
    <mergeCell ref="AA54:AA56"/>
    <mergeCell ref="AB54:AB56"/>
    <mergeCell ref="AC54:AC56"/>
    <mergeCell ref="AD54:AD56"/>
    <mergeCell ref="AE54:AE56"/>
    <mergeCell ref="AF54:AF56"/>
    <mergeCell ref="Z48:Z52"/>
    <mergeCell ref="AI48:AI52"/>
    <mergeCell ref="W54:W56"/>
    <mergeCell ref="X54:X56"/>
    <mergeCell ref="Y54:Y56"/>
    <mergeCell ref="Z54:Z56"/>
    <mergeCell ref="AI54:AI56"/>
    <mergeCell ref="AJ41:AJ46"/>
    <mergeCell ref="AK41:AK46"/>
    <mergeCell ref="V36:V39"/>
    <mergeCell ref="AA36:AA39"/>
    <mergeCell ref="AB36:AB39"/>
    <mergeCell ref="AC36:AC39"/>
    <mergeCell ref="AD36:AD39"/>
    <mergeCell ref="AB41:AB46"/>
    <mergeCell ref="AA41:AA46"/>
    <mergeCell ref="V41:V46"/>
    <mergeCell ref="W36:W39"/>
    <mergeCell ref="X36:X39"/>
    <mergeCell ref="Y36:Y39"/>
    <mergeCell ref="Z36:Z39"/>
    <mergeCell ref="AI36:AI39"/>
    <mergeCell ref="W41:W46"/>
    <mergeCell ref="X41:X46"/>
    <mergeCell ref="Y41:Y46"/>
    <mergeCell ref="Z41:Z46"/>
    <mergeCell ref="AI41:AI46"/>
    <mergeCell ref="AD41:AD46"/>
    <mergeCell ref="AC41:AC46"/>
    <mergeCell ref="AG41:AG46"/>
    <mergeCell ref="AJ33:AJ34"/>
    <mergeCell ref="X31:X32"/>
    <mergeCell ref="A24:B24"/>
    <mergeCell ref="A25:B25"/>
    <mergeCell ref="A26:B27"/>
    <mergeCell ref="C26:D27"/>
    <mergeCell ref="A28:B34"/>
    <mergeCell ref="C29:D30"/>
    <mergeCell ref="C31:D32"/>
    <mergeCell ref="C33:D34"/>
    <mergeCell ref="M31:M32"/>
    <mergeCell ref="N31:N32"/>
    <mergeCell ref="Q31:Q32"/>
    <mergeCell ref="G29:G30"/>
    <mergeCell ref="G31:G32"/>
    <mergeCell ref="H31:H32"/>
    <mergeCell ref="I31:I32"/>
    <mergeCell ref="J31:J32"/>
    <mergeCell ref="K31:K32"/>
    <mergeCell ref="L31:L32"/>
    <mergeCell ref="G33:G34"/>
    <mergeCell ref="H33:H34"/>
    <mergeCell ref="V31:V32"/>
    <mergeCell ref="AA31:AA32"/>
    <mergeCell ref="AB31:AB32"/>
    <mergeCell ref="I29:I30"/>
    <mergeCell ref="J29:J30"/>
    <mergeCell ref="K29:K30"/>
    <mergeCell ref="L29:L30"/>
    <mergeCell ref="M29:M30"/>
    <mergeCell ref="N29:N30"/>
    <mergeCell ref="AC31:AC32"/>
    <mergeCell ref="AD31:AD32"/>
    <mergeCell ref="AE31:AE32"/>
    <mergeCell ref="AF31:AF32"/>
    <mergeCell ref="R33:R34"/>
    <mergeCell ref="S33:S34"/>
    <mergeCell ref="T33:T34"/>
    <mergeCell ref="U33:U34"/>
    <mergeCell ref="V33:V34"/>
    <mergeCell ref="M48:M52"/>
    <mergeCell ref="N48:N52"/>
    <mergeCell ref="Q48:Q52"/>
    <mergeCell ref="R48:R52"/>
    <mergeCell ref="S48:S52"/>
    <mergeCell ref="T48:T52"/>
    <mergeCell ref="U48:U52"/>
    <mergeCell ref="N41:N46"/>
    <mergeCell ref="Q41:Q46"/>
    <mergeCell ref="R41:R46"/>
    <mergeCell ref="S41:S46"/>
    <mergeCell ref="Y31:Y32"/>
    <mergeCell ref="M36:M39"/>
    <mergeCell ref="N36:N39"/>
    <mergeCell ref="AE41:AE46"/>
    <mergeCell ref="AF41:AF46"/>
    <mergeCell ref="AK139:AK144"/>
    <mergeCell ref="AF145:AF148"/>
    <mergeCell ref="AG145:AG148"/>
    <mergeCell ref="AH145:AH148"/>
    <mergeCell ref="AH139:AH144"/>
    <mergeCell ref="AJ139:AJ144"/>
    <mergeCell ref="AJ145:AJ148"/>
    <mergeCell ref="AA133:AA138"/>
    <mergeCell ref="AB133:AB138"/>
    <mergeCell ref="AC133:AC138"/>
    <mergeCell ref="AD133:AD138"/>
    <mergeCell ref="AE133:AE138"/>
    <mergeCell ref="I33:I34"/>
    <mergeCell ref="J33:J34"/>
    <mergeCell ref="K33:K34"/>
    <mergeCell ref="L33:L34"/>
    <mergeCell ref="M33:M34"/>
    <mergeCell ref="N33:N34"/>
    <mergeCell ref="Q33:Q34"/>
    <mergeCell ref="O33:O34"/>
    <mergeCell ref="P33:P34"/>
    <mergeCell ref="AA139:AA144"/>
    <mergeCell ref="AB139:AB144"/>
    <mergeCell ref="AC139:AC144"/>
    <mergeCell ref="AD139:AD144"/>
    <mergeCell ref="AE139:AE144"/>
    <mergeCell ref="AF139:AF144"/>
    <mergeCell ref="AG139:AG144"/>
    <mergeCell ref="U139:U144"/>
    <mergeCell ref="V139:V144"/>
    <mergeCell ref="S87:S88"/>
    <mergeCell ref="T87:T88"/>
    <mergeCell ref="N165:S165"/>
    <mergeCell ref="N166:S166"/>
    <mergeCell ref="N167:S167"/>
    <mergeCell ref="N168:S168"/>
    <mergeCell ref="N169:S169"/>
    <mergeCell ref="Q149:Q153"/>
    <mergeCell ref="R149:R153"/>
    <mergeCell ref="S149:S153"/>
    <mergeCell ref="T149:T153"/>
    <mergeCell ref="R155:R161"/>
    <mergeCell ref="S155:S161"/>
    <mergeCell ref="N149:N153"/>
    <mergeCell ref="T155:T161"/>
    <mergeCell ref="AA155:AA161"/>
    <mergeCell ref="U149:U153"/>
    <mergeCell ref="V149:V153"/>
    <mergeCell ref="AA149:AA153"/>
    <mergeCell ref="U155:U161"/>
    <mergeCell ref="V155:V161"/>
    <mergeCell ref="N155:N161"/>
    <mergeCell ref="Q155:Q161"/>
    <mergeCell ref="O155:O161"/>
    <mergeCell ref="P155:P161"/>
    <mergeCell ref="W155:W161"/>
    <mergeCell ref="X155:X161"/>
    <mergeCell ref="Y155:Y161"/>
    <mergeCell ref="Z155:Z161"/>
    <mergeCell ref="O149:O153"/>
    <mergeCell ref="P149:P153"/>
    <mergeCell ref="W149:W153"/>
    <mergeCell ref="X149:X153"/>
    <mergeCell ref="Y149:Y153"/>
    <mergeCell ref="J155:J161"/>
    <mergeCell ref="K155:K161"/>
    <mergeCell ref="L155:L161"/>
    <mergeCell ref="M155:M161"/>
    <mergeCell ref="A133:B138"/>
    <mergeCell ref="C133:D138"/>
    <mergeCell ref="G133:G138"/>
    <mergeCell ref="AJ149:AJ153"/>
    <mergeCell ref="AK149:AK153"/>
    <mergeCell ref="AG155:AG161"/>
    <mergeCell ref="AH155:AH161"/>
    <mergeCell ref="AJ155:AJ161"/>
    <mergeCell ref="AK155:AK161"/>
    <mergeCell ref="AB149:AB153"/>
    <mergeCell ref="AC149:AC153"/>
    <mergeCell ref="AD149:AD153"/>
    <mergeCell ref="AE149:AE153"/>
    <mergeCell ref="AF149:AF153"/>
    <mergeCell ref="AG149:AG153"/>
    <mergeCell ref="AH149:AH153"/>
    <mergeCell ref="AE155:AE161"/>
    <mergeCell ref="AF155:AF161"/>
    <mergeCell ref="AB155:AB161"/>
    <mergeCell ref="AC155:AC161"/>
    <mergeCell ref="AD155:AD161"/>
    <mergeCell ref="AI155:AI161"/>
    <mergeCell ref="AK145:AK148"/>
    <mergeCell ref="AF133:AF138"/>
    <mergeCell ref="AG133:AG138"/>
    <mergeCell ref="AH133:AH138"/>
    <mergeCell ref="AJ133:AJ138"/>
    <mergeCell ref="AK133:AK138"/>
    <mergeCell ref="A154:B161"/>
    <mergeCell ref="A162:D162"/>
    <mergeCell ref="A163:D163"/>
    <mergeCell ref="A139:B144"/>
    <mergeCell ref="C139:D144"/>
    <mergeCell ref="H139:H144"/>
    <mergeCell ref="I139:I144"/>
    <mergeCell ref="G155:G161"/>
    <mergeCell ref="H155:H161"/>
    <mergeCell ref="I155:I161"/>
    <mergeCell ref="A145:B148"/>
    <mergeCell ref="G139:G144"/>
    <mergeCell ref="G145:G148"/>
    <mergeCell ref="G149:G153"/>
    <mergeCell ref="H149:H153"/>
    <mergeCell ref="I149:I153"/>
    <mergeCell ref="A149:B153"/>
    <mergeCell ref="C149:D153"/>
    <mergeCell ref="H145:H148"/>
    <mergeCell ref="I145:I148"/>
    <mergeCell ref="L149:L153"/>
    <mergeCell ref="M149:M153"/>
    <mergeCell ref="L139:L144"/>
    <mergeCell ref="M139:M144"/>
    <mergeCell ref="N139:N144"/>
    <mergeCell ref="Q139:Q144"/>
    <mergeCell ref="R139:R144"/>
    <mergeCell ref="S139:S144"/>
    <mergeCell ref="G87:G88"/>
    <mergeCell ref="H87:H88"/>
    <mergeCell ref="I87:I88"/>
    <mergeCell ref="J87:J88"/>
    <mergeCell ref="K87:K88"/>
    <mergeCell ref="L87:L88"/>
    <mergeCell ref="M87:M88"/>
    <mergeCell ref="J139:J144"/>
    <mergeCell ref="K139:K144"/>
    <mergeCell ref="L103:L105"/>
    <mergeCell ref="M103:M105"/>
    <mergeCell ref="N103:N105"/>
    <mergeCell ref="Q103:Q105"/>
    <mergeCell ref="R103:R105"/>
    <mergeCell ref="S103:S105"/>
    <mergeCell ref="O103:O105"/>
    <mergeCell ref="P103:P105"/>
    <mergeCell ref="J149:J153"/>
    <mergeCell ref="K149:K153"/>
    <mergeCell ref="L127:L132"/>
    <mergeCell ref="M127:M132"/>
    <mergeCell ref="N127:N132"/>
    <mergeCell ref="R89:R90"/>
    <mergeCell ref="S89:S90"/>
    <mergeCell ref="AJ72:AJ75"/>
    <mergeCell ref="AA72:AA75"/>
    <mergeCell ref="AB72:AB75"/>
    <mergeCell ref="AC72:AC75"/>
    <mergeCell ref="AF67:AF71"/>
    <mergeCell ref="AG67:AG71"/>
    <mergeCell ref="N67:N71"/>
    <mergeCell ref="Q67:Q71"/>
    <mergeCell ref="R67:R71"/>
    <mergeCell ref="S67:S71"/>
    <mergeCell ref="T67:T71"/>
    <mergeCell ref="O67:O71"/>
    <mergeCell ref="P67:P71"/>
    <mergeCell ref="W67:W71"/>
    <mergeCell ref="X67:X71"/>
    <mergeCell ref="Y67:Y71"/>
    <mergeCell ref="Z67:Z71"/>
    <mergeCell ref="AK63:AK65"/>
    <mergeCell ref="U63:U65"/>
    <mergeCell ref="V63:V65"/>
    <mergeCell ref="AA63:AA65"/>
    <mergeCell ref="AB63:AB65"/>
    <mergeCell ref="AC63:AC65"/>
    <mergeCell ref="AD63:AD65"/>
    <mergeCell ref="AE63:AE65"/>
    <mergeCell ref="AF63:AF65"/>
    <mergeCell ref="AG63:AG65"/>
    <mergeCell ref="W63:W65"/>
    <mergeCell ref="X63:X65"/>
    <mergeCell ref="Y63:Y65"/>
    <mergeCell ref="Z63:Z65"/>
    <mergeCell ref="AI63:AI65"/>
    <mergeCell ref="A57:B61"/>
    <mergeCell ref="G58:G61"/>
    <mergeCell ref="H58:H61"/>
    <mergeCell ref="I58:I61"/>
    <mergeCell ref="J58:J61"/>
    <mergeCell ref="K58:K61"/>
    <mergeCell ref="L58:L61"/>
    <mergeCell ref="A62:B65"/>
    <mergeCell ref="C63:D65"/>
    <mergeCell ref="G63:G65"/>
    <mergeCell ref="H63:H65"/>
    <mergeCell ref="I63:I65"/>
    <mergeCell ref="J63:J65"/>
    <mergeCell ref="K63:K65"/>
    <mergeCell ref="W58:W61"/>
    <mergeCell ref="X58:X61"/>
    <mergeCell ref="L63:L65"/>
    <mergeCell ref="K41:K46"/>
    <mergeCell ref="G36:G39"/>
    <mergeCell ref="H36:H39"/>
    <mergeCell ref="I54:I56"/>
    <mergeCell ref="J54:J56"/>
    <mergeCell ref="K54:K56"/>
    <mergeCell ref="L54:L56"/>
    <mergeCell ref="G67:G71"/>
    <mergeCell ref="H67:H71"/>
    <mergeCell ref="I67:I71"/>
    <mergeCell ref="J67:J71"/>
    <mergeCell ref="K67:K71"/>
    <mergeCell ref="G54:G56"/>
    <mergeCell ref="H54:H56"/>
    <mergeCell ref="L41:L46"/>
    <mergeCell ref="AJ63:AJ65"/>
    <mergeCell ref="U67:U71"/>
    <mergeCell ref="V67:V71"/>
    <mergeCell ref="AA67:AA71"/>
    <mergeCell ref="AB67:AB71"/>
    <mergeCell ref="AC67:AC71"/>
    <mergeCell ref="AD67:AD71"/>
    <mergeCell ref="AE67:AE71"/>
    <mergeCell ref="M63:M65"/>
    <mergeCell ref="N63:N65"/>
    <mergeCell ref="Q63:Q65"/>
    <mergeCell ref="R63:R65"/>
    <mergeCell ref="S63:S65"/>
    <mergeCell ref="M54:M56"/>
    <mergeCell ref="N54:N56"/>
    <mergeCell ref="L67:L71"/>
    <mergeCell ref="M67:M71"/>
    <mergeCell ref="O54:O56"/>
    <mergeCell ref="P54:P56"/>
    <mergeCell ref="O58:O61"/>
    <mergeCell ref="P58:P61"/>
    <mergeCell ref="T41:T46"/>
    <mergeCell ref="O41:O46"/>
    <mergeCell ref="P41:P46"/>
    <mergeCell ref="O48:O52"/>
    <mergeCell ref="P48:P52"/>
    <mergeCell ref="Q54:Q56"/>
    <mergeCell ref="R54:R56"/>
    <mergeCell ref="S54:S56"/>
    <mergeCell ref="T54:T56"/>
    <mergeCell ref="M41:M46"/>
    <mergeCell ref="A67:B71"/>
    <mergeCell ref="C67:D71"/>
    <mergeCell ref="A35:B56"/>
    <mergeCell ref="G48:G52"/>
    <mergeCell ref="H48:H52"/>
    <mergeCell ref="I48:I52"/>
    <mergeCell ref="J48:J52"/>
    <mergeCell ref="K48:K52"/>
    <mergeCell ref="L48:L52"/>
    <mergeCell ref="I36:I39"/>
    <mergeCell ref="J36:J39"/>
    <mergeCell ref="K36:K39"/>
    <mergeCell ref="L36:L39"/>
    <mergeCell ref="G41:G46"/>
    <mergeCell ref="H41:H46"/>
    <mergeCell ref="I41:I46"/>
    <mergeCell ref="P36:P39"/>
    <mergeCell ref="J41:J46"/>
    <mergeCell ref="AJ96:AJ100"/>
    <mergeCell ref="AK96:AK100"/>
    <mergeCell ref="AH103:AH105"/>
    <mergeCell ref="AJ103:AJ105"/>
    <mergeCell ref="AK103:AK105"/>
    <mergeCell ref="U96:U100"/>
    <mergeCell ref="V96:V100"/>
    <mergeCell ref="AA96:AA100"/>
    <mergeCell ref="AB96:AB100"/>
    <mergeCell ref="AC96:AC100"/>
    <mergeCell ref="AD96:AD100"/>
    <mergeCell ref="AE96:AE100"/>
    <mergeCell ref="AF103:AF105"/>
    <mergeCell ref="AG103:AG105"/>
    <mergeCell ref="U103:U105"/>
    <mergeCell ref="V103:V105"/>
    <mergeCell ref="AA103:AA105"/>
    <mergeCell ref="AB103:AB105"/>
    <mergeCell ref="AC103:AC105"/>
    <mergeCell ref="AD103:AD105"/>
    <mergeCell ref="AE103:AE105"/>
    <mergeCell ref="Z96:Z100"/>
    <mergeCell ref="AI96:AI100"/>
    <mergeCell ref="W103:W105"/>
    <mergeCell ref="X103:X105"/>
    <mergeCell ref="Y103:Y105"/>
    <mergeCell ref="Z103:Z105"/>
    <mergeCell ref="AI103:AI105"/>
    <mergeCell ref="L96:L100"/>
    <mergeCell ref="M96:M100"/>
    <mergeCell ref="N96:N100"/>
    <mergeCell ref="Q96:Q100"/>
    <mergeCell ref="M89:M90"/>
    <mergeCell ref="N89:N90"/>
    <mergeCell ref="Q89:Q90"/>
    <mergeCell ref="C92:D93"/>
    <mergeCell ref="C94:D95"/>
    <mergeCell ref="G94:G95"/>
    <mergeCell ref="H94:H95"/>
    <mergeCell ref="M94:M95"/>
    <mergeCell ref="N94:N95"/>
    <mergeCell ref="Q94:Q95"/>
    <mergeCell ref="O89:O90"/>
    <mergeCell ref="P89:P90"/>
    <mergeCell ref="O87:O88"/>
    <mergeCell ref="P87:P88"/>
    <mergeCell ref="N87:N88"/>
    <mergeCell ref="Q87:Q88"/>
    <mergeCell ref="I92:I93"/>
    <mergeCell ref="J92:J93"/>
    <mergeCell ref="K92:K93"/>
    <mergeCell ref="L92:L93"/>
    <mergeCell ref="M92:M93"/>
    <mergeCell ref="N92:N93"/>
    <mergeCell ref="Q92:Q93"/>
    <mergeCell ref="L94:L95"/>
    <mergeCell ref="C78:D78"/>
    <mergeCell ref="C80:D80"/>
    <mergeCell ref="A85:B95"/>
    <mergeCell ref="C87:D88"/>
    <mergeCell ref="C89:D90"/>
    <mergeCell ref="H89:H90"/>
    <mergeCell ref="H92:H93"/>
    <mergeCell ref="I89:I90"/>
    <mergeCell ref="J89:J90"/>
    <mergeCell ref="K89:K90"/>
    <mergeCell ref="L89:L90"/>
    <mergeCell ref="G89:G90"/>
    <mergeCell ref="G92:G93"/>
    <mergeCell ref="O77:O84"/>
    <mergeCell ref="S58:S61"/>
    <mergeCell ref="T58:T61"/>
    <mergeCell ref="M58:M61"/>
    <mergeCell ref="N58:N61"/>
    <mergeCell ref="Q58:Q61"/>
    <mergeCell ref="R58:R61"/>
    <mergeCell ref="A72:B75"/>
    <mergeCell ref="C72:D75"/>
    <mergeCell ref="G72:G75"/>
    <mergeCell ref="H72:H75"/>
    <mergeCell ref="I72:I75"/>
    <mergeCell ref="J72:J75"/>
    <mergeCell ref="K72:K75"/>
    <mergeCell ref="AJ20:AJ21"/>
    <mergeCell ref="AK20:AK21"/>
    <mergeCell ref="AD20:AD21"/>
    <mergeCell ref="X6:X11"/>
    <mergeCell ref="Y6:Y11"/>
    <mergeCell ref="Z6:Z11"/>
    <mergeCell ref="AI6:AI11"/>
    <mergeCell ref="A96:B100"/>
    <mergeCell ref="C96:D100"/>
    <mergeCell ref="G96:G100"/>
    <mergeCell ref="H96:H100"/>
    <mergeCell ref="I96:I100"/>
    <mergeCell ref="J96:J100"/>
    <mergeCell ref="K96:K100"/>
    <mergeCell ref="A101:B105"/>
    <mergeCell ref="C101:D105"/>
    <mergeCell ref="G103:G105"/>
    <mergeCell ref="H103:H105"/>
    <mergeCell ref="I103:I105"/>
    <mergeCell ref="J103:J105"/>
    <mergeCell ref="K103:K105"/>
    <mergeCell ref="A76:B84"/>
    <mergeCell ref="G77:G84"/>
    <mergeCell ref="H77:H84"/>
    <mergeCell ref="I77:I84"/>
    <mergeCell ref="J77:J84"/>
    <mergeCell ref="K77:K84"/>
    <mergeCell ref="L77:L84"/>
    <mergeCell ref="I94:I95"/>
    <mergeCell ref="J94:J95"/>
    <mergeCell ref="K94:K95"/>
    <mergeCell ref="Y58:Y61"/>
    <mergeCell ref="AN31:AP31"/>
    <mergeCell ref="O20:O21"/>
    <mergeCell ref="P20:P21"/>
    <mergeCell ref="O22:O23"/>
    <mergeCell ref="P22:P23"/>
    <mergeCell ref="W20:W21"/>
    <mergeCell ref="X20:X21"/>
    <mergeCell ref="Y20:Y21"/>
    <mergeCell ref="Z20:Z21"/>
    <mergeCell ref="W22:W23"/>
    <mergeCell ref="X22:X23"/>
    <mergeCell ref="Y22:Y23"/>
    <mergeCell ref="Z22:Z23"/>
    <mergeCell ref="AI20:AI21"/>
    <mergeCell ref="AI22:AI23"/>
    <mergeCell ref="O29:O30"/>
    <mergeCell ref="P29:P30"/>
    <mergeCell ref="O31:O32"/>
    <mergeCell ref="P31:P32"/>
    <mergeCell ref="W29:W30"/>
    <mergeCell ref="X29:X30"/>
    <mergeCell ref="Y29:Y30"/>
    <mergeCell ref="Z29:Z30"/>
    <mergeCell ref="W31:W32"/>
    <mergeCell ref="R31:R32"/>
    <mergeCell ref="S31:S32"/>
    <mergeCell ref="T31:T32"/>
    <mergeCell ref="U31:U32"/>
    <mergeCell ref="AI31:AI32"/>
    <mergeCell ref="Z31:Z32"/>
    <mergeCell ref="AH31:AH32"/>
    <mergeCell ref="AG31:AG32"/>
    <mergeCell ref="AI33:AI34"/>
    <mergeCell ref="AH33:AH34"/>
    <mergeCell ref="AH41:AH46"/>
    <mergeCell ref="U41:U46"/>
    <mergeCell ref="W48:W52"/>
    <mergeCell ref="X48:X52"/>
    <mergeCell ref="Y48:Y52"/>
    <mergeCell ref="AG48:AG52"/>
    <mergeCell ref="AH48:AH52"/>
    <mergeCell ref="U54:U56"/>
    <mergeCell ref="AI67:AI71"/>
    <mergeCell ref="O72:O75"/>
    <mergeCell ref="P72:P75"/>
    <mergeCell ref="W72:W75"/>
    <mergeCell ref="X72:X75"/>
    <mergeCell ref="Y72:Y75"/>
    <mergeCell ref="Z72:Z75"/>
    <mergeCell ref="AI72:AI75"/>
    <mergeCell ref="W33:W34"/>
    <mergeCell ref="X33:X34"/>
    <mergeCell ref="Y33:Y34"/>
    <mergeCell ref="Z33:Z34"/>
    <mergeCell ref="U58:U61"/>
    <mergeCell ref="Q36:Q39"/>
    <mergeCell ref="R36:R39"/>
    <mergeCell ref="S36:S39"/>
    <mergeCell ref="T36:T39"/>
    <mergeCell ref="U36:U39"/>
    <mergeCell ref="O36:O39"/>
    <mergeCell ref="Z58:Z61"/>
    <mergeCell ref="AI58:AI61"/>
    <mergeCell ref="AH72:AH75"/>
    <mergeCell ref="R96:R100"/>
    <mergeCell ref="S96:S100"/>
    <mergeCell ref="T96:T100"/>
    <mergeCell ref="AI87:AI88"/>
    <mergeCell ref="AI89:AI90"/>
    <mergeCell ref="O92:O93"/>
    <mergeCell ref="O94:O95"/>
    <mergeCell ref="O96:O100"/>
    <mergeCell ref="P92:P93"/>
    <mergeCell ref="P94:P95"/>
    <mergeCell ref="P96:P100"/>
    <mergeCell ref="W92:W93"/>
    <mergeCell ref="X92:X93"/>
    <mergeCell ref="Y92:Y93"/>
    <mergeCell ref="Z92:Z93"/>
    <mergeCell ref="W94:W95"/>
    <mergeCell ref="X94:X95"/>
    <mergeCell ref="Z94:Z95"/>
    <mergeCell ref="W96:W100"/>
    <mergeCell ref="X96:X100"/>
    <mergeCell ref="Y96:Y100"/>
    <mergeCell ref="AG96:AG100"/>
    <mergeCell ref="AH96:AH100"/>
    <mergeCell ref="AH89:AH90"/>
    <mergeCell ref="R87:R88"/>
    <mergeCell ref="R94:R95"/>
    <mergeCell ref="S94:S95"/>
    <mergeCell ref="R92:R93"/>
    <mergeCell ref="S92:S93"/>
    <mergeCell ref="W145:W148"/>
    <mergeCell ref="Y145:Y148"/>
    <mergeCell ref="Z145:Z148"/>
    <mergeCell ref="Z149:Z153"/>
    <mergeCell ref="AI115:AI120"/>
    <mergeCell ref="AI121:AI126"/>
    <mergeCell ref="AI127:AI132"/>
    <mergeCell ref="AI133:AI138"/>
    <mergeCell ref="AI139:AI144"/>
    <mergeCell ref="AI145:AI148"/>
    <mergeCell ref="AI149:AI153"/>
    <mergeCell ref="Z127:Z132"/>
    <mergeCell ref="W133:W138"/>
    <mergeCell ref="X133:X138"/>
    <mergeCell ref="Y133:Y138"/>
    <mergeCell ref="Z133:Z138"/>
    <mergeCell ref="W139:W144"/>
    <mergeCell ref="X139:X144"/>
    <mergeCell ref="Y139:Y144"/>
    <mergeCell ref="Z139:Z144"/>
    <mergeCell ref="AF127:AF132"/>
    <mergeCell ref="AG127:AG132"/>
    <mergeCell ref="W115:W120"/>
    <mergeCell ref="AD145:AD148"/>
    <mergeCell ref="AE145:AE148"/>
    <mergeCell ref="AE127:AE132"/>
    <mergeCell ref="AF115:AF120"/>
    <mergeCell ref="AG115:AG120"/>
    <mergeCell ref="AH115:AH120"/>
    <mergeCell ref="AA127:AA132"/>
    <mergeCell ref="AB127:AB132"/>
    <mergeCell ref="AC127:AC132"/>
  </mergeCells>
  <pageMargins left="0.7" right="0.7" top="0.75" bottom="0.75" header="0" footer="0"/>
  <pageSetup orientation="landscape"/>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S1000"/>
  <sheetViews>
    <sheetView topLeftCell="G5" zoomScale="70" zoomScaleNormal="70" workbookViewId="0">
      <selection activeCell="X165" sqref="X165"/>
    </sheetView>
  </sheetViews>
  <sheetFormatPr defaultColWidth="12.6640625" defaultRowHeight="15" customHeight="1" x14ac:dyDescent="0.25"/>
  <cols>
    <col min="1" max="1" width="2.88671875" customWidth="1"/>
    <col min="2" max="2" width="3" customWidth="1"/>
    <col min="3" max="3" width="5.33203125" customWidth="1"/>
    <col min="4" max="4" width="21.33203125" customWidth="1"/>
    <col min="5" max="5" width="33.109375" customWidth="1"/>
    <col min="6" max="6" width="27.33203125" customWidth="1"/>
    <col min="7" max="7" width="9.109375" customWidth="1"/>
    <col min="8" max="39" width="5.109375" customWidth="1"/>
    <col min="40" max="40" width="6" customWidth="1"/>
    <col min="41" max="45" width="9.109375" customWidth="1"/>
  </cols>
  <sheetData>
    <row r="1" spans="1:45" ht="22.5" customHeight="1" x14ac:dyDescent="0.25">
      <c r="A1" s="1219" t="s">
        <v>1850</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203"/>
      <c r="AO1" s="203"/>
      <c r="AP1" s="203"/>
      <c r="AQ1" s="203"/>
      <c r="AR1" s="203"/>
      <c r="AS1" s="203"/>
    </row>
    <row r="2" spans="1:45" ht="22.5" customHeight="1" x14ac:dyDescent="0.25">
      <c r="A2" s="1219" t="s">
        <v>1029</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203"/>
      <c r="AO2" s="203"/>
      <c r="AP2" s="203"/>
      <c r="AQ2" s="203"/>
      <c r="AR2" s="203"/>
      <c r="AS2" s="203"/>
    </row>
    <row r="3" spans="1:45" ht="15" customHeight="1" x14ac:dyDescent="0.25">
      <c r="A3" s="589"/>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203"/>
      <c r="AO3" s="203"/>
      <c r="AP3" s="203"/>
      <c r="AQ3" s="203"/>
      <c r="AR3" s="203"/>
      <c r="AS3" s="203"/>
    </row>
    <row r="4" spans="1:45" ht="15.75" customHeight="1" x14ac:dyDescent="0.25">
      <c r="A4" s="589"/>
      <c r="B4" s="589"/>
      <c r="C4" s="589"/>
      <c r="D4" s="589"/>
      <c r="E4" s="589"/>
      <c r="F4" s="589"/>
      <c r="G4" s="1220" t="s">
        <v>752</v>
      </c>
      <c r="H4" s="1014" t="s">
        <v>2326</v>
      </c>
      <c r="I4" s="1014" t="s">
        <v>2327</v>
      </c>
      <c r="J4" s="1014" t="s">
        <v>2328</v>
      </c>
      <c r="K4" s="1014" t="s">
        <v>2329</v>
      </c>
      <c r="L4" s="1014" t="s">
        <v>2330</v>
      </c>
      <c r="M4" s="1014" t="s">
        <v>2331</v>
      </c>
      <c r="N4" s="1014" t="s">
        <v>2332</v>
      </c>
      <c r="O4" s="1014" t="s">
        <v>2333</v>
      </c>
      <c r="P4" s="1014" t="s">
        <v>2334</v>
      </c>
      <c r="Q4" s="1014" t="s">
        <v>2335</v>
      </c>
      <c r="R4" s="1014" t="s">
        <v>2336</v>
      </c>
      <c r="S4" s="1014" t="s">
        <v>2337</v>
      </c>
      <c r="T4" s="1014" t="s">
        <v>2338</v>
      </c>
      <c r="U4" s="1017" t="s">
        <v>2326</v>
      </c>
      <c r="V4" s="1017" t="s">
        <v>2327</v>
      </c>
      <c r="W4" s="1017" t="s">
        <v>2328</v>
      </c>
      <c r="X4" s="1017" t="s">
        <v>2339</v>
      </c>
      <c r="Y4" s="1017" t="s">
        <v>2340</v>
      </c>
      <c r="Z4" s="1017" t="s">
        <v>2330</v>
      </c>
      <c r="AA4" s="1017" t="s">
        <v>2331</v>
      </c>
      <c r="AB4" s="1017" t="s">
        <v>2333</v>
      </c>
      <c r="AC4" s="1017" t="s">
        <v>2334</v>
      </c>
      <c r="AD4" s="1017" t="s">
        <v>2335</v>
      </c>
      <c r="AE4" s="1018" t="s">
        <v>2326</v>
      </c>
      <c r="AF4" s="1018" t="s">
        <v>2341</v>
      </c>
      <c r="AG4" s="1018" t="s">
        <v>2342</v>
      </c>
      <c r="AH4" s="1018" t="s">
        <v>2343</v>
      </c>
      <c r="AI4" s="1018" t="s">
        <v>2344</v>
      </c>
      <c r="AJ4" s="1018" t="s">
        <v>2329</v>
      </c>
      <c r="AK4" s="1018" t="s">
        <v>2330</v>
      </c>
      <c r="AL4" s="1018" t="s">
        <v>2331</v>
      </c>
      <c r="AM4" s="1018" t="s">
        <v>2332</v>
      </c>
      <c r="AN4" s="1232"/>
      <c r="AO4" s="203"/>
      <c r="AP4" s="1233" t="s">
        <v>104</v>
      </c>
      <c r="AQ4" s="1231" t="s">
        <v>107</v>
      </c>
      <c r="AR4" s="1226" t="s">
        <v>110</v>
      </c>
      <c r="AS4" s="1227"/>
    </row>
    <row r="5" spans="1:45" ht="22.5" customHeight="1" x14ac:dyDescent="0.25">
      <c r="A5" s="589"/>
      <c r="B5" s="589"/>
      <c r="C5" s="589"/>
      <c r="D5" s="589" t="s">
        <v>1032</v>
      </c>
      <c r="E5" s="589" t="s">
        <v>2354</v>
      </c>
      <c r="F5" s="589"/>
      <c r="G5" s="866"/>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866"/>
      <c r="AO5" s="203"/>
      <c r="AP5" s="1007"/>
      <c r="AQ5" s="1007"/>
      <c r="AR5" s="1007"/>
      <c r="AS5" s="1007"/>
    </row>
    <row r="6" spans="1:45" ht="15" customHeight="1" x14ac:dyDescent="0.25">
      <c r="A6" s="589"/>
      <c r="B6" s="589"/>
      <c r="C6" s="589"/>
      <c r="D6" s="589" t="s">
        <v>1034</v>
      </c>
      <c r="E6" s="589" t="s">
        <v>2355</v>
      </c>
      <c r="F6" s="589"/>
      <c r="G6" s="866"/>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1015"/>
      <c r="AN6" s="866"/>
      <c r="AO6" s="203"/>
      <c r="AP6" s="1007"/>
      <c r="AQ6" s="1007"/>
      <c r="AR6" s="1007"/>
      <c r="AS6" s="1007"/>
    </row>
    <row r="7" spans="1:45" ht="30.75" customHeight="1" x14ac:dyDescent="0.25">
      <c r="A7" s="589"/>
      <c r="B7" s="589"/>
      <c r="C7" s="589"/>
      <c r="D7" s="589"/>
      <c r="E7" s="589"/>
      <c r="F7" s="589"/>
      <c r="G7" s="866"/>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866"/>
      <c r="AO7" s="203"/>
      <c r="AP7" s="1007"/>
      <c r="AQ7" s="1007"/>
      <c r="AR7" s="1007"/>
      <c r="AS7" s="1007"/>
    </row>
    <row r="8" spans="1:45" ht="15" customHeight="1" x14ac:dyDescent="0.25">
      <c r="A8" s="589"/>
      <c r="B8" s="589"/>
      <c r="C8" s="589"/>
      <c r="D8" s="589"/>
      <c r="E8" s="589"/>
      <c r="F8" s="589"/>
      <c r="G8" s="867"/>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J8" s="1016"/>
      <c r="AK8" s="1016"/>
      <c r="AL8" s="1016"/>
      <c r="AM8" s="1016"/>
      <c r="AN8" s="867"/>
      <c r="AO8" s="203"/>
      <c r="AP8" s="1008"/>
      <c r="AQ8" s="1008"/>
      <c r="AR8" s="1008"/>
      <c r="AS8" s="1008"/>
    </row>
    <row r="9" spans="1:45" ht="15" customHeight="1" x14ac:dyDescent="0.25">
      <c r="A9" s="589"/>
      <c r="B9" s="589"/>
      <c r="C9" s="589"/>
      <c r="D9" s="1221" t="s">
        <v>1037</v>
      </c>
      <c r="E9" s="870"/>
      <c r="F9" s="590"/>
      <c r="G9" s="591"/>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3"/>
      <c r="AO9" s="203"/>
      <c r="AP9" s="519">
        <f>SUM(H9:R9)</f>
        <v>0</v>
      </c>
      <c r="AQ9" s="519">
        <f>SUM(S9:Z9)</f>
        <v>0</v>
      </c>
      <c r="AR9" s="519">
        <f>SUM(AA9:AM9)</f>
        <v>0</v>
      </c>
      <c r="AS9" s="519"/>
    </row>
    <row r="10" spans="1:45" ht="15" customHeight="1" x14ac:dyDescent="0.25">
      <c r="A10" s="589"/>
      <c r="B10" s="589"/>
      <c r="C10" s="589"/>
      <c r="D10" s="1221" t="s">
        <v>1039</v>
      </c>
      <c r="E10" s="870"/>
      <c r="F10" s="590"/>
      <c r="G10" s="591"/>
      <c r="H10" s="594"/>
      <c r="I10" s="593"/>
      <c r="J10" s="594"/>
      <c r="K10" s="593"/>
      <c r="L10" s="594"/>
      <c r="M10" s="593"/>
      <c r="N10" s="594"/>
      <c r="O10" s="593"/>
      <c r="P10" s="594"/>
      <c r="Q10" s="593"/>
      <c r="R10" s="594"/>
      <c r="S10" s="594"/>
      <c r="T10" s="593"/>
      <c r="U10" s="594"/>
      <c r="V10" s="593"/>
      <c r="W10" s="594"/>
      <c r="X10" s="593"/>
      <c r="Y10" s="594"/>
      <c r="Z10" s="593"/>
      <c r="AA10" s="594"/>
      <c r="AB10" s="593"/>
      <c r="AC10" s="594"/>
      <c r="AD10" s="593"/>
      <c r="AE10" s="594"/>
      <c r="AF10" s="593"/>
      <c r="AG10" s="594"/>
      <c r="AH10" s="593"/>
      <c r="AI10" s="594"/>
      <c r="AJ10" s="593"/>
      <c r="AK10" s="594"/>
      <c r="AL10" s="593"/>
      <c r="AM10" s="594"/>
      <c r="AN10" s="593"/>
      <c r="AO10" s="203"/>
      <c r="AP10" s="519">
        <f>SUM(H10:R10)</f>
        <v>0</v>
      </c>
      <c r="AQ10" s="519">
        <f>SUM(S10:Z10)</f>
        <v>0</v>
      </c>
      <c r="AR10" s="519">
        <f>SUM(AA10:AM10)</f>
        <v>0</v>
      </c>
      <c r="AS10" s="519"/>
    </row>
    <row r="11" spans="1:45" ht="15" customHeight="1" x14ac:dyDescent="0.25">
      <c r="A11" s="589"/>
      <c r="B11" s="589"/>
      <c r="C11" s="589"/>
      <c r="D11" s="1221" t="s">
        <v>1041</v>
      </c>
      <c r="E11" s="870"/>
      <c r="F11" s="590"/>
      <c r="G11" s="591"/>
      <c r="H11" s="592"/>
      <c r="I11" s="595"/>
      <c r="J11" s="595"/>
      <c r="K11" s="595"/>
      <c r="L11" s="595"/>
      <c r="M11" s="595"/>
      <c r="N11" s="595"/>
      <c r="O11" s="595"/>
      <c r="P11" s="595"/>
      <c r="Q11" s="595"/>
      <c r="R11" s="592"/>
      <c r="S11" s="595"/>
      <c r="T11" s="595"/>
      <c r="U11" s="595"/>
      <c r="V11" s="595"/>
      <c r="W11" s="595"/>
      <c r="X11" s="595"/>
      <c r="Y11" s="595"/>
      <c r="Z11" s="595"/>
      <c r="AA11" s="592"/>
      <c r="AB11" s="592"/>
      <c r="AC11" s="592"/>
      <c r="AD11" s="592"/>
      <c r="AE11" s="592"/>
      <c r="AF11" s="592"/>
      <c r="AG11" s="592"/>
      <c r="AH11" s="592"/>
      <c r="AI11" s="592"/>
      <c r="AJ11" s="592"/>
      <c r="AK11" s="592"/>
      <c r="AL11" s="592"/>
      <c r="AM11" s="592"/>
      <c r="AN11" s="593"/>
      <c r="AO11" s="203"/>
      <c r="AP11" s="519">
        <f>SUM(H11:R11)</f>
        <v>0</v>
      </c>
      <c r="AQ11" s="519">
        <f>SUM(S11:Z11)</f>
        <v>0</v>
      </c>
      <c r="AR11" s="519">
        <f>SUM(AA11:AM11)</f>
        <v>0</v>
      </c>
      <c r="AS11" s="519"/>
    </row>
    <row r="12" spans="1:45" ht="15" customHeight="1" x14ac:dyDescent="0.25">
      <c r="A12" s="1222" t="s">
        <v>1851</v>
      </c>
      <c r="B12" s="876"/>
      <c r="C12" s="1222" t="s">
        <v>1043</v>
      </c>
      <c r="D12" s="881"/>
      <c r="E12" s="876"/>
      <c r="F12" s="1223" t="s">
        <v>1852</v>
      </c>
      <c r="G12" s="1224" t="s">
        <v>1853</v>
      </c>
      <c r="H12" s="1225" t="s">
        <v>1854</v>
      </c>
      <c r="I12" s="869"/>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69"/>
      <c r="AL12" s="869"/>
      <c r="AM12" s="869"/>
      <c r="AN12" s="870"/>
      <c r="AO12" s="203"/>
      <c r="AP12" s="519"/>
      <c r="AQ12" s="519"/>
      <c r="AR12" s="519"/>
      <c r="AS12" s="519"/>
    </row>
    <row r="13" spans="1:45" ht="12.75" customHeight="1" x14ac:dyDescent="0.25">
      <c r="A13" s="902"/>
      <c r="B13" s="982"/>
      <c r="C13" s="902"/>
      <c r="D13" s="864"/>
      <c r="E13" s="982"/>
      <c r="F13" s="982"/>
      <c r="G13" s="866"/>
      <c r="H13" s="596">
        <v>1</v>
      </c>
      <c r="I13" s="597">
        <v>2</v>
      </c>
      <c r="J13" s="597">
        <v>3</v>
      </c>
      <c r="K13" s="597">
        <v>4</v>
      </c>
      <c r="L13" s="597">
        <v>5</v>
      </c>
      <c r="M13" s="597">
        <v>6</v>
      </c>
      <c r="N13" s="597">
        <v>7</v>
      </c>
      <c r="O13" s="597">
        <v>8</v>
      </c>
      <c r="P13" s="597">
        <v>9</v>
      </c>
      <c r="Q13" s="597">
        <v>10</v>
      </c>
      <c r="R13" s="597">
        <v>11</v>
      </c>
      <c r="S13" s="597">
        <v>12</v>
      </c>
      <c r="T13" s="597">
        <v>13</v>
      </c>
      <c r="U13" s="597">
        <v>14</v>
      </c>
      <c r="V13" s="597">
        <v>15</v>
      </c>
      <c r="W13" s="597">
        <v>16</v>
      </c>
      <c r="X13" s="597">
        <v>17</v>
      </c>
      <c r="Y13" s="597">
        <v>18</v>
      </c>
      <c r="Z13" s="597">
        <v>19</v>
      </c>
      <c r="AA13" s="597">
        <v>20</v>
      </c>
      <c r="AB13" s="597">
        <v>21</v>
      </c>
      <c r="AC13" s="597">
        <v>22</v>
      </c>
      <c r="AD13" s="597">
        <v>23</v>
      </c>
      <c r="AE13" s="597">
        <v>24</v>
      </c>
      <c r="AF13" s="597">
        <v>25</v>
      </c>
      <c r="AG13" s="597">
        <v>26</v>
      </c>
      <c r="AH13" s="597">
        <v>27</v>
      </c>
      <c r="AI13" s="597">
        <v>28</v>
      </c>
      <c r="AJ13" s="597">
        <v>29</v>
      </c>
      <c r="AK13" s="597">
        <v>30</v>
      </c>
      <c r="AL13" s="597">
        <v>31</v>
      </c>
      <c r="AM13" s="597">
        <v>32</v>
      </c>
      <c r="AN13" s="598"/>
      <c r="AO13" s="203"/>
      <c r="AQ13" s="519"/>
      <c r="AR13" s="519"/>
      <c r="AS13" s="519"/>
    </row>
    <row r="14" spans="1:45" ht="15" customHeight="1" x14ac:dyDescent="0.25">
      <c r="A14" s="599" t="s">
        <v>1033</v>
      </c>
      <c r="B14" s="600"/>
      <c r="C14" s="1228" t="s">
        <v>1062</v>
      </c>
      <c r="D14" s="922"/>
      <c r="E14" s="913"/>
      <c r="F14" s="601"/>
      <c r="G14" s="602"/>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598"/>
      <c r="AO14" s="203"/>
      <c r="AP14" s="519" t="str">
        <f>AP4</f>
        <v>PURWODADI</v>
      </c>
      <c r="AQ14" s="519"/>
      <c r="AR14" s="519"/>
      <c r="AS14" s="519"/>
    </row>
    <row r="15" spans="1:45" ht="15" customHeight="1" x14ac:dyDescent="0.25">
      <c r="A15" s="604"/>
      <c r="B15" s="605" t="s">
        <v>1051</v>
      </c>
      <c r="C15" s="606" t="s">
        <v>1855</v>
      </c>
      <c r="D15" s="607"/>
      <c r="E15" s="607"/>
      <c r="F15" s="608"/>
      <c r="G15" s="609"/>
      <c r="H15" s="610"/>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2"/>
      <c r="AO15" s="203"/>
      <c r="AP15" s="1178" t="s">
        <v>1856</v>
      </c>
      <c r="AQ15" s="869"/>
      <c r="AR15" s="613" t="s">
        <v>1051</v>
      </c>
      <c r="AS15" s="614">
        <f>COUNTIF($H$158:$T$158,AR15)</f>
        <v>6</v>
      </c>
    </row>
    <row r="16" spans="1:45" ht="15.75" customHeight="1" x14ac:dyDescent="0.25">
      <c r="A16" s="604"/>
      <c r="B16" s="605"/>
      <c r="C16" s="1209" t="s">
        <v>1049</v>
      </c>
      <c r="D16" s="869"/>
      <c r="E16" s="869"/>
      <c r="F16" s="608"/>
      <c r="G16" s="609"/>
      <c r="H16" s="615"/>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2"/>
      <c r="AO16" s="203"/>
      <c r="AP16" s="1178" t="s">
        <v>1856</v>
      </c>
      <c r="AQ16" s="869"/>
      <c r="AR16" s="613" t="s">
        <v>1053</v>
      </c>
      <c r="AS16" s="614">
        <f t="shared" ref="AS16:AS18" si="0">COUNTIF($H$158:$T$158,AR16)</f>
        <v>7</v>
      </c>
    </row>
    <row r="17" spans="1:45" ht="15.75" customHeight="1" x14ac:dyDescent="0.25">
      <c r="A17" s="604"/>
      <c r="B17" s="589"/>
      <c r="C17" s="617" t="s">
        <v>1857</v>
      </c>
      <c r="D17" s="1229" t="s">
        <v>1858</v>
      </c>
      <c r="E17" s="864"/>
      <c r="F17" s="618" t="s">
        <v>1859</v>
      </c>
      <c r="G17" s="619">
        <v>3</v>
      </c>
      <c r="H17" s="1218">
        <v>3</v>
      </c>
      <c r="I17" s="1218">
        <v>3</v>
      </c>
      <c r="J17" s="1218">
        <v>3</v>
      </c>
      <c r="K17" s="1218">
        <v>3</v>
      </c>
      <c r="L17" s="1218">
        <v>3</v>
      </c>
      <c r="M17" s="1218">
        <v>3</v>
      </c>
      <c r="N17" s="1218">
        <v>3</v>
      </c>
      <c r="O17" s="1218">
        <v>3</v>
      </c>
      <c r="P17" s="1218">
        <v>3</v>
      </c>
      <c r="Q17" s="1218">
        <v>3</v>
      </c>
      <c r="R17" s="1218">
        <v>3</v>
      </c>
      <c r="S17" s="1218">
        <v>3</v>
      </c>
      <c r="T17" s="1218">
        <v>3</v>
      </c>
      <c r="U17" s="1218">
        <v>3</v>
      </c>
      <c r="V17" s="1218">
        <v>3</v>
      </c>
      <c r="W17" s="1218">
        <v>3</v>
      </c>
      <c r="X17" s="1218">
        <v>3</v>
      </c>
      <c r="Y17" s="1218">
        <v>3</v>
      </c>
      <c r="Z17" s="1218">
        <v>3</v>
      </c>
      <c r="AA17" s="1218">
        <v>3</v>
      </c>
      <c r="AB17" s="1218">
        <v>3</v>
      </c>
      <c r="AC17" s="1218">
        <v>3</v>
      </c>
      <c r="AD17" s="1218">
        <v>3</v>
      </c>
      <c r="AE17" s="1218">
        <v>3</v>
      </c>
      <c r="AF17" s="1218">
        <v>3</v>
      </c>
      <c r="AG17" s="1218">
        <v>3</v>
      </c>
      <c r="AH17" s="1218">
        <v>3</v>
      </c>
      <c r="AI17" s="1218">
        <v>3</v>
      </c>
      <c r="AJ17" s="1218">
        <v>3</v>
      </c>
      <c r="AK17" s="1218">
        <v>3</v>
      </c>
      <c r="AL17" s="1218">
        <v>3</v>
      </c>
      <c r="AM17" s="1218">
        <v>3</v>
      </c>
      <c r="AN17" s="612"/>
      <c r="AO17" s="203"/>
      <c r="AP17" s="1178" t="s">
        <v>1856</v>
      </c>
      <c r="AQ17" s="869"/>
      <c r="AR17" s="613" t="s">
        <v>1056</v>
      </c>
      <c r="AS17" s="614">
        <f t="shared" si="0"/>
        <v>0</v>
      </c>
    </row>
    <row r="18" spans="1:45" ht="15.75" customHeight="1" x14ac:dyDescent="0.25">
      <c r="A18" s="604"/>
      <c r="B18" s="589"/>
      <c r="C18" s="620"/>
      <c r="D18" s="1230"/>
      <c r="E18" s="883"/>
      <c r="F18" s="622" t="s">
        <v>1860</v>
      </c>
      <c r="G18" s="623">
        <v>0</v>
      </c>
      <c r="H18" s="1111"/>
      <c r="I18" s="1111"/>
      <c r="J18" s="1111"/>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c r="AL18" s="1111"/>
      <c r="AM18" s="1111"/>
      <c r="AN18" s="612"/>
      <c r="AO18" s="203"/>
      <c r="AP18" s="1178" t="s">
        <v>1856</v>
      </c>
      <c r="AQ18" s="869"/>
      <c r="AR18" s="613" t="s">
        <v>1059</v>
      </c>
      <c r="AS18" s="614">
        <f t="shared" si="0"/>
        <v>0</v>
      </c>
    </row>
    <row r="19" spans="1:45" ht="15" customHeight="1" x14ac:dyDescent="0.25">
      <c r="A19" s="604"/>
      <c r="B19" s="589"/>
      <c r="C19" s="624" t="s">
        <v>1861</v>
      </c>
      <c r="D19" s="1245" t="s">
        <v>1862</v>
      </c>
      <c r="E19" s="881"/>
      <c r="F19" s="604" t="s">
        <v>1859</v>
      </c>
      <c r="G19" s="626">
        <v>3</v>
      </c>
      <c r="H19" s="1218">
        <v>3</v>
      </c>
      <c r="I19" s="1218">
        <v>3</v>
      </c>
      <c r="J19" s="1218">
        <v>3</v>
      </c>
      <c r="K19" s="1218">
        <v>3</v>
      </c>
      <c r="L19" s="1218">
        <v>3</v>
      </c>
      <c r="M19" s="1218">
        <v>3</v>
      </c>
      <c r="N19" s="1218">
        <v>3</v>
      </c>
      <c r="O19" s="1218">
        <v>3</v>
      </c>
      <c r="P19" s="1218">
        <v>3</v>
      </c>
      <c r="Q19" s="1218">
        <v>3</v>
      </c>
      <c r="R19" s="1218">
        <v>3</v>
      </c>
      <c r="S19" s="1218">
        <v>3</v>
      </c>
      <c r="T19" s="1218">
        <v>3</v>
      </c>
      <c r="U19" s="1218">
        <v>3</v>
      </c>
      <c r="V19" s="1218">
        <v>3</v>
      </c>
      <c r="W19" s="1218">
        <v>3</v>
      </c>
      <c r="X19" s="1218">
        <v>3</v>
      </c>
      <c r="Y19" s="1218">
        <v>3</v>
      </c>
      <c r="Z19" s="1218">
        <v>3</v>
      </c>
      <c r="AA19" s="1218">
        <v>3</v>
      </c>
      <c r="AB19" s="1218">
        <v>3</v>
      </c>
      <c r="AC19" s="1218">
        <v>3</v>
      </c>
      <c r="AD19" s="1218">
        <v>3</v>
      </c>
      <c r="AE19" s="1218">
        <v>3</v>
      </c>
      <c r="AF19" s="1218">
        <v>3</v>
      </c>
      <c r="AG19" s="1218">
        <v>3</v>
      </c>
      <c r="AH19" s="1218">
        <v>3</v>
      </c>
      <c r="AI19" s="1218">
        <v>3</v>
      </c>
      <c r="AJ19" s="1218">
        <v>3</v>
      </c>
      <c r="AK19" s="1218">
        <v>3</v>
      </c>
      <c r="AL19" s="1218">
        <v>3</v>
      </c>
      <c r="AM19" s="1218">
        <v>3</v>
      </c>
      <c r="AN19" s="612"/>
      <c r="AO19" s="203"/>
      <c r="AP19" s="1234" t="s">
        <v>1863</v>
      </c>
      <c r="AQ19" s="1181"/>
      <c r="AR19" s="1235"/>
      <c r="AS19" s="628">
        <f>SUM(AS15:AS18)</f>
        <v>13</v>
      </c>
    </row>
    <row r="20" spans="1:45" ht="15" customHeight="1" x14ac:dyDescent="0.25">
      <c r="A20" s="604"/>
      <c r="B20" s="589"/>
      <c r="C20" s="617"/>
      <c r="D20" s="1236"/>
      <c r="E20" s="864"/>
      <c r="F20" s="604" t="s">
        <v>1860</v>
      </c>
      <c r="G20" s="626">
        <v>0</v>
      </c>
      <c r="H20" s="1111"/>
      <c r="I20" s="1111"/>
      <c r="J20" s="1111"/>
      <c r="K20" s="1111"/>
      <c r="L20" s="1111"/>
      <c r="M20" s="1111"/>
      <c r="N20" s="1111"/>
      <c r="O20" s="1111"/>
      <c r="P20" s="1111"/>
      <c r="Q20" s="1111"/>
      <c r="R20" s="1111"/>
      <c r="S20" s="1111"/>
      <c r="T20" s="1111"/>
      <c r="U20" s="1111"/>
      <c r="V20" s="1111"/>
      <c r="W20" s="1111"/>
      <c r="X20" s="1111"/>
      <c r="Y20" s="1111"/>
      <c r="Z20" s="1111"/>
      <c r="AA20" s="1111"/>
      <c r="AB20" s="1111"/>
      <c r="AC20" s="1111"/>
      <c r="AD20" s="1111"/>
      <c r="AE20" s="1111"/>
      <c r="AF20" s="1111"/>
      <c r="AG20" s="1111"/>
      <c r="AH20" s="1111"/>
      <c r="AI20" s="1111"/>
      <c r="AJ20" s="1111"/>
      <c r="AK20" s="1111"/>
      <c r="AL20" s="1111"/>
      <c r="AM20" s="1111"/>
      <c r="AN20" s="612"/>
      <c r="AO20" s="203"/>
      <c r="AP20" s="519"/>
      <c r="AQ20" s="519"/>
      <c r="AR20" s="519"/>
      <c r="AS20" s="519"/>
    </row>
    <row r="21" spans="1:45" ht="15" customHeight="1" x14ac:dyDescent="0.25">
      <c r="A21" s="604"/>
      <c r="B21" s="605" t="s">
        <v>1053</v>
      </c>
      <c r="C21" s="1237" t="s">
        <v>1864</v>
      </c>
      <c r="D21" s="869"/>
      <c r="E21" s="869"/>
      <c r="F21" s="630"/>
      <c r="G21" s="631"/>
      <c r="H21" s="632"/>
      <c r="I21" s="632"/>
      <c r="J21" s="632"/>
      <c r="K21" s="632"/>
      <c r="L21" s="632"/>
      <c r="M21" s="632"/>
      <c r="N21" s="632"/>
      <c r="O21" s="632"/>
      <c r="P21" s="632"/>
      <c r="Q21" s="632"/>
      <c r="R21" s="632"/>
      <c r="S21" s="632"/>
      <c r="T21" s="632"/>
      <c r="U21" s="846"/>
      <c r="V21" s="846"/>
      <c r="W21" s="846"/>
      <c r="X21" s="846"/>
      <c r="Y21" s="846"/>
      <c r="Z21" s="846"/>
      <c r="AA21" s="846"/>
      <c r="AB21" s="846"/>
      <c r="AC21" s="846"/>
      <c r="AD21" s="846"/>
      <c r="AE21" s="632"/>
      <c r="AF21" s="632"/>
      <c r="AG21" s="632"/>
      <c r="AH21" s="632"/>
      <c r="AI21" s="632"/>
      <c r="AJ21" s="632"/>
      <c r="AK21" s="632"/>
      <c r="AL21" s="632"/>
      <c r="AM21" s="632"/>
      <c r="AN21" s="612"/>
      <c r="AO21" s="203"/>
      <c r="AP21" s="519" t="str">
        <f>AQ4</f>
        <v>POLOWIJEN</v>
      </c>
      <c r="AQ21" s="519"/>
      <c r="AR21" s="519"/>
      <c r="AS21" s="519"/>
    </row>
    <row r="22" spans="1:45" ht="15.75" customHeight="1" x14ac:dyDescent="0.25">
      <c r="A22" s="604"/>
      <c r="B22" s="589"/>
      <c r="C22" s="1239" t="s">
        <v>1865</v>
      </c>
      <c r="D22" s="1238" t="s">
        <v>1866</v>
      </c>
      <c r="E22" s="982"/>
      <c r="F22" s="604" t="s">
        <v>1859</v>
      </c>
      <c r="G22" s="633">
        <v>2</v>
      </c>
      <c r="H22" s="1218">
        <v>2</v>
      </c>
      <c r="I22" s="1218">
        <v>2</v>
      </c>
      <c r="J22" s="1218">
        <v>2</v>
      </c>
      <c r="K22" s="1218">
        <v>2</v>
      </c>
      <c r="L22" s="1218">
        <v>2</v>
      </c>
      <c r="M22" s="1218">
        <v>2</v>
      </c>
      <c r="N22" s="1218">
        <v>2</v>
      </c>
      <c r="O22" s="1218">
        <v>2</v>
      </c>
      <c r="P22" s="1218">
        <v>2</v>
      </c>
      <c r="Q22" s="1218">
        <v>2</v>
      </c>
      <c r="R22" s="1218">
        <v>2</v>
      </c>
      <c r="S22" s="1218">
        <v>2</v>
      </c>
      <c r="T22" s="1218">
        <v>2</v>
      </c>
      <c r="U22" s="1218">
        <v>2</v>
      </c>
      <c r="V22" s="1218">
        <v>2</v>
      </c>
      <c r="W22" s="1218">
        <v>2</v>
      </c>
      <c r="X22" s="1218">
        <v>2</v>
      </c>
      <c r="Y22" s="1218">
        <v>2</v>
      </c>
      <c r="Z22" s="1218">
        <v>2</v>
      </c>
      <c r="AA22" s="1218">
        <v>2</v>
      </c>
      <c r="AB22" s="1218">
        <v>2</v>
      </c>
      <c r="AC22" s="1218">
        <v>2</v>
      </c>
      <c r="AD22" s="1218">
        <v>2</v>
      </c>
      <c r="AE22" s="1218">
        <v>2</v>
      </c>
      <c r="AF22" s="1218">
        <v>2</v>
      </c>
      <c r="AG22" s="1218">
        <v>2</v>
      </c>
      <c r="AH22" s="1218">
        <v>2</v>
      </c>
      <c r="AI22" s="1218">
        <v>2</v>
      </c>
      <c r="AJ22" s="1218">
        <v>2</v>
      </c>
      <c r="AK22" s="1218">
        <v>2</v>
      </c>
      <c r="AL22" s="1218">
        <v>2</v>
      </c>
      <c r="AM22" s="1218">
        <v>2</v>
      </c>
      <c r="AN22" s="612"/>
      <c r="AO22" s="203"/>
      <c r="AP22" s="1178" t="s">
        <v>1856</v>
      </c>
      <c r="AQ22" s="869"/>
      <c r="AR22" s="613" t="s">
        <v>1051</v>
      </c>
      <c r="AS22" s="614">
        <f>COUNTIF($U$158:$AD$158,AR22)</f>
        <v>0</v>
      </c>
    </row>
    <row r="23" spans="1:45" ht="15.75" customHeight="1" x14ac:dyDescent="0.25">
      <c r="A23" s="604"/>
      <c r="B23" s="589"/>
      <c r="C23" s="867"/>
      <c r="D23" s="882"/>
      <c r="E23" s="884"/>
      <c r="F23" s="622" t="s">
        <v>1860</v>
      </c>
      <c r="G23" s="634">
        <v>0</v>
      </c>
      <c r="H23" s="1111"/>
      <c r="I23" s="1111"/>
      <c r="J23" s="1111"/>
      <c r="K23" s="1111"/>
      <c r="L23" s="1111"/>
      <c r="M23" s="1111"/>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612"/>
      <c r="AO23" s="203"/>
      <c r="AP23" s="1178" t="s">
        <v>1856</v>
      </c>
      <c r="AQ23" s="869"/>
      <c r="AR23" s="613" t="s">
        <v>1053</v>
      </c>
      <c r="AS23" s="614">
        <f t="shared" ref="AS23:AS25" si="1">COUNTIF($U$158:$AD$158,AR23)</f>
        <v>9</v>
      </c>
    </row>
    <row r="24" spans="1:45" ht="15.75" customHeight="1" x14ac:dyDescent="0.25">
      <c r="A24" s="604"/>
      <c r="B24" s="589"/>
      <c r="C24" s="1208" t="s">
        <v>1867</v>
      </c>
      <c r="D24" s="1237" t="s">
        <v>1722</v>
      </c>
      <c r="E24" s="869"/>
      <c r="F24" s="589"/>
      <c r="G24" s="633"/>
      <c r="H24" s="632"/>
      <c r="I24" s="632"/>
      <c r="J24" s="632"/>
      <c r="K24" s="632"/>
      <c r="L24" s="632"/>
      <c r="M24" s="632"/>
      <c r="N24" s="632"/>
      <c r="O24" s="632"/>
      <c r="P24" s="632"/>
      <c r="Q24" s="632"/>
      <c r="R24" s="632"/>
      <c r="S24" s="632"/>
      <c r="T24" s="632"/>
      <c r="U24" s="846"/>
      <c r="V24" s="846"/>
      <c r="W24" s="846"/>
      <c r="X24" s="846"/>
      <c r="Y24" s="846"/>
      <c r="Z24" s="846"/>
      <c r="AA24" s="846"/>
      <c r="AB24" s="846"/>
      <c r="AC24" s="846"/>
      <c r="AD24" s="846"/>
      <c r="AE24" s="632"/>
      <c r="AF24" s="632"/>
      <c r="AG24" s="632"/>
      <c r="AH24" s="632"/>
      <c r="AI24" s="632"/>
      <c r="AJ24" s="632"/>
      <c r="AK24" s="632"/>
      <c r="AL24" s="632"/>
      <c r="AM24" s="632"/>
      <c r="AN24" s="612"/>
      <c r="AO24" s="203"/>
      <c r="AP24" s="1178" t="s">
        <v>1856</v>
      </c>
      <c r="AQ24" s="869"/>
      <c r="AR24" s="613" t="s">
        <v>1056</v>
      </c>
      <c r="AS24" s="614">
        <f t="shared" si="1"/>
        <v>1</v>
      </c>
    </row>
    <row r="25" spans="1:45" ht="15.75" customHeight="1" x14ac:dyDescent="0.25">
      <c r="A25" s="604"/>
      <c r="B25" s="589"/>
      <c r="C25" s="866"/>
      <c r="D25" s="1236" t="s">
        <v>1723</v>
      </c>
      <c r="E25" s="864"/>
      <c r="F25" s="618" t="s">
        <v>1859</v>
      </c>
      <c r="G25" s="619">
        <v>2</v>
      </c>
      <c r="H25" s="1218">
        <v>2</v>
      </c>
      <c r="I25" s="1218">
        <v>2</v>
      </c>
      <c r="J25" s="1218">
        <v>2</v>
      </c>
      <c r="K25" s="1218">
        <v>2</v>
      </c>
      <c r="L25" s="1218">
        <v>2</v>
      </c>
      <c r="M25" s="1218">
        <v>2</v>
      </c>
      <c r="N25" s="1218">
        <v>2</v>
      </c>
      <c r="O25" s="1218">
        <v>2</v>
      </c>
      <c r="P25" s="1218">
        <v>2</v>
      </c>
      <c r="Q25" s="1218">
        <v>2</v>
      </c>
      <c r="R25" s="1218">
        <v>2</v>
      </c>
      <c r="S25" s="1218">
        <v>2</v>
      </c>
      <c r="T25" s="1218">
        <v>2</v>
      </c>
      <c r="U25" s="1218">
        <v>2</v>
      </c>
      <c r="V25" s="1218">
        <v>0</v>
      </c>
      <c r="W25" s="1218">
        <v>2</v>
      </c>
      <c r="X25" s="1244">
        <v>2</v>
      </c>
      <c r="Y25" s="1218">
        <v>0</v>
      </c>
      <c r="Z25" s="1218">
        <v>0</v>
      </c>
      <c r="AA25" s="1218">
        <v>2</v>
      </c>
      <c r="AB25" s="1218">
        <v>2</v>
      </c>
      <c r="AC25" s="1218">
        <v>0</v>
      </c>
      <c r="AD25" s="1218">
        <v>2</v>
      </c>
      <c r="AE25" s="1218">
        <v>2</v>
      </c>
      <c r="AF25" s="1218">
        <v>2</v>
      </c>
      <c r="AG25" s="1218">
        <v>2</v>
      </c>
      <c r="AH25" s="1218">
        <v>2</v>
      </c>
      <c r="AI25" s="1218">
        <v>2</v>
      </c>
      <c r="AJ25" s="1218">
        <v>2</v>
      </c>
      <c r="AK25" s="1218">
        <v>2</v>
      </c>
      <c r="AL25" s="1218">
        <v>2</v>
      </c>
      <c r="AM25" s="1218">
        <v>2</v>
      </c>
      <c r="AN25" s="612"/>
      <c r="AO25" s="203"/>
      <c r="AP25" s="1178" t="s">
        <v>1856</v>
      </c>
      <c r="AQ25" s="869"/>
      <c r="AR25" s="613" t="s">
        <v>1059</v>
      </c>
      <c r="AS25" s="614">
        <f t="shared" si="1"/>
        <v>0</v>
      </c>
    </row>
    <row r="26" spans="1:45" ht="15.75" customHeight="1" x14ac:dyDescent="0.25">
      <c r="A26" s="604"/>
      <c r="B26" s="589"/>
      <c r="C26" s="866"/>
      <c r="D26" s="1230"/>
      <c r="E26" s="883"/>
      <c r="F26" s="622" t="s">
        <v>1860</v>
      </c>
      <c r="G26" s="623">
        <v>0</v>
      </c>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612"/>
      <c r="AO26" s="203"/>
      <c r="AP26" s="1234" t="s">
        <v>1863</v>
      </c>
      <c r="AQ26" s="1181"/>
      <c r="AR26" s="1235"/>
      <c r="AS26" s="628">
        <f>SUM(AS22:AS25)</f>
        <v>10</v>
      </c>
    </row>
    <row r="27" spans="1:45" ht="15" customHeight="1" x14ac:dyDescent="0.25">
      <c r="A27" s="604"/>
      <c r="B27" s="589"/>
      <c r="C27" s="866"/>
      <c r="D27" s="1245" t="s">
        <v>1868</v>
      </c>
      <c r="E27" s="881"/>
      <c r="F27" s="604" t="s">
        <v>1859</v>
      </c>
      <c r="G27" s="626">
        <v>2</v>
      </c>
      <c r="H27" s="1218">
        <v>2</v>
      </c>
      <c r="I27" s="1218">
        <v>2</v>
      </c>
      <c r="J27" s="1218">
        <v>2</v>
      </c>
      <c r="K27" s="1218">
        <v>2</v>
      </c>
      <c r="L27" s="1218">
        <v>2</v>
      </c>
      <c r="M27" s="1218">
        <v>2</v>
      </c>
      <c r="N27" s="1218">
        <v>2</v>
      </c>
      <c r="O27" s="1218">
        <v>2</v>
      </c>
      <c r="P27" s="1218">
        <v>2</v>
      </c>
      <c r="Q27" s="1218">
        <v>2</v>
      </c>
      <c r="R27" s="1218">
        <v>2</v>
      </c>
      <c r="S27" s="1218">
        <v>2</v>
      </c>
      <c r="T27" s="1218">
        <v>2</v>
      </c>
      <c r="U27" s="1218">
        <v>2</v>
      </c>
      <c r="V27" s="1218">
        <v>2</v>
      </c>
      <c r="W27" s="1218">
        <v>2</v>
      </c>
      <c r="X27" s="1218">
        <v>2</v>
      </c>
      <c r="Y27" s="1218">
        <v>2</v>
      </c>
      <c r="Z27" s="1218">
        <v>2</v>
      </c>
      <c r="AA27" s="1218">
        <v>2</v>
      </c>
      <c r="AB27" s="1218">
        <v>2</v>
      </c>
      <c r="AC27" s="1218">
        <v>2</v>
      </c>
      <c r="AD27" s="1218">
        <v>2</v>
      </c>
      <c r="AE27" s="1218">
        <v>2</v>
      </c>
      <c r="AF27" s="1218">
        <v>2</v>
      </c>
      <c r="AG27" s="1218">
        <v>2</v>
      </c>
      <c r="AH27" s="1218">
        <v>2</v>
      </c>
      <c r="AI27" s="1218">
        <v>2</v>
      </c>
      <c r="AJ27" s="1218">
        <v>2</v>
      </c>
      <c r="AK27" s="1218">
        <v>2</v>
      </c>
      <c r="AL27" s="1218">
        <v>2</v>
      </c>
      <c r="AM27" s="1218">
        <v>2</v>
      </c>
      <c r="AN27" s="612"/>
      <c r="AO27" s="203"/>
      <c r="AP27" s="203"/>
      <c r="AQ27" s="203"/>
      <c r="AR27" s="203"/>
      <c r="AS27" s="203"/>
    </row>
    <row r="28" spans="1:45" ht="15" customHeight="1" x14ac:dyDescent="0.25">
      <c r="A28" s="604"/>
      <c r="B28" s="589"/>
      <c r="C28" s="867"/>
      <c r="D28" s="1236"/>
      <c r="E28" s="864"/>
      <c r="F28" s="622" t="s">
        <v>1860</v>
      </c>
      <c r="G28" s="623">
        <v>0</v>
      </c>
      <c r="H28" s="1111"/>
      <c r="I28" s="1111"/>
      <c r="J28" s="1111"/>
      <c r="K28" s="1111"/>
      <c r="L28" s="1111"/>
      <c r="M28" s="1111"/>
      <c r="N28" s="1111"/>
      <c r="O28" s="1111"/>
      <c r="P28" s="1111"/>
      <c r="Q28" s="1111"/>
      <c r="R28" s="1111"/>
      <c r="S28" s="1111"/>
      <c r="T28" s="1111"/>
      <c r="U28" s="1111"/>
      <c r="V28" s="1111"/>
      <c r="W28" s="1111"/>
      <c r="X28" s="1111"/>
      <c r="Y28" s="1111"/>
      <c r="Z28" s="1111"/>
      <c r="AA28" s="1111"/>
      <c r="AB28" s="1111"/>
      <c r="AC28" s="1111"/>
      <c r="AD28" s="1111"/>
      <c r="AE28" s="1111"/>
      <c r="AF28" s="1111"/>
      <c r="AG28" s="1111"/>
      <c r="AH28" s="1111"/>
      <c r="AI28" s="1111"/>
      <c r="AJ28" s="1111"/>
      <c r="AK28" s="1111"/>
      <c r="AL28" s="1111"/>
      <c r="AM28" s="1111"/>
      <c r="AN28" s="612"/>
      <c r="AO28" s="203"/>
      <c r="AP28" s="519" t="str">
        <f>AR4</f>
        <v>BALEARJOSARI</v>
      </c>
      <c r="AQ28" s="519"/>
      <c r="AR28" s="519"/>
      <c r="AS28" s="519"/>
    </row>
    <row r="29" spans="1:45" ht="15" customHeight="1" x14ac:dyDescent="0.25">
      <c r="A29" s="604"/>
      <c r="B29" s="589"/>
      <c r="C29" s="1208" t="s">
        <v>1869</v>
      </c>
      <c r="D29" s="1209" t="s">
        <v>1870</v>
      </c>
      <c r="E29" s="869"/>
      <c r="F29" s="589"/>
      <c r="G29" s="633"/>
      <c r="H29" s="632"/>
      <c r="I29" s="632"/>
      <c r="J29" s="632"/>
      <c r="K29" s="632"/>
      <c r="L29" s="632"/>
      <c r="M29" s="632"/>
      <c r="N29" s="632"/>
      <c r="O29" s="632"/>
      <c r="P29" s="632"/>
      <c r="Q29" s="632"/>
      <c r="R29" s="632"/>
      <c r="S29" s="632"/>
      <c r="T29" s="632"/>
      <c r="U29" s="846"/>
      <c r="V29" s="846"/>
      <c r="W29" s="846"/>
      <c r="X29" s="846"/>
      <c r="Y29" s="846"/>
      <c r="Z29" s="846"/>
      <c r="AA29" s="846"/>
      <c r="AB29" s="846"/>
      <c r="AC29" s="846"/>
      <c r="AD29" s="846"/>
      <c r="AE29" s="632"/>
      <c r="AF29" s="632"/>
      <c r="AG29" s="632"/>
      <c r="AH29" s="632"/>
      <c r="AI29" s="632"/>
      <c r="AJ29" s="632"/>
      <c r="AK29" s="632"/>
      <c r="AL29" s="632"/>
      <c r="AM29" s="632"/>
      <c r="AN29" s="612"/>
      <c r="AO29" s="203"/>
      <c r="AP29" s="1178" t="s">
        <v>1856</v>
      </c>
      <c r="AQ29" s="869"/>
      <c r="AR29" s="613" t="s">
        <v>1051</v>
      </c>
      <c r="AS29" s="614">
        <f>COUNTIF($AE$158:$AM$158,AR29)</f>
        <v>0</v>
      </c>
    </row>
    <row r="30" spans="1:45" ht="15" customHeight="1" x14ac:dyDescent="0.25">
      <c r="A30" s="604"/>
      <c r="B30" s="589"/>
      <c r="C30" s="866"/>
      <c r="D30" s="1246" t="s">
        <v>1871</v>
      </c>
      <c r="E30" s="881"/>
      <c r="F30" s="618" t="s">
        <v>1872</v>
      </c>
      <c r="G30" s="619">
        <v>3</v>
      </c>
      <c r="H30" s="1218">
        <v>3</v>
      </c>
      <c r="I30" s="1218">
        <v>2</v>
      </c>
      <c r="J30" s="1218">
        <v>3</v>
      </c>
      <c r="K30" s="1218">
        <v>3</v>
      </c>
      <c r="L30" s="1218">
        <v>2</v>
      </c>
      <c r="M30" s="1218">
        <v>2</v>
      </c>
      <c r="N30" s="1218">
        <v>3</v>
      </c>
      <c r="O30" s="1218">
        <v>2</v>
      </c>
      <c r="P30" s="1218">
        <v>3</v>
      </c>
      <c r="Q30" s="1218">
        <v>3</v>
      </c>
      <c r="R30" s="1218">
        <v>2</v>
      </c>
      <c r="S30" s="1218">
        <v>3</v>
      </c>
      <c r="T30" s="1218">
        <v>3</v>
      </c>
      <c r="U30" s="1218">
        <v>2</v>
      </c>
      <c r="V30" s="1218">
        <v>2</v>
      </c>
      <c r="W30" s="1218">
        <v>2</v>
      </c>
      <c r="X30" s="1218">
        <v>2</v>
      </c>
      <c r="Y30" s="1218">
        <v>2</v>
      </c>
      <c r="Z30" s="1218">
        <v>2</v>
      </c>
      <c r="AA30" s="1218">
        <v>2</v>
      </c>
      <c r="AB30" s="1218">
        <v>2</v>
      </c>
      <c r="AC30" s="1218">
        <v>2</v>
      </c>
      <c r="AD30" s="1218">
        <v>2</v>
      </c>
      <c r="AE30" s="1218">
        <v>2</v>
      </c>
      <c r="AF30" s="1207">
        <v>2</v>
      </c>
      <c r="AG30" s="1218">
        <v>2</v>
      </c>
      <c r="AH30" s="1207">
        <v>2</v>
      </c>
      <c r="AI30" s="1218">
        <v>2</v>
      </c>
      <c r="AJ30" s="1207">
        <v>2</v>
      </c>
      <c r="AK30" s="1218">
        <v>2</v>
      </c>
      <c r="AL30" s="1207">
        <v>2</v>
      </c>
      <c r="AM30" s="1218">
        <v>2</v>
      </c>
      <c r="AN30" s="612"/>
      <c r="AO30" s="203"/>
      <c r="AP30" s="1178" t="s">
        <v>1856</v>
      </c>
      <c r="AQ30" s="869"/>
      <c r="AR30" s="613" t="s">
        <v>1053</v>
      </c>
      <c r="AS30" s="614">
        <f t="shared" ref="AS30:AS32" si="2">COUNTIF($AE$158:$AM$158,AR30)</f>
        <v>4</v>
      </c>
    </row>
    <row r="31" spans="1:45" ht="15" customHeight="1" x14ac:dyDescent="0.25">
      <c r="A31" s="604"/>
      <c r="B31" s="589"/>
      <c r="C31" s="866"/>
      <c r="D31" s="1212" t="s">
        <v>1873</v>
      </c>
      <c r="E31" s="864"/>
      <c r="F31" s="604" t="s">
        <v>1874</v>
      </c>
      <c r="G31" s="626">
        <v>2</v>
      </c>
      <c r="H31" s="1116"/>
      <c r="I31" s="1116"/>
      <c r="J31" s="1116"/>
      <c r="K31" s="1116"/>
      <c r="L31" s="1116"/>
      <c r="M31" s="1116"/>
      <c r="N31" s="1116"/>
      <c r="O31" s="1116"/>
      <c r="P31" s="1116"/>
      <c r="Q31" s="1116"/>
      <c r="R31" s="1116"/>
      <c r="S31" s="1116"/>
      <c r="T31" s="1116"/>
      <c r="U31" s="1110"/>
      <c r="V31" s="1110"/>
      <c r="W31" s="1110"/>
      <c r="X31" s="1110"/>
      <c r="Y31" s="1110"/>
      <c r="Z31" s="1110"/>
      <c r="AA31" s="1110"/>
      <c r="AB31" s="1110"/>
      <c r="AC31" s="1110"/>
      <c r="AD31" s="1110"/>
      <c r="AE31" s="1116"/>
      <c r="AF31" s="1242"/>
      <c r="AG31" s="1116"/>
      <c r="AH31" s="1242"/>
      <c r="AI31" s="1116"/>
      <c r="AJ31" s="1242"/>
      <c r="AK31" s="1116"/>
      <c r="AL31" s="1242"/>
      <c r="AM31" s="1116"/>
      <c r="AN31" s="612"/>
      <c r="AO31" s="203"/>
      <c r="AP31" s="1178" t="s">
        <v>1856</v>
      </c>
      <c r="AQ31" s="869"/>
      <c r="AR31" s="613" t="s">
        <v>1056</v>
      </c>
      <c r="AS31" s="614">
        <f t="shared" si="2"/>
        <v>5</v>
      </c>
    </row>
    <row r="32" spans="1:45" ht="15" customHeight="1" x14ac:dyDescent="0.25">
      <c r="A32" s="604"/>
      <c r="B32" s="589"/>
      <c r="C32" s="866"/>
      <c r="D32" s="1211"/>
      <c r="E32" s="883"/>
      <c r="F32" s="622" t="s">
        <v>1875</v>
      </c>
      <c r="G32" s="623">
        <v>0</v>
      </c>
      <c r="H32" s="1111"/>
      <c r="I32" s="1111"/>
      <c r="J32" s="1111"/>
      <c r="K32" s="1111"/>
      <c r="L32" s="1111"/>
      <c r="M32" s="1111"/>
      <c r="N32" s="1111"/>
      <c r="O32" s="1111"/>
      <c r="P32" s="1111"/>
      <c r="Q32" s="1111"/>
      <c r="R32" s="1111"/>
      <c r="S32" s="1111"/>
      <c r="T32" s="1111"/>
      <c r="U32" s="1111"/>
      <c r="V32" s="1111"/>
      <c r="W32" s="1111"/>
      <c r="X32" s="1111"/>
      <c r="Y32" s="1111"/>
      <c r="Z32" s="1111"/>
      <c r="AA32" s="1111"/>
      <c r="AB32" s="1111"/>
      <c r="AC32" s="1111"/>
      <c r="AD32" s="1111"/>
      <c r="AE32" s="1111"/>
      <c r="AF32" s="1243"/>
      <c r="AG32" s="1111"/>
      <c r="AH32" s="1243"/>
      <c r="AI32" s="1111"/>
      <c r="AJ32" s="1243"/>
      <c r="AK32" s="1111"/>
      <c r="AL32" s="1243"/>
      <c r="AM32" s="1111"/>
      <c r="AN32" s="612"/>
      <c r="AO32" s="203"/>
      <c r="AP32" s="1178" t="s">
        <v>1856</v>
      </c>
      <c r="AQ32" s="869"/>
      <c r="AR32" s="613" t="s">
        <v>1059</v>
      </c>
      <c r="AS32" s="614">
        <f t="shared" si="2"/>
        <v>0</v>
      </c>
    </row>
    <row r="33" spans="1:45" ht="15" customHeight="1" x14ac:dyDescent="0.25">
      <c r="A33" s="604"/>
      <c r="B33" s="589"/>
      <c r="C33" s="866"/>
      <c r="D33" s="1210" t="s">
        <v>1876</v>
      </c>
      <c r="E33" s="876"/>
      <c r="F33" s="635"/>
      <c r="G33" s="626"/>
      <c r="H33" s="1206">
        <v>3</v>
      </c>
      <c r="I33" s="1206">
        <v>3</v>
      </c>
      <c r="J33" s="1206">
        <v>3</v>
      </c>
      <c r="K33" s="1206">
        <v>3</v>
      </c>
      <c r="L33" s="1206">
        <v>3</v>
      </c>
      <c r="M33" s="1206">
        <v>2</v>
      </c>
      <c r="N33" s="1206">
        <v>3</v>
      </c>
      <c r="O33" s="1206">
        <v>3</v>
      </c>
      <c r="P33" s="1206">
        <v>2</v>
      </c>
      <c r="Q33" s="1206">
        <v>2</v>
      </c>
      <c r="R33" s="1206">
        <v>3</v>
      </c>
      <c r="S33" s="1206">
        <v>2</v>
      </c>
      <c r="T33" s="1206">
        <v>2</v>
      </c>
      <c r="U33" s="1207">
        <v>3</v>
      </c>
      <c r="V33" s="1207">
        <v>2</v>
      </c>
      <c r="W33" s="1207">
        <v>3</v>
      </c>
      <c r="X33" s="1207">
        <v>2</v>
      </c>
      <c r="Y33" s="1207">
        <v>2</v>
      </c>
      <c r="Z33" s="1207">
        <v>2</v>
      </c>
      <c r="AA33" s="1207">
        <v>2</v>
      </c>
      <c r="AB33" s="1207">
        <v>2</v>
      </c>
      <c r="AC33" s="1207">
        <v>2</v>
      </c>
      <c r="AD33" s="1207">
        <v>2</v>
      </c>
      <c r="AE33" s="1206">
        <v>2</v>
      </c>
      <c r="AF33" s="1206">
        <v>2</v>
      </c>
      <c r="AG33" s="1206">
        <v>2</v>
      </c>
      <c r="AH33" s="1206">
        <v>2</v>
      </c>
      <c r="AI33" s="1206">
        <v>2</v>
      </c>
      <c r="AJ33" s="1206">
        <v>3</v>
      </c>
      <c r="AK33" s="1206">
        <v>3</v>
      </c>
      <c r="AL33" s="1206">
        <v>2</v>
      </c>
      <c r="AM33" s="1206">
        <v>2</v>
      </c>
      <c r="AN33" s="612"/>
      <c r="AO33" s="203"/>
      <c r="AP33" s="1234" t="s">
        <v>1863</v>
      </c>
      <c r="AQ33" s="1181"/>
      <c r="AR33" s="1235"/>
      <c r="AS33" s="628">
        <f>SUM(AS29:AS32)</f>
        <v>9</v>
      </c>
    </row>
    <row r="34" spans="1:45" ht="15" customHeight="1" x14ac:dyDescent="0.25">
      <c r="A34" s="604"/>
      <c r="B34" s="589"/>
      <c r="C34" s="866"/>
      <c r="D34" s="617" t="s">
        <v>1877</v>
      </c>
      <c r="E34" s="636"/>
      <c r="F34" s="635" t="s">
        <v>1878</v>
      </c>
      <c r="G34" s="626">
        <v>3</v>
      </c>
      <c r="H34" s="866"/>
      <c r="I34" s="866"/>
      <c r="J34" s="866"/>
      <c r="K34" s="866"/>
      <c r="L34" s="866"/>
      <c r="M34" s="866"/>
      <c r="N34" s="866"/>
      <c r="O34" s="866"/>
      <c r="P34" s="866"/>
      <c r="Q34" s="866"/>
      <c r="R34" s="866"/>
      <c r="S34" s="866"/>
      <c r="T34" s="866"/>
      <c r="U34" s="972"/>
      <c r="V34" s="972"/>
      <c r="W34" s="972"/>
      <c r="X34" s="972"/>
      <c r="Y34" s="972"/>
      <c r="Z34" s="972"/>
      <c r="AA34" s="972"/>
      <c r="AB34" s="972"/>
      <c r="AC34" s="972"/>
      <c r="AD34" s="972"/>
      <c r="AE34" s="866"/>
      <c r="AF34" s="866"/>
      <c r="AG34" s="866"/>
      <c r="AH34" s="866"/>
      <c r="AI34" s="866"/>
      <c r="AJ34" s="866"/>
      <c r="AK34" s="866"/>
      <c r="AL34" s="866"/>
      <c r="AM34" s="866"/>
      <c r="AN34" s="612"/>
      <c r="AO34" s="203"/>
      <c r="AP34" s="203"/>
      <c r="AQ34" s="203"/>
      <c r="AR34" s="203"/>
      <c r="AS34" s="203"/>
    </row>
    <row r="35" spans="1:45" ht="15" customHeight="1" x14ac:dyDescent="0.25">
      <c r="A35" s="604"/>
      <c r="B35" s="589"/>
      <c r="C35" s="866"/>
      <c r="D35" s="1212" t="s">
        <v>1879</v>
      </c>
      <c r="E35" s="982"/>
      <c r="F35" s="635" t="s">
        <v>1880</v>
      </c>
      <c r="G35" s="626">
        <v>2</v>
      </c>
      <c r="H35" s="866"/>
      <c r="I35" s="866"/>
      <c r="J35" s="866"/>
      <c r="K35" s="866"/>
      <c r="L35" s="866"/>
      <c r="M35" s="866"/>
      <c r="N35" s="866"/>
      <c r="O35" s="866"/>
      <c r="P35" s="866"/>
      <c r="Q35" s="866"/>
      <c r="R35" s="866"/>
      <c r="S35" s="866"/>
      <c r="T35" s="866"/>
      <c r="U35" s="972"/>
      <c r="V35" s="972"/>
      <c r="W35" s="972"/>
      <c r="X35" s="972"/>
      <c r="Y35" s="972"/>
      <c r="Z35" s="972"/>
      <c r="AA35" s="972"/>
      <c r="AB35" s="972"/>
      <c r="AC35" s="972"/>
      <c r="AD35" s="972"/>
      <c r="AE35" s="866"/>
      <c r="AF35" s="866"/>
      <c r="AG35" s="866"/>
      <c r="AH35" s="866"/>
      <c r="AI35" s="866"/>
      <c r="AJ35" s="866"/>
      <c r="AK35" s="866"/>
      <c r="AL35" s="866"/>
      <c r="AM35" s="866"/>
      <c r="AN35" s="612"/>
      <c r="AO35" s="203"/>
      <c r="AP35" s="519"/>
      <c r="AQ35" s="519"/>
      <c r="AR35" s="519"/>
      <c r="AS35" s="519"/>
    </row>
    <row r="36" spans="1:45" ht="15" customHeight="1" x14ac:dyDescent="0.25">
      <c r="A36" s="604"/>
      <c r="B36" s="589"/>
      <c r="C36" s="866"/>
      <c r="D36" s="1212" t="s">
        <v>1881</v>
      </c>
      <c r="E36" s="982"/>
      <c r="F36" s="635" t="s">
        <v>1882</v>
      </c>
      <c r="G36" s="626">
        <v>1</v>
      </c>
      <c r="H36" s="866"/>
      <c r="I36" s="866"/>
      <c r="J36" s="866"/>
      <c r="K36" s="866"/>
      <c r="L36" s="866"/>
      <c r="M36" s="866"/>
      <c r="N36" s="866"/>
      <c r="O36" s="866"/>
      <c r="P36" s="866"/>
      <c r="Q36" s="866"/>
      <c r="R36" s="866"/>
      <c r="S36" s="866"/>
      <c r="T36" s="866"/>
      <c r="U36" s="972"/>
      <c r="V36" s="972"/>
      <c r="W36" s="972"/>
      <c r="X36" s="972"/>
      <c r="Y36" s="972"/>
      <c r="Z36" s="972"/>
      <c r="AA36" s="972"/>
      <c r="AB36" s="972"/>
      <c r="AC36" s="972"/>
      <c r="AD36" s="972"/>
      <c r="AE36" s="866"/>
      <c r="AF36" s="866"/>
      <c r="AG36" s="866"/>
      <c r="AH36" s="866"/>
      <c r="AI36" s="866"/>
      <c r="AJ36" s="866"/>
      <c r="AK36" s="866"/>
      <c r="AL36" s="866"/>
      <c r="AM36" s="866"/>
      <c r="AN36" s="612"/>
      <c r="AO36" s="203"/>
      <c r="AP36" s="1240"/>
      <c r="AQ36" s="1165"/>
      <c r="AR36" s="793"/>
      <c r="AS36" s="794"/>
    </row>
    <row r="37" spans="1:45" ht="15" customHeight="1" x14ac:dyDescent="0.25">
      <c r="A37" s="604"/>
      <c r="B37" s="589"/>
      <c r="C37" s="866"/>
      <c r="D37" s="1212" t="s">
        <v>1883</v>
      </c>
      <c r="E37" s="982"/>
      <c r="F37" s="635" t="s">
        <v>1884</v>
      </c>
      <c r="G37" s="626">
        <v>0</v>
      </c>
      <c r="H37" s="866"/>
      <c r="I37" s="866"/>
      <c r="J37" s="866"/>
      <c r="K37" s="866"/>
      <c r="L37" s="866"/>
      <c r="M37" s="866"/>
      <c r="N37" s="866"/>
      <c r="O37" s="866"/>
      <c r="P37" s="866"/>
      <c r="Q37" s="866"/>
      <c r="R37" s="866"/>
      <c r="S37" s="866"/>
      <c r="T37" s="866"/>
      <c r="U37" s="972"/>
      <c r="V37" s="972"/>
      <c r="W37" s="972"/>
      <c r="X37" s="972"/>
      <c r="Y37" s="972"/>
      <c r="Z37" s="972"/>
      <c r="AA37" s="972"/>
      <c r="AB37" s="972"/>
      <c r="AC37" s="972"/>
      <c r="AD37" s="972"/>
      <c r="AE37" s="866"/>
      <c r="AF37" s="866"/>
      <c r="AG37" s="866"/>
      <c r="AH37" s="866"/>
      <c r="AI37" s="866"/>
      <c r="AJ37" s="866"/>
      <c r="AK37" s="866"/>
      <c r="AL37" s="866"/>
      <c r="AM37" s="866"/>
      <c r="AN37" s="612"/>
      <c r="AO37" s="203"/>
      <c r="AP37" s="1240"/>
      <c r="AQ37" s="1165"/>
      <c r="AR37" s="793"/>
      <c r="AS37" s="794"/>
    </row>
    <row r="38" spans="1:45" ht="15" customHeight="1" x14ac:dyDescent="0.25">
      <c r="A38" s="604"/>
      <c r="B38" s="589"/>
      <c r="C38" s="866"/>
      <c r="D38" s="1212" t="s">
        <v>1885</v>
      </c>
      <c r="E38" s="982"/>
      <c r="F38" s="635"/>
      <c r="G38" s="626"/>
      <c r="H38" s="866"/>
      <c r="I38" s="866"/>
      <c r="J38" s="866"/>
      <c r="K38" s="866"/>
      <c r="L38" s="866"/>
      <c r="M38" s="866"/>
      <c r="N38" s="866"/>
      <c r="O38" s="866"/>
      <c r="P38" s="866"/>
      <c r="Q38" s="866"/>
      <c r="R38" s="866"/>
      <c r="S38" s="866"/>
      <c r="T38" s="866"/>
      <c r="U38" s="972"/>
      <c r="V38" s="972"/>
      <c r="W38" s="972"/>
      <c r="X38" s="972"/>
      <c r="Y38" s="972"/>
      <c r="Z38" s="972"/>
      <c r="AA38" s="972"/>
      <c r="AB38" s="972"/>
      <c r="AC38" s="972"/>
      <c r="AD38" s="972"/>
      <c r="AE38" s="866"/>
      <c r="AF38" s="866"/>
      <c r="AG38" s="866"/>
      <c r="AH38" s="866"/>
      <c r="AI38" s="866"/>
      <c r="AJ38" s="866"/>
      <c r="AK38" s="866"/>
      <c r="AL38" s="866"/>
      <c r="AM38" s="866"/>
      <c r="AN38" s="612"/>
      <c r="AO38" s="203"/>
      <c r="AP38" s="1240"/>
      <c r="AQ38" s="1165"/>
      <c r="AR38" s="793"/>
      <c r="AS38" s="794"/>
    </row>
    <row r="39" spans="1:45" ht="15" customHeight="1" x14ac:dyDescent="0.25">
      <c r="A39" s="604"/>
      <c r="B39" s="589"/>
      <c r="C39" s="866"/>
      <c r="D39" s="1212" t="s">
        <v>1886</v>
      </c>
      <c r="E39" s="982"/>
      <c r="F39" s="635"/>
      <c r="G39" s="626"/>
      <c r="H39" s="866"/>
      <c r="I39" s="866"/>
      <c r="J39" s="866"/>
      <c r="K39" s="866"/>
      <c r="L39" s="866"/>
      <c r="M39" s="866"/>
      <c r="N39" s="866"/>
      <c r="O39" s="866"/>
      <c r="P39" s="866"/>
      <c r="Q39" s="866"/>
      <c r="R39" s="866"/>
      <c r="S39" s="866"/>
      <c r="T39" s="866"/>
      <c r="U39" s="972"/>
      <c r="V39" s="972"/>
      <c r="W39" s="972"/>
      <c r="X39" s="972"/>
      <c r="Y39" s="972"/>
      <c r="Z39" s="972"/>
      <c r="AA39" s="972"/>
      <c r="AB39" s="972"/>
      <c r="AC39" s="972"/>
      <c r="AD39" s="972"/>
      <c r="AE39" s="866"/>
      <c r="AF39" s="866"/>
      <c r="AG39" s="866"/>
      <c r="AH39" s="866"/>
      <c r="AI39" s="866"/>
      <c r="AJ39" s="866"/>
      <c r="AK39" s="866"/>
      <c r="AL39" s="866"/>
      <c r="AM39" s="866"/>
      <c r="AN39" s="612"/>
      <c r="AO39" s="203"/>
      <c r="AP39" s="1240"/>
      <c r="AQ39" s="1165"/>
      <c r="AR39" s="793"/>
      <c r="AS39" s="794"/>
    </row>
    <row r="40" spans="1:45" ht="15" customHeight="1" x14ac:dyDescent="0.25">
      <c r="A40" s="604"/>
      <c r="B40" s="589"/>
      <c r="C40" s="866"/>
      <c r="D40" s="1212" t="s">
        <v>1887</v>
      </c>
      <c r="E40" s="982"/>
      <c r="F40" s="635"/>
      <c r="G40" s="626"/>
      <c r="H40" s="866"/>
      <c r="I40" s="866"/>
      <c r="J40" s="866"/>
      <c r="K40" s="866"/>
      <c r="L40" s="866"/>
      <c r="M40" s="866"/>
      <c r="N40" s="866"/>
      <c r="O40" s="866"/>
      <c r="P40" s="866"/>
      <c r="Q40" s="866"/>
      <c r="R40" s="866"/>
      <c r="S40" s="866"/>
      <c r="T40" s="866"/>
      <c r="U40" s="972"/>
      <c r="V40" s="972"/>
      <c r="W40" s="972"/>
      <c r="X40" s="972"/>
      <c r="Y40" s="972"/>
      <c r="Z40" s="972"/>
      <c r="AA40" s="972"/>
      <c r="AB40" s="972"/>
      <c r="AC40" s="972"/>
      <c r="AD40" s="972"/>
      <c r="AE40" s="866"/>
      <c r="AF40" s="866"/>
      <c r="AG40" s="866"/>
      <c r="AH40" s="866"/>
      <c r="AI40" s="866"/>
      <c r="AJ40" s="866"/>
      <c r="AK40" s="866"/>
      <c r="AL40" s="866"/>
      <c r="AM40" s="866"/>
      <c r="AN40" s="612"/>
      <c r="AO40" s="203"/>
      <c r="AP40" s="1241"/>
      <c r="AQ40" s="1165"/>
      <c r="AR40" s="795"/>
      <c r="AS40" s="796"/>
    </row>
    <row r="41" spans="1:45" ht="16.5" customHeight="1" x14ac:dyDescent="0.25">
      <c r="A41" s="604"/>
      <c r="B41" s="589"/>
      <c r="C41" s="866"/>
      <c r="D41" s="1211" t="s">
        <v>1888</v>
      </c>
      <c r="E41" s="884"/>
      <c r="F41" s="637"/>
      <c r="G41" s="623"/>
      <c r="H41" s="867"/>
      <c r="I41" s="867"/>
      <c r="J41" s="867"/>
      <c r="K41" s="867"/>
      <c r="L41" s="867"/>
      <c r="M41" s="867"/>
      <c r="N41" s="867"/>
      <c r="O41" s="867"/>
      <c r="P41" s="867"/>
      <c r="Q41" s="867"/>
      <c r="R41" s="867"/>
      <c r="S41" s="867"/>
      <c r="T41" s="867"/>
      <c r="U41" s="973"/>
      <c r="V41" s="973"/>
      <c r="W41" s="973"/>
      <c r="X41" s="973"/>
      <c r="Y41" s="973"/>
      <c r="Z41" s="973"/>
      <c r="AA41" s="973"/>
      <c r="AB41" s="973"/>
      <c r="AC41" s="973"/>
      <c r="AD41" s="973"/>
      <c r="AE41" s="867"/>
      <c r="AF41" s="867"/>
      <c r="AG41" s="867"/>
      <c r="AH41" s="867"/>
      <c r="AI41" s="867"/>
      <c r="AJ41" s="867"/>
      <c r="AK41" s="867"/>
      <c r="AL41" s="867"/>
      <c r="AM41" s="867"/>
      <c r="AN41" s="612"/>
      <c r="AO41" s="203"/>
      <c r="AP41" s="203"/>
      <c r="AQ41" s="203"/>
      <c r="AR41" s="203"/>
      <c r="AS41" s="203"/>
    </row>
    <row r="42" spans="1:45" ht="15" customHeight="1" x14ac:dyDescent="0.25">
      <c r="A42" s="604"/>
      <c r="B42" s="589"/>
      <c r="C42" s="866"/>
      <c r="D42" s="1210" t="s">
        <v>1889</v>
      </c>
      <c r="E42" s="881"/>
      <c r="F42" s="618"/>
      <c r="G42" s="619"/>
      <c r="H42" s="1206">
        <v>3</v>
      </c>
      <c r="I42" s="1206">
        <v>2</v>
      </c>
      <c r="J42" s="1206">
        <v>3</v>
      </c>
      <c r="K42" s="1206">
        <v>3</v>
      </c>
      <c r="L42" s="1206">
        <v>3</v>
      </c>
      <c r="M42" s="1206">
        <v>2</v>
      </c>
      <c r="N42" s="1206">
        <v>2</v>
      </c>
      <c r="O42" s="1206">
        <v>3</v>
      </c>
      <c r="P42" s="1206">
        <v>3</v>
      </c>
      <c r="Q42" s="1206">
        <v>2</v>
      </c>
      <c r="R42" s="1206">
        <v>3</v>
      </c>
      <c r="S42" s="1206">
        <v>2</v>
      </c>
      <c r="T42" s="1206">
        <v>2</v>
      </c>
      <c r="U42" s="1207">
        <v>2</v>
      </c>
      <c r="V42" s="1207">
        <v>2</v>
      </c>
      <c r="W42" s="1207">
        <v>2</v>
      </c>
      <c r="X42" s="1207">
        <v>2</v>
      </c>
      <c r="Y42" s="1207">
        <v>3</v>
      </c>
      <c r="Z42" s="1207">
        <v>2</v>
      </c>
      <c r="AA42" s="1207">
        <v>2</v>
      </c>
      <c r="AB42" s="1207">
        <v>2</v>
      </c>
      <c r="AC42" s="1207">
        <v>1</v>
      </c>
      <c r="AD42" s="1207">
        <v>2</v>
      </c>
      <c r="AE42" s="1206">
        <v>1</v>
      </c>
      <c r="AF42" s="1206">
        <v>1</v>
      </c>
      <c r="AG42" s="1206">
        <v>1</v>
      </c>
      <c r="AH42" s="1206">
        <v>1</v>
      </c>
      <c r="AI42" s="1206">
        <v>1</v>
      </c>
      <c r="AJ42" s="1206">
        <v>1</v>
      </c>
      <c r="AK42" s="1206">
        <v>1</v>
      </c>
      <c r="AL42" s="1206">
        <v>1</v>
      </c>
      <c r="AM42" s="1206">
        <v>1</v>
      </c>
      <c r="AN42" s="612"/>
      <c r="AO42" s="203"/>
      <c r="AP42" s="203"/>
      <c r="AQ42" s="203"/>
      <c r="AR42" s="203"/>
      <c r="AS42" s="203"/>
    </row>
    <row r="43" spans="1:45" ht="15" customHeight="1" x14ac:dyDescent="0.25">
      <c r="A43" s="604"/>
      <c r="B43" s="589"/>
      <c r="C43" s="866"/>
      <c r="D43" s="1212" t="s">
        <v>1890</v>
      </c>
      <c r="E43" s="864"/>
      <c r="F43" s="604" t="s">
        <v>1891</v>
      </c>
      <c r="G43" s="626">
        <v>3</v>
      </c>
      <c r="H43" s="866"/>
      <c r="I43" s="866"/>
      <c r="J43" s="866"/>
      <c r="K43" s="866"/>
      <c r="L43" s="866"/>
      <c r="M43" s="866"/>
      <c r="N43" s="866"/>
      <c r="O43" s="866"/>
      <c r="P43" s="866"/>
      <c r="Q43" s="866"/>
      <c r="R43" s="866"/>
      <c r="S43" s="866"/>
      <c r="T43" s="866"/>
      <c r="U43" s="972"/>
      <c r="V43" s="972"/>
      <c r="W43" s="972"/>
      <c r="X43" s="972"/>
      <c r="Y43" s="972"/>
      <c r="Z43" s="972"/>
      <c r="AA43" s="972"/>
      <c r="AB43" s="972"/>
      <c r="AC43" s="972"/>
      <c r="AD43" s="972"/>
      <c r="AE43" s="866"/>
      <c r="AF43" s="866"/>
      <c r="AG43" s="866"/>
      <c r="AH43" s="866"/>
      <c r="AI43" s="866"/>
      <c r="AJ43" s="866"/>
      <c r="AK43" s="866"/>
      <c r="AL43" s="866"/>
      <c r="AM43" s="866"/>
      <c r="AN43" s="612"/>
      <c r="AO43" s="203"/>
      <c r="AP43" s="203"/>
      <c r="AQ43" s="203"/>
      <c r="AR43" s="203"/>
      <c r="AS43" s="203"/>
    </row>
    <row r="44" spans="1:45" ht="15" customHeight="1" x14ac:dyDescent="0.25">
      <c r="A44" s="604"/>
      <c r="B44" s="589"/>
      <c r="C44" s="866"/>
      <c r="D44" s="1212" t="s">
        <v>1892</v>
      </c>
      <c r="E44" s="864"/>
      <c r="F44" s="604" t="s">
        <v>1893</v>
      </c>
      <c r="G44" s="626">
        <v>2</v>
      </c>
      <c r="H44" s="866"/>
      <c r="I44" s="866"/>
      <c r="J44" s="866"/>
      <c r="K44" s="866"/>
      <c r="L44" s="866"/>
      <c r="M44" s="866"/>
      <c r="N44" s="866"/>
      <c r="O44" s="866"/>
      <c r="P44" s="866"/>
      <c r="Q44" s="866"/>
      <c r="R44" s="866"/>
      <c r="S44" s="866"/>
      <c r="T44" s="866"/>
      <c r="U44" s="972"/>
      <c r="V44" s="972"/>
      <c r="W44" s="972"/>
      <c r="X44" s="972"/>
      <c r="Y44" s="972"/>
      <c r="Z44" s="972"/>
      <c r="AA44" s="972"/>
      <c r="AB44" s="972"/>
      <c r="AC44" s="972"/>
      <c r="AD44" s="972"/>
      <c r="AE44" s="866"/>
      <c r="AF44" s="866"/>
      <c r="AG44" s="866"/>
      <c r="AH44" s="866"/>
      <c r="AI44" s="866"/>
      <c r="AJ44" s="866"/>
      <c r="AK44" s="866"/>
      <c r="AL44" s="866"/>
      <c r="AM44" s="866"/>
      <c r="AN44" s="612"/>
      <c r="AO44" s="203"/>
      <c r="AP44" s="203"/>
      <c r="AQ44" s="203"/>
      <c r="AR44" s="203"/>
      <c r="AS44" s="203"/>
    </row>
    <row r="45" spans="1:45" ht="15" customHeight="1" x14ac:dyDescent="0.25">
      <c r="A45" s="604"/>
      <c r="B45" s="589"/>
      <c r="C45" s="866"/>
      <c r="D45" s="1212" t="s">
        <v>1894</v>
      </c>
      <c r="E45" s="864"/>
      <c r="F45" s="604" t="s">
        <v>1882</v>
      </c>
      <c r="G45" s="626">
        <v>1</v>
      </c>
      <c r="H45" s="866"/>
      <c r="I45" s="866"/>
      <c r="J45" s="866"/>
      <c r="K45" s="866"/>
      <c r="L45" s="866"/>
      <c r="M45" s="866"/>
      <c r="N45" s="866"/>
      <c r="O45" s="866"/>
      <c r="P45" s="866"/>
      <c r="Q45" s="866"/>
      <c r="R45" s="866"/>
      <c r="S45" s="866"/>
      <c r="T45" s="866"/>
      <c r="U45" s="972"/>
      <c r="V45" s="972"/>
      <c r="W45" s="972"/>
      <c r="X45" s="972"/>
      <c r="Y45" s="972"/>
      <c r="Z45" s="972"/>
      <c r="AA45" s="972"/>
      <c r="AB45" s="972"/>
      <c r="AC45" s="972"/>
      <c r="AD45" s="972"/>
      <c r="AE45" s="866"/>
      <c r="AF45" s="866"/>
      <c r="AG45" s="866"/>
      <c r="AH45" s="866"/>
      <c r="AI45" s="866"/>
      <c r="AJ45" s="866"/>
      <c r="AK45" s="866"/>
      <c r="AL45" s="866"/>
      <c r="AM45" s="866"/>
      <c r="AN45" s="612"/>
      <c r="AO45" s="203"/>
      <c r="AP45" s="203"/>
      <c r="AQ45" s="203"/>
      <c r="AR45" s="203"/>
      <c r="AS45" s="203"/>
    </row>
    <row r="46" spans="1:45" ht="15" customHeight="1" x14ac:dyDescent="0.25">
      <c r="A46" s="604"/>
      <c r="B46" s="589"/>
      <c r="C46" s="866"/>
      <c r="D46" s="1212" t="s">
        <v>1895</v>
      </c>
      <c r="E46" s="864"/>
      <c r="F46" s="604" t="s">
        <v>1896</v>
      </c>
      <c r="G46" s="626">
        <v>0</v>
      </c>
      <c r="H46" s="866"/>
      <c r="I46" s="866"/>
      <c r="J46" s="866"/>
      <c r="K46" s="866"/>
      <c r="L46" s="866"/>
      <c r="M46" s="866"/>
      <c r="N46" s="866"/>
      <c r="O46" s="866"/>
      <c r="P46" s="866"/>
      <c r="Q46" s="866"/>
      <c r="R46" s="866"/>
      <c r="S46" s="866"/>
      <c r="T46" s="866"/>
      <c r="U46" s="972"/>
      <c r="V46" s="972"/>
      <c r="W46" s="972"/>
      <c r="X46" s="972"/>
      <c r="Y46" s="972"/>
      <c r="Z46" s="972"/>
      <c r="AA46" s="972"/>
      <c r="AB46" s="972"/>
      <c r="AC46" s="972"/>
      <c r="AD46" s="972"/>
      <c r="AE46" s="866"/>
      <c r="AF46" s="866"/>
      <c r="AG46" s="866"/>
      <c r="AH46" s="866"/>
      <c r="AI46" s="866"/>
      <c r="AJ46" s="866"/>
      <c r="AK46" s="866"/>
      <c r="AL46" s="866"/>
      <c r="AM46" s="866"/>
      <c r="AN46" s="612"/>
      <c r="AO46" s="203"/>
      <c r="AP46" s="203"/>
      <c r="AQ46" s="203"/>
      <c r="AR46" s="203"/>
      <c r="AS46" s="203"/>
    </row>
    <row r="47" spans="1:45" ht="15" customHeight="1" x14ac:dyDescent="0.25">
      <c r="A47" s="604"/>
      <c r="B47" s="589"/>
      <c r="C47" s="866"/>
      <c r="D47" s="1211" t="s">
        <v>1897</v>
      </c>
      <c r="E47" s="883"/>
      <c r="F47" s="622"/>
      <c r="G47" s="623"/>
      <c r="H47" s="867"/>
      <c r="I47" s="867"/>
      <c r="J47" s="867"/>
      <c r="K47" s="867"/>
      <c r="L47" s="867"/>
      <c r="M47" s="867"/>
      <c r="N47" s="867"/>
      <c r="O47" s="867"/>
      <c r="P47" s="867"/>
      <c r="Q47" s="867"/>
      <c r="R47" s="867"/>
      <c r="S47" s="867"/>
      <c r="T47" s="867"/>
      <c r="U47" s="973"/>
      <c r="V47" s="973"/>
      <c r="W47" s="973"/>
      <c r="X47" s="973"/>
      <c r="Y47" s="973"/>
      <c r="Z47" s="973"/>
      <c r="AA47" s="973"/>
      <c r="AB47" s="973"/>
      <c r="AC47" s="973"/>
      <c r="AD47" s="973"/>
      <c r="AE47" s="867"/>
      <c r="AF47" s="867"/>
      <c r="AG47" s="867"/>
      <c r="AH47" s="867"/>
      <c r="AI47" s="867"/>
      <c r="AJ47" s="867"/>
      <c r="AK47" s="867"/>
      <c r="AL47" s="867"/>
      <c r="AM47" s="867"/>
      <c r="AN47" s="531"/>
      <c r="AO47" s="203"/>
      <c r="AP47" s="203"/>
      <c r="AQ47" s="203"/>
      <c r="AR47" s="203"/>
      <c r="AS47" s="203"/>
    </row>
    <row r="48" spans="1:45" ht="15" customHeight="1" x14ac:dyDescent="0.25">
      <c r="A48" s="604"/>
      <c r="B48" s="589"/>
      <c r="C48" s="866"/>
      <c r="D48" s="1210" t="s">
        <v>1750</v>
      </c>
      <c r="E48" s="881"/>
      <c r="F48" s="618"/>
      <c r="G48" s="619"/>
      <c r="H48" s="1206">
        <v>2</v>
      </c>
      <c r="I48" s="1206">
        <v>2</v>
      </c>
      <c r="J48" s="1206">
        <v>2</v>
      </c>
      <c r="K48" s="1206">
        <v>2</v>
      </c>
      <c r="L48" s="1206">
        <v>2</v>
      </c>
      <c r="M48" s="1206">
        <v>2</v>
      </c>
      <c r="N48" s="1206">
        <v>2</v>
      </c>
      <c r="O48" s="1206">
        <v>2</v>
      </c>
      <c r="P48" s="1206">
        <v>2</v>
      </c>
      <c r="Q48" s="1206">
        <v>2</v>
      </c>
      <c r="R48" s="1206">
        <v>2</v>
      </c>
      <c r="S48" s="1206">
        <v>2</v>
      </c>
      <c r="T48" s="1206">
        <v>2</v>
      </c>
      <c r="U48" s="1207">
        <v>2</v>
      </c>
      <c r="V48" s="1207">
        <v>1</v>
      </c>
      <c r="W48" s="1207">
        <v>2</v>
      </c>
      <c r="X48" s="1207">
        <v>1</v>
      </c>
      <c r="Y48" s="1207">
        <v>1</v>
      </c>
      <c r="Z48" s="1207">
        <v>2</v>
      </c>
      <c r="AA48" s="1207">
        <v>1</v>
      </c>
      <c r="AB48" s="1207">
        <v>2</v>
      </c>
      <c r="AC48" s="1207">
        <v>1</v>
      </c>
      <c r="AD48" s="1207">
        <v>1</v>
      </c>
      <c r="AE48" s="1206">
        <v>1</v>
      </c>
      <c r="AF48" s="1206">
        <v>1</v>
      </c>
      <c r="AG48" s="1206">
        <v>1</v>
      </c>
      <c r="AH48" s="1206">
        <v>1</v>
      </c>
      <c r="AI48" s="1206">
        <v>1</v>
      </c>
      <c r="AJ48" s="1206">
        <v>1</v>
      </c>
      <c r="AK48" s="1206">
        <v>1</v>
      </c>
      <c r="AL48" s="1206">
        <v>1</v>
      </c>
      <c r="AM48" s="1206">
        <v>1</v>
      </c>
      <c r="AN48" s="531"/>
      <c r="AO48" s="203"/>
      <c r="AP48" s="203"/>
      <c r="AQ48" s="203"/>
      <c r="AR48" s="203"/>
      <c r="AS48" s="203"/>
    </row>
    <row r="49" spans="1:45" ht="15" customHeight="1" x14ac:dyDescent="0.25">
      <c r="A49" s="604"/>
      <c r="B49" s="589"/>
      <c r="C49" s="866"/>
      <c r="D49" s="1217" t="s">
        <v>1898</v>
      </c>
      <c r="E49" s="864"/>
      <c r="F49" s="604" t="s">
        <v>1899</v>
      </c>
      <c r="G49" s="626">
        <v>2</v>
      </c>
      <c r="H49" s="866"/>
      <c r="I49" s="866"/>
      <c r="J49" s="866"/>
      <c r="K49" s="866"/>
      <c r="L49" s="866"/>
      <c r="M49" s="866"/>
      <c r="N49" s="866"/>
      <c r="O49" s="866"/>
      <c r="P49" s="866"/>
      <c r="Q49" s="866"/>
      <c r="R49" s="866"/>
      <c r="S49" s="866"/>
      <c r="T49" s="866"/>
      <c r="U49" s="972"/>
      <c r="V49" s="972"/>
      <c r="W49" s="972"/>
      <c r="X49" s="972"/>
      <c r="Y49" s="972"/>
      <c r="Z49" s="972"/>
      <c r="AA49" s="972"/>
      <c r="AB49" s="972"/>
      <c r="AC49" s="972"/>
      <c r="AD49" s="972"/>
      <c r="AE49" s="866"/>
      <c r="AF49" s="866"/>
      <c r="AG49" s="866"/>
      <c r="AH49" s="866"/>
      <c r="AI49" s="866"/>
      <c r="AJ49" s="866"/>
      <c r="AK49" s="866"/>
      <c r="AL49" s="866"/>
      <c r="AM49" s="866"/>
      <c r="AN49" s="531"/>
      <c r="AO49" s="203"/>
      <c r="AP49" s="203"/>
      <c r="AQ49" s="203"/>
      <c r="AR49" s="203"/>
      <c r="AS49" s="203"/>
    </row>
    <row r="50" spans="1:45" ht="15" customHeight="1" x14ac:dyDescent="0.25">
      <c r="A50" s="604"/>
      <c r="B50" s="589"/>
      <c r="C50" s="866"/>
      <c r="D50" s="1212"/>
      <c r="E50" s="864"/>
      <c r="F50" s="604" t="s">
        <v>1900</v>
      </c>
      <c r="G50" s="626">
        <v>1</v>
      </c>
      <c r="H50" s="866"/>
      <c r="I50" s="866"/>
      <c r="J50" s="866"/>
      <c r="K50" s="866"/>
      <c r="L50" s="866"/>
      <c r="M50" s="866"/>
      <c r="N50" s="866"/>
      <c r="O50" s="866"/>
      <c r="P50" s="866"/>
      <c r="Q50" s="866"/>
      <c r="R50" s="866"/>
      <c r="S50" s="866"/>
      <c r="T50" s="866"/>
      <c r="U50" s="972"/>
      <c r="V50" s="972"/>
      <c r="W50" s="972"/>
      <c r="X50" s="972"/>
      <c r="Y50" s="972"/>
      <c r="Z50" s="972"/>
      <c r="AA50" s="972"/>
      <c r="AB50" s="972"/>
      <c r="AC50" s="972"/>
      <c r="AD50" s="972"/>
      <c r="AE50" s="866"/>
      <c r="AF50" s="866"/>
      <c r="AG50" s="866"/>
      <c r="AH50" s="866"/>
      <c r="AI50" s="866"/>
      <c r="AJ50" s="866"/>
      <c r="AK50" s="866"/>
      <c r="AL50" s="866"/>
      <c r="AM50" s="866"/>
      <c r="AN50" s="612"/>
      <c r="AO50" s="203"/>
      <c r="AP50" s="203"/>
      <c r="AQ50" s="203"/>
      <c r="AR50" s="203"/>
      <c r="AS50" s="203"/>
    </row>
    <row r="51" spans="1:45" ht="15" customHeight="1" x14ac:dyDescent="0.25">
      <c r="A51" s="604"/>
      <c r="B51" s="589"/>
      <c r="C51" s="867"/>
      <c r="D51" s="1211"/>
      <c r="E51" s="883"/>
      <c r="F51" s="622" t="s">
        <v>1901</v>
      </c>
      <c r="G51" s="623">
        <v>0</v>
      </c>
      <c r="H51" s="867"/>
      <c r="I51" s="867"/>
      <c r="J51" s="867"/>
      <c r="K51" s="867"/>
      <c r="L51" s="867"/>
      <c r="M51" s="867"/>
      <c r="N51" s="867"/>
      <c r="O51" s="867"/>
      <c r="P51" s="867"/>
      <c r="Q51" s="867"/>
      <c r="R51" s="867"/>
      <c r="S51" s="867"/>
      <c r="T51" s="867"/>
      <c r="U51" s="973"/>
      <c r="V51" s="973"/>
      <c r="W51" s="973"/>
      <c r="X51" s="973"/>
      <c r="Y51" s="973"/>
      <c r="Z51" s="973"/>
      <c r="AA51" s="973"/>
      <c r="AB51" s="973"/>
      <c r="AC51" s="973"/>
      <c r="AD51" s="973"/>
      <c r="AE51" s="867"/>
      <c r="AF51" s="867"/>
      <c r="AG51" s="867"/>
      <c r="AH51" s="867"/>
      <c r="AI51" s="867"/>
      <c r="AJ51" s="867"/>
      <c r="AK51" s="867"/>
      <c r="AL51" s="867"/>
      <c r="AM51" s="867"/>
      <c r="AN51" s="612"/>
      <c r="AO51" s="203"/>
      <c r="AP51" s="203"/>
      <c r="AQ51" s="203"/>
      <c r="AR51" s="203"/>
      <c r="AS51" s="203"/>
    </row>
    <row r="52" spans="1:45" ht="15" customHeight="1" x14ac:dyDescent="0.25">
      <c r="A52" s="604"/>
      <c r="B52" s="589"/>
      <c r="C52" s="1208" t="s">
        <v>1902</v>
      </c>
      <c r="D52" s="1247" t="s">
        <v>1753</v>
      </c>
      <c r="E52" s="881"/>
      <c r="F52" s="618"/>
      <c r="G52" s="619"/>
      <c r="H52" s="1206">
        <v>2</v>
      </c>
      <c r="I52" s="1206">
        <v>2</v>
      </c>
      <c r="J52" s="1206">
        <v>2</v>
      </c>
      <c r="K52" s="1206">
        <v>2</v>
      </c>
      <c r="L52" s="1206">
        <v>2</v>
      </c>
      <c r="M52" s="1206">
        <v>2</v>
      </c>
      <c r="N52" s="1206">
        <v>2</v>
      </c>
      <c r="O52" s="1206">
        <v>2</v>
      </c>
      <c r="P52" s="1206">
        <v>2</v>
      </c>
      <c r="Q52" s="1206">
        <v>2</v>
      </c>
      <c r="R52" s="1206">
        <v>2</v>
      </c>
      <c r="S52" s="1206">
        <v>2</v>
      </c>
      <c r="T52" s="1206">
        <v>2</v>
      </c>
      <c r="U52" s="1207">
        <v>2</v>
      </c>
      <c r="V52" s="1207">
        <v>2</v>
      </c>
      <c r="W52" s="1207">
        <v>2</v>
      </c>
      <c r="X52" s="1207">
        <v>2</v>
      </c>
      <c r="Y52" s="1207">
        <v>2</v>
      </c>
      <c r="Z52" s="1207">
        <v>2</v>
      </c>
      <c r="AA52" s="1207">
        <v>2</v>
      </c>
      <c r="AB52" s="1207">
        <v>2</v>
      </c>
      <c r="AC52" s="1207">
        <v>2</v>
      </c>
      <c r="AD52" s="1207">
        <v>2</v>
      </c>
      <c r="AE52" s="1206">
        <v>2</v>
      </c>
      <c r="AF52" s="1206">
        <v>2</v>
      </c>
      <c r="AG52" s="1206">
        <v>2</v>
      </c>
      <c r="AH52" s="1206">
        <v>2</v>
      </c>
      <c r="AI52" s="1206">
        <v>2</v>
      </c>
      <c r="AJ52" s="1206">
        <v>2</v>
      </c>
      <c r="AK52" s="1206">
        <v>2</v>
      </c>
      <c r="AL52" s="1206">
        <v>2</v>
      </c>
      <c r="AM52" s="1206">
        <v>2</v>
      </c>
      <c r="AN52" s="612"/>
      <c r="AO52" s="203"/>
      <c r="AP52" s="203"/>
      <c r="AQ52" s="203"/>
      <c r="AR52" s="203"/>
      <c r="AS52" s="203"/>
    </row>
    <row r="53" spans="1:45" ht="15" customHeight="1" x14ac:dyDescent="0.25">
      <c r="A53" s="604"/>
      <c r="B53" s="589"/>
      <c r="C53" s="866"/>
      <c r="D53" s="1236" t="s">
        <v>1903</v>
      </c>
      <c r="E53" s="864"/>
      <c r="F53" s="604" t="s">
        <v>1904</v>
      </c>
      <c r="G53" s="626">
        <v>3</v>
      </c>
      <c r="H53" s="866"/>
      <c r="I53" s="866"/>
      <c r="J53" s="866"/>
      <c r="K53" s="866"/>
      <c r="L53" s="866"/>
      <c r="M53" s="866"/>
      <c r="N53" s="866"/>
      <c r="O53" s="866"/>
      <c r="P53" s="866"/>
      <c r="Q53" s="866"/>
      <c r="R53" s="866"/>
      <c r="S53" s="866"/>
      <c r="T53" s="866"/>
      <c r="U53" s="972"/>
      <c r="V53" s="972"/>
      <c r="W53" s="972"/>
      <c r="X53" s="972"/>
      <c r="Y53" s="972"/>
      <c r="Z53" s="972"/>
      <c r="AA53" s="972"/>
      <c r="AB53" s="972"/>
      <c r="AC53" s="972"/>
      <c r="AD53" s="972"/>
      <c r="AE53" s="866"/>
      <c r="AF53" s="866"/>
      <c r="AG53" s="866"/>
      <c r="AH53" s="866"/>
      <c r="AI53" s="866"/>
      <c r="AJ53" s="866"/>
      <c r="AK53" s="866"/>
      <c r="AL53" s="866"/>
      <c r="AM53" s="866"/>
      <c r="AN53" s="612"/>
      <c r="AO53" s="203"/>
      <c r="AP53" s="203"/>
      <c r="AQ53" s="203"/>
      <c r="AR53" s="203"/>
      <c r="AS53" s="203"/>
    </row>
    <row r="54" spans="1:45" ht="15" customHeight="1" x14ac:dyDescent="0.25">
      <c r="A54" s="604"/>
      <c r="B54" s="589"/>
      <c r="C54" s="866"/>
      <c r="D54" s="1236" t="s">
        <v>1905</v>
      </c>
      <c r="E54" s="864"/>
      <c r="F54" s="604" t="s">
        <v>1906</v>
      </c>
      <c r="G54" s="626">
        <v>2</v>
      </c>
      <c r="H54" s="866"/>
      <c r="I54" s="866"/>
      <c r="J54" s="866"/>
      <c r="K54" s="866"/>
      <c r="L54" s="866"/>
      <c r="M54" s="866"/>
      <c r="N54" s="866"/>
      <c r="O54" s="866"/>
      <c r="P54" s="866"/>
      <c r="Q54" s="866"/>
      <c r="R54" s="866"/>
      <c r="S54" s="866"/>
      <c r="T54" s="866"/>
      <c r="U54" s="972"/>
      <c r="V54" s="972"/>
      <c r="W54" s="972"/>
      <c r="X54" s="972"/>
      <c r="Y54" s="972"/>
      <c r="Z54" s="972"/>
      <c r="AA54" s="972"/>
      <c r="AB54" s="972"/>
      <c r="AC54" s="972"/>
      <c r="AD54" s="972"/>
      <c r="AE54" s="866"/>
      <c r="AF54" s="866"/>
      <c r="AG54" s="866"/>
      <c r="AH54" s="866"/>
      <c r="AI54" s="866"/>
      <c r="AJ54" s="866"/>
      <c r="AK54" s="866"/>
      <c r="AL54" s="866"/>
      <c r="AM54" s="866"/>
      <c r="AN54" s="612"/>
      <c r="AO54" s="203"/>
      <c r="AP54" s="203"/>
      <c r="AQ54" s="203"/>
      <c r="AR54" s="203"/>
      <c r="AS54" s="203"/>
    </row>
    <row r="55" spans="1:45" ht="15" customHeight="1" x14ac:dyDescent="0.25">
      <c r="A55" s="604"/>
      <c r="B55" s="589"/>
      <c r="C55" s="866"/>
      <c r="D55" s="1236" t="s">
        <v>1907</v>
      </c>
      <c r="E55" s="864"/>
      <c r="F55" s="604" t="s">
        <v>1908</v>
      </c>
      <c r="G55" s="626">
        <v>1</v>
      </c>
      <c r="H55" s="866"/>
      <c r="I55" s="866"/>
      <c r="J55" s="866"/>
      <c r="K55" s="866"/>
      <c r="L55" s="866"/>
      <c r="M55" s="866"/>
      <c r="N55" s="866"/>
      <c r="O55" s="866"/>
      <c r="P55" s="866"/>
      <c r="Q55" s="866"/>
      <c r="R55" s="866"/>
      <c r="S55" s="866"/>
      <c r="T55" s="866"/>
      <c r="U55" s="972"/>
      <c r="V55" s="972"/>
      <c r="W55" s="972"/>
      <c r="X55" s="972"/>
      <c r="Y55" s="972"/>
      <c r="Z55" s="972"/>
      <c r="AA55" s="972"/>
      <c r="AB55" s="972"/>
      <c r="AC55" s="972"/>
      <c r="AD55" s="972"/>
      <c r="AE55" s="866"/>
      <c r="AF55" s="866"/>
      <c r="AG55" s="866"/>
      <c r="AH55" s="866"/>
      <c r="AI55" s="866"/>
      <c r="AJ55" s="866"/>
      <c r="AK55" s="866"/>
      <c r="AL55" s="866"/>
      <c r="AM55" s="866"/>
      <c r="AN55" s="612"/>
      <c r="AO55" s="203"/>
      <c r="AP55" s="203"/>
      <c r="AQ55" s="203"/>
      <c r="AR55" s="203"/>
      <c r="AS55" s="203"/>
    </row>
    <row r="56" spans="1:45" ht="15" customHeight="1" x14ac:dyDescent="0.25">
      <c r="A56" s="604"/>
      <c r="B56" s="589"/>
      <c r="C56" s="867"/>
      <c r="D56" s="1236"/>
      <c r="E56" s="864"/>
      <c r="F56" s="604" t="s">
        <v>1901</v>
      </c>
      <c r="G56" s="626">
        <v>0</v>
      </c>
      <c r="H56" s="867"/>
      <c r="I56" s="867"/>
      <c r="J56" s="867"/>
      <c r="K56" s="867"/>
      <c r="L56" s="867"/>
      <c r="M56" s="867"/>
      <c r="N56" s="867"/>
      <c r="O56" s="867"/>
      <c r="P56" s="867"/>
      <c r="Q56" s="867"/>
      <c r="R56" s="867"/>
      <c r="S56" s="867"/>
      <c r="T56" s="867"/>
      <c r="U56" s="973"/>
      <c r="V56" s="973"/>
      <c r="W56" s="973"/>
      <c r="X56" s="973"/>
      <c r="Y56" s="973"/>
      <c r="Z56" s="973"/>
      <c r="AA56" s="973"/>
      <c r="AB56" s="973"/>
      <c r="AC56" s="973"/>
      <c r="AD56" s="973"/>
      <c r="AE56" s="867"/>
      <c r="AF56" s="867"/>
      <c r="AG56" s="867"/>
      <c r="AH56" s="867"/>
      <c r="AI56" s="867"/>
      <c r="AJ56" s="867"/>
      <c r="AK56" s="867"/>
      <c r="AL56" s="867"/>
      <c r="AM56" s="867"/>
      <c r="AN56" s="612"/>
      <c r="AO56" s="203"/>
      <c r="AP56" s="203"/>
      <c r="AQ56" s="203"/>
      <c r="AR56" s="203"/>
      <c r="AS56" s="203"/>
    </row>
    <row r="57" spans="1:45" ht="15" customHeight="1" x14ac:dyDescent="0.25">
      <c r="A57" s="604"/>
      <c r="B57" s="589"/>
      <c r="C57" s="1208" t="s">
        <v>1909</v>
      </c>
      <c r="D57" s="1209" t="s">
        <v>1757</v>
      </c>
      <c r="E57" s="869"/>
      <c r="F57" s="630"/>
      <c r="G57" s="631"/>
      <c r="H57" s="632"/>
      <c r="I57" s="632"/>
      <c r="J57" s="632"/>
      <c r="K57" s="632"/>
      <c r="L57" s="632"/>
      <c r="M57" s="632"/>
      <c r="N57" s="632"/>
      <c r="O57" s="632"/>
      <c r="P57" s="632"/>
      <c r="Q57" s="632"/>
      <c r="R57" s="632"/>
      <c r="S57" s="632"/>
      <c r="T57" s="632"/>
      <c r="U57" s="846"/>
      <c r="V57" s="846"/>
      <c r="W57" s="846"/>
      <c r="X57" s="846"/>
      <c r="Y57" s="846"/>
      <c r="Z57" s="846"/>
      <c r="AA57" s="846"/>
      <c r="AB57" s="846"/>
      <c r="AC57" s="846"/>
      <c r="AD57" s="846"/>
      <c r="AE57" s="632"/>
      <c r="AF57" s="632"/>
      <c r="AG57" s="632"/>
      <c r="AH57" s="632"/>
      <c r="AI57" s="632"/>
      <c r="AJ57" s="632"/>
      <c r="AK57" s="632"/>
      <c r="AL57" s="632"/>
      <c r="AM57" s="632"/>
      <c r="AN57" s="612"/>
      <c r="AO57" s="203"/>
      <c r="AP57" s="203"/>
      <c r="AQ57" s="203"/>
      <c r="AR57" s="203"/>
      <c r="AS57" s="203"/>
    </row>
    <row r="58" spans="1:45" ht="15" customHeight="1" x14ac:dyDescent="0.25">
      <c r="A58" s="604"/>
      <c r="B58" s="589"/>
      <c r="C58" s="866"/>
      <c r="D58" s="1210" t="s">
        <v>1910</v>
      </c>
      <c r="E58" s="881"/>
      <c r="F58" s="618"/>
      <c r="G58" s="619"/>
      <c r="H58" s="1206">
        <v>3</v>
      </c>
      <c r="I58" s="1206">
        <v>3</v>
      </c>
      <c r="J58" s="1206">
        <v>3</v>
      </c>
      <c r="K58" s="1206">
        <v>3</v>
      </c>
      <c r="L58" s="1206">
        <v>3</v>
      </c>
      <c r="M58" s="1206">
        <v>3</v>
      </c>
      <c r="N58" s="1206">
        <v>3</v>
      </c>
      <c r="O58" s="1206">
        <v>3</v>
      </c>
      <c r="P58" s="1206">
        <v>3</v>
      </c>
      <c r="Q58" s="1206">
        <v>3</v>
      </c>
      <c r="R58" s="1206">
        <v>3</v>
      </c>
      <c r="S58" s="1206">
        <v>3</v>
      </c>
      <c r="T58" s="1206">
        <v>3</v>
      </c>
      <c r="U58" s="1207">
        <v>3</v>
      </c>
      <c r="V58" s="1207">
        <v>3</v>
      </c>
      <c r="W58" s="1207">
        <v>2</v>
      </c>
      <c r="X58" s="1207">
        <v>3</v>
      </c>
      <c r="Y58" s="1207">
        <v>3</v>
      </c>
      <c r="Z58" s="1207">
        <v>3</v>
      </c>
      <c r="AA58" s="1207">
        <v>3</v>
      </c>
      <c r="AB58" s="1207">
        <v>3</v>
      </c>
      <c r="AC58" s="1207">
        <v>3</v>
      </c>
      <c r="AD58" s="1207">
        <v>3</v>
      </c>
      <c r="AE58" s="1206">
        <v>3</v>
      </c>
      <c r="AF58" s="1206">
        <v>3</v>
      </c>
      <c r="AG58" s="1206">
        <v>3</v>
      </c>
      <c r="AH58" s="1206">
        <v>3</v>
      </c>
      <c r="AI58" s="1206">
        <v>3</v>
      </c>
      <c r="AJ58" s="1206">
        <v>3</v>
      </c>
      <c r="AK58" s="1206">
        <v>3</v>
      </c>
      <c r="AL58" s="1206">
        <v>3</v>
      </c>
      <c r="AM58" s="1206">
        <v>3</v>
      </c>
      <c r="AN58" s="612"/>
      <c r="AO58" s="203"/>
      <c r="AP58" s="203"/>
      <c r="AQ58" s="203"/>
      <c r="AR58" s="203"/>
      <c r="AS58" s="203"/>
    </row>
    <row r="59" spans="1:45" ht="15" customHeight="1" x14ac:dyDescent="0.25">
      <c r="A59" s="604"/>
      <c r="B59" s="589"/>
      <c r="C59" s="866"/>
      <c r="D59" s="1212"/>
      <c r="E59" s="864"/>
      <c r="F59" s="604" t="s">
        <v>1911</v>
      </c>
      <c r="G59" s="497">
        <v>3</v>
      </c>
      <c r="H59" s="866"/>
      <c r="I59" s="866"/>
      <c r="J59" s="866"/>
      <c r="K59" s="866"/>
      <c r="L59" s="866"/>
      <c r="M59" s="866"/>
      <c r="N59" s="866"/>
      <c r="O59" s="866"/>
      <c r="P59" s="866"/>
      <c r="Q59" s="866"/>
      <c r="R59" s="866"/>
      <c r="S59" s="866"/>
      <c r="T59" s="866"/>
      <c r="U59" s="972"/>
      <c r="V59" s="972"/>
      <c r="W59" s="972"/>
      <c r="X59" s="972"/>
      <c r="Y59" s="972"/>
      <c r="Z59" s="972"/>
      <c r="AA59" s="972"/>
      <c r="AB59" s="972"/>
      <c r="AC59" s="972"/>
      <c r="AD59" s="972"/>
      <c r="AE59" s="866"/>
      <c r="AF59" s="866"/>
      <c r="AG59" s="866"/>
      <c r="AH59" s="866"/>
      <c r="AI59" s="866"/>
      <c r="AJ59" s="866"/>
      <c r="AK59" s="866"/>
      <c r="AL59" s="866"/>
      <c r="AM59" s="866"/>
      <c r="AN59" s="612"/>
      <c r="AO59" s="203"/>
      <c r="AP59" s="203"/>
      <c r="AQ59" s="203"/>
      <c r="AR59" s="203"/>
      <c r="AS59" s="203"/>
    </row>
    <row r="60" spans="1:45" ht="15" customHeight="1" x14ac:dyDescent="0.25">
      <c r="A60" s="604"/>
      <c r="B60" s="589"/>
      <c r="C60" s="866"/>
      <c r="D60" s="1212"/>
      <c r="E60" s="864"/>
      <c r="F60" s="604" t="s">
        <v>1912</v>
      </c>
      <c r="G60" s="497">
        <v>2</v>
      </c>
      <c r="H60" s="866"/>
      <c r="I60" s="866"/>
      <c r="J60" s="866"/>
      <c r="K60" s="866"/>
      <c r="L60" s="866"/>
      <c r="M60" s="866"/>
      <c r="N60" s="866"/>
      <c r="O60" s="866"/>
      <c r="P60" s="866"/>
      <c r="Q60" s="866"/>
      <c r="R60" s="866"/>
      <c r="S60" s="866"/>
      <c r="T60" s="866"/>
      <c r="U60" s="972"/>
      <c r="V60" s="972"/>
      <c r="W60" s="972"/>
      <c r="X60" s="972"/>
      <c r="Y60" s="972"/>
      <c r="Z60" s="972"/>
      <c r="AA60" s="972"/>
      <c r="AB60" s="972"/>
      <c r="AC60" s="972"/>
      <c r="AD60" s="972"/>
      <c r="AE60" s="866"/>
      <c r="AF60" s="866"/>
      <c r="AG60" s="866"/>
      <c r="AH60" s="866"/>
      <c r="AI60" s="866"/>
      <c r="AJ60" s="866"/>
      <c r="AK60" s="866"/>
      <c r="AL60" s="866"/>
      <c r="AM60" s="866"/>
      <c r="AN60" s="612"/>
      <c r="AO60" s="203"/>
      <c r="AP60" s="203"/>
      <c r="AQ60" s="203"/>
      <c r="AR60" s="203"/>
      <c r="AS60" s="203"/>
    </row>
    <row r="61" spans="1:45" ht="15" customHeight="1" x14ac:dyDescent="0.25">
      <c r="A61" s="604"/>
      <c r="B61" s="589"/>
      <c r="C61" s="866"/>
      <c r="D61" s="1212"/>
      <c r="E61" s="864"/>
      <c r="F61" s="604" t="s">
        <v>1913</v>
      </c>
      <c r="G61" s="497">
        <v>1</v>
      </c>
      <c r="H61" s="866"/>
      <c r="I61" s="866"/>
      <c r="J61" s="866"/>
      <c r="K61" s="866"/>
      <c r="L61" s="866"/>
      <c r="M61" s="866"/>
      <c r="N61" s="866"/>
      <c r="O61" s="866"/>
      <c r="P61" s="866"/>
      <c r="Q61" s="866"/>
      <c r="R61" s="866"/>
      <c r="S61" s="866"/>
      <c r="T61" s="866"/>
      <c r="U61" s="972"/>
      <c r="V61" s="972"/>
      <c r="W61" s="972"/>
      <c r="X61" s="972"/>
      <c r="Y61" s="972"/>
      <c r="Z61" s="972"/>
      <c r="AA61" s="972"/>
      <c r="AB61" s="972"/>
      <c r="AC61" s="972"/>
      <c r="AD61" s="972"/>
      <c r="AE61" s="866"/>
      <c r="AF61" s="866"/>
      <c r="AG61" s="866"/>
      <c r="AH61" s="866"/>
      <c r="AI61" s="866"/>
      <c r="AJ61" s="866"/>
      <c r="AK61" s="866"/>
      <c r="AL61" s="866"/>
      <c r="AM61" s="866"/>
      <c r="AN61" s="612"/>
      <c r="AO61" s="203"/>
      <c r="AP61" s="203"/>
      <c r="AQ61" s="203"/>
      <c r="AR61" s="203"/>
      <c r="AS61" s="203"/>
    </row>
    <row r="62" spans="1:45" ht="15" customHeight="1" x14ac:dyDescent="0.25">
      <c r="A62" s="604"/>
      <c r="B62" s="589"/>
      <c r="C62" s="866"/>
      <c r="D62" s="1211"/>
      <c r="E62" s="883"/>
      <c r="F62" s="604" t="s">
        <v>1860</v>
      </c>
      <c r="G62" s="497">
        <v>0</v>
      </c>
      <c r="H62" s="867"/>
      <c r="I62" s="867"/>
      <c r="J62" s="867"/>
      <c r="K62" s="867"/>
      <c r="L62" s="867"/>
      <c r="M62" s="867"/>
      <c r="N62" s="867"/>
      <c r="O62" s="867"/>
      <c r="P62" s="867"/>
      <c r="Q62" s="867"/>
      <c r="R62" s="867"/>
      <c r="S62" s="867"/>
      <c r="T62" s="867"/>
      <c r="U62" s="973"/>
      <c r="V62" s="973"/>
      <c r="W62" s="973"/>
      <c r="X62" s="973"/>
      <c r="Y62" s="973"/>
      <c r="Z62" s="973"/>
      <c r="AA62" s="973"/>
      <c r="AB62" s="973"/>
      <c r="AC62" s="973"/>
      <c r="AD62" s="973"/>
      <c r="AE62" s="867"/>
      <c r="AF62" s="867"/>
      <c r="AG62" s="867"/>
      <c r="AH62" s="867"/>
      <c r="AI62" s="867"/>
      <c r="AJ62" s="867"/>
      <c r="AK62" s="867"/>
      <c r="AL62" s="867"/>
      <c r="AM62" s="867"/>
      <c r="AN62" s="612"/>
      <c r="AO62" s="203"/>
      <c r="AP62" s="203"/>
      <c r="AQ62" s="203"/>
      <c r="AR62" s="203"/>
      <c r="AS62" s="203"/>
    </row>
    <row r="63" spans="1:45" ht="15" customHeight="1" x14ac:dyDescent="0.25">
      <c r="A63" s="604"/>
      <c r="B63" s="589"/>
      <c r="C63" s="866"/>
      <c r="D63" s="1210" t="s">
        <v>1914</v>
      </c>
      <c r="E63" s="881"/>
      <c r="F63" s="618" t="s">
        <v>1859</v>
      </c>
      <c r="G63" s="638">
        <v>3</v>
      </c>
      <c r="H63" s="1206">
        <v>3</v>
      </c>
      <c r="I63" s="1206">
        <v>3</v>
      </c>
      <c r="J63" s="1206">
        <v>3</v>
      </c>
      <c r="K63" s="1206">
        <v>3</v>
      </c>
      <c r="L63" s="1206">
        <v>3</v>
      </c>
      <c r="M63" s="1206">
        <v>3</v>
      </c>
      <c r="N63" s="1206">
        <v>3</v>
      </c>
      <c r="O63" s="1206">
        <v>3</v>
      </c>
      <c r="P63" s="1206">
        <v>3</v>
      </c>
      <c r="Q63" s="1206">
        <v>3</v>
      </c>
      <c r="R63" s="1206">
        <v>3</v>
      </c>
      <c r="S63" s="1206">
        <v>3</v>
      </c>
      <c r="T63" s="1206">
        <v>3</v>
      </c>
      <c r="U63" s="1207">
        <v>3</v>
      </c>
      <c r="V63" s="1207">
        <v>3</v>
      </c>
      <c r="W63" s="1207">
        <v>3</v>
      </c>
      <c r="X63" s="1207">
        <v>3</v>
      </c>
      <c r="Y63" s="1207">
        <v>3</v>
      </c>
      <c r="Z63" s="1207">
        <v>3</v>
      </c>
      <c r="AA63" s="1207">
        <v>3</v>
      </c>
      <c r="AB63" s="1207">
        <v>3</v>
      </c>
      <c r="AC63" s="1207">
        <v>3</v>
      </c>
      <c r="AD63" s="1207">
        <v>3</v>
      </c>
      <c r="AE63" s="1206">
        <v>3</v>
      </c>
      <c r="AF63" s="1206">
        <v>3</v>
      </c>
      <c r="AG63" s="1206">
        <v>3</v>
      </c>
      <c r="AH63" s="1206">
        <v>3</v>
      </c>
      <c r="AI63" s="1206">
        <v>3</v>
      </c>
      <c r="AJ63" s="1206">
        <v>3</v>
      </c>
      <c r="AK63" s="1206">
        <v>3</v>
      </c>
      <c r="AL63" s="1206">
        <v>3</v>
      </c>
      <c r="AM63" s="1206">
        <v>3</v>
      </c>
      <c r="AN63" s="612"/>
      <c r="AO63" s="203"/>
      <c r="AP63" s="203"/>
      <c r="AQ63" s="203"/>
      <c r="AR63" s="203"/>
      <c r="AS63" s="203"/>
    </row>
    <row r="64" spans="1:45" ht="15" customHeight="1" x14ac:dyDescent="0.25">
      <c r="A64" s="604"/>
      <c r="B64" s="589"/>
      <c r="C64" s="866"/>
      <c r="D64" s="1212"/>
      <c r="E64" s="864"/>
      <c r="F64" s="604" t="s">
        <v>1860</v>
      </c>
      <c r="G64" s="497">
        <v>0</v>
      </c>
      <c r="H64" s="895"/>
      <c r="I64" s="895"/>
      <c r="J64" s="895"/>
      <c r="K64" s="895"/>
      <c r="L64" s="895"/>
      <c r="M64" s="895"/>
      <c r="N64" s="895"/>
      <c r="O64" s="895"/>
      <c r="P64" s="895"/>
      <c r="Q64" s="895"/>
      <c r="R64" s="895"/>
      <c r="S64" s="895"/>
      <c r="T64" s="895"/>
      <c r="U64" s="972"/>
      <c r="V64" s="972"/>
      <c r="W64" s="972"/>
      <c r="X64" s="972"/>
      <c r="Y64" s="972"/>
      <c r="Z64" s="972"/>
      <c r="AA64" s="972"/>
      <c r="AB64" s="972"/>
      <c r="AC64" s="972"/>
      <c r="AD64" s="972"/>
      <c r="AE64" s="895"/>
      <c r="AF64" s="895"/>
      <c r="AG64" s="895"/>
      <c r="AH64" s="895"/>
      <c r="AI64" s="895"/>
      <c r="AJ64" s="895"/>
      <c r="AK64" s="895"/>
      <c r="AL64" s="895"/>
      <c r="AM64" s="895"/>
      <c r="AN64" s="639"/>
      <c r="AO64" s="203"/>
      <c r="AP64" s="203"/>
      <c r="AQ64" s="203"/>
      <c r="AR64" s="203"/>
      <c r="AS64" s="203"/>
    </row>
    <row r="65" spans="1:45" ht="15" customHeight="1" x14ac:dyDescent="0.25">
      <c r="A65" s="640" t="s">
        <v>98</v>
      </c>
      <c r="B65" s="641"/>
      <c r="C65" s="1250" t="s">
        <v>1123</v>
      </c>
      <c r="D65" s="869"/>
      <c r="E65" s="929"/>
      <c r="F65" s="642"/>
      <c r="G65" s="643"/>
      <c r="H65" s="644"/>
      <c r="I65" s="644"/>
      <c r="J65" s="644"/>
      <c r="K65" s="644"/>
      <c r="L65" s="644"/>
      <c r="M65" s="644"/>
      <c r="N65" s="644"/>
      <c r="O65" s="644"/>
      <c r="P65" s="644"/>
      <c r="Q65" s="644"/>
      <c r="R65" s="644"/>
      <c r="S65" s="644"/>
      <c r="T65" s="644"/>
      <c r="U65" s="847"/>
      <c r="V65" s="847"/>
      <c r="W65" s="847"/>
      <c r="X65" s="847"/>
      <c r="Y65" s="847"/>
      <c r="Z65" s="847"/>
      <c r="AA65" s="847"/>
      <c r="AB65" s="847"/>
      <c r="AC65" s="847"/>
      <c r="AD65" s="847"/>
      <c r="AE65" s="644"/>
      <c r="AF65" s="644"/>
      <c r="AG65" s="644"/>
      <c r="AH65" s="644"/>
      <c r="AI65" s="644"/>
      <c r="AJ65" s="644"/>
      <c r="AK65" s="644"/>
      <c r="AL65" s="644"/>
      <c r="AM65" s="644"/>
      <c r="AN65" s="645"/>
      <c r="AO65" s="203"/>
      <c r="AP65" s="203"/>
      <c r="AQ65" s="203"/>
      <c r="AR65" s="203"/>
      <c r="AS65" s="203"/>
    </row>
    <row r="66" spans="1:45" ht="15" customHeight="1" x14ac:dyDescent="0.25">
      <c r="A66" s="604"/>
      <c r="B66" s="589"/>
      <c r="C66" s="1239" t="s">
        <v>1865</v>
      </c>
      <c r="D66" s="1210" t="s">
        <v>1915</v>
      </c>
      <c r="E66" s="876"/>
      <c r="F66" s="604" t="s">
        <v>1916</v>
      </c>
      <c r="G66" s="626">
        <v>4</v>
      </c>
      <c r="H66" s="1206">
        <v>4</v>
      </c>
      <c r="I66" s="1206">
        <v>4</v>
      </c>
      <c r="J66" s="1206">
        <v>4</v>
      </c>
      <c r="K66" s="1206">
        <v>4</v>
      </c>
      <c r="L66" s="1206">
        <v>4</v>
      </c>
      <c r="M66" s="1206">
        <v>4</v>
      </c>
      <c r="N66" s="1206">
        <v>4</v>
      </c>
      <c r="O66" s="1206">
        <v>4</v>
      </c>
      <c r="P66" s="1206">
        <v>4</v>
      </c>
      <c r="Q66" s="1206">
        <v>4</v>
      </c>
      <c r="R66" s="1206">
        <v>4</v>
      </c>
      <c r="S66" s="1206">
        <v>4</v>
      </c>
      <c r="T66" s="1206">
        <v>4</v>
      </c>
      <c r="U66" s="1207">
        <v>4</v>
      </c>
      <c r="V66" s="1207">
        <v>4</v>
      </c>
      <c r="W66" s="1207">
        <v>4</v>
      </c>
      <c r="X66" s="1207">
        <v>4</v>
      </c>
      <c r="Y66" s="1207">
        <v>4</v>
      </c>
      <c r="Z66" s="1207">
        <v>4</v>
      </c>
      <c r="AA66" s="1207">
        <v>4</v>
      </c>
      <c r="AB66" s="1207">
        <v>4</v>
      </c>
      <c r="AC66" s="1207">
        <v>4</v>
      </c>
      <c r="AD66" s="1207">
        <v>4</v>
      </c>
      <c r="AE66" s="1206">
        <v>4</v>
      </c>
      <c r="AF66" s="1206">
        <v>4</v>
      </c>
      <c r="AG66" s="1206">
        <v>4</v>
      </c>
      <c r="AH66" s="1206">
        <v>4</v>
      </c>
      <c r="AI66" s="1206">
        <v>4</v>
      </c>
      <c r="AJ66" s="1206">
        <v>4</v>
      </c>
      <c r="AK66" s="1206">
        <v>4</v>
      </c>
      <c r="AL66" s="1206">
        <v>4</v>
      </c>
      <c r="AM66" s="1206">
        <v>4</v>
      </c>
      <c r="AN66" s="646"/>
      <c r="AO66" s="203"/>
      <c r="AP66" s="203"/>
      <c r="AQ66" s="203"/>
      <c r="AR66" s="203"/>
      <c r="AS66" s="203"/>
    </row>
    <row r="67" spans="1:45" ht="15" customHeight="1" x14ac:dyDescent="0.25">
      <c r="A67" s="604"/>
      <c r="B67" s="589"/>
      <c r="C67" s="866"/>
      <c r="D67" s="902"/>
      <c r="E67" s="982"/>
      <c r="F67" s="604" t="s">
        <v>1917</v>
      </c>
      <c r="G67" s="626">
        <v>3</v>
      </c>
      <c r="H67" s="866"/>
      <c r="I67" s="866"/>
      <c r="J67" s="866"/>
      <c r="K67" s="866"/>
      <c r="L67" s="866"/>
      <c r="M67" s="866"/>
      <c r="N67" s="866"/>
      <c r="O67" s="866"/>
      <c r="P67" s="866"/>
      <c r="Q67" s="866"/>
      <c r="R67" s="866"/>
      <c r="S67" s="866"/>
      <c r="T67" s="866"/>
      <c r="U67" s="972"/>
      <c r="V67" s="972"/>
      <c r="W67" s="972"/>
      <c r="X67" s="972"/>
      <c r="Y67" s="972"/>
      <c r="Z67" s="972"/>
      <c r="AA67" s="972"/>
      <c r="AB67" s="972"/>
      <c r="AC67" s="972"/>
      <c r="AD67" s="972"/>
      <c r="AE67" s="866"/>
      <c r="AF67" s="866"/>
      <c r="AG67" s="866"/>
      <c r="AH67" s="866"/>
      <c r="AI67" s="866"/>
      <c r="AJ67" s="866"/>
      <c r="AK67" s="866"/>
      <c r="AL67" s="866"/>
      <c r="AM67" s="866"/>
      <c r="AN67" s="612"/>
      <c r="AO67" s="203"/>
      <c r="AP67" s="203"/>
      <c r="AQ67" s="203"/>
      <c r="AR67" s="203"/>
      <c r="AS67" s="203"/>
    </row>
    <row r="68" spans="1:45" ht="15" customHeight="1" x14ac:dyDescent="0.25">
      <c r="A68" s="604"/>
      <c r="B68" s="589"/>
      <c r="C68" s="866"/>
      <c r="D68" s="902"/>
      <c r="E68" s="982"/>
      <c r="F68" s="604" t="s">
        <v>1918</v>
      </c>
      <c r="G68" s="626">
        <v>2</v>
      </c>
      <c r="H68" s="866"/>
      <c r="I68" s="866"/>
      <c r="J68" s="866"/>
      <c r="K68" s="866"/>
      <c r="L68" s="866"/>
      <c r="M68" s="866"/>
      <c r="N68" s="866"/>
      <c r="O68" s="866"/>
      <c r="P68" s="866"/>
      <c r="Q68" s="866"/>
      <c r="R68" s="866"/>
      <c r="S68" s="866"/>
      <c r="T68" s="866"/>
      <c r="U68" s="972"/>
      <c r="V68" s="972"/>
      <c r="W68" s="972"/>
      <c r="X68" s="972"/>
      <c r="Y68" s="972"/>
      <c r="Z68" s="972"/>
      <c r="AA68" s="972"/>
      <c r="AB68" s="972"/>
      <c r="AC68" s="972"/>
      <c r="AD68" s="972"/>
      <c r="AE68" s="866"/>
      <c r="AF68" s="866"/>
      <c r="AG68" s="866"/>
      <c r="AH68" s="866"/>
      <c r="AI68" s="866"/>
      <c r="AJ68" s="866"/>
      <c r="AK68" s="866"/>
      <c r="AL68" s="866"/>
      <c r="AM68" s="866"/>
      <c r="AN68" s="612"/>
      <c r="AO68" s="203"/>
      <c r="AP68" s="203"/>
      <c r="AQ68" s="203"/>
      <c r="AR68" s="203"/>
      <c r="AS68" s="203"/>
    </row>
    <row r="69" spans="1:45" ht="15" customHeight="1" x14ac:dyDescent="0.25">
      <c r="A69" s="604"/>
      <c r="B69" s="589"/>
      <c r="C69" s="866"/>
      <c r="D69" s="902"/>
      <c r="E69" s="982"/>
      <c r="F69" s="604" t="s">
        <v>1919</v>
      </c>
      <c r="G69" s="626">
        <v>1</v>
      </c>
      <c r="H69" s="866"/>
      <c r="I69" s="866"/>
      <c r="J69" s="866"/>
      <c r="K69" s="866"/>
      <c r="L69" s="866"/>
      <c r="M69" s="866"/>
      <c r="N69" s="866"/>
      <c r="O69" s="866"/>
      <c r="P69" s="866"/>
      <c r="Q69" s="866"/>
      <c r="R69" s="866"/>
      <c r="S69" s="866"/>
      <c r="T69" s="866"/>
      <c r="U69" s="972"/>
      <c r="V69" s="972"/>
      <c r="W69" s="972"/>
      <c r="X69" s="972"/>
      <c r="Y69" s="972"/>
      <c r="Z69" s="972"/>
      <c r="AA69" s="972"/>
      <c r="AB69" s="972"/>
      <c r="AC69" s="972"/>
      <c r="AD69" s="972"/>
      <c r="AE69" s="866"/>
      <c r="AF69" s="866"/>
      <c r="AG69" s="866"/>
      <c r="AH69" s="866"/>
      <c r="AI69" s="866"/>
      <c r="AJ69" s="866"/>
      <c r="AK69" s="866"/>
      <c r="AL69" s="866"/>
      <c r="AM69" s="866"/>
      <c r="AN69" s="612"/>
      <c r="AO69" s="203"/>
      <c r="AP69" s="203"/>
      <c r="AQ69" s="203"/>
      <c r="AR69" s="203"/>
      <c r="AS69" s="203"/>
    </row>
    <row r="70" spans="1:45" ht="15" customHeight="1" x14ac:dyDescent="0.25">
      <c r="A70" s="604"/>
      <c r="B70" s="589"/>
      <c r="C70" s="867"/>
      <c r="D70" s="882"/>
      <c r="E70" s="884"/>
      <c r="F70" s="622" t="s">
        <v>1920</v>
      </c>
      <c r="G70" s="623">
        <v>0</v>
      </c>
      <c r="H70" s="867"/>
      <c r="I70" s="867"/>
      <c r="J70" s="867"/>
      <c r="K70" s="867"/>
      <c r="L70" s="867"/>
      <c r="M70" s="867"/>
      <c r="N70" s="867"/>
      <c r="O70" s="867"/>
      <c r="P70" s="867"/>
      <c r="Q70" s="867"/>
      <c r="R70" s="867"/>
      <c r="S70" s="867"/>
      <c r="T70" s="867"/>
      <c r="U70" s="973"/>
      <c r="V70" s="973"/>
      <c r="W70" s="973"/>
      <c r="X70" s="973"/>
      <c r="Y70" s="973"/>
      <c r="Z70" s="973"/>
      <c r="AA70" s="973"/>
      <c r="AB70" s="973"/>
      <c r="AC70" s="973"/>
      <c r="AD70" s="973"/>
      <c r="AE70" s="867"/>
      <c r="AF70" s="867"/>
      <c r="AG70" s="867"/>
      <c r="AH70" s="867"/>
      <c r="AI70" s="867"/>
      <c r="AJ70" s="867"/>
      <c r="AK70" s="867"/>
      <c r="AL70" s="867"/>
      <c r="AM70" s="867"/>
      <c r="AN70" s="612"/>
      <c r="AO70" s="203"/>
      <c r="AP70" s="203"/>
      <c r="AQ70" s="203"/>
      <c r="AR70" s="203"/>
      <c r="AS70" s="203"/>
    </row>
    <row r="71" spans="1:45" ht="15" customHeight="1" x14ac:dyDescent="0.25">
      <c r="A71" s="604"/>
      <c r="B71" s="589"/>
      <c r="C71" s="1216" t="s">
        <v>1867</v>
      </c>
      <c r="D71" s="1210" t="s">
        <v>1921</v>
      </c>
      <c r="E71" s="876"/>
      <c r="F71" s="608" t="s">
        <v>1922</v>
      </c>
      <c r="G71" s="619">
        <v>3</v>
      </c>
      <c r="H71" s="1206">
        <v>3</v>
      </c>
      <c r="I71" s="1206">
        <v>3</v>
      </c>
      <c r="J71" s="1206">
        <v>3</v>
      </c>
      <c r="K71" s="1206">
        <v>3</v>
      </c>
      <c r="L71" s="1206">
        <v>3</v>
      </c>
      <c r="M71" s="1206">
        <v>3</v>
      </c>
      <c r="N71" s="1206">
        <v>3</v>
      </c>
      <c r="O71" s="1206">
        <v>3</v>
      </c>
      <c r="P71" s="1206">
        <v>3</v>
      </c>
      <c r="Q71" s="1206">
        <v>3</v>
      </c>
      <c r="R71" s="1206">
        <v>3</v>
      </c>
      <c r="S71" s="1206">
        <v>3</v>
      </c>
      <c r="T71" s="1206">
        <v>3</v>
      </c>
      <c r="U71" s="1207">
        <v>3</v>
      </c>
      <c r="V71" s="1207">
        <v>3</v>
      </c>
      <c r="W71" s="1207">
        <v>3</v>
      </c>
      <c r="X71" s="1207">
        <v>3</v>
      </c>
      <c r="Y71" s="1207">
        <v>2</v>
      </c>
      <c r="Z71" s="1207">
        <v>3</v>
      </c>
      <c r="AA71" s="1207">
        <v>2</v>
      </c>
      <c r="AB71" s="1207">
        <v>2</v>
      </c>
      <c r="AC71" s="1207">
        <v>2</v>
      </c>
      <c r="AD71" s="1207">
        <v>2</v>
      </c>
      <c r="AE71" s="1206">
        <v>3</v>
      </c>
      <c r="AF71" s="1206">
        <v>3</v>
      </c>
      <c r="AG71" s="1206">
        <v>3</v>
      </c>
      <c r="AH71" s="1206">
        <v>3</v>
      </c>
      <c r="AI71" s="1206">
        <v>3</v>
      </c>
      <c r="AJ71" s="1206">
        <v>3</v>
      </c>
      <c r="AK71" s="1206">
        <v>3</v>
      </c>
      <c r="AL71" s="1206">
        <v>3</v>
      </c>
      <c r="AM71" s="1206">
        <v>3</v>
      </c>
      <c r="AN71" s="612"/>
      <c r="AO71" s="203"/>
      <c r="AP71" s="203"/>
      <c r="AQ71" s="203"/>
      <c r="AR71" s="203"/>
      <c r="AS71" s="203"/>
    </row>
    <row r="72" spans="1:45" ht="15" customHeight="1" x14ac:dyDescent="0.25">
      <c r="A72" s="604"/>
      <c r="B72" s="589"/>
      <c r="C72" s="902"/>
      <c r="D72" s="902"/>
      <c r="E72" s="982"/>
      <c r="F72" s="589" t="s">
        <v>1923</v>
      </c>
      <c r="G72" s="626">
        <v>2</v>
      </c>
      <c r="H72" s="866"/>
      <c r="I72" s="866"/>
      <c r="J72" s="866"/>
      <c r="K72" s="866"/>
      <c r="L72" s="866"/>
      <c r="M72" s="866"/>
      <c r="N72" s="866"/>
      <c r="O72" s="866"/>
      <c r="P72" s="866"/>
      <c r="Q72" s="866"/>
      <c r="R72" s="866"/>
      <c r="S72" s="866"/>
      <c r="T72" s="866"/>
      <c r="U72" s="972"/>
      <c r="V72" s="972"/>
      <c r="W72" s="972"/>
      <c r="X72" s="972"/>
      <c r="Y72" s="972"/>
      <c r="Z72" s="972"/>
      <c r="AA72" s="972"/>
      <c r="AB72" s="972"/>
      <c r="AC72" s="972"/>
      <c r="AD72" s="972"/>
      <c r="AE72" s="866"/>
      <c r="AF72" s="866"/>
      <c r="AG72" s="866"/>
      <c r="AH72" s="866"/>
      <c r="AI72" s="866"/>
      <c r="AJ72" s="866"/>
      <c r="AK72" s="866"/>
      <c r="AL72" s="866"/>
      <c r="AM72" s="866"/>
      <c r="AN72" s="612"/>
      <c r="AO72" s="203"/>
      <c r="AP72" s="203"/>
      <c r="AQ72" s="203"/>
      <c r="AR72" s="203"/>
      <c r="AS72" s="203"/>
    </row>
    <row r="73" spans="1:45" ht="15" customHeight="1" x14ac:dyDescent="0.25">
      <c r="A73" s="604"/>
      <c r="B73" s="589"/>
      <c r="C73" s="902"/>
      <c r="D73" s="902"/>
      <c r="E73" s="982"/>
      <c r="F73" s="589" t="s">
        <v>1913</v>
      </c>
      <c r="G73" s="626">
        <v>1</v>
      </c>
      <c r="H73" s="866"/>
      <c r="I73" s="866"/>
      <c r="J73" s="866"/>
      <c r="K73" s="866"/>
      <c r="L73" s="866"/>
      <c r="M73" s="866"/>
      <c r="N73" s="866"/>
      <c r="O73" s="866"/>
      <c r="P73" s="866"/>
      <c r="Q73" s="866"/>
      <c r="R73" s="866"/>
      <c r="S73" s="866"/>
      <c r="T73" s="866"/>
      <c r="U73" s="972"/>
      <c r="V73" s="972"/>
      <c r="W73" s="972"/>
      <c r="X73" s="972"/>
      <c r="Y73" s="972"/>
      <c r="Z73" s="972"/>
      <c r="AA73" s="972"/>
      <c r="AB73" s="972"/>
      <c r="AC73" s="972"/>
      <c r="AD73" s="972"/>
      <c r="AE73" s="866"/>
      <c r="AF73" s="866"/>
      <c r="AG73" s="866"/>
      <c r="AH73" s="866"/>
      <c r="AI73" s="866"/>
      <c r="AJ73" s="866"/>
      <c r="AK73" s="866"/>
      <c r="AL73" s="866"/>
      <c r="AM73" s="866"/>
      <c r="AN73" s="612"/>
      <c r="AO73" s="203"/>
      <c r="AP73" s="203"/>
      <c r="AQ73" s="203"/>
      <c r="AR73" s="203"/>
      <c r="AS73" s="203"/>
    </row>
    <row r="74" spans="1:45" ht="15" customHeight="1" x14ac:dyDescent="0.25">
      <c r="A74" s="604"/>
      <c r="B74" s="589"/>
      <c r="C74" s="882"/>
      <c r="D74" s="882"/>
      <c r="E74" s="884"/>
      <c r="F74" s="647" t="s">
        <v>1860</v>
      </c>
      <c r="G74" s="623">
        <v>0</v>
      </c>
      <c r="H74" s="867"/>
      <c r="I74" s="867"/>
      <c r="J74" s="867"/>
      <c r="K74" s="867"/>
      <c r="L74" s="867"/>
      <c r="M74" s="867"/>
      <c r="N74" s="867"/>
      <c r="O74" s="867"/>
      <c r="P74" s="867"/>
      <c r="Q74" s="867"/>
      <c r="R74" s="867"/>
      <c r="S74" s="867"/>
      <c r="T74" s="867"/>
      <c r="U74" s="973"/>
      <c r="V74" s="973"/>
      <c r="W74" s="973"/>
      <c r="X74" s="973"/>
      <c r="Y74" s="973"/>
      <c r="Z74" s="973"/>
      <c r="AA74" s="973"/>
      <c r="AB74" s="973"/>
      <c r="AC74" s="973"/>
      <c r="AD74" s="973"/>
      <c r="AE74" s="867"/>
      <c r="AF74" s="867"/>
      <c r="AG74" s="867"/>
      <c r="AH74" s="867"/>
      <c r="AI74" s="867"/>
      <c r="AJ74" s="867"/>
      <c r="AK74" s="867"/>
      <c r="AL74" s="867"/>
      <c r="AM74" s="867"/>
      <c r="AN74" s="612"/>
      <c r="AO74" s="203"/>
      <c r="AP74" s="203"/>
      <c r="AQ74" s="203"/>
      <c r="AR74" s="203"/>
      <c r="AS74" s="203"/>
    </row>
    <row r="75" spans="1:45" ht="15" customHeight="1" x14ac:dyDescent="0.25">
      <c r="A75" s="604"/>
      <c r="B75" s="589"/>
      <c r="C75" s="648" t="s">
        <v>1924</v>
      </c>
      <c r="D75" s="1213" t="s">
        <v>1925</v>
      </c>
      <c r="E75" s="876"/>
      <c r="F75" s="618"/>
      <c r="G75" s="619"/>
      <c r="H75" s="1206">
        <v>4</v>
      </c>
      <c r="I75" s="1206">
        <v>4</v>
      </c>
      <c r="J75" s="1206">
        <v>4</v>
      </c>
      <c r="K75" s="1206">
        <v>4</v>
      </c>
      <c r="L75" s="1206">
        <v>4</v>
      </c>
      <c r="M75" s="1206">
        <v>4</v>
      </c>
      <c r="N75" s="1206">
        <v>4</v>
      </c>
      <c r="O75" s="1206">
        <v>4</v>
      </c>
      <c r="P75" s="1206">
        <v>3</v>
      </c>
      <c r="Q75" s="1206">
        <v>4</v>
      </c>
      <c r="R75" s="1206">
        <v>4</v>
      </c>
      <c r="S75" s="1206">
        <v>4</v>
      </c>
      <c r="T75" s="1206">
        <v>3</v>
      </c>
      <c r="U75" s="1207">
        <v>4</v>
      </c>
      <c r="V75" s="1207">
        <v>4</v>
      </c>
      <c r="W75" s="1207">
        <v>4</v>
      </c>
      <c r="X75" s="1207">
        <v>3</v>
      </c>
      <c r="Y75" s="1207">
        <v>4</v>
      </c>
      <c r="Z75" s="1207">
        <v>4</v>
      </c>
      <c r="AA75" s="1207">
        <v>4</v>
      </c>
      <c r="AB75" s="1207">
        <v>4</v>
      </c>
      <c r="AC75" s="1207">
        <v>3</v>
      </c>
      <c r="AD75" s="1207">
        <v>3</v>
      </c>
      <c r="AE75" s="1206">
        <v>3</v>
      </c>
      <c r="AF75" s="1206">
        <v>3</v>
      </c>
      <c r="AG75" s="1206">
        <v>3</v>
      </c>
      <c r="AH75" s="1206">
        <v>3</v>
      </c>
      <c r="AI75" s="1206">
        <v>3</v>
      </c>
      <c r="AJ75" s="1206">
        <v>3</v>
      </c>
      <c r="AK75" s="1206">
        <v>3</v>
      </c>
      <c r="AL75" s="1206">
        <v>3</v>
      </c>
      <c r="AM75" s="1206">
        <v>3</v>
      </c>
      <c r="AN75" s="612"/>
      <c r="AO75" s="203"/>
      <c r="AP75" s="203"/>
      <c r="AQ75" s="203"/>
      <c r="AR75" s="203"/>
      <c r="AS75" s="203"/>
    </row>
    <row r="76" spans="1:45" ht="15" customHeight="1" x14ac:dyDescent="0.25">
      <c r="A76" s="604"/>
      <c r="B76" s="589"/>
      <c r="C76" s="649"/>
      <c r="D76" s="1212" t="s">
        <v>1926</v>
      </c>
      <c r="E76" s="982"/>
      <c r="F76" s="604" t="s">
        <v>1927</v>
      </c>
      <c r="G76" s="626">
        <v>4</v>
      </c>
      <c r="H76" s="866"/>
      <c r="I76" s="866"/>
      <c r="J76" s="866"/>
      <c r="K76" s="866"/>
      <c r="L76" s="866"/>
      <c r="M76" s="866"/>
      <c r="N76" s="866"/>
      <c r="O76" s="866"/>
      <c r="P76" s="866"/>
      <c r="Q76" s="866"/>
      <c r="R76" s="866"/>
      <c r="S76" s="866"/>
      <c r="T76" s="866"/>
      <c r="U76" s="972"/>
      <c r="V76" s="972"/>
      <c r="W76" s="972"/>
      <c r="X76" s="972"/>
      <c r="Y76" s="972"/>
      <c r="Z76" s="972"/>
      <c r="AA76" s="972"/>
      <c r="AB76" s="972"/>
      <c r="AC76" s="972"/>
      <c r="AD76" s="972"/>
      <c r="AE76" s="866"/>
      <c r="AF76" s="866"/>
      <c r="AG76" s="866"/>
      <c r="AH76" s="866"/>
      <c r="AI76" s="866"/>
      <c r="AJ76" s="866"/>
      <c r="AK76" s="866"/>
      <c r="AL76" s="866"/>
      <c r="AM76" s="866"/>
      <c r="AN76" s="612"/>
      <c r="AO76" s="203"/>
      <c r="AP76" s="203"/>
      <c r="AQ76" s="203"/>
      <c r="AR76" s="203"/>
      <c r="AS76" s="203"/>
    </row>
    <row r="77" spans="1:45" ht="15" customHeight="1" x14ac:dyDescent="0.25">
      <c r="A77" s="604"/>
      <c r="B77" s="589"/>
      <c r="C77" s="649"/>
      <c r="D77" s="1212" t="s">
        <v>1928</v>
      </c>
      <c r="E77" s="982"/>
      <c r="F77" s="604" t="s">
        <v>1929</v>
      </c>
      <c r="G77" s="626">
        <v>3</v>
      </c>
      <c r="H77" s="866"/>
      <c r="I77" s="866"/>
      <c r="J77" s="866"/>
      <c r="K77" s="866"/>
      <c r="L77" s="866"/>
      <c r="M77" s="866"/>
      <c r="N77" s="866"/>
      <c r="O77" s="866"/>
      <c r="P77" s="866"/>
      <c r="Q77" s="866"/>
      <c r="R77" s="866"/>
      <c r="S77" s="866"/>
      <c r="T77" s="866"/>
      <c r="U77" s="972"/>
      <c r="V77" s="972"/>
      <c r="W77" s="972"/>
      <c r="X77" s="972"/>
      <c r="Y77" s="972"/>
      <c r="Z77" s="972"/>
      <c r="AA77" s="972"/>
      <c r="AB77" s="972"/>
      <c r="AC77" s="972"/>
      <c r="AD77" s="972"/>
      <c r="AE77" s="866"/>
      <c r="AF77" s="866"/>
      <c r="AG77" s="866"/>
      <c r="AH77" s="866"/>
      <c r="AI77" s="866"/>
      <c r="AJ77" s="866"/>
      <c r="AK77" s="866"/>
      <c r="AL77" s="866"/>
      <c r="AM77" s="866"/>
      <c r="AN77" s="612"/>
      <c r="AO77" s="203"/>
      <c r="AP77" s="203"/>
      <c r="AQ77" s="203"/>
      <c r="AR77" s="203"/>
      <c r="AS77" s="203"/>
    </row>
    <row r="78" spans="1:45" ht="15" customHeight="1" x14ac:dyDescent="0.25">
      <c r="A78" s="604"/>
      <c r="B78" s="589"/>
      <c r="C78" s="649"/>
      <c r="D78" s="1212" t="s">
        <v>1930</v>
      </c>
      <c r="E78" s="982"/>
      <c r="F78" s="604" t="s">
        <v>1931</v>
      </c>
      <c r="G78" s="626">
        <v>2</v>
      </c>
      <c r="H78" s="866"/>
      <c r="I78" s="866"/>
      <c r="J78" s="866"/>
      <c r="K78" s="866"/>
      <c r="L78" s="866"/>
      <c r="M78" s="866"/>
      <c r="N78" s="866"/>
      <c r="O78" s="866"/>
      <c r="P78" s="866"/>
      <c r="Q78" s="866"/>
      <c r="R78" s="866"/>
      <c r="S78" s="866"/>
      <c r="T78" s="866"/>
      <c r="U78" s="972"/>
      <c r="V78" s="972"/>
      <c r="W78" s="972"/>
      <c r="X78" s="972"/>
      <c r="Y78" s="972"/>
      <c r="Z78" s="972"/>
      <c r="AA78" s="972"/>
      <c r="AB78" s="972"/>
      <c r="AC78" s="972"/>
      <c r="AD78" s="972"/>
      <c r="AE78" s="866"/>
      <c r="AF78" s="866"/>
      <c r="AG78" s="866"/>
      <c r="AH78" s="866"/>
      <c r="AI78" s="866"/>
      <c r="AJ78" s="866"/>
      <c r="AK78" s="866"/>
      <c r="AL78" s="866"/>
      <c r="AM78" s="866"/>
      <c r="AN78" s="612"/>
      <c r="AO78" s="203"/>
      <c r="AP78" s="203"/>
      <c r="AQ78" s="203"/>
      <c r="AR78" s="203"/>
      <c r="AS78" s="203"/>
    </row>
    <row r="79" spans="1:45" ht="15" customHeight="1" x14ac:dyDescent="0.25">
      <c r="A79" s="604"/>
      <c r="B79" s="589"/>
      <c r="C79" s="649"/>
      <c r="D79" s="1212" t="s">
        <v>1932</v>
      </c>
      <c r="E79" s="982"/>
      <c r="F79" s="604" t="s">
        <v>1933</v>
      </c>
      <c r="G79" s="626">
        <v>1</v>
      </c>
      <c r="H79" s="866"/>
      <c r="I79" s="866"/>
      <c r="J79" s="866"/>
      <c r="K79" s="866"/>
      <c r="L79" s="866"/>
      <c r="M79" s="866"/>
      <c r="N79" s="866"/>
      <c r="O79" s="866"/>
      <c r="P79" s="866"/>
      <c r="Q79" s="866"/>
      <c r="R79" s="866"/>
      <c r="S79" s="866"/>
      <c r="T79" s="866"/>
      <c r="U79" s="972"/>
      <c r="V79" s="972"/>
      <c r="W79" s="972"/>
      <c r="X79" s="972"/>
      <c r="Y79" s="972"/>
      <c r="Z79" s="972"/>
      <c r="AA79" s="972"/>
      <c r="AB79" s="972"/>
      <c r="AC79" s="972"/>
      <c r="AD79" s="972"/>
      <c r="AE79" s="866"/>
      <c r="AF79" s="866"/>
      <c r="AG79" s="866"/>
      <c r="AH79" s="866"/>
      <c r="AI79" s="866"/>
      <c r="AJ79" s="866"/>
      <c r="AK79" s="866"/>
      <c r="AL79" s="866"/>
      <c r="AM79" s="866"/>
      <c r="AN79" s="612"/>
      <c r="AO79" s="203"/>
      <c r="AP79" s="203"/>
      <c r="AQ79" s="203"/>
      <c r="AR79" s="203"/>
      <c r="AS79" s="203"/>
    </row>
    <row r="80" spans="1:45" ht="15" customHeight="1" x14ac:dyDescent="0.25">
      <c r="A80" s="604"/>
      <c r="B80" s="589"/>
      <c r="C80" s="649"/>
      <c r="D80" s="1212" t="s">
        <v>1934</v>
      </c>
      <c r="E80" s="982"/>
      <c r="F80" s="604" t="s">
        <v>1860</v>
      </c>
      <c r="G80" s="626">
        <v>0</v>
      </c>
      <c r="H80" s="866"/>
      <c r="I80" s="866"/>
      <c r="J80" s="866"/>
      <c r="K80" s="866"/>
      <c r="L80" s="866"/>
      <c r="M80" s="866"/>
      <c r="N80" s="866"/>
      <c r="O80" s="866"/>
      <c r="P80" s="866"/>
      <c r="Q80" s="866"/>
      <c r="R80" s="866"/>
      <c r="S80" s="866"/>
      <c r="T80" s="866"/>
      <c r="U80" s="972"/>
      <c r="V80" s="972"/>
      <c r="W80" s="972"/>
      <c r="X80" s="972"/>
      <c r="Y80" s="972"/>
      <c r="Z80" s="972"/>
      <c r="AA80" s="972"/>
      <c r="AB80" s="972"/>
      <c r="AC80" s="972"/>
      <c r="AD80" s="972"/>
      <c r="AE80" s="866"/>
      <c r="AF80" s="866"/>
      <c r="AG80" s="866"/>
      <c r="AH80" s="866"/>
      <c r="AI80" s="866"/>
      <c r="AJ80" s="866"/>
      <c r="AK80" s="866"/>
      <c r="AL80" s="866"/>
      <c r="AM80" s="866"/>
      <c r="AN80" s="612"/>
      <c r="AO80" s="203"/>
      <c r="AP80" s="203"/>
      <c r="AQ80" s="203"/>
      <c r="AR80" s="203"/>
      <c r="AS80" s="203"/>
    </row>
    <row r="81" spans="1:45" ht="15" customHeight="1" x14ac:dyDescent="0.25">
      <c r="A81" s="604"/>
      <c r="B81" s="589"/>
      <c r="C81" s="650"/>
      <c r="D81" s="1212" t="s">
        <v>1935</v>
      </c>
      <c r="E81" s="982"/>
      <c r="F81" s="604"/>
      <c r="G81" s="626"/>
      <c r="H81" s="867"/>
      <c r="I81" s="867"/>
      <c r="J81" s="867"/>
      <c r="K81" s="867"/>
      <c r="L81" s="867"/>
      <c r="M81" s="867"/>
      <c r="N81" s="867"/>
      <c r="O81" s="867"/>
      <c r="P81" s="867"/>
      <c r="Q81" s="867"/>
      <c r="R81" s="867"/>
      <c r="S81" s="867"/>
      <c r="T81" s="867"/>
      <c r="U81" s="973"/>
      <c r="V81" s="973"/>
      <c r="W81" s="973"/>
      <c r="X81" s="973"/>
      <c r="Y81" s="973"/>
      <c r="Z81" s="973"/>
      <c r="AA81" s="973"/>
      <c r="AB81" s="973"/>
      <c r="AC81" s="973"/>
      <c r="AD81" s="973"/>
      <c r="AE81" s="867"/>
      <c r="AF81" s="867"/>
      <c r="AG81" s="867"/>
      <c r="AH81" s="867"/>
      <c r="AI81" s="867"/>
      <c r="AJ81" s="867"/>
      <c r="AK81" s="867"/>
      <c r="AL81" s="867"/>
      <c r="AM81" s="867"/>
      <c r="AN81" s="612"/>
      <c r="AO81" s="203"/>
      <c r="AP81" s="203"/>
      <c r="AQ81" s="203"/>
      <c r="AR81" s="203"/>
      <c r="AS81" s="203"/>
    </row>
    <row r="82" spans="1:45" ht="15" customHeight="1" x14ac:dyDescent="0.25">
      <c r="A82" s="604"/>
      <c r="B82" s="589"/>
      <c r="C82" s="1208" t="s">
        <v>1902</v>
      </c>
      <c r="D82" s="1209" t="s">
        <v>1936</v>
      </c>
      <c r="E82" s="869"/>
      <c r="F82" s="630"/>
      <c r="G82" s="631"/>
      <c r="H82" s="632"/>
      <c r="I82" s="632"/>
      <c r="J82" s="632"/>
      <c r="K82" s="632"/>
      <c r="L82" s="632"/>
      <c r="M82" s="632"/>
      <c r="N82" s="632"/>
      <c r="O82" s="632"/>
      <c r="P82" s="632"/>
      <c r="Q82" s="632"/>
      <c r="R82" s="632"/>
      <c r="S82" s="632"/>
      <c r="T82" s="632"/>
      <c r="U82" s="846"/>
      <c r="V82" s="846"/>
      <c r="W82" s="846"/>
      <c r="X82" s="846"/>
      <c r="Y82" s="846"/>
      <c r="Z82" s="846"/>
      <c r="AA82" s="846"/>
      <c r="AB82" s="846"/>
      <c r="AC82" s="846"/>
      <c r="AD82" s="846"/>
      <c r="AE82" s="632"/>
      <c r="AF82" s="632"/>
      <c r="AG82" s="632"/>
      <c r="AH82" s="632"/>
      <c r="AI82" s="632"/>
      <c r="AJ82" s="632"/>
      <c r="AK82" s="632"/>
      <c r="AL82" s="632"/>
      <c r="AM82" s="632"/>
      <c r="AN82" s="612"/>
      <c r="AO82" s="203"/>
      <c r="AP82" s="203"/>
      <c r="AQ82" s="203"/>
      <c r="AR82" s="203"/>
      <c r="AS82" s="203"/>
    </row>
    <row r="83" spans="1:45" ht="15" customHeight="1" x14ac:dyDescent="0.25">
      <c r="A83" s="604"/>
      <c r="B83" s="589"/>
      <c r="C83" s="866"/>
      <c r="D83" s="1210" t="s">
        <v>1937</v>
      </c>
      <c r="E83" s="881"/>
      <c r="F83" s="618" t="s">
        <v>1938</v>
      </c>
      <c r="G83" s="619">
        <v>3</v>
      </c>
      <c r="H83" s="1206">
        <v>3</v>
      </c>
      <c r="I83" s="1206">
        <v>3</v>
      </c>
      <c r="J83" s="1206">
        <v>3</v>
      </c>
      <c r="K83" s="1206">
        <v>3</v>
      </c>
      <c r="L83" s="1206">
        <v>3</v>
      </c>
      <c r="M83" s="1206">
        <v>3</v>
      </c>
      <c r="N83" s="1206">
        <v>3</v>
      </c>
      <c r="O83" s="1206">
        <v>3</v>
      </c>
      <c r="P83" s="1206">
        <v>3</v>
      </c>
      <c r="Q83" s="1206">
        <v>3</v>
      </c>
      <c r="R83" s="1206">
        <v>3</v>
      </c>
      <c r="S83" s="1206">
        <v>3</v>
      </c>
      <c r="T83" s="1206">
        <v>3</v>
      </c>
      <c r="U83" s="1207">
        <v>1</v>
      </c>
      <c r="V83" s="1207">
        <v>0</v>
      </c>
      <c r="W83" s="1207">
        <v>1</v>
      </c>
      <c r="X83" s="1207">
        <v>1</v>
      </c>
      <c r="Y83" s="1207">
        <v>1</v>
      </c>
      <c r="Z83" s="1207">
        <v>1</v>
      </c>
      <c r="AA83" s="1207">
        <v>0</v>
      </c>
      <c r="AB83" s="1207">
        <v>0</v>
      </c>
      <c r="AC83" s="1207">
        <v>1</v>
      </c>
      <c r="AD83" s="1207">
        <v>1</v>
      </c>
      <c r="AE83" s="1206">
        <v>1</v>
      </c>
      <c r="AF83" s="1206">
        <v>1</v>
      </c>
      <c r="AG83" s="1206">
        <v>1</v>
      </c>
      <c r="AH83" s="1206">
        <v>1</v>
      </c>
      <c r="AI83" s="1206">
        <v>1</v>
      </c>
      <c r="AJ83" s="1206">
        <v>1</v>
      </c>
      <c r="AK83" s="1206">
        <v>1</v>
      </c>
      <c r="AL83" s="1206">
        <v>1</v>
      </c>
      <c r="AM83" s="1206">
        <v>1</v>
      </c>
      <c r="AN83" s="612"/>
      <c r="AO83" s="203"/>
      <c r="AP83" s="203"/>
      <c r="AQ83" s="203"/>
      <c r="AR83" s="203"/>
      <c r="AS83" s="203"/>
    </row>
    <row r="84" spans="1:45" ht="15" customHeight="1" x14ac:dyDescent="0.25">
      <c r="A84" s="604"/>
      <c r="B84" s="589"/>
      <c r="C84" s="866"/>
      <c r="D84" s="1212"/>
      <c r="E84" s="864"/>
      <c r="F84" s="604" t="s">
        <v>1939</v>
      </c>
      <c r="G84" s="626">
        <v>2</v>
      </c>
      <c r="H84" s="866"/>
      <c r="I84" s="866"/>
      <c r="J84" s="866"/>
      <c r="K84" s="866"/>
      <c r="L84" s="866"/>
      <c r="M84" s="866"/>
      <c r="N84" s="866"/>
      <c r="O84" s="866"/>
      <c r="P84" s="866"/>
      <c r="Q84" s="866"/>
      <c r="R84" s="866"/>
      <c r="S84" s="866"/>
      <c r="T84" s="866"/>
      <c r="U84" s="972"/>
      <c r="V84" s="972"/>
      <c r="W84" s="972"/>
      <c r="X84" s="972"/>
      <c r="Y84" s="972"/>
      <c r="Z84" s="972"/>
      <c r="AA84" s="972"/>
      <c r="AB84" s="972"/>
      <c r="AC84" s="972"/>
      <c r="AD84" s="972"/>
      <c r="AE84" s="866"/>
      <c r="AF84" s="866"/>
      <c r="AG84" s="866"/>
      <c r="AH84" s="866"/>
      <c r="AI84" s="866"/>
      <c r="AJ84" s="866"/>
      <c r="AK84" s="866"/>
      <c r="AL84" s="866"/>
      <c r="AM84" s="866"/>
      <c r="AN84" s="612"/>
      <c r="AO84" s="203"/>
      <c r="AP84" s="203"/>
      <c r="AQ84" s="203"/>
      <c r="AR84" s="203"/>
      <c r="AS84" s="203"/>
    </row>
    <row r="85" spans="1:45" ht="15" customHeight="1" x14ac:dyDescent="0.25">
      <c r="A85" s="604"/>
      <c r="B85" s="589"/>
      <c r="C85" s="866"/>
      <c r="D85" s="1212"/>
      <c r="E85" s="864"/>
      <c r="F85" s="604" t="s">
        <v>1940</v>
      </c>
      <c r="G85" s="626">
        <v>1</v>
      </c>
      <c r="H85" s="866"/>
      <c r="I85" s="866"/>
      <c r="J85" s="866"/>
      <c r="K85" s="866"/>
      <c r="L85" s="866"/>
      <c r="M85" s="866"/>
      <c r="N85" s="866"/>
      <c r="O85" s="866"/>
      <c r="P85" s="866"/>
      <c r="Q85" s="866"/>
      <c r="R85" s="866"/>
      <c r="S85" s="866"/>
      <c r="T85" s="866"/>
      <c r="U85" s="972"/>
      <c r="V85" s="972"/>
      <c r="W85" s="972"/>
      <c r="X85" s="972"/>
      <c r="Y85" s="972"/>
      <c r="Z85" s="972"/>
      <c r="AA85" s="972"/>
      <c r="AB85" s="972"/>
      <c r="AC85" s="972"/>
      <c r="AD85" s="972"/>
      <c r="AE85" s="866"/>
      <c r="AF85" s="866"/>
      <c r="AG85" s="866"/>
      <c r="AH85" s="866"/>
      <c r="AI85" s="866"/>
      <c r="AJ85" s="866"/>
      <c r="AK85" s="866"/>
      <c r="AL85" s="866"/>
      <c r="AM85" s="866"/>
      <c r="AN85" s="612"/>
      <c r="AO85" s="203"/>
      <c r="AP85" s="203"/>
      <c r="AQ85" s="203"/>
      <c r="AR85" s="203"/>
      <c r="AS85" s="203"/>
    </row>
    <row r="86" spans="1:45" ht="15" customHeight="1" x14ac:dyDescent="0.25">
      <c r="A86" s="604" t="s">
        <v>125</v>
      </c>
      <c r="B86" s="589"/>
      <c r="C86" s="866"/>
      <c r="D86" s="1211"/>
      <c r="E86" s="883"/>
      <c r="F86" s="622" t="s">
        <v>1884</v>
      </c>
      <c r="G86" s="623">
        <v>0</v>
      </c>
      <c r="H86" s="867"/>
      <c r="I86" s="867"/>
      <c r="J86" s="867"/>
      <c r="K86" s="867"/>
      <c r="L86" s="867"/>
      <c r="M86" s="867"/>
      <c r="N86" s="867"/>
      <c r="O86" s="867"/>
      <c r="P86" s="867"/>
      <c r="Q86" s="867"/>
      <c r="R86" s="867"/>
      <c r="S86" s="867"/>
      <c r="T86" s="867"/>
      <c r="U86" s="973"/>
      <c r="V86" s="973"/>
      <c r="W86" s="973"/>
      <c r="X86" s="973"/>
      <c r="Y86" s="973"/>
      <c r="Z86" s="973"/>
      <c r="AA86" s="973"/>
      <c r="AB86" s="973"/>
      <c r="AC86" s="973"/>
      <c r="AD86" s="973"/>
      <c r="AE86" s="867"/>
      <c r="AF86" s="867"/>
      <c r="AG86" s="867"/>
      <c r="AH86" s="867"/>
      <c r="AI86" s="867"/>
      <c r="AJ86" s="867"/>
      <c r="AK86" s="867"/>
      <c r="AL86" s="867"/>
      <c r="AM86" s="867"/>
      <c r="AN86" s="612"/>
      <c r="AO86" s="203"/>
      <c r="AP86" s="203"/>
      <c r="AQ86" s="203"/>
      <c r="AR86" s="203"/>
      <c r="AS86" s="203"/>
    </row>
    <row r="87" spans="1:45" ht="15" customHeight="1" x14ac:dyDescent="0.25">
      <c r="A87" s="604"/>
      <c r="B87" s="589"/>
      <c r="C87" s="866"/>
      <c r="D87" s="1210" t="s">
        <v>1941</v>
      </c>
      <c r="E87" s="881"/>
      <c r="F87" s="618" t="s">
        <v>1859</v>
      </c>
      <c r="G87" s="619">
        <v>3</v>
      </c>
      <c r="H87" s="1206">
        <v>3</v>
      </c>
      <c r="I87" s="1206">
        <v>3</v>
      </c>
      <c r="J87" s="1206">
        <v>3</v>
      </c>
      <c r="K87" s="1206">
        <v>3</v>
      </c>
      <c r="L87" s="1206">
        <v>3</v>
      </c>
      <c r="M87" s="1206">
        <v>3</v>
      </c>
      <c r="N87" s="1206">
        <v>3</v>
      </c>
      <c r="O87" s="1206">
        <v>3</v>
      </c>
      <c r="P87" s="1206">
        <v>3</v>
      </c>
      <c r="Q87" s="1206">
        <v>3</v>
      </c>
      <c r="R87" s="1206">
        <v>3</v>
      </c>
      <c r="S87" s="1206">
        <v>3</v>
      </c>
      <c r="T87" s="1206">
        <v>3</v>
      </c>
      <c r="U87" s="1207">
        <v>3</v>
      </c>
      <c r="V87" s="1207">
        <v>3</v>
      </c>
      <c r="W87" s="1207">
        <v>3</v>
      </c>
      <c r="X87" s="1207">
        <v>3</v>
      </c>
      <c r="Y87" s="1207">
        <v>3</v>
      </c>
      <c r="Z87" s="1207">
        <v>3</v>
      </c>
      <c r="AA87" s="1207">
        <v>3</v>
      </c>
      <c r="AB87" s="1207">
        <v>3</v>
      </c>
      <c r="AC87" s="1207">
        <v>3</v>
      </c>
      <c r="AD87" s="1207">
        <v>3</v>
      </c>
      <c r="AE87" s="1206">
        <v>3</v>
      </c>
      <c r="AF87" s="1206">
        <v>3</v>
      </c>
      <c r="AG87" s="1206">
        <v>3</v>
      </c>
      <c r="AH87" s="1206">
        <v>3</v>
      </c>
      <c r="AI87" s="1206">
        <v>3</v>
      </c>
      <c r="AJ87" s="1206">
        <v>3</v>
      </c>
      <c r="AK87" s="1206">
        <v>3</v>
      </c>
      <c r="AL87" s="1206">
        <v>3</v>
      </c>
      <c r="AM87" s="1206">
        <v>3</v>
      </c>
      <c r="AN87" s="612"/>
      <c r="AO87" s="203"/>
      <c r="AP87" s="203"/>
      <c r="AQ87" s="203"/>
      <c r="AR87" s="203"/>
      <c r="AS87" s="203"/>
    </row>
    <row r="88" spans="1:45" ht="15" customHeight="1" x14ac:dyDescent="0.25">
      <c r="A88" s="604"/>
      <c r="B88" s="589"/>
      <c r="C88" s="867"/>
      <c r="D88" s="1211" t="s">
        <v>1942</v>
      </c>
      <c r="E88" s="883"/>
      <c r="F88" s="622" t="s">
        <v>1860</v>
      </c>
      <c r="G88" s="623">
        <v>0</v>
      </c>
      <c r="H88" s="867"/>
      <c r="I88" s="867"/>
      <c r="J88" s="867"/>
      <c r="K88" s="867"/>
      <c r="L88" s="867"/>
      <c r="M88" s="867"/>
      <c r="N88" s="867"/>
      <c r="O88" s="867"/>
      <c r="P88" s="867"/>
      <c r="Q88" s="867"/>
      <c r="R88" s="867"/>
      <c r="S88" s="867"/>
      <c r="T88" s="867"/>
      <c r="U88" s="973"/>
      <c r="V88" s="973"/>
      <c r="W88" s="973"/>
      <c r="X88" s="973"/>
      <c r="Y88" s="973"/>
      <c r="Z88" s="973"/>
      <c r="AA88" s="973"/>
      <c r="AB88" s="973"/>
      <c r="AC88" s="973"/>
      <c r="AD88" s="973"/>
      <c r="AE88" s="867"/>
      <c r="AF88" s="867"/>
      <c r="AG88" s="867"/>
      <c r="AH88" s="867"/>
      <c r="AI88" s="867"/>
      <c r="AJ88" s="867"/>
      <c r="AK88" s="867"/>
      <c r="AL88" s="867"/>
      <c r="AM88" s="867"/>
      <c r="AN88" s="612"/>
      <c r="AO88" s="203"/>
      <c r="AP88" s="203"/>
      <c r="AQ88" s="203"/>
      <c r="AR88" s="203"/>
      <c r="AS88" s="203"/>
    </row>
    <row r="89" spans="1:45" ht="15" customHeight="1" x14ac:dyDescent="0.25">
      <c r="A89" s="604"/>
      <c r="B89" s="589"/>
      <c r="C89" s="1208" t="s">
        <v>1943</v>
      </c>
      <c r="D89" s="1210" t="s">
        <v>1944</v>
      </c>
      <c r="E89" s="876"/>
      <c r="F89" s="618" t="s">
        <v>1945</v>
      </c>
      <c r="G89" s="619">
        <v>4</v>
      </c>
      <c r="H89" s="1206">
        <v>2</v>
      </c>
      <c r="I89" s="1206">
        <v>2</v>
      </c>
      <c r="J89" s="1206">
        <v>4</v>
      </c>
      <c r="K89" s="1206">
        <v>2</v>
      </c>
      <c r="L89" s="1206">
        <v>4</v>
      </c>
      <c r="M89" s="1206">
        <v>0</v>
      </c>
      <c r="N89" s="1206">
        <v>0</v>
      </c>
      <c r="O89" s="1206">
        <v>2</v>
      </c>
      <c r="P89" s="1206">
        <v>0</v>
      </c>
      <c r="Q89" s="1206">
        <v>4</v>
      </c>
      <c r="R89" s="1206">
        <v>2</v>
      </c>
      <c r="S89" s="1206">
        <v>2</v>
      </c>
      <c r="T89" s="1206">
        <v>4</v>
      </c>
      <c r="U89" s="1207">
        <v>4</v>
      </c>
      <c r="V89" s="1207">
        <v>4</v>
      </c>
      <c r="W89" s="1207">
        <v>3</v>
      </c>
      <c r="X89" s="1207">
        <v>1</v>
      </c>
      <c r="Y89" s="1207">
        <v>0</v>
      </c>
      <c r="Z89" s="1207">
        <v>4</v>
      </c>
      <c r="AA89" s="1207">
        <v>4</v>
      </c>
      <c r="AB89" s="1207">
        <v>4</v>
      </c>
      <c r="AC89" s="1207">
        <v>1</v>
      </c>
      <c r="AD89" s="1207">
        <v>4</v>
      </c>
      <c r="AE89" s="1206">
        <v>3</v>
      </c>
      <c r="AF89" s="1206">
        <v>3</v>
      </c>
      <c r="AG89" s="1206">
        <v>3</v>
      </c>
      <c r="AH89" s="1206">
        <v>2</v>
      </c>
      <c r="AI89" s="1206">
        <v>2</v>
      </c>
      <c r="AJ89" s="1206">
        <v>3</v>
      </c>
      <c r="AK89" s="1206">
        <v>3</v>
      </c>
      <c r="AL89" s="1206">
        <v>3</v>
      </c>
      <c r="AM89" s="1206">
        <v>3</v>
      </c>
      <c r="AN89" s="612"/>
      <c r="AO89" s="203"/>
      <c r="AP89" s="203"/>
      <c r="AQ89" s="203"/>
      <c r="AR89" s="203"/>
      <c r="AS89" s="203"/>
    </row>
    <row r="90" spans="1:45" ht="15" customHeight="1" x14ac:dyDescent="0.25">
      <c r="A90" s="604"/>
      <c r="B90" s="589"/>
      <c r="C90" s="866"/>
      <c r="D90" s="902"/>
      <c r="E90" s="982"/>
      <c r="F90" s="604" t="s">
        <v>1946</v>
      </c>
      <c r="G90" s="626">
        <v>3</v>
      </c>
      <c r="H90" s="866"/>
      <c r="I90" s="866"/>
      <c r="J90" s="866"/>
      <c r="K90" s="866"/>
      <c r="L90" s="866"/>
      <c r="M90" s="866"/>
      <c r="N90" s="866"/>
      <c r="O90" s="866"/>
      <c r="P90" s="866"/>
      <c r="Q90" s="866"/>
      <c r="R90" s="866"/>
      <c r="S90" s="866"/>
      <c r="T90" s="866"/>
      <c r="U90" s="972"/>
      <c r="V90" s="972"/>
      <c r="W90" s="972"/>
      <c r="X90" s="972"/>
      <c r="Y90" s="972"/>
      <c r="Z90" s="972"/>
      <c r="AA90" s="972"/>
      <c r="AB90" s="972"/>
      <c r="AC90" s="972"/>
      <c r="AD90" s="972"/>
      <c r="AE90" s="866"/>
      <c r="AF90" s="866"/>
      <c r="AG90" s="866"/>
      <c r="AH90" s="866"/>
      <c r="AI90" s="866"/>
      <c r="AJ90" s="866"/>
      <c r="AK90" s="866"/>
      <c r="AL90" s="866"/>
      <c r="AM90" s="866"/>
      <c r="AN90" s="612"/>
      <c r="AO90" s="203"/>
      <c r="AP90" s="203"/>
      <c r="AQ90" s="203"/>
      <c r="AR90" s="203"/>
      <c r="AS90" s="203"/>
    </row>
    <row r="91" spans="1:45" ht="15" customHeight="1" x14ac:dyDescent="0.25">
      <c r="A91" s="604"/>
      <c r="B91" s="589"/>
      <c r="C91" s="866"/>
      <c r="D91" s="902"/>
      <c r="E91" s="982"/>
      <c r="F91" s="604" t="s">
        <v>1947</v>
      </c>
      <c r="G91" s="626">
        <v>2</v>
      </c>
      <c r="H91" s="866"/>
      <c r="I91" s="866"/>
      <c r="J91" s="866"/>
      <c r="K91" s="866"/>
      <c r="L91" s="866"/>
      <c r="M91" s="866"/>
      <c r="N91" s="866"/>
      <c r="O91" s="866"/>
      <c r="P91" s="866"/>
      <c r="Q91" s="866"/>
      <c r="R91" s="866"/>
      <c r="S91" s="866"/>
      <c r="T91" s="866"/>
      <c r="U91" s="972"/>
      <c r="V91" s="972"/>
      <c r="W91" s="972"/>
      <c r="X91" s="972"/>
      <c r="Y91" s="972"/>
      <c r="Z91" s="972"/>
      <c r="AA91" s="972"/>
      <c r="AB91" s="972"/>
      <c r="AC91" s="972"/>
      <c r="AD91" s="972"/>
      <c r="AE91" s="866"/>
      <c r="AF91" s="866"/>
      <c r="AG91" s="866"/>
      <c r="AH91" s="866"/>
      <c r="AI91" s="866"/>
      <c r="AJ91" s="866"/>
      <c r="AK91" s="866"/>
      <c r="AL91" s="866"/>
      <c r="AM91" s="866"/>
      <c r="AN91" s="612"/>
      <c r="AO91" s="203"/>
      <c r="AP91" s="203"/>
      <c r="AQ91" s="203"/>
      <c r="AR91" s="203"/>
      <c r="AS91" s="203"/>
    </row>
    <row r="92" spans="1:45" ht="15" customHeight="1" x14ac:dyDescent="0.25">
      <c r="A92" s="604"/>
      <c r="B92" s="589"/>
      <c r="C92" s="866"/>
      <c r="D92" s="902"/>
      <c r="E92" s="982"/>
      <c r="F92" s="604" t="s">
        <v>1948</v>
      </c>
      <c r="G92" s="626">
        <v>1</v>
      </c>
      <c r="H92" s="866"/>
      <c r="I92" s="866"/>
      <c r="J92" s="866"/>
      <c r="K92" s="866"/>
      <c r="L92" s="866"/>
      <c r="M92" s="866"/>
      <c r="N92" s="866"/>
      <c r="O92" s="866"/>
      <c r="P92" s="866"/>
      <c r="Q92" s="866"/>
      <c r="R92" s="866"/>
      <c r="S92" s="866"/>
      <c r="T92" s="866"/>
      <c r="U92" s="972"/>
      <c r="V92" s="972"/>
      <c r="W92" s="972"/>
      <c r="X92" s="972"/>
      <c r="Y92" s="972"/>
      <c r="Z92" s="972"/>
      <c r="AA92" s="972"/>
      <c r="AB92" s="972"/>
      <c r="AC92" s="972"/>
      <c r="AD92" s="972"/>
      <c r="AE92" s="866"/>
      <c r="AF92" s="866"/>
      <c r="AG92" s="866"/>
      <c r="AH92" s="866"/>
      <c r="AI92" s="866"/>
      <c r="AJ92" s="866"/>
      <c r="AK92" s="866"/>
      <c r="AL92" s="866"/>
      <c r="AM92" s="866"/>
      <c r="AN92" s="612"/>
      <c r="AO92" s="203"/>
      <c r="AP92" s="203"/>
      <c r="AQ92" s="203"/>
      <c r="AR92" s="203"/>
      <c r="AS92" s="203"/>
    </row>
    <row r="93" spans="1:45" ht="15" customHeight="1" x14ac:dyDescent="0.25">
      <c r="A93" s="604"/>
      <c r="B93" s="589"/>
      <c r="C93" s="867"/>
      <c r="D93" s="882"/>
      <c r="E93" s="884"/>
      <c r="F93" s="622" t="s">
        <v>1896</v>
      </c>
      <c r="G93" s="623">
        <v>0</v>
      </c>
      <c r="H93" s="867"/>
      <c r="I93" s="867"/>
      <c r="J93" s="867"/>
      <c r="K93" s="867"/>
      <c r="L93" s="867"/>
      <c r="M93" s="867"/>
      <c r="N93" s="867"/>
      <c r="O93" s="867"/>
      <c r="P93" s="867"/>
      <c r="Q93" s="867"/>
      <c r="R93" s="867"/>
      <c r="S93" s="867"/>
      <c r="T93" s="867"/>
      <c r="U93" s="973"/>
      <c r="V93" s="973"/>
      <c r="W93" s="973"/>
      <c r="X93" s="973"/>
      <c r="Y93" s="973"/>
      <c r="Z93" s="973"/>
      <c r="AA93" s="973"/>
      <c r="AB93" s="973"/>
      <c r="AC93" s="973"/>
      <c r="AD93" s="973"/>
      <c r="AE93" s="867"/>
      <c r="AF93" s="867"/>
      <c r="AG93" s="867"/>
      <c r="AH93" s="867"/>
      <c r="AI93" s="867"/>
      <c r="AJ93" s="867"/>
      <c r="AK93" s="867"/>
      <c r="AL93" s="867"/>
      <c r="AM93" s="867"/>
      <c r="AN93" s="612"/>
      <c r="AO93" s="203"/>
      <c r="AP93" s="203"/>
      <c r="AQ93" s="203"/>
      <c r="AR93" s="203"/>
      <c r="AS93" s="203"/>
    </row>
    <row r="94" spans="1:45" ht="15" customHeight="1" x14ac:dyDescent="0.25">
      <c r="A94" s="604"/>
      <c r="B94" s="651"/>
      <c r="C94" s="1216" t="s">
        <v>1949</v>
      </c>
      <c r="D94" s="1213" t="s">
        <v>1950</v>
      </c>
      <c r="E94" s="881"/>
      <c r="F94" s="618"/>
      <c r="G94" s="619"/>
      <c r="H94" s="1206">
        <v>3</v>
      </c>
      <c r="I94" s="1206">
        <v>3</v>
      </c>
      <c r="J94" s="1206">
        <v>3</v>
      </c>
      <c r="K94" s="1206">
        <v>3</v>
      </c>
      <c r="L94" s="1206">
        <v>3</v>
      </c>
      <c r="M94" s="1206">
        <v>2</v>
      </c>
      <c r="N94" s="1206">
        <v>3</v>
      </c>
      <c r="O94" s="1206">
        <v>3</v>
      </c>
      <c r="P94" s="1206">
        <v>3</v>
      </c>
      <c r="Q94" s="1206">
        <v>3</v>
      </c>
      <c r="R94" s="1206">
        <v>3</v>
      </c>
      <c r="S94" s="1206">
        <v>3</v>
      </c>
      <c r="T94" s="1206">
        <v>3</v>
      </c>
      <c r="U94" s="1207">
        <v>2</v>
      </c>
      <c r="V94" s="1207">
        <v>2</v>
      </c>
      <c r="W94" s="1207">
        <v>2</v>
      </c>
      <c r="X94" s="1207">
        <v>3</v>
      </c>
      <c r="Y94" s="1207">
        <v>2</v>
      </c>
      <c r="Z94" s="1207">
        <v>2</v>
      </c>
      <c r="AA94" s="1207">
        <v>3</v>
      </c>
      <c r="AB94" s="1207">
        <v>2</v>
      </c>
      <c r="AC94" s="1207">
        <v>2</v>
      </c>
      <c r="AD94" s="1207">
        <v>2</v>
      </c>
      <c r="AE94" s="1206">
        <v>1</v>
      </c>
      <c r="AF94" s="1206">
        <v>1</v>
      </c>
      <c r="AG94" s="1206">
        <v>1</v>
      </c>
      <c r="AH94" s="1206">
        <v>1</v>
      </c>
      <c r="AI94" s="1206">
        <v>1</v>
      </c>
      <c r="AJ94" s="1206">
        <v>1</v>
      </c>
      <c r="AK94" s="1206">
        <v>1</v>
      </c>
      <c r="AL94" s="1206">
        <v>1</v>
      </c>
      <c r="AM94" s="1206">
        <v>1</v>
      </c>
      <c r="AN94" s="612"/>
      <c r="AO94" s="203"/>
      <c r="AP94" s="203"/>
      <c r="AQ94" s="203"/>
      <c r="AR94" s="203"/>
      <c r="AS94" s="203"/>
    </row>
    <row r="95" spans="1:45" ht="15" customHeight="1" x14ac:dyDescent="0.25">
      <c r="A95" s="604"/>
      <c r="B95" s="651"/>
      <c r="C95" s="902"/>
      <c r="D95" s="1248" t="s">
        <v>1951</v>
      </c>
      <c r="E95" s="864"/>
      <c r="F95" s="652" t="s">
        <v>1952</v>
      </c>
      <c r="G95" s="653">
        <v>3</v>
      </c>
      <c r="H95" s="866"/>
      <c r="I95" s="866"/>
      <c r="J95" s="866"/>
      <c r="K95" s="866"/>
      <c r="L95" s="866"/>
      <c r="M95" s="866"/>
      <c r="N95" s="866"/>
      <c r="O95" s="866"/>
      <c r="P95" s="866"/>
      <c r="Q95" s="866"/>
      <c r="R95" s="866"/>
      <c r="S95" s="866"/>
      <c r="T95" s="866"/>
      <c r="U95" s="972"/>
      <c r="V95" s="972"/>
      <c r="W95" s="972"/>
      <c r="X95" s="972"/>
      <c r="Y95" s="972"/>
      <c r="Z95" s="972"/>
      <c r="AA95" s="972"/>
      <c r="AB95" s="972"/>
      <c r="AC95" s="972"/>
      <c r="AD95" s="972"/>
      <c r="AE95" s="866"/>
      <c r="AF95" s="866"/>
      <c r="AG95" s="866"/>
      <c r="AH95" s="866"/>
      <c r="AI95" s="866"/>
      <c r="AJ95" s="866"/>
      <c r="AK95" s="866"/>
      <c r="AL95" s="866"/>
      <c r="AM95" s="866"/>
      <c r="AN95" s="612"/>
      <c r="AO95" s="203"/>
      <c r="AP95" s="203"/>
      <c r="AQ95" s="203"/>
      <c r="AR95" s="203"/>
      <c r="AS95" s="203"/>
    </row>
    <row r="96" spans="1:45" ht="15" customHeight="1" x14ac:dyDescent="0.25">
      <c r="A96" s="604"/>
      <c r="B96" s="651"/>
      <c r="C96" s="902"/>
      <c r="D96" s="1248" t="s">
        <v>1953</v>
      </c>
      <c r="E96" s="864"/>
      <c r="F96" s="652" t="s">
        <v>1954</v>
      </c>
      <c r="G96" s="653">
        <v>2</v>
      </c>
      <c r="H96" s="866"/>
      <c r="I96" s="866"/>
      <c r="J96" s="866"/>
      <c r="K96" s="866"/>
      <c r="L96" s="866"/>
      <c r="M96" s="866"/>
      <c r="N96" s="866"/>
      <c r="O96" s="866"/>
      <c r="P96" s="866"/>
      <c r="Q96" s="866"/>
      <c r="R96" s="866"/>
      <c r="S96" s="866"/>
      <c r="T96" s="866"/>
      <c r="U96" s="972"/>
      <c r="V96" s="972"/>
      <c r="W96" s="972"/>
      <c r="X96" s="972"/>
      <c r="Y96" s="972"/>
      <c r="Z96" s="972"/>
      <c r="AA96" s="972"/>
      <c r="AB96" s="972"/>
      <c r="AC96" s="972"/>
      <c r="AD96" s="972"/>
      <c r="AE96" s="866"/>
      <c r="AF96" s="866"/>
      <c r="AG96" s="866"/>
      <c r="AH96" s="866"/>
      <c r="AI96" s="866"/>
      <c r="AJ96" s="866"/>
      <c r="AK96" s="866"/>
      <c r="AL96" s="866"/>
      <c r="AM96" s="866"/>
      <c r="AN96" s="612"/>
      <c r="AO96" s="203"/>
      <c r="AP96" s="203"/>
      <c r="AQ96" s="203"/>
      <c r="AR96" s="203"/>
      <c r="AS96" s="203"/>
    </row>
    <row r="97" spans="1:45" ht="15" customHeight="1" x14ac:dyDescent="0.25">
      <c r="A97" s="604"/>
      <c r="B97" s="651"/>
      <c r="C97" s="902"/>
      <c r="D97" s="1248" t="s">
        <v>1955</v>
      </c>
      <c r="E97" s="864"/>
      <c r="F97" s="652" t="s">
        <v>1956</v>
      </c>
      <c r="G97" s="653">
        <v>1</v>
      </c>
      <c r="H97" s="866"/>
      <c r="I97" s="866"/>
      <c r="J97" s="866"/>
      <c r="K97" s="866"/>
      <c r="L97" s="866"/>
      <c r="M97" s="866"/>
      <c r="N97" s="866"/>
      <c r="O97" s="866"/>
      <c r="P97" s="866"/>
      <c r="Q97" s="866"/>
      <c r="R97" s="866"/>
      <c r="S97" s="866"/>
      <c r="T97" s="866"/>
      <c r="U97" s="972"/>
      <c r="V97" s="972"/>
      <c r="W97" s="972"/>
      <c r="X97" s="972"/>
      <c r="Y97" s="972"/>
      <c r="Z97" s="972"/>
      <c r="AA97" s="972"/>
      <c r="AB97" s="972"/>
      <c r="AC97" s="972"/>
      <c r="AD97" s="972"/>
      <c r="AE97" s="866"/>
      <c r="AF97" s="866"/>
      <c r="AG97" s="866"/>
      <c r="AH97" s="866"/>
      <c r="AI97" s="866"/>
      <c r="AJ97" s="866"/>
      <c r="AK97" s="866"/>
      <c r="AL97" s="866"/>
      <c r="AM97" s="866"/>
      <c r="AN97" s="612"/>
      <c r="AO97" s="203"/>
      <c r="AP97" s="203"/>
      <c r="AQ97" s="203"/>
      <c r="AR97" s="203"/>
      <c r="AS97" s="203"/>
    </row>
    <row r="98" spans="1:45" ht="15" customHeight="1" x14ac:dyDescent="0.25">
      <c r="A98" s="604"/>
      <c r="B98" s="651"/>
      <c r="C98" s="902"/>
      <c r="D98" s="1248" t="s">
        <v>1957</v>
      </c>
      <c r="E98" s="864"/>
      <c r="F98" s="652" t="s">
        <v>1896</v>
      </c>
      <c r="G98" s="653">
        <v>0</v>
      </c>
      <c r="H98" s="866"/>
      <c r="I98" s="866"/>
      <c r="J98" s="866"/>
      <c r="K98" s="866"/>
      <c r="L98" s="866"/>
      <c r="M98" s="866"/>
      <c r="N98" s="866"/>
      <c r="O98" s="866"/>
      <c r="P98" s="866"/>
      <c r="Q98" s="866"/>
      <c r="R98" s="866"/>
      <c r="S98" s="866"/>
      <c r="T98" s="866"/>
      <c r="U98" s="972"/>
      <c r="V98" s="972"/>
      <c r="W98" s="972"/>
      <c r="X98" s="972"/>
      <c r="Y98" s="972"/>
      <c r="Z98" s="972"/>
      <c r="AA98" s="972"/>
      <c r="AB98" s="972"/>
      <c r="AC98" s="972"/>
      <c r="AD98" s="972"/>
      <c r="AE98" s="866"/>
      <c r="AF98" s="866"/>
      <c r="AG98" s="866"/>
      <c r="AH98" s="866"/>
      <c r="AI98" s="866"/>
      <c r="AJ98" s="866"/>
      <c r="AK98" s="866"/>
      <c r="AL98" s="866"/>
      <c r="AM98" s="866"/>
      <c r="AN98" s="612"/>
      <c r="AO98" s="203"/>
      <c r="AP98" s="203"/>
      <c r="AQ98" s="203"/>
      <c r="AR98" s="203"/>
      <c r="AS98" s="203"/>
    </row>
    <row r="99" spans="1:45" ht="15" customHeight="1" x14ac:dyDescent="0.25">
      <c r="A99" s="604"/>
      <c r="B99" s="651"/>
      <c r="C99" s="902"/>
      <c r="D99" s="1249" t="s">
        <v>1958</v>
      </c>
      <c r="E99" s="883"/>
      <c r="F99" s="622"/>
      <c r="G99" s="623"/>
      <c r="H99" s="867"/>
      <c r="I99" s="867"/>
      <c r="J99" s="867"/>
      <c r="K99" s="867"/>
      <c r="L99" s="867"/>
      <c r="M99" s="867"/>
      <c r="N99" s="867"/>
      <c r="O99" s="867"/>
      <c r="P99" s="867"/>
      <c r="Q99" s="867"/>
      <c r="R99" s="867"/>
      <c r="S99" s="867"/>
      <c r="T99" s="867"/>
      <c r="U99" s="973"/>
      <c r="V99" s="973"/>
      <c r="W99" s="973"/>
      <c r="X99" s="973"/>
      <c r="Y99" s="973"/>
      <c r="Z99" s="973"/>
      <c r="AA99" s="973"/>
      <c r="AB99" s="973"/>
      <c r="AC99" s="973"/>
      <c r="AD99" s="973"/>
      <c r="AE99" s="867"/>
      <c r="AF99" s="867"/>
      <c r="AG99" s="867"/>
      <c r="AH99" s="867"/>
      <c r="AI99" s="867"/>
      <c r="AJ99" s="867"/>
      <c r="AK99" s="867"/>
      <c r="AL99" s="867"/>
      <c r="AM99" s="867"/>
      <c r="AN99" s="612"/>
      <c r="AO99" s="203"/>
      <c r="AP99" s="203"/>
      <c r="AQ99" s="203"/>
      <c r="AR99" s="203"/>
      <c r="AS99" s="203"/>
    </row>
    <row r="100" spans="1:45" ht="15" customHeight="1" x14ac:dyDescent="0.25">
      <c r="A100" s="604"/>
      <c r="B100" s="589"/>
      <c r="C100" s="1208" t="s">
        <v>1959</v>
      </c>
      <c r="D100" s="1210" t="s">
        <v>1960</v>
      </c>
      <c r="E100" s="876"/>
      <c r="F100" s="618" t="s">
        <v>1859</v>
      </c>
      <c r="G100" s="619">
        <v>2</v>
      </c>
      <c r="H100" s="1206">
        <v>2</v>
      </c>
      <c r="I100" s="1206">
        <v>2</v>
      </c>
      <c r="J100" s="1206">
        <v>2</v>
      </c>
      <c r="K100" s="1206">
        <v>2</v>
      </c>
      <c r="L100" s="1206">
        <v>2</v>
      </c>
      <c r="M100" s="1206">
        <v>2</v>
      </c>
      <c r="N100" s="1206">
        <v>2</v>
      </c>
      <c r="O100" s="1206">
        <v>2</v>
      </c>
      <c r="P100" s="1206">
        <v>2</v>
      </c>
      <c r="Q100" s="1206">
        <v>2</v>
      </c>
      <c r="R100" s="1206">
        <v>2</v>
      </c>
      <c r="S100" s="1206">
        <v>2</v>
      </c>
      <c r="T100" s="1206">
        <v>0</v>
      </c>
      <c r="U100" s="1207">
        <v>2</v>
      </c>
      <c r="V100" s="1207">
        <v>2</v>
      </c>
      <c r="W100" s="1207">
        <v>2</v>
      </c>
      <c r="X100" s="1207">
        <v>2</v>
      </c>
      <c r="Y100" s="1207">
        <v>2</v>
      </c>
      <c r="Z100" s="1207">
        <v>2</v>
      </c>
      <c r="AA100" s="1207">
        <v>2</v>
      </c>
      <c r="AB100" s="1207">
        <v>2</v>
      </c>
      <c r="AC100" s="1207">
        <v>2</v>
      </c>
      <c r="AD100" s="1207">
        <v>2</v>
      </c>
      <c r="AE100" s="1206">
        <v>2</v>
      </c>
      <c r="AF100" s="1206">
        <v>2</v>
      </c>
      <c r="AG100" s="1206">
        <v>2</v>
      </c>
      <c r="AH100" s="1206">
        <v>2</v>
      </c>
      <c r="AI100" s="1206">
        <v>2</v>
      </c>
      <c r="AJ100" s="1206">
        <v>2</v>
      </c>
      <c r="AK100" s="1206">
        <v>2</v>
      </c>
      <c r="AL100" s="1206">
        <v>2</v>
      </c>
      <c r="AM100" s="1206">
        <v>2</v>
      </c>
      <c r="AN100" s="612"/>
      <c r="AO100" s="203"/>
      <c r="AP100" s="203"/>
      <c r="AQ100" s="203"/>
      <c r="AR100" s="203"/>
      <c r="AS100" s="203"/>
    </row>
    <row r="101" spans="1:45" ht="15" customHeight="1" x14ac:dyDescent="0.25">
      <c r="A101" s="604"/>
      <c r="B101" s="589"/>
      <c r="C101" s="867"/>
      <c r="D101" s="882"/>
      <c r="E101" s="884"/>
      <c r="F101" s="622" t="s">
        <v>1860</v>
      </c>
      <c r="G101" s="623">
        <v>0</v>
      </c>
      <c r="H101" s="867"/>
      <c r="I101" s="867"/>
      <c r="J101" s="867"/>
      <c r="K101" s="867"/>
      <c r="L101" s="867"/>
      <c r="M101" s="867"/>
      <c r="N101" s="867"/>
      <c r="O101" s="867"/>
      <c r="P101" s="867"/>
      <c r="Q101" s="867"/>
      <c r="R101" s="867"/>
      <c r="S101" s="867"/>
      <c r="T101" s="867"/>
      <c r="U101" s="973"/>
      <c r="V101" s="973"/>
      <c r="W101" s="973"/>
      <c r="X101" s="973"/>
      <c r="Y101" s="973"/>
      <c r="Z101" s="973"/>
      <c r="AA101" s="973"/>
      <c r="AB101" s="973"/>
      <c r="AC101" s="973"/>
      <c r="AD101" s="973"/>
      <c r="AE101" s="867"/>
      <c r="AF101" s="867"/>
      <c r="AG101" s="867"/>
      <c r="AH101" s="867"/>
      <c r="AI101" s="867"/>
      <c r="AJ101" s="867"/>
      <c r="AK101" s="867"/>
      <c r="AL101" s="867"/>
      <c r="AM101" s="867"/>
      <c r="AN101" s="612"/>
      <c r="AO101" s="203"/>
      <c r="AP101" s="203"/>
      <c r="AQ101" s="203"/>
      <c r="AR101" s="203"/>
      <c r="AS101" s="203"/>
    </row>
    <row r="102" spans="1:45" ht="15" customHeight="1" x14ac:dyDescent="0.25">
      <c r="A102" s="604"/>
      <c r="B102" s="589"/>
      <c r="C102" s="1208" t="s">
        <v>1961</v>
      </c>
      <c r="D102" s="1210" t="s">
        <v>1962</v>
      </c>
      <c r="E102" s="876"/>
      <c r="F102" s="618" t="s">
        <v>1859</v>
      </c>
      <c r="G102" s="619">
        <v>2</v>
      </c>
      <c r="H102" s="1206">
        <v>2</v>
      </c>
      <c r="I102" s="1206">
        <v>2</v>
      </c>
      <c r="J102" s="1206">
        <v>2</v>
      </c>
      <c r="K102" s="1206">
        <v>2</v>
      </c>
      <c r="L102" s="1206">
        <v>2</v>
      </c>
      <c r="M102" s="1206">
        <v>2</v>
      </c>
      <c r="N102" s="1206">
        <v>2</v>
      </c>
      <c r="O102" s="1206">
        <v>2</v>
      </c>
      <c r="P102" s="1206">
        <v>2</v>
      </c>
      <c r="Q102" s="1206">
        <v>2</v>
      </c>
      <c r="R102" s="1206">
        <v>2</v>
      </c>
      <c r="S102" s="1206">
        <v>2</v>
      </c>
      <c r="T102" s="1206">
        <v>0</v>
      </c>
      <c r="U102" s="1207">
        <v>2</v>
      </c>
      <c r="V102" s="1207">
        <v>2</v>
      </c>
      <c r="W102" s="1207">
        <v>2</v>
      </c>
      <c r="X102" s="1207">
        <v>2</v>
      </c>
      <c r="Y102" s="1207">
        <v>2</v>
      </c>
      <c r="Z102" s="1207">
        <v>2</v>
      </c>
      <c r="AA102" s="1207">
        <v>2</v>
      </c>
      <c r="AB102" s="1207">
        <v>2</v>
      </c>
      <c r="AC102" s="1207">
        <v>2</v>
      </c>
      <c r="AD102" s="1207">
        <v>2</v>
      </c>
      <c r="AE102" s="1206">
        <v>2</v>
      </c>
      <c r="AF102" s="1206">
        <v>2</v>
      </c>
      <c r="AG102" s="1206">
        <v>2</v>
      </c>
      <c r="AH102" s="1206">
        <v>2</v>
      </c>
      <c r="AI102" s="1206">
        <v>2</v>
      </c>
      <c r="AJ102" s="1206">
        <v>2</v>
      </c>
      <c r="AK102" s="1206">
        <v>2</v>
      </c>
      <c r="AL102" s="1206">
        <v>2</v>
      </c>
      <c r="AM102" s="1206">
        <v>2</v>
      </c>
      <c r="AN102" s="612"/>
      <c r="AO102" s="203"/>
      <c r="AP102" s="203"/>
      <c r="AQ102" s="203"/>
      <c r="AR102" s="203"/>
      <c r="AS102" s="203"/>
    </row>
    <row r="103" spans="1:45" ht="15" customHeight="1" x14ac:dyDescent="0.25">
      <c r="A103" s="604"/>
      <c r="B103" s="589"/>
      <c r="C103" s="866"/>
      <c r="D103" s="882"/>
      <c r="E103" s="884"/>
      <c r="F103" s="604" t="s">
        <v>1860</v>
      </c>
      <c r="G103" s="626">
        <v>0</v>
      </c>
      <c r="H103" s="867"/>
      <c r="I103" s="867"/>
      <c r="J103" s="867"/>
      <c r="K103" s="867"/>
      <c r="L103" s="867"/>
      <c r="M103" s="867"/>
      <c r="N103" s="867"/>
      <c r="O103" s="867"/>
      <c r="P103" s="867"/>
      <c r="Q103" s="867"/>
      <c r="R103" s="867"/>
      <c r="S103" s="867"/>
      <c r="T103" s="867"/>
      <c r="U103" s="973"/>
      <c r="V103" s="973"/>
      <c r="W103" s="973"/>
      <c r="X103" s="973"/>
      <c r="Y103" s="973"/>
      <c r="Z103" s="973"/>
      <c r="AA103" s="973"/>
      <c r="AB103" s="973"/>
      <c r="AC103" s="973"/>
      <c r="AD103" s="973"/>
      <c r="AE103" s="867"/>
      <c r="AF103" s="867"/>
      <c r="AG103" s="867"/>
      <c r="AH103" s="867"/>
      <c r="AI103" s="867"/>
      <c r="AJ103" s="867"/>
      <c r="AK103" s="867"/>
      <c r="AL103" s="867"/>
      <c r="AM103" s="867"/>
      <c r="AN103" s="612"/>
      <c r="AO103" s="203"/>
      <c r="AP103" s="203"/>
      <c r="AQ103" s="203"/>
      <c r="AR103" s="203"/>
      <c r="AS103" s="203"/>
    </row>
    <row r="104" spans="1:45" ht="15" customHeight="1" x14ac:dyDescent="0.25">
      <c r="A104" s="604"/>
      <c r="B104" s="589"/>
      <c r="C104" s="1208" t="s">
        <v>1963</v>
      </c>
      <c r="D104" s="1210" t="s">
        <v>1964</v>
      </c>
      <c r="E104" s="876"/>
      <c r="F104" s="618" t="s">
        <v>1859</v>
      </c>
      <c r="G104" s="619">
        <v>2</v>
      </c>
      <c r="H104" s="1206">
        <v>2</v>
      </c>
      <c r="I104" s="1206">
        <v>2</v>
      </c>
      <c r="J104" s="1206">
        <v>2</v>
      </c>
      <c r="K104" s="1206">
        <v>2</v>
      </c>
      <c r="L104" s="1206">
        <v>2</v>
      </c>
      <c r="M104" s="1206">
        <v>2</v>
      </c>
      <c r="N104" s="1206">
        <v>2</v>
      </c>
      <c r="O104" s="1206">
        <v>2</v>
      </c>
      <c r="P104" s="1206">
        <v>2</v>
      </c>
      <c r="Q104" s="1206">
        <v>2</v>
      </c>
      <c r="R104" s="1206">
        <v>2</v>
      </c>
      <c r="S104" s="1206">
        <v>2</v>
      </c>
      <c r="T104" s="1206">
        <v>2</v>
      </c>
      <c r="U104" s="1207">
        <v>2</v>
      </c>
      <c r="V104" s="1207">
        <v>2</v>
      </c>
      <c r="W104" s="1207">
        <v>2</v>
      </c>
      <c r="X104" s="1207">
        <v>2</v>
      </c>
      <c r="Y104" s="1207">
        <v>2</v>
      </c>
      <c r="Z104" s="1207">
        <v>2</v>
      </c>
      <c r="AA104" s="1207">
        <v>2</v>
      </c>
      <c r="AB104" s="1207">
        <v>2</v>
      </c>
      <c r="AC104" s="1207">
        <v>2</v>
      </c>
      <c r="AD104" s="1207">
        <v>2</v>
      </c>
      <c r="AE104" s="1206">
        <v>2</v>
      </c>
      <c r="AF104" s="1206">
        <v>2</v>
      </c>
      <c r="AG104" s="1206">
        <v>2</v>
      </c>
      <c r="AH104" s="1206">
        <v>2</v>
      </c>
      <c r="AI104" s="1206">
        <v>2</v>
      </c>
      <c r="AJ104" s="1206">
        <v>2</v>
      </c>
      <c r="AK104" s="1206">
        <v>2</v>
      </c>
      <c r="AL104" s="1206">
        <v>2</v>
      </c>
      <c r="AM104" s="1206">
        <v>2</v>
      </c>
      <c r="AN104" s="612"/>
      <c r="AO104" s="203"/>
      <c r="AP104" s="203"/>
      <c r="AQ104" s="203"/>
      <c r="AR104" s="203"/>
      <c r="AS104" s="203"/>
    </row>
    <row r="105" spans="1:45" ht="15" customHeight="1" x14ac:dyDescent="0.25">
      <c r="A105" s="604"/>
      <c r="B105" s="589"/>
      <c r="C105" s="866"/>
      <c r="D105" s="902"/>
      <c r="E105" s="982"/>
      <c r="F105" s="604" t="s">
        <v>1860</v>
      </c>
      <c r="G105" s="626">
        <v>0</v>
      </c>
      <c r="H105" s="895"/>
      <c r="I105" s="895"/>
      <c r="J105" s="895"/>
      <c r="K105" s="895"/>
      <c r="L105" s="895"/>
      <c r="M105" s="895"/>
      <c r="N105" s="895"/>
      <c r="O105" s="895"/>
      <c r="P105" s="895"/>
      <c r="Q105" s="895"/>
      <c r="R105" s="895"/>
      <c r="S105" s="895"/>
      <c r="T105" s="895"/>
      <c r="U105" s="972"/>
      <c r="V105" s="972"/>
      <c r="W105" s="972"/>
      <c r="X105" s="972"/>
      <c r="Y105" s="972"/>
      <c r="Z105" s="972"/>
      <c r="AA105" s="972"/>
      <c r="AB105" s="972"/>
      <c r="AC105" s="972"/>
      <c r="AD105" s="972"/>
      <c r="AE105" s="895"/>
      <c r="AF105" s="895"/>
      <c r="AG105" s="895"/>
      <c r="AH105" s="895"/>
      <c r="AI105" s="895"/>
      <c r="AJ105" s="895"/>
      <c r="AK105" s="895"/>
      <c r="AL105" s="895"/>
      <c r="AM105" s="895"/>
      <c r="AN105" s="639"/>
      <c r="AO105" s="203"/>
      <c r="AP105" s="203"/>
      <c r="AQ105" s="203"/>
      <c r="AR105" s="203"/>
      <c r="AS105" s="203"/>
    </row>
    <row r="106" spans="1:45" ht="19.5" customHeight="1" x14ac:dyDescent="0.25">
      <c r="A106" s="654" t="s">
        <v>1230</v>
      </c>
      <c r="B106" s="605"/>
      <c r="C106" s="599" t="s">
        <v>1143</v>
      </c>
      <c r="D106" s="600"/>
      <c r="E106" s="600"/>
      <c r="F106" s="600"/>
      <c r="G106" s="600"/>
      <c r="H106" s="600"/>
      <c r="I106" s="600"/>
      <c r="J106" s="600"/>
      <c r="K106" s="600"/>
      <c r="L106" s="600"/>
      <c r="M106" s="600"/>
      <c r="N106" s="600"/>
      <c r="O106" s="600"/>
      <c r="P106" s="600"/>
      <c r="Q106" s="600"/>
      <c r="R106" s="600"/>
      <c r="S106" s="600"/>
      <c r="T106" s="600"/>
      <c r="U106" s="848"/>
      <c r="V106" s="848"/>
      <c r="W106" s="848"/>
      <c r="X106" s="848"/>
      <c r="Y106" s="848"/>
      <c r="Z106" s="848"/>
      <c r="AA106" s="848"/>
      <c r="AB106" s="848"/>
      <c r="AC106" s="848"/>
      <c r="AD106" s="848"/>
      <c r="AE106" s="600"/>
      <c r="AF106" s="600"/>
      <c r="AG106" s="600"/>
      <c r="AH106" s="600"/>
      <c r="AI106" s="600"/>
      <c r="AJ106" s="600"/>
      <c r="AK106" s="600"/>
      <c r="AL106" s="600"/>
      <c r="AM106" s="600"/>
      <c r="AN106" s="655"/>
      <c r="AO106" s="203"/>
      <c r="AP106" s="203"/>
      <c r="AQ106" s="203"/>
      <c r="AR106" s="203"/>
      <c r="AS106" s="203"/>
    </row>
    <row r="107" spans="1:45" ht="15" customHeight="1" x14ac:dyDescent="0.25">
      <c r="A107" s="604"/>
      <c r="B107" s="589"/>
      <c r="C107" s="1216" t="s">
        <v>1865</v>
      </c>
      <c r="D107" s="1210" t="s">
        <v>1965</v>
      </c>
      <c r="E107" s="876"/>
      <c r="F107" s="625" t="s">
        <v>1966</v>
      </c>
      <c r="G107" s="619">
        <v>4</v>
      </c>
      <c r="H107" s="1206">
        <v>4</v>
      </c>
      <c r="I107" s="1206">
        <v>3</v>
      </c>
      <c r="J107" s="1206">
        <v>3</v>
      </c>
      <c r="K107" s="1206">
        <v>3</v>
      </c>
      <c r="L107" s="1206">
        <v>4</v>
      </c>
      <c r="M107" s="1206">
        <v>3</v>
      </c>
      <c r="N107" s="1206">
        <v>3</v>
      </c>
      <c r="O107" s="1206">
        <v>4</v>
      </c>
      <c r="P107" s="1206">
        <v>3</v>
      </c>
      <c r="Q107" s="1206">
        <v>4</v>
      </c>
      <c r="R107" s="1206">
        <v>3</v>
      </c>
      <c r="S107" s="1206">
        <v>4</v>
      </c>
      <c r="T107" s="1206">
        <v>4</v>
      </c>
      <c r="U107" s="1207">
        <v>2</v>
      </c>
      <c r="V107" s="1207">
        <v>1</v>
      </c>
      <c r="W107" s="1207">
        <v>3</v>
      </c>
      <c r="X107" s="1207">
        <v>2</v>
      </c>
      <c r="Y107" s="1207">
        <v>2</v>
      </c>
      <c r="Z107" s="1207">
        <v>3</v>
      </c>
      <c r="AA107" s="1207">
        <v>1</v>
      </c>
      <c r="AB107" s="1207">
        <v>2</v>
      </c>
      <c r="AC107" s="1207">
        <v>2</v>
      </c>
      <c r="AD107" s="1207">
        <v>2</v>
      </c>
      <c r="AE107" s="1206">
        <v>1</v>
      </c>
      <c r="AF107" s="1206">
        <v>1</v>
      </c>
      <c r="AG107" s="1206">
        <v>2</v>
      </c>
      <c r="AH107" s="1206">
        <v>1</v>
      </c>
      <c r="AI107" s="1206">
        <v>2</v>
      </c>
      <c r="AJ107" s="1206">
        <v>1</v>
      </c>
      <c r="AK107" s="1206">
        <v>2</v>
      </c>
      <c r="AL107" s="1206">
        <v>1</v>
      </c>
      <c r="AM107" s="1206">
        <v>2</v>
      </c>
      <c r="AN107" s="646"/>
      <c r="AO107" s="203"/>
      <c r="AP107" s="203"/>
      <c r="AQ107" s="203"/>
      <c r="AR107" s="203"/>
      <c r="AS107" s="203"/>
    </row>
    <row r="108" spans="1:45" ht="15" customHeight="1" x14ac:dyDescent="0.25">
      <c r="A108" s="604"/>
      <c r="B108" s="589"/>
      <c r="C108" s="902"/>
      <c r="D108" s="902"/>
      <c r="E108" s="982"/>
      <c r="F108" s="629" t="s">
        <v>1967</v>
      </c>
      <c r="G108" s="626">
        <v>3</v>
      </c>
      <c r="H108" s="866"/>
      <c r="I108" s="866"/>
      <c r="J108" s="866"/>
      <c r="K108" s="866"/>
      <c r="L108" s="866"/>
      <c r="M108" s="866"/>
      <c r="N108" s="866"/>
      <c r="O108" s="866"/>
      <c r="P108" s="866"/>
      <c r="Q108" s="866"/>
      <c r="R108" s="866"/>
      <c r="S108" s="866"/>
      <c r="T108" s="866"/>
      <c r="U108" s="972"/>
      <c r="V108" s="972"/>
      <c r="W108" s="972"/>
      <c r="X108" s="972"/>
      <c r="Y108" s="972"/>
      <c r="Z108" s="972"/>
      <c r="AA108" s="972"/>
      <c r="AB108" s="972"/>
      <c r="AC108" s="972"/>
      <c r="AD108" s="972"/>
      <c r="AE108" s="866"/>
      <c r="AF108" s="866"/>
      <c r="AG108" s="866"/>
      <c r="AH108" s="866"/>
      <c r="AI108" s="866"/>
      <c r="AJ108" s="866"/>
      <c r="AK108" s="866"/>
      <c r="AL108" s="866"/>
      <c r="AM108" s="866"/>
      <c r="AN108" s="612"/>
      <c r="AO108" s="203"/>
      <c r="AP108" s="203"/>
      <c r="AQ108" s="203"/>
      <c r="AR108" s="203"/>
      <c r="AS108" s="203"/>
    </row>
    <row r="109" spans="1:45" ht="15" customHeight="1" x14ac:dyDescent="0.25">
      <c r="A109" s="604"/>
      <c r="B109" s="589"/>
      <c r="C109" s="902"/>
      <c r="D109" s="902"/>
      <c r="E109" s="982"/>
      <c r="F109" s="629" t="s">
        <v>1968</v>
      </c>
      <c r="G109" s="626">
        <v>2</v>
      </c>
      <c r="H109" s="866"/>
      <c r="I109" s="866"/>
      <c r="J109" s="866"/>
      <c r="K109" s="866"/>
      <c r="L109" s="866"/>
      <c r="M109" s="866"/>
      <c r="N109" s="866"/>
      <c r="O109" s="866"/>
      <c r="P109" s="866"/>
      <c r="Q109" s="866"/>
      <c r="R109" s="866"/>
      <c r="S109" s="866"/>
      <c r="T109" s="866"/>
      <c r="U109" s="972"/>
      <c r="V109" s="972"/>
      <c r="W109" s="972"/>
      <c r="X109" s="972"/>
      <c r="Y109" s="972"/>
      <c r="Z109" s="972"/>
      <c r="AA109" s="972"/>
      <c r="AB109" s="972"/>
      <c r="AC109" s="972"/>
      <c r="AD109" s="972"/>
      <c r="AE109" s="866"/>
      <c r="AF109" s="866"/>
      <c r="AG109" s="866"/>
      <c r="AH109" s="866"/>
      <c r="AI109" s="866"/>
      <c r="AJ109" s="866"/>
      <c r="AK109" s="866"/>
      <c r="AL109" s="866"/>
      <c r="AM109" s="866"/>
      <c r="AN109" s="612"/>
      <c r="AO109" s="203"/>
      <c r="AP109" s="203"/>
      <c r="AQ109" s="203"/>
      <c r="AR109" s="203"/>
      <c r="AS109" s="203"/>
    </row>
    <row r="110" spans="1:45" ht="15" customHeight="1" x14ac:dyDescent="0.25">
      <c r="A110" s="604"/>
      <c r="B110" s="589"/>
      <c r="C110" s="902"/>
      <c r="D110" s="902"/>
      <c r="E110" s="982"/>
      <c r="F110" s="629" t="s">
        <v>1969</v>
      </c>
      <c r="G110" s="626">
        <v>1</v>
      </c>
      <c r="H110" s="866"/>
      <c r="I110" s="866"/>
      <c r="J110" s="866"/>
      <c r="K110" s="866"/>
      <c r="L110" s="866"/>
      <c r="M110" s="866"/>
      <c r="N110" s="866"/>
      <c r="O110" s="866"/>
      <c r="P110" s="866"/>
      <c r="Q110" s="866"/>
      <c r="R110" s="866"/>
      <c r="S110" s="866"/>
      <c r="T110" s="866"/>
      <c r="U110" s="972"/>
      <c r="V110" s="972"/>
      <c r="W110" s="972"/>
      <c r="X110" s="972"/>
      <c r="Y110" s="972"/>
      <c r="Z110" s="972"/>
      <c r="AA110" s="972"/>
      <c r="AB110" s="972"/>
      <c r="AC110" s="972"/>
      <c r="AD110" s="972"/>
      <c r="AE110" s="866"/>
      <c r="AF110" s="866"/>
      <c r="AG110" s="866"/>
      <c r="AH110" s="866"/>
      <c r="AI110" s="866"/>
      <c r="AJ110" s="866"/>
      <c r="AK110" s="866"/>
      <c r="AL110" s="866"/>
      <c r="AM110" s="866"/>
      <c r="AN110" s="612"/>
      <c r="AO110" s="203"/>
      <c r="AP110" s="203"/>
      <c r="AQ110" s="203"/>
      <c r="AR110" s="203"/>
      <c r="AS110" s="203"/>
    </row>
    <row r="111" spans="1:45" ht="15" customHeight="1" x14ac:dyDescent="0.25">
      <c r="A111" s="604"/>
      <c r="B111" s="589"/>
      <c r="C111" s="882"/>
      <c r="D111" s="882"/>
      <c r="E111" s="884"/>
      <c r="F111" s="621" t="s">
        <v>1816</v>
      </c>
      <c r="G111" s="623">
        <v>0</v>
      </c>
      <c r="H111" s="867"/>
      <c r="I111" s="867"/>
      <c r="J111" s="867"/>
      <c r="K111" s="867"/>
      <c r="L111" s="867"/>
      <c r="M111" s="867"/>
      <c r="N111" s="867"/>
      <c r="O111" s="867"/>
      <c r="P111" s="867"/>
      <c r="Q111" s="867"/>
      <c r="R111" s="867"/>
      <c r="S111" s="867"/>
      <c r="T111" s="867"/>
      <c r="U111" s="973"/>
      <c r="V111" s="973"/>
      <c r="W111" s="973"/>
      <c r="X111" s="973"/>
      <c r="Y111" s="973"/>
      <c r="Z111" s="973"/>
      <c r="AA111" s="973"/>
      <c r="AB111" s="973"/>
      <c r="AC111" s="973"/>
      <c r="AD111" s="973"/>
      <c r="AE111" s="867"/>
      <c r="AF111" s="867"/>
      <c r="AG111" s="867"/>
      <c r="AH111" s="867"/>
      <c r="AI111" s="867"/>
      <c r="AJ111" s="867"/>
      <c r="AK111" s="867"/>
      <c r="AL111" s="867"/>
      <c r="AM111" s="867"/>
      <c r="AN111" s="612"/>
      <c r="AO111" s="203"/>
      <c r="AP111" s="203"/>
      <c r="AQ111" s="203"/>
      <c r="AR111" s="203"/>
      <c r="AS111" s="203"/>
    </row>
    <row r="112" spans="1:45" ht="15" customHeight="1" x14ac:dyDescent="0.25">
      <c r="A112" s="604"/>
      <c r="B112" s="589"/>
      <c r="C112" s="1208" t="s">
        <v>1970</v>
      </c>
      <c r="D112" s="1213" t="s">
        <v>1971</v>
      </c>
      <c r="E112" s="881"/>
      <c r="F112" s="624" t="s">
        <v>1966</v>
      </c>
      <c r="G112" s="619">
        <v>4</v>
      </c>
      <c r="H112" s="1206">
        <v>4</v>
      </c>
      <c r="I112" s="1206">
        <v>3</v>
      </c>
      <c r="J112" s="1206">
        <v>3</v>
      </c>
      <c r="K112" s="1206">
        <v>3</v>
      </c>
      <c r="L112" s="1206">
        <v>4</v>
      </c>
      <c r="M112" s="1206">
        <v>3</v>
      </c>
      <c r="N112" s="1206">
        <v>3</v>
      </c>
      <c r="O112" s="1206">
        <v>4</v>
      </c>
      <c r="P112" s="1206">
        <v>3</v>
      </c>
      <c r="Q112" s="1206">
        <v>4</v>
      </c>
      <c r="R112" s="1206">
        <v>3</v>
      </c>
      <c r="S112" s="1206">
        <v>4</v>
      </c>
      <c r="T112" s="1206">
        <v>4</v>
      </c>
      <c r="U112" s="1207">
        <v>0</v>
      </c>
      <c r="V112" s="1207">
        <v>1</v>
      </c>
      <c r="W112" s="1207">
        <v>3</v>
      </c>
      <c r="X112" s="1207">
        <v>2</v>
      </c>
      <c r="Y112" s="1207">
        <v>1</v>
      </c>
      <c r="Z112" s="1207">
        <v>3</v>
      </c>
      <c r="AA112" s="1207">
        <v>1</v>
      </c>
      <c r="AB112" s="1207">
        <v>2</v>
      </c>
      <c r="AC112" s="1207">
        <v>1</v>
      </c>
      <c r="AD112" s="1207">
        <v>2</v>
      </c>
      <c r="AE112" s="1206">
        <v>1</v>
      </c>
      <c r="AF112" s="1206">
        <v>1</v>
      </c>
      <c r="AG112" s="1206">
        <v>2</v>
      </c>
      <c r="AH112" s="1206">
        <v>1</v>
      </c>
      <c r="AI112" s="1206">
        <v>2</v>
      </c>
      <c r="AJ112" s="1206">
        <v>1</v>
      </c>
      <c r="AK112" s="1206">
        <v>2</v>
      </c>
      <c r="AL112" s="1206">
        <v>1</v>
      </c>
      <c r="AM112" s="1206">
        <v>2</v>
      </c>
      <c r="AN112" s="612"/>
      <c r="AO112" s="203"/>
      <c r="AP112" s="203"/>
      <c r="AQ112" s="203"/>
      <c r="AR112" s="203"/>
      <c r="AS112" s="203"/>
    </row>
    <row r="113" spans="1:45" ht="15" customHeight="1" x14ac:dyDescent="0.25">
      <c r="A113" s="604"/>
      <c r="B113" s="589"/>
      <c r="C113" s="866"/>
      <c r="D113" s="1217" t="s">
        <v>1972</v>
      </c>
      <c r="E113" s="864"/>
      <c r="F113" s="617" t="s">
        <v>1967</v>
      </c>
      <c r="G113" s="626">
        <v>3</v>
      </c>
      <c r="H113" s="866"/>
      <c r="I113" s="866"/>
      <c r="J113" s="866"/>
      <c r="K113" s="866"/>
      <c r="L113" s="866"/>
      <c r="M113" s="866"/>
      <c r="N113" s="866"/>
      <c r="O113" s="866"/>
      <c r="P113" s="866"/>
      <c r="Q113" s="866"/>
      <c r="R113" s="866"/>
      <c r="S113" s="866"/>
      <c r="T113" s="866"/>
      <c r="U113" s="972"/>
      <c r="V113" s="972"/>
      <c r="W113" s="972"/>
      <c r="X113" s="972"/>
      <c r="Y113" s="972"/>
      <c r="Z113" s="972"/>
      <c r="AA113" s="972"/>
      <c r="AB113" s="972"/>
      <c r="AC113" s="972"/>
      <c r="AD113" s="972"/>
      <c r="AE113" s="866"/>
      <c r="AF113" s="866"/>
      <c r="AG113" s="866"/>
      <c r="AH113" s="866"/>
      <c r="AI113" s="866"/>
      <c r="AJ113" s="866"/>
      <c r="AK113" s="866"/>
      <c r="AL113" s="866"/>
      <c r="AM113" s="866"/>
      <c r="AN113" s="612"/>
      <c r="AO113" s="203"/>
      <c r="AP113" s="203"/>
      <c r="AQ113" s="203"/>
      <c r="AR113" s="203"/>
      <c r="AS113" s="203"/>
    </row>
    <row r="114" spans="1:45" ht="15" customHeight="1" x14ac:dyDescent="0.25">
      <c r="A114" s="604"/>
      <c r="B114" s="589"/>
      <c r="C114" s="866"/>
      <c r="D114" s="1212"/>
      <c r="E114" s="864"/>
      <c r="F114" s="617" t="s">
        <v>1968</v>
      </c>
      <c r="G114" s="626">
        <v>2</v>
      </c>
      <c r="H114" s="866"/>
      <c r="I114" s="866"/>
      <c r="J114" s="866"/>
      <c r="K114" s="866"/>
      <c r="L114" s="866"/>
      <c r="M114" s="866"/>
      <c r="N114" s="866"/>
      <c r="O114" s="866"/>
      <c r="P114" s="866"/>
      <c r="Q114" s="866"/>
      <c r="R114" s="866"/>
      <c r="S114" s="866"/>
      <c r="T114" s="866"/>
      <c r="U114" s="972"/>
      <c r="V114" s="972"/>
      <c r="W114" s="972"/>
      <c r="X114" s="972"/>
      <c r="Y114" s="972"/>
      <c r="Z114" s="972"/>
      <c r="AA114" s="972"/>
      <c r="AB114" s="972"/>
      <c r="AC114" s="972"/>
      <c r="AD114" s="972"/>
      <c r="AE114" s="866"/>
      <c r="AF114" s="866"/>
      <c r="AG114" s="866"/>
      <c r="AH114" s="866"/>
      <c r="AI114" s="866"/>
      <c r="AJ114" s="866"/>
      <c r="AK114" s="866"/>
      <c r="AL114" s="866"/>
      <c r="AM114" s="866"/>
      <c r="AN114" s="612"/>
      <c r="AO114" s="203"/>
      <c r="AP114" s="203"/>
      <c r="AQ114" s="203"/>
      <c r="AR114" s="203"/>
      <c r="AS114" s="203"/>
    </row>
    <row r="115" spans="1:45" ht="15" customHeight="1" x14ac:dyDescent="0.25">
      <c r="A115" s="604"/>
      <c r="B115" s="589"/>
      <c r="C115" s="866"/>
      <c r="D115" s="1212"/>
      <c r="E115" s="864"/>
      <c r="F115" s="617" t="s">
        <v>1973</v>
      </c>
      <c r="G115" s="626">
        <v>1</v>
      </c>
      <c r="H115" s="866"/>
      <c r="I115" s="866"/>
      <c r="J115" s="866"/>
      <c r="K115" s="866"/>
      <c r="L115" s="866"/>
      <c r="M115" s="866"/>
      <c r="N115" s="866"/>
      <c r="O115" s="866"/>
      <c r="P115" s="866"/>
      <c r="Q115" s="866"/>
      <c r="R115" s="866"/>
      <c r="S115" s="866"/>
      <c r="T115" s="866"/>
      <c r="U115" s="972"/>
      <c r="V115" s="972"/>
      <c r="W115" s="972"/>
      <c r="X115" s="972"/>
      <c r="Y115" s="972"/>
      <c r="Z115" s="972"/>
      <c r="AA115" s="972"/>
      <c r="AB115" s="972"/>
      <c r="AC115" s="972"/>
      <c r="AD115" s="972"/>
      <c r="AE115" s="866"/>
      <c r="AF115" s="866"/>
      <c r="AG115" s="866"/>
      <c r="AH115" s="866"/>
      <c r="AI115" s="866"/>
      <c r="AJ115" s="866"/>
      <c r="AK115" s="866"/>
      <c r="AL115" s="866"/>
      <c r="AM115" s="866"/>
      <c r="AN115" s="612"/>
      <c r="AO115" s="203"/>
      <c r="AP115" s="203"/>
      <c r="AQ115" s="203"/>
      <c r="AR115" s="203"/>
      <c r="AS115" s="203"/>
    </row>
    <row r="116" spans="1:45" ht="15" customHeight="1" x14ac:dyDescent="0.25">
      <c r="A116" s="604"/>
      <c r="B116" s="589"/>
      <c r="C116" s="867"/>
      <c r="D116" s="1211"/>
      <c r="E116" s="883"/>
      <c r="F116" s="620" t="s">
        <v>1816</v>
      </c>
      <c r="G116" s="623">
        <v>0</v>
      </c>
      <c r="H116" s="867"/>
      <c r="I116" s="867"/>
      <c r="J116" s="867"/>
      <c r="K116" s="867"/>
      <c r="L116" s="867"/>
      <c r="M116" s="867"/>
      <c r="N116" s="867"/>
      <c r="O116" s="867"/>
      <c r="P116" s="867"/>
      <c r="Q116" s="867"/>
      <c r="R116" s="867"/>
      <c r="S116" s="867"/>
      <c r="T116" s="867"/>
      <c r="U116" s="973"/>
      <c r="V116" s="973"/>
      <c r="W116" s="973"/>
      <c r="X116" s="973"/>
      <c r="Y116" s="973"/>
      <c r="Z116" s="973"/>
      <c r="AA116" s="973"/>
      <c r="AB116" s="973"/>
      <c r="AC116" s="973"/>
      <c r="AD116" s="973"/>
      <c r="AE116" s="867"/>
      <c r="AF116" s="867"/>
      <c r="AG116" s="867"/>
      <c r="AH116" s="867"/>
      <c r="AI116" s="867"/>
      <c r="AJ116" s="867"/>
      <c r="AK116" s="867"/>
      <c r="AL116" s="867"/>
      <c r="AM116" s="867"/>
      <c r="AN116" s="612"/>
      <c r="AO116" s="203"/>
      <c r="AP116" s="203"/>
      <c r="AQ116" s="203"/>
      <c r="AR116" s="203"/>
      <c r="AS116" s="203"/>
    </row>
    <row r="117" spans="1:45" ht="15" customHeight="1" x14ac:dyDescent="0.25">
      <c r="A117" s="604"/>
      <c r="B117" s="589"/>
      <c r="C117" s="1208" t="s">
        <v>1869</v>
      </c>
      <c r="D117" s="1210" t="s">
        <v>1974</v>
      </c>
      <c r="E117" s="876"/>
      <c r="F117" s="624" t="s">
        <v>1966</v>
      </c>
      <c r="G117" s="619">
        <v>4</v>
      </c>
      <c r="H117" s="1206">
        <v>4</v>
      </c>
      <c r="I117" s="1206">
        <v>3</v>
      </c>
      <c r="J117" s="1206">
        <v>3</v>
      </c>
      <c r="K117" s="1206">
        <v>3</v>
      </c>
      <c r="L117" s="1206">
        <v>4</v>
      </c>
      <c r="M117" s="1206">
        <v>3</v>
      </c>
      <c r="N117" s="1206">
        <v>3</v>
      </c>
      <c r="O117" s="1206">
        <v>4</v>
      </c>
      <c r="P117" s="1206">
        <v>2</v>
      </c>
      <c r="Q117" s="1206">
        <v>4</v>
      </c>
      <c r="R117" s="1206">
        <v>3</v>
      </c>
      <c r="S117" s="1206">
        <v>4</v>
      </c>
      <c r="T117" s="1206">
        <v>4</v>
      </c>
      <c r="U117" s="1207">
        <v>2</v>
      </c>
      <c r="V117" s="1207">
        <v>1</v>
      </c>
      <c r="W117" s="1207">
        <v>3</v>
      </c>
      <c r="X117" s="1207">
        <v>2</v>
      </c>
      <c r="Y117" s="1207">
        <v>1</v>
      </c>
      <c r="Z117" s="1207">
        <v>3</v>
      </c>
      <c r="AA117" s="1207">
        <v>1</v>
      </c>
      <c r="AB117" s="1207">
        <v>2</v>
      </c>
      <c r="AC117" s="1207">
        <v>2</v>
      </c>
      <c r="AD117" s="1207">
        <v>2</v>
      </c>
      <c r="AE117" s="1206">
        <v>1</v>
      </c>
      <c r="AF117" s="1206">
        <v>1</v>
      </c>
      <c r="AG117" s="1206">
        <v>2</v>
      </c>
      <c r="AH117" s="1206">
        <v>1</v>
      </c>
      <c r="AI117" s="1206">
        <v>2</v>
      </c>
      <c r="AJ117" s="1206">
        <v>1</v>
      </c>
      <c r="AK117" s="1206">
        <v>2</v>
      </c>
      <c r="AL117" s="1206">
        <v>1</v>
      </c>
      <c r="AM117" s="1206">
        <v>2</v>
      </c>
      <c r="AN117" s="612"/>
      <c r="AO117" s="203"/>
      <c r="AP117" s="203"/>
      <c r="AQ117" s="203"/>
      <c r="AR117" s="203"/>
      <c r="AS117" s="203"/>
    </row>
    <row r="118" spans="1:45" ht="15" customHeight="1" x14ac:dyDescent="0.25">
      <c r="A118" s="604"/>
      <c r="B118" s="589"/>
      <c r="C118" s="866"/>
      <c r="D118" s="902"/>
      <c r="E118" s="982"/>
      <c r="F118" s="617" t="s">
        <v>1967</v>
      </c>
      <c r="G118" s="626">
        <v>3</v>
      </c>
      <c r="H118" s="866"/>
      <c r="I118" s="866"/>
      <c r="J118" s="866"/>
      <c r="K118" s="866"/>
      <c r="L118" s="866"/>
      <c r="M118" s="866"/>
      <c r="N118" s="866"/>
      <c r="O118" s="866"/>
      <c r="P118" s="866"/>
      <c r="Q118" s="866"/>
      <c r="R118" s="866"/>
      <c r="S118" s="866"/>
      <c r="T118" s="866"/>
      <c r="U118" s="972"/>
      <c r="V118" s="972"/>
      <c r="W118" s="972"/>
      <c r="X118" s="972"/>
      <c r="Y118" s="972"/>
      <c r="Z118" s="972"/>
      <c r="AA118" s="972"/>
      <c r="AB118" s="972"/>
      <c r="AC118" s="972"/>
      <c r="AD118" s="972"/>
      <c r="AE118" s="866"/>
      <c r="AF118" s="866"/>
      <c r="AG118" s="866"/>
      <c r="AH118" s="866"/>
      <c r="AI118" s="866"/>
      <c r="AJ118" s="866"/>
      <c r="AK118" s="866"/>
      <c r="AL118" s="866"/>
      <c r="AM118" s="866"/>
      <c r="AN118" s="612"/>
      <c r="AO118" s="203"/>
      <c r="AP118" s="203"/>
      <c r="AQ118" s="203"/>
      <c r="AR118" s="203"/>
      <c r="AS118" s="203"/>
    </row>
    <row r="119" spans="1:45" ht="15" customHeight="1" x14ac:dyDescent="0.25">
      <c r="A119" s="604"/>
      <c r="B119" s="589"/>
      <c r="C119" s="866"/>
      <c r="D119" s="902"/>
      <c r="E119" s="982"/>
      <c r="F119" s="617" t="s">
        <v>1968</v>
      </c>
      <c r="G119" s="626">
        <v>2</v>
      </c>
      <c r="H119" s="866"/>
      <c r="I119" s="866"/>
      <c r="J119" s="866"/>
      <c r="K119" s="866"/>
      <c r="L119" s="866"/>
      <c r="M119" s="866"/>
      <c r="N119" s="866"/>
      <c r="O119" s="866"/>
      <c r="P119" s="866"/>
      <c r="Q119" s="866"/>
      <c r="R119" s="866"/>
      <c r="S119" s="866"/>
      <c r="T119" s="866"/>
      <c r="U119" s="972"/>
      <c r="V119" s="972"/>
      <c r="W119" s="972"/>
      <c r="X119" s="972"/>
      <c r="Y119" s="972"/>
      <c r="Z119" s="972"/>
      <c r="AA119" s="972"/>
      <c r="AB119" s="972"/>
      <c r="AC119" s="972"/>
      <c r="AD119" s="972"/>
      <c r="AE119" s="866"/>
      <c r="AF119" s="866"/>
      <c r="AG119" s="866"/>
      <c r="AH119" s="866"/>
      <c r="AI119" s="866"/>
      <c r="AJ119" s="866"/>
      <c r="AK119" s="866"/>
      <c r="AL119" s="866"/>
      <c r="AM119" s="866"/>
      <c r="AN119" s="612"/>
      <c r="AO119" s="203"/>
      <c r="AP119" s="203"/>
      <c r="AQ119" s="203"/>
      <c r="AR119" s="203"/>
      <c r="AS119" s="203"/>
    </row>
    <row r="120" spans="1:45" ht="15" customHeight="1" x14ac:dyDescent="0.25">
      <c r="A120" s="604"/>
      <c r="B120" s="589"/>
      <c r="C120" s="866"/>
      <c r="D120" s="902"/>
      <c r="E120" s="982"/>
      <c r="F120" s="617" t="s">
        <v>1975</v>
      </c>
      <c r="G120" s="626">
        <v>1</v>
      </c>
      <c r="H120" s="866"/>
      <c r="I120" s="866"/>
      <c r="J120" s="866"/>
      <c r="K120" s="866"/>
      <c r="L120" s="866"/>
      <c r="M120" s="866"/>
      <c r="N120" s="866"/>
      <c r="O120" s="866"/>
      <c r="P120" s="866"/>
      <c r="Q120" s="866"/>
      <c r="R120" s="866"/>
      <c r="S120" s="866"/>
      <c r="T120" s="866"/>
      <c r="U120" s="972"/>
      <c r="V120" s="972"/>
      <c r="W120" s="972"/>
      <c r="X120" s="972"/>
      <c r="Y120" s="972"/>
      <c r="Z120" s="972"/>
      <c r="AA120" s="972"/>
      <c r="AB120" s="972"/>
      <c r="AC120" s="972"/>
      <c r="AD120" s="972"/>
      <c r="AE120" s="866"/>
      <c r="AF120" s="866"/>
      <c r="AG120" s="866"/>
      <c r="AH120" s="866"/>
      <c r="AI120" s="866"/>
      <c r="AJ120" s="866"/>
      <c r="AK120" s="866"/>
      <c r="AL120" s="866"/>
      <c r="AM120" s="866"/>
      <c r="AN120" s="612"/>
      <c r="AO120" s="203"/>
      <c r="AP120" s="203"/>
      <c r="AQ120" s="203"/>
      <c r="AR120" s="203"/>
      <c r="AS120" s="203"/>
    </row>
    <row r="121" spans="1:45" ht="15" customHeight="1" x14ac:dyDescent="0.25">
      <c r="A121" s="604"/>
      <c r="B121" s="589"/>
      <c r="C121" s="867"/>
      <c r="D121" s="882"/>
      <c r="E121" s="884"/>
      <c r="F121" s="620" t="s">
        <v>1816</v>
      </c>
      <c r="G121" s="623">
        <v>0</v>
      </c>
      <c r="H121" s="867"/>
      <c r="I121" s="867"/>
      <c r="J121" s="867"/>
      <c r="K121" s="867"/>
      <c r="L121" s="867"/>
      <c r="M121" s="867"/>
      <c r="N121" s="867"/>
      <c r="O121" s="867"/>
      <c r="P121" s="867"/>
      <c r="Q121" s="867"/>
      <c r="R121" s="867"/>
      <c r="S121" s="867"/>
      <c r="T121" s="867"/>
      <c r="U121" s="973"/>
      <c r="V121" s="973"/>
      <c r="W121" s="973"/>
      <c r="X121" s="973"/>
      <c r="Y121" s="973"/>
      <c r="Z121" s="973"/>
      <c r="AA121" s="973"/>
      <c r="AB121" s="973"/>
      <c r="AC121" s="973"/>
      <c r="AD121" s="973"/>
      <c r="AE121" s="867"/>
      <c r="AF121" s="867"/>
      <c r="AG121" s="867"/>
      <c r="AH121" s="867"/>
      <c r="AI121" s="867"/>
      <c r="AJ121" s="867"/>
      <c r="AK121" s="867"/>
      <c r="AL121" s="867"/>
      <c r="AM121" s="867"/>
      <c r="AN121" s="612"/>
      <c r="AO121" s="203"/>
      <c r="AP121" s="203"/>
      <c r="AQ121" s="203"/>
      <c r="AR121" s="203"/>
      <c r="AS121" s="203"/>
    </row>
    <row r="122" spans="1:45" ht="15" customHeight="1" x14ac:dyDescent="0.25">
      <c r="A122" s="604"/>
      <c r="B122" s="589"/>
      <c r="C122" s="1208" t="s">
        <v>1902</v>
      </c>
      <c r="D122" s="1210" t="s">
        <v>1976</v>
      </c>
      <c r="E122" s="876"/>
      <c r="F122" s="624" t="s">
        <v>1966</v>
      </c>
      <c r="G122" s="619">
        <v>4</v>
      </c>
      <c r="H122" s="1206">
        <v>0</v>
      </c>
      <c r="I122" s="1206">
        <v>0</v>
      </c>
      <c r="J122" s="1206">
        <v>3</v>
      </c>
      <c r="K122" s="1206">
        <v>2</v>
      </c>
      <c r="L122" s="1206">
        <v>2</v>
      </c>
      <c r="M122" s="1206">
        <v>2</v>
      </c>
      <c r="N122" s="1206">
        <v>3</v>
      </c>
      <c r="O122" s="1206">
        <v>4</v>
      </c>
      <c r="P122" s="1206">
        <v>0</v>
      </c>
      <c r="Q122" s="1206">
        <v>1</v>
      </c>
      <c r="R122" s="1206">
        <v>3</v>
      </c>
      <c r="S122" s="1206">
        <v>0</v>
      </c>
      <c r="T122" s="1206">
        <v>0</v>
      </c>
      <c r="U122" s="1207">
        <v>2</v>
      </c>
      <c r="V122" s="1207">
        <v>1</v>
      </c>
      <c r="W122" s="1207">
        <v>3</v>
      </c>
      <c r="X122" s="1207">
        <v>2</v>
      </c>
      <c r="Y122" s="1207">
        <v>1</v>
      </c>
      <c r="Z122" s="1207">
        <v>3</v>
      </c>
      <c r="AA122" s="1207">
        <v>1</v>
      </c>
      <c r="AB122" s="1207">
        <v>2</v>
      </c>
      <c r="AC122" s="1207">
        <v>2</v>
      </c>
      <c r="AD122" s="1207">
        <v>2</v>
      </c>
      <c r="AE122" s="1206">
        <v>1</v>
      </c>
      <c r="AF122" s="1206">
        <v>1</v>
      </c>
      <c r="AG122" s="1206">
        <v>2</v>
      </c>
      <c r="AH122" s="1206">
        <v>1</v>
      </c>
      <c r="AI122" s="1206">
        <v>2</v>
      </c>
      <c r="AJ122" s="1206">
        <v>1</v>
      </c>
      <c r="AK122" s="1206">
        <v>2</v>
      </c>
      <c r="AL122" s="1206">
        <v>1</v>
      </c>
      <c r="AM122" s="1206">
        <v>2</v>
      </c>
      <c r="AN122" s="612"/>
      <c r="AO122" s="203"/>
      <c r="AP122" s="203"/>
      <c r="AQ122" s="203"/>
      <c r="AR122" s="203"/>
      <c r="AS122" s="203"/>
    </row>
    <row r="123" spans="1:45" ht="15" customHeight="1" x14ac:dyDescent="0.25">
      <c r="A123" s="604"/>
      <c r="B123" s="589"/>
      <c r="C123" s="866"/>
      <c r="D123" s="1212" t="s">
        <v>1977</v>
      </c>
      <c r="E123" s="982"/>
      <c r="F123" s="617" t="s">
        <v>1967</v>
      </c>
      <c r="G123" s="626">
        <v>3</v>
      </c>
      <c r="H123" s="866"/>
      <c r="I123" s="866"/>
      <c r="J123" s="866"/>
      <c r="K123" s="866"/>
      <c r="L123" s="866"/>
      <c r="M123" s="866"/>
      <c r="N123" s="866"/>
      <c r="O123" s="866"/>
      <c r="P123" s="866"/>
      <c r="Q123" s="866"/>
      <c r="R123" s="866"/>
      <c r="S123" s="866"/>
      <c r="T123" s="866"/>
      <c r="U123" s="972"/>
      <c r="V123" s="972"/>
      <c r="W123" s="972"/>
      <c r="X123" s="972"/>
      <c r="Y123" s="972"/>
      <c r="Z123" s="972"/>
      <c r="AA123" s="972"/>
      <c r="AB123" s="972"/>
      <c r="AC123" s="972"/>
      <c r="AD123" s="972"/>
      <c r="AE123" s="866"/>
      <c r="AF123" s="866"/>
      <c r="AG123" s="866"/>
      <c r="AH123" s="866"/>
      <c r="AI123" s="866"/>
      <c r="AJ123" s="866"/>
      <c r="AK123" s="866"/>
      <c r="AL123" s="866"/>
      <c r="AM123" s="866"/>
      <c r="AN123" s="612"/>
      <c r="AO123" s="203"/>
      <c r="AP123" s="203"/>
      <c r="AQ123" s="203"/>
      <c r="AR123" s="203"/>
      <c r="AS123" s="203"/>
    </row>
    <row r="124" spans="1:45" ht="15" customHeight="1" x14ac:dyDescent="0.25">
      <c r="A124" s="604"/>
      <c r="B124" s="589"/>
      <c r="C124" s="866"/>
      <c r="D124" s="1212"/>
      <c r="E124" s="982"/>
      <c r="F124" s="617" t="s">
        <v>1968</v>
      </c>
      <c r="G124" s="626">
        <v>2</v>
      </c>
      <c r="H124" s="866"/>
      <c r="I124" s="866"/>
      <c r="J124" s="866"/>
      <c r="K124" s="866"/>
      <c r="L124" s="866"/>
      <c r="M124" s="866"/>
      <c r="N124" s="866"/>
      <c r="O124" s="866"/>
      <c r="P124" s="866"/>
      <c r="Q124" s="866"/>
      <c r="R124" s="866"/>
      <c r="S124" s="866"/>
      <c r="T124" s="866"/>
      <c r="U124" s="972"/>
      <c r="V124" s="972"/>
      <c r="W124" s="972"/>
      <c r="X124" s="972"/>
      <c r="Y124" s="972"/>
      <c r="Z124" s="972"/>
      <c r="AA124" s="972"/>
      <c r="AB124" s="972"/>
      <c r="AC124" s="972"/>
      <c r="AD124" s="972"/>
      <c r="AE124" s="866"/>
      <c r="AF124" s="866"/>
      <c r="AG124" s="866"/>
      <c r="AH124" s="866"/>
      <c r="AI124" s="866"/>
      <c r="AJ124" s="866"/>
      <c r="AK124" s="866"/>
      <c r="AL124" s="866"/>
      <c r="AM124" s="866"/>
      <c r="AN124" s="612"/>
      <c r="AO124" s="203"/>
      <c r="AP124" s="203"/>
      <c r="AQ124" s="203"/>
      <c r="AR124" s="203"/>
      <c r="AS124" s="203"/>
    </row>
    <row r="125" spans="1:45" ht="15" customHeight="1" x14ac:dyDescent="0.25">
      <c r="A125" s="604"/>
      <c r="B125" s="589"/>
      <c r="C125" s="866"/>
      <c r="D125" s="1212"/>
      <c r="E125" s="982"/>
      <c r="F125" s="617" t="s">
        <v>1978</v>
      </c>
      <c r="G125" s="626">
        <v>1</v>
      </c>
      <c r="H125" s="866"/>
      <c r="I125" s="866"/>
      <c r="J125" s="866"/>
      <c r="K125" s="866"/>
      <c r="L125" s="866"/>
      <c r="M125" s="866"/>
      <c r="N125" s="866"/>
      <c r="O125" s="866"/>
      <c r="P125" s="866"/>
      <c r="Q125" s="866"/>
      <c r="R125" s="866"/>
      <c r="S125" s="866"/>
      <c r="T125" s="866"/>
      <c r="U125" s="972"/>
      <c r="V125" s="972"/>
      <c r="W125" s="972"/>
      <c r="X125" s="972"/>
      <c r="Y125" s="972"/>
      <c r="Z125" s="972"/>
      <c r="AA125" s="972"/>
      <c r="AB125" s="972"/>
      <c r="AC125" s="972"/>
      <c r="AD125" s="972"/>
      <c r="AE125" s="866"/>
      <c r="AF125" s="866"/>
      <c r="AG125" s="866"/>
      <c r="AH125" s="866"/>
      <c r="AI125" s="866"/>
      <c r="AJ125" s="866"/>
      <c r="AK125" s="866"/>
      <c r="AL125" s="866"/>
      <c r="AM125" s="866"/>
      <c r="AN125" s="612"/>
      <c r="AO125" s="203"/>
      <c r="AP125" s="203"/>
      <c r="AQ125" s="203"/>
      <c r="AR125" s="203"/>
      <c r="AS125" s="203"/>
    </row>
    <row r="126" spans="1:45" ht="15" customHeight="1" x14ac:dyDescent="0.25">
      <c r="A126" s="604"/>
      <c r="B126" s="589"/>
      <c r="C126" s="867"/>
      <c r="D126" s="1211"/>
      <c r="E126" s="884"/>
      <c r="F126" s="620" t="s">
        <v>1816</v>
      </c>
      <c r="G126" s="623">
        <v>0</v>
      </c>
      <c r="H126" s="867"/>
      <c r="I126" s="867"/>
      <c r="J126" s="867"/>
      <c r="K126" s="867"/>
      <c r="L126" s="867"/>
      <c r="M126" s="867"/>
      <c r="N126" s="867"/>
      <c r="O126" s="867"/>
      <c r="P126" s="867"/>
      <c r="Q126" s="867"/>
      <c r="R126" s="867"/>
      <c r="S126" s="867"/>
      <c r="T126" s="867"/>
      <c r="U126" s="973"/>
      <c r="V126" s="973"/>
      <c r="W126" s="973"/>
      <c r="X126" s="973"/>
      <c r="Y126" s="973"/>
      <c r="Z126" s="973"/>
      <c r="AA126" s="973"/>
      <c r="AB126" s="973"/>
      <c r="AC126" s="973"/>
      <c r="AD126" s="973"/>
      <c r="AE126" s="867"/>
      <c r="AF126" s="867"/>
      <c r="AG126" s="867"/>
      <c r="AH126" s="867"/>
      <c r="AI126" s="867"/>
      <c r="AJ126" s="867"/>
      <c r="AK126" s="867"/>
      <c r="AL126" s="867"/>
      <c r="AM126" s="867"/>
      <c r="AN126" s="612"/>
      <c r="AO126" s="203"/>
      <c r="AP126" s="203"/>
      <c r="AQ126" s="203"/>
      <c r="AR126" s="203"/>
      <c r="AS126" s="203"/>
    </row>
    <row r="127" spans="1:45" ht="15" customHeight="1" x14ac:dyDescent="0.25">
      <c r="A127" s="604"/>
      <c r="B127" s="589"/>
      <c r="C127" s="1208" t="s">
        <v>1909</v>
      </c>
      <c r="D127" s="1210" t="s">
        <v>1979</v>
      </c>
      <c r="E127" s="881"/>
      <c r="F127" s="624" t="s">
        <v>1966</v>
      </c>
      <c r="G127" s="619">
        <v>4</v>
      </c>
      <c r="H127" s="1206">
        <v>0</v>
      </c>
      <c r="I127" s="1206">
        <v>0</v>
      </c>
      <c r="J127" s="1206">
        <v>3</v>
      </c>
      <c r="K127" s="1206">
        <v>2</v>
      </c>
      <c r="L127" s="1206">
        <v>2</v>
      </c>
      <c r="M127" s="1206">
        <v>2</v>
      </c>
      <c r="N127" s="1206">
        <v>3</v>
      </c>
      <c r="O127" s="1206">
        <v>3</v>
      </c>
      <c r="P127" s="1206">
        <v>0</v>
      </c>
      <c r="Q127" s="1206">
        <v>1</v>
      </c>
      <c r="R127" s="1206">
        <v>3</v>
      </c>
      <c r="S127" s="1206">
        <v>0</v>
      </c>
      <c r="T127" s="1206">
        <v>0</v>
      </c>
      <c r="U127" s="1207">
        <v>2</v>
      </c>
      <c r="V127" s="1207">
        <v>1</v>
      </c>
      <c r="W127" s="1207">
        <v>3</v>
      </c>
      <c r="X127" s="1207">
        <v>1</v>
      </c>
      <c r="Y127" s="1207">
        <v>1</v>
      </c>
      <c r="Z127" s="1207">
        <v>3</v>
      </c>
      <c r="AA127" s="1207">
        <v>1</v>
      </c>
      <c r="AB127" s="1207">
        <v>1</v>
      </c>
      <c r="AC127" s="1207">
        <v>2</v>
      </c>
      <c r="AD127" s="1207">
        <v>2</v>
      </c>
      <c r="AE127" s="1206">
        <v>0</v>
      </c>
      <c r="AF127" s="1206">
        <v>0</v>
      </c>
      <c r="AG127" s="1206">
        <v>0</v>
      </c>
      <c r="AH127" s="1206">
        <v>0</v>
      </c>
      <c r="AI127" s="1206">
        <v>0</v>
      </c>
      <c r="AJ127" s="1206">
        <v>1</v>
      </c>
      <c r="AK127" s="1206">
        <v>1</v>
      </c>
      <c r="AL127" s="1206">
        <v>0</v>
      </c>
      <c r="AM127" s="1206">
        <v>0</v>
      </c>
      <c r="AN127" s="612"/>
      <c r="AO127" s="203"/>
      <c r="AP127" s="203"/>
      <c r="AQ127" s="203"/>
      <c r="AR127" s="203"/>
      <c r="AS127" s="203"/>
    </row>
    <row r="128" spans="1:45" ht="15" customHeight="1" x14ac:dyDescent="0.25">
      <c r="A128" s="604"/>
      <c r="B128" s="589"/>
      <c r="C128" s="866"/>
      <c r="D128" s="1212" t="s">
        <v>1980</v>
      </c>
      <c r="E128" s="864"/>
      <c r="F128" s="617" t="s">
        <v>1967</v>
      </c>
      <c r="G128" s="626">
        <v>3</v>
      </c>
      <c r="H128" s="866"/>
      <c r="I128" s="866"/>
      <c r="J128" s="866"/>
      <c r="K128" s="866"/>
      <c r="L128" s="866"/>
      <c r="M128" s="866"/>
      <c r="N128" s="866"/>
      <c r="O128" s="866"/>
      <c r="P128" s="866"/>
      <c r="Q128" s="866"/>
      <c r="R128" s="866"/>
      <c r="S128" s="866"/>
      <c r="T128" s="866"/>
      <c r="U128" s="972"/>
      <c r="V128" s="972"/>
      <c r="W128" s="972"/>
      <c r="X128" s="972"/>
      <c r="Y128" s="972"/>
      <c r="Z128" s="972"/>
      <c r="AA128" s="972"/>
      <c r="AB128" s="972"/>
      <c r="AC128" s="972"/>
      <c r="AD128" s="972"/>
      <c r="AE128" s="866"/>
      <c r="AF128" s="866"/>
      <c r="AG128" s="866"/>
      <c r="AH128" s="866"/>
      <c r="AI128" s="866"/>
      <c r="AJ128" s="866"/>
      <c r="AK128" s="866"/>
      <c r="AL128" s="866"/>
      <c r="AM128" s="866"/>
      <c r="AN128" s="612"/>
      <c r="AO128" s="203"/>
      <c r="AP128" s="203"/>
      <c r="AQ128" s="203"/>
      <c r="AR128" s="203"/>
      <c r="AS128" s="203"/>
    </row>
    <row r="129" spans="1:45" ht="15" customHeight="1" x14ac:dyDescent="0.25">
      <c r="A129" s="604"/>
      <c r="B129" s="589"/>
      <c r="C129" s="866"/>
      <c r="D129" s="1212"/>
      <c r="E129" s="864"/>
      <c r="F129" s="617" t="s">
        <v>1968</v>
      </c>
      <c r="G129" s="626">
        <v>2</v>
      </c>
      <c r="H129" s="866"/>
      <c r="I129" s="866"/>
      <c r="J129" s="866"/>
      <c r="K129" s="866"/>
      <c r="L129" s="866"/>
      <c r="M129" s="866"/>
      <c r="N129" s="866"/>
      <c r="O129" s="866"/>
      <c r="P129" s="866"/>
      <c r="Q129" s="866"/>
      <c r="R129" s="866"/>
      <c r="S129" s="866"/>
      <c r="T129" s="866"/>
      <c r="U129" s="972"/>
      <c r="V129" s="972"/>
      <c r="W129" s="972"/>
      <c r="X129" s="972"/>
      <c r="Y129" s="972"/>
      <c r="Z129" s="972"/>
      <c r="AA129" s="972"/>
      <c r="AB129" s="972"/>
      <c r="AC129" s="972"/>
      <c r="AD129" s="972"/>
      <c r="AE129" s="866"/>
      <c r="AF129" s="866"/>
      <c r="AG129" s="866"/>
      <c r="AH129" s="866"/>
      <c r="AI129" s="866"/>
      <c r="AJ129" s="866"/>
      <c r="AK129" s="866"/>
      <c r="AL129" s="866"/>
      <c r="AM129" s="866"/>
      <c r="AN129" s="612"/>
      <c r="AO129" s="203"/>
      <c r="AP129" s="203"/>
      <c r="AQ129" s="203"/>
      <c r="AR129" s="203"/>
      <c r="AS129" s="203"/>
    </row>
    <row r="130" spans="1:45" ht="15" customHeight="1" x14ac:dyDescent="0.25">
      <c r="A130" s="604"/>
      <c r="B130" s="589"/>
      <c r="C130" s="866"/>
      <c r="D130" s="1212"/>
      <c r="E130" s="864"/>
      <c r="F130" s="617" t="s">
        <v>1981</v>
      </c>
      <c r="G130" s="626">
        <v>1</v>
      </c>
      <c r="H130" s="866"/>
      <c r="I130" s="866"/>
      <c r="J130" s="866"/>
      <c r="K130" s="866"/>
      <c r="L130" s="866"/>
      <c r="M130" s="866"/>
      <c r="N130" s="866"/>
      <c r="O130" s="866"/>
      <c r="P130" s="866"/>
      <c r="Q130" s="866"/>
      <c r="R130" s="866"/>
      <c r="S130" s="866"/>
      <c r="T130" s="866"/>
      <c r="U130" s="972"/>
      <c r="V130" s="972"/>
      <c r="W130" s="972"/>
      <c r="X130" s="972"/>
      <c r="Y130" s="972"/>
      <c r="Z130" s="972"/>
      <c r="AA130" s="972"/>
      <c r="AB130" s="972"/>
      <c r="AC130" s="972"/>
      <c r="AD130" s="972"/>
      <c r="AE130" s="866"/>
      <c r="AF130" s="866"/>
      <c r="AG130" s="866"/>
      <c r="AH130" s="866"/>
      <c r="AI130" s="866"/>
      <c r="AJ130" s="866"/>
      <c r="AK130" s="866"/>
      <c r="AL130" s="866"/>
      <c r="AM130" s="866"/>
      <c r="AN130" s="612"/>
      <c r="AO130" s="203"/>
      <c r="AP130" s="203"/>
      <c r="AQ130" s="203"/>
      <c r="AR130" s="203"/>
      <c r="AS130" s="203"/>
    </row>
    <row r="131" spans="1:45" ht="15" customHeight="1" x14ac:dyDescent="0.25">
      <c r="A131" s="604"/>
      <c r="B131" s="589"/>
      <c r="C131" s="867"/>
      <c r="D131" s="1211"/>
      <c r="E131" s="883"/>
      <c r="F131" s="620" t="s">
        <v>1816</v>
      </c>
      <c r="G131" s="623">
        <v>0</v>
      </c>
      <c r="H131" s="867"/>
      <c r="I131" s="867"/>
      <c r="J131" s="867"/>
      <c r="K131" s="867"/>
      <c r="L131" s="867"/>
      <c r="M131" s="867"/>
      <c r="N131" s="867"/>
      <c r="O131" s="867"/>
      <c r="P131" s="867"/>
      <c r="Q131" s="867"/>
      <c r="R131" s="867"/>
      <c r="S131" s="867"/>
      <c r="T131" s="867"/>
      <c r="U131" s="973"/>
      <c r="V131" s="973"/>
      <c r="W131" s="973"/>
      <c r="X131" s="973"/>
      <c r="Y131" s="973"/>
      <c r="Z131" s="973"/>
      <c r="AA131" s="973"/>
      <c r="AB131" s="973"/>
      <c r="AC131" s="973"/>
      <c r="AD131" s="973"/>
      <c r="AE131" s="867"/>
      <c r="AF131" s="867"/>
      <c r="AG131" s="867"/>
      <c r="AH131" s="867"/>
      <c r="AI131" s="867"/>
      <c r="AJ131" s="867"/>
      <c r="AK131" s="867"/>
      <c r="AL131" s="867"/>
      <c r="AM131" s="867"/>
      <c r="AN131" s="612"/>
      <c r="AO131" s="203"/>
      <c r="AP131" s="203"/>
      <c r="AQ131" s="203"/>
      <c r="AR131" s="203"/>
      <c r="AS131" s="203"/>
    </row>
    <row r="132" spans="1:45" ht="15" customHeight="1" x14ac:dyDescent="0.25">
      <c r="A132" s="604"/>
      <c r="B132" s="589"/>
      <c r="C132" s="1208" t="s">
        <v>1949</v>
      </c>
      <c r="D132" s="1210" t="s">
        <v>1982</v>
      </c>
      <c r="E132" s="876"/>
      <c r="F132" s="624" t="s">
        <v>1966</v>
      </c>
      <c r="G132" s="619">
        <v>4</v>
      </c>
      <c r="H132" s="1206">
        <v>0</v>
      </c>
      <c r="I132" s="1206">
        <v>0</v>
      </c>
      <c r="J132" s="1206">
        <v>0</v>
      </c>
      <c r="K132" s="1206">
        <v>0</v>
      </c>
      <c r="L132" s="1206">
        <v>0</v>
      </c>
      <c r="M132" s="1206">
        <v>0</v>
      </c>
      <c r="N132" s="1206">
        <v>0</v>
      </c>
      <c r="O132" s="1206">
        <v>0</v>
      </c>
      <c r="P132" s="1206">
        <v>0</v>
      </c>
      <c r="Q132" s="1206">
        <v>0</v>
      </c>
      <c r="R132" s="1206">
        <v>0</v>
      </c>
      <c r="S132" s="1206">
        <v>0</v>
      </c>
      <c r="T132" s="1206">
        <v>0</v>
      </c>
      <c r="U132" s="1207">
        <v>0</v>
      </c>
      <c r="V132" s="1207">
        <v>0</v>
      </c>
      <c r="W132" s="1207">
        <v>0</v>
      </c>
      <c r="X132" s="1207">
        <v>0</v>
      </c>
      <c r="Y132" s="1207">
        <v>0</v>
      </c>
      <c r="Z132" s="1207">
        <v>0</v>
      </c>
      <c r="AA132" s="1207">
        <v>0</v>
      </c>
      <c r="AB132" s="1207">
        <v>0</v>
      </c>
      <c r="AC132" s="1207">
        <v>0</v>
      </c>
      <c r="AD132" s="1207">
        <v>0</v>
      </c>
      <c r="AE132" s="1206">
        <v>0</v>
      </c>
      <c r="AF132" s="1206">
        <v>0</v>
      </c>
      <c r="AG132" s="1206">
        <v>0</v>
      </c>
      <c r="AH132" s="1206">
        <v>0</v>
      </c>
      <c r="AI132" s="1206">
        <v>0</v>
      </c>
      <c r="AJ132" s="1206">
        <v>0</v>
      </c>
      <c r="AK132" s="1206">
        <v>0</v>
      </c>
      <c r="AL132" s="1206">
        <v>0</v>
      </c>
      <c r="AM132" s="1206">
        <v>0</v>
      </c>
      <c r="AN132" s="612"/>
      <c r="AO132" s="203"/>
      <c r="AP132" s="203"/>
      <c r="AQ132" s="203"/>
      <c r="AR132" s="203"/>
      <c r="AS132" s="203"/>
    </row>
    <row r="133" spans="1:45" ht="15" customHeight="1" x14ac:dyDescent="0.25">
      <c r="A133" s="604"/>
      <c r="B133" s="589"/>
      <c r="C133" s="866"/>
      <c r="D133" s="902"/>
      <c r="E133" s="982"/>
      <c r="F133" s="617" t="s">
        <v>1967</v>
      </c>
      <c r="G133" s="626">
        <v>3</v>
      </c>
      <c r="H133" s="866"/>
      <c r="I133" s="866"/>
      <c r="J133" s="866"/>
      <c r="K133" s="866"/>
      <c r="L133" s="866"/>
      <c r="M133" s="866"/>
      <c r="N133" s="866"/>
      <c r="O133" s="866"/>
      <c r="P133" s="866"/>
      <c r="Q133" s="866"/>
      <c r="R133" s="866"/>
      <c r="S133" s="866"/>
      <c r="T133" s="866"/>
      <c r="U133" s="972"/>
      <c r="V133" s="972"/>
      <c r="W133" s="972"/>
      <c r="X133" s="972"/>
      <c r="Y133" s="972"/>
      <c r="Z133" s="972"/>
      <c r="AA133" s="972"/>
      <c r="AB133" s="972"/>
      <c r="AC133" s="972"/>
      <c r="AD133" s="972"/>
      <c r="AE133" s="866"/>
      <c r="AF133" s="866"/>
      <c r="AG133" s="866"/>
      <c r="AH133" s="866"/>
      <c r="AI133" s="866"/>
      <c r="AJ133" s="866"/>
      <c r="AK133" s="866"/>
      <c r="AL133" s="866"/>
      <c r="AM133" s="866"/>
      <c r="AN133" s="612"/>
      <c r="AO133" s="203"/>
      <c r="AP133" s="203"/>
      <c r="AQ133" s="203"/>
      <c r="AR133" s="203"/>
      <c r="AS133" s="203"/>
    </row>
    <row r="134" spans="1:45" ht="15" customHeight="1" x14ac:dyDescent="0.25">
      <c r="A134" s="604"/>
      <c r="B134" s="589"/>
      <c r="C134" s="866"/>
      <c r="D134" s="902"/>
      <c r="E134" s="982"/>
      <c r="F134" s="617" t="s">
        <v>1968</v>
      </c>
      <c r="G134" s="626">
        <v>2</v>
      </c>
      <c r="H134" s="866"/>
      <c r="I134" s="866"/>
      <c r="J134" s="866"/>
      <c r="K134" s="866"/>
      <c r="L134" s="866"/>
      <c r="M134" s="866"/>
      <c r="N134" s="866"/>
      <c r="O134" s="866"/>
      <c r="P134" s="866"/>
      <c r="Q134" s="866"/>
      <c r="R134" s="866"/>
      <c r="S134" s="866"/>
      <c r="T134" s="866"/>
      <c r="U134" s="972"/>
      <c r="V134" s="972"/>
      <c r="W134" s="972"/>
      <c r="X134" s="972"/>
      <c r="Y134" s="972"/>
      <c r="Z134" s="972"/>
      <c r="AA134" s="972"/>
      <c r="AB134" s="972"/>
      <c r="AC134" s="972"/>
      <c r="AD134" s="972"/>
      <c r="AE134" s="866"/>
      <c r="AF134" s="866"/>
      <c r="AG134" s="866"/>
      <c r="AH134" s="866"/>
      <c r="AI134" s="866"/>
      <c r="AJ134" s="866"/>
      <c r="AK134" s="866"/>
      <c r="AL134" s="866"/>
      <c r="AM134" s="866"/>
      <c r="AN134" s="612"/>
      <c r="AO134" s="203"/>
      <c r="AP134" s="203"/>
      <c r="AQ134" s="203"/>
      <c r="AR134" s="203"/>
      <c r="AS134" s="203"/>
    </row>
    <row r="135" spans="1:45" ht="15" customHeight="1" x14ac:dyDescent="0.25">
      <c r="A135" s="604"/>
      <c r="B135" s="589"/>
      <c r="C135" s="866"/>
      <c r="D135" s="902"/>
      <c r="E135" s="982"/>
      <c r="F135" s="617" t="s">
        <v>1983</v>
      </c>
      <c r="G135" s="626">
        <v>1</v>
      </c>
      <c r="H135" s="866"/>
      <c r="I135" s="866"/>
      <c r="J135" s="866"/>
      <c r="K135" s="866"/>
      <c r="L135" s="866"/>
      <c r="M135" s="866"/>
      <c r="N135" s="866"/>
      <c r="O135" s="866"/>
      <c r="P135" s="866"/>
      <c r="Q135" s="866"/>
      <c r="R135" s="866"/>
      <c r="S135" s="866"/>
      <c r="T135" s="866"/>
      <c r="U135" s="972"/>
      <c r="V135" s="972"/>
      <c r="W135" s="972"/>
      <c r="X135" s="972"/>
      <c r="Y135" s="972"/>
      <c r="Z135" s="972"/>
      <c r="AA135" s="972"/>
      <c r="AB135" s="972"/>
      <c r="AC135" s="972"/>
      <c r="AD135" s="972"/>
      <c r="AE135" s="866"/>
      <c r="AF135" s="866"/>
      <c r="AG135" s="866"/>
      <c r="AH135" s="866"/>
      <c r="AI135" s="866"/>
      <c r="AJ135" s="866"/>
      <c r="AK135" s="866"/>
      <c r="AL135" s="866"/>
      <c r="AM135" s="866"/>
      <c r="AN135" s="612"/>
      <c r="AO135" s="203"/>
      <c r="AP135" s="203"/>
      <c r="AQ135" s="203"/>
      <c r="AR135" s="203"/>
      <c r="AS135" s="203"/>
    </row>
    <row r="136" spans="1:45" ht="15" customHeight="1" x14ac:dyDescent="0.25">
      <c r="A136" s="604"/>
      <c r="B136" s="589"/>
      <c r="C136" s="867"/>
      <c r="D136" s="882"/>
      <c r="E136" s="884"/>
      <c r="F136" s="620" t="s">
        <v>1816</v>
      </c>
      <c r="G136" s="623">
        <v>0</v>
      </c>
      <c r="H136" s="867"/>
      <c r="I136" s="867"/>
      <c r="J136" s="867"/>
      <c r="K136" s="867"/>
      <c r="L136" s="867"/>
      <c r="M136" s="867"/>
      <c r="N136" s="867"/>
      <c r="O136" s="867"/>
      <c r="P136" s="867"/>
      <c r="Q136" s="867"/>
      <c r="R136" s="867"/>
      <c r="S136" s="867"/>
      <c r="T136" s="867"/>
      <c r="U136" s="973"/>
      <c r="V136" s="973"/>
      <c r="W136" s="973"/>
      <c r="X136" s="973"/>
      <c r="Y136" s="973"/>
      <c r="Z136" s="973"/>
      <c r="AA136" s="973"/>
      <c r="AB136" s="973"/>
      <c r="AC136" s="973"/>
      <c r="AD136" s="973"/>
      <c r="AE136" s="867"/>
      <c r="AF136" s="867"/>
      <c r="AG136" s="867"/>
      <c r="AH136" s="867"/>
      <c r="AI136" s="867"/>
      <c r="AJ136" s="867"/>
      <c r="AK136" s="867"/>
      <c r="AL136" s="867"/>
      <c r="AM136" s="867"/>
      <c r="AN136" s="612"/>
      <c r="AO136" s="203"/>
      <c r="AP136" s="203"/>
      <c r="AQ136" s="203"/>
      <c r="AR136" s="203"/>
      <c r="AS136" s="203"/>
    </row>
    <row r="137" spans="1:45" ht="15" customHeight="1" x14ac:dyDescent="0.25">
      <c r="A137" s="604"/>
      <c r="B137" s="589"/>
      <c r="C137" s="1208" t="s">
        <v>1959</v>
      </c>
      <c r="D137" s="1210" t="s">
        <v>1984</v>
      </c>
      <c r="E137" s="876"/>
      <c r="F137" s="624" t="s">
        <v>1966</v>
      </c>
      <c r="G137" s="619">
        <v>4</v>
      </c>
      <c r="H137" s="1206">
        <v>0</v>
      </c>
      <c r="I137" s="1206">
        <v>0</v>
      </c>
      <c r="J137" s="1206">
        <v>0</v>
      </c>
      <c r="K137" s="1206">
        <v>0</v>
      </c>
      <c r="L137" s="1206">
        <v>0</v>
      </c>
      <c r="M137" s="1206">
        <v>0</v>
      </c>
      <c r="N137" s="1206">
        <v>0</v>
      </c>
      <c r="O137" s="1206">
        <v>0</v>
      </c>
      <c r="P137" s="1206">
        <v>0</v>
      </c>
      <c r="Q137" s="1206">
        <v>0</v>
      </c>
      <c r="R137" s="1206">
        <v>0</v>
      </c>
      <c r="S137" s="1206">
        <v>0</v>
      </c>
      <c r="T137" s="1206">
        <v>0</v>
      </c>
      <c r="U137" s="1207">
        <v>0</v>
      </c>
      <c r="V137" s="1207">
        <v>0</v>
      </c>
      <c r="W137" s="1207">
        <v>0</v>
      </c>
      <c r="X137" s="1207">
        <v>0</v>
      </c>
      <c r="Y137" s="1207">
        <v>0</v>
      </c>
      <c r="Z137" s="1207">
        <v>0</v>
      </c>
      <c r="AA137" s="1207">
        <v>0</v>
      </c>
      <c r="AB137" s="1207">
        <v>0</v>
      </c>
      <c r="AC137" s="1207">
        <v>0</v>
      </c>
      <c r="AD137" s="1207">
        <v>0</v>
      </c>
      <c r="AE137" s="1206">
        <v>0</v>
      </c>
      <c r="AF137" s="1206">
        <v>0</v>
      </c>
      <c r="AG137" s="1206">
        <v>0</v>
      </c>
      <c r="AH137" s="1206">
        <v>0</v>
      </c>
      <c r="AI137" s="1206">
        <v>0</v>
      </c>
      <c r="AJ137" s="1206">
        <v>0</v>
      </c>
      <c r="AK137" s="1206">
        <v>0</v>
      </c>
      <c r="AL137" s="1206">
        <v>0</v>
      </c>
      <c r="AM137" s="1206">
        <v>0</v>
      </c>
      <c r="AN137" s="612"/>
      <c r="AO137" s="203"/>
      <c r="AP137" s="203"/>
      <c r="AQ137" s="203"/>
      <c r="AR137" s="203"/>
      <c r="AS137" s="203"/>
    </row>
    <row r="138" spans="1:45" ht="15" customHeight="1" x14ac:dyDescent="0.25">
      <c r="A138" s="604"/>
      <c r="B138" s="589"/>
      <c r="C138" s="866"/>
      <c r="D138" s="902"/>
      <c r="E138" s="982"/>
      <c r="F138" s="617" t="s">
        <v>1967</v>
      </c>
      <c r="G138" s="626">
        <v>3</v>
      </c>
      <c r="H138" s="866"/>
      <c r="I138" s="866"/>
      <c r="J138" s="866"/>
      <c r="K138" s="866"/>
      <c r="L138" s="866"/>
      <c r="M138" s="866"/>
      <c r="N138" s="866"/>
      <c r="O138" s="866"/>
      <c r="P138" s="866"/>
      <c r="Q138" s="866"/>
      <c r="R138" s="866"/>
      <c r="S138" s="866"/>
      <c r="T138" s="866"/>
      <c r="U138" s="972"/>
      <c r="V138" s="972"/>
      <c r="W138" s="972"/>
      <c r="X138" s="972"/>
      <c r="Y138" s="972"/>
      <c r="Z138" s="972"/>
      <c r="AA138" s="972"/>
      <c r="AB138" s="972"/>
      <c r="AC138" s="972"/>
      <c r="AD138" s="972"/>
      <c r="AE138" s="866"/>
      <c r="AF138" s="866"/>
      <c r="AG138" s="866"/>
      <c r="AH138" s="866"/>
      <c r="AI138" s="866"/>
      <c r="AJ138" s="866"/>
      <c r="AK138" s="866"/>
      <c r="AL138" s="866"/>
      <c r="AM138" s="866"/>
      <c r="AN138" s="612"/>
      <c r="AO138" s="203"/>
      <c r="AP138" s="203"/>
      <c r="AQ138" s="203"/>
      <c r="AR138" s="203"/>
      <c r="AS138" s="203"/>
    </row>
    <row r="139" spans="1:45" ht="15" customHeight="1" x14ac:dyDescent="0.25">
      <c r="A139" s="604"/>
      <c r="B139" s="589"/>
      <c r="C139" s="866"/>
      <c r="D139" s="902"/>
      <c r="E139" s="982"/>
      <c r="F139" s="617" t="s">
        <v>1968</v>
      </c>
      <c r="G139" s="626">
        <v>2</v>
      </c>
      <c r="H139" s="866"/>
      <c r="I139" s="866"/>
      <c r="J139" s="866"/>
      <c r="K139" s="866"/>
      <c r="L139" s="866"/>
      <c r="M139" s="866"/>
      <c r="N139" s="866"/>
      <c r="O139" s="866"/>
      <c r="P139" s="866"/>
      <c r="Q139" s="866"/>
      <c r="R139" s="866"/>
      <c r="S139" s="866"/>
      <c r="T139" s="866"/>
      <c r="U139" s="972"/>
      <c r="V139" s="972"/>
      <c r="W139" s="972"/>
      <c r="X139" s="972"/>
      <c r="Y139" s="972"/>
      <c r="Z139" s="972"/>
      <c r="AA139" s="972"/>
      <c r="AB139" s="972"/>
      <c r="AC139" s="972"/>
      <c r="AD139" s="972"/>
      <c r="AE139" s="866"/>
      <c r="AF139" s="866"/>
      <c r="AG139" s="866"/>
      <c r="AH139" s="866"/>
      <c r="AI139" s="866"/>
      <c r="AJ139" s="866"/>
      <c r="AK139" s="866"/>
      <c r="AL139" s="866"/>
      <c r="AM139" s="866"/>
      <c r="AN139" s="612"/>
      <c r="AO139" s="203"/>
      <c r="AP139" s="203"/>
      <c r="AQ139" s="203"/>
      <c r="AR139" s="203"/>
      <c r="AS139" s="203"/>
    </row>
    <row r="140" spans="1:45" ht="15" customHeight="1" x14ac:dyDescent="0.25">
      <c r="A140" s="604"/>
      <c r="B140" s="589"/>
      <c r="C140" s="866"/>
      <c r="D140" s="902"/>
      <c r="E140" s="982"/>
      <c r="F140" s="617" t="s">
        <v>1985</v>
      </c>
      <c r="G140" s="626">
        <v>1</v>
      </c>
      <c r="H140" s="866"/>
      <c r="I140" s="866"/>
      <c r="J140" s="866"/>
      <c r="K140" s="866"/>
      <c r="L140" s="866"/>
      <c r="M140" s="866"/>
      <c r="N140" s="866"/>
      <c r="O140" s="866"/>
      <c r="P140" s="866"/>
      <c r="Q140" s="866"/>
      <c r="R140" s="866"/>
      <c r="S140" s="866"/>
      <c r="T140" s="866"/>
      <c r="U140" s="972"/>
      <c r="V140" s="972"/>
      <c r="W140" s="972"/>
      <c r="X140" s="972"/>
      <c r="Y140" s="972"/>
      <c r="Z140" s="972"/>
      <c r="AA140" s="972"/>
      <c r="AB140" s="972"/>
      <c r="AC140" s="972"/>
      <c r="AD140" s="972"/>
      <c r="AE140" s="866"/>
      <c r="AF140" s="866"/>
      <c r="AG140" s="866"/>
      <c r="AH140" s="866"/>
      <c r="AI140" s="866"/>
      <c r="AJ140" s="866"/>
      <c r="AK140" s="866"/>
      <c r="AL140" s="866"/>
      <c r="AM140" s="866"/>
      <c r="AN140" s="612"/>
      <c r="AO140" s="203"/>
      <c r="AP140" s="203"/>
      <c r="AQ140" s="203"/>
      <c r="AR140" s="203"/>
      <c r="AS140" s="203"/>
    </row>
    <row r="141" spans="1:45" ht="15" customHeight="1" x14ac:dyDescent="0.25">
      <c r="A141" s="604"/>
      <c r="B141" s="589"/>
      <c r="C141" s="867"/>
      <c r="D141" s="882"/>
      <c r="E141" s="884"/>
      <c r="F141" s="620" t="s">
        <v>1816</v>
      </c>
      <c r="G141" s="623">
        <v>0</v>
      </c>
      <c r="H141" s="867"/>
      <c r="I141" s="867"/>
      <c r="J141" s="867"/>
      <c r="K141" s="867"/>
      <c r="L141" s="867"/>
      <c r="M141" s="867"/>
      <c r="N141" s="867"/>
      <c r="O141" s="867"/>
      <c r="P141" s="867"/>
      <c r="Q141" s="867"/>
      <c r="R141" s="867"/>
      <c r="S141" s="867"/>
      <c r="T141" s="867"/>
      <c r="U141" s="973"/>
      <c r="V141" s="973"/>
      <c r="W141" s="973"/>
      <c r="X141" s="973"/>
      <c r="Y141" s="973"/>
      <c r="Z141" s="973"/>
      <c r="AA141" s="973"/>
      <c r="AB141" s="973"/>
      <c r="AC141" s="973"/>
      <c r="AD141" s="973"/>
      <c r="AE141" s="867"/>
      <c r="AF141" s="867"/>
      <c r="AG141" s="867"/>
      <c r="AH141" s="867"/>
      <c r="AI141" s="867"/>
      <c r="AJ141" s="867"/>
      <c r="AK141" s="867"/>
      <c r="AL141" s="867"/>
      <c r="AM141" s="867"/>
      <c r="AN141" s="612"/>
      <c r="AO141" s="203"/>
      <c r="AP141" s="203"/>
      <c r="AQ141" s="203"/>
      <c r="AR141" s="203"/>
      <c r="AS141" s="203"/>
    </row>
    <row r="142" spans="1:45" ht="15" customHeight="1" x14ac:dyDescent="0.25">
      <c r="A142" s="604"/>
      <c r="B142" s="589"/>
      <c r="C142" s="1208" t="s">
        <v>1961</v>
      </c>
      <c r="D142" s="1213" t="s">
        <v>1986</v>
      </c>
      <c r="E142" s="881"/>
      <c r="F142" s="624" t="s">
        <v>1987</v>
      </c>
      <c r="G142" s="619">
        <v>4</v>
      </c>
      <c r="H142" s="1206">
        <v>3</v>
      </c>
      <c r="I142" s="1206">
        <v>3</v>
      </c>
      <c r="J142" s="1206">
        <v>3</v>
      </c>
      <c r="K142" s="1206">
        <v>3</v>
      </c>
      <c r="L142" s="1206">
        <v>2</v>
      </c>
      <c r="M142" s="1206">
        <v>3</v>
      </c>
      <c r="N142" s="1206">
        <v>3</v>
      </c>
      <c r="O142" s="1206">
        <v>3</v>
      </c>
      <c r="P142" s="1206">
        <v>3</v>
      </c>
      <c r="Q142" s="1206">
        <v>2</v>
      </c>
      <c r="R142" s="1206">
        <v>3</v>
      </c>
      <c r="S142" s="1206">
        <v>3</v>
      </c>
      <c r="T142" s="1206">
        <v>3</v>
      </c>
      <c r="U142" s="1207">
        <v>2</v>
      </c>
      <c r="V142" s="1207">
        <v>3</v>
      </c>
      <c r="W142" s="1207">
        <v>3</v>
      </c>
      <c r="X142" s="1207">
        <v>3</v>
      </c>
      <c r="Y142" s="1207">
        <v>2</v>
      </c>
      <c r="Z142" s="1207">
        <v>2</v>
      </c>
      <c r="AA142" s="1207">
        <v>3</v>
      </c>
      <c r="AB142" s="1207">
        <v>2</v>
      </c>
      <c r="AC142" s="1207">
        <v>2</v>
      </c>
      <c r="AD142" s="1207">
        <v>3</v>
      </c>
      <c r="AE142" s="1206">
        <v>1</v>
      </c>
      <c r="AF142" s="1206">
        <v>1</v>
      </c>
      <c r="AG142" s="1206">
        <v>2</v>
      </c>
      <c r="AH142" s="1206">
        <v>1</v>
      </c>
      <c r="AI142" s="1206">
        <v>2</v>
      </c>
      <c r="AJ142" s="1206">
        <v>1</v>
      </c>
      <c r="AK142" s="1206">
        <v>2</v>
      </c>
      <c r="AL142" s="1206">
        <v>1</v>
      </c>
      <c r="AM142" s="1206">
        <v>2</v>
      </c>
      <c r="AN142" s="612"/>
      <c r="AO142" s="203"/>
      <c r="AP142" s="203"/>
      <c r="AQ142" s="203"/>
      <c r="AR142" s="203"/>
      <c r="AS142" s="203"/>
    </row>
    <row r="143" spans="1:45" ht="15" customHeight="1" x14ac:dyDescent="0.25">
      <c r="A143" s="604"/>
      <c r="B143" s="589"/>
      <c r="C143" s="866"/>
      <c r="D143" s="1212" t="s">
        <v>1988</v>
      </c>
      <c r="E143" s="864"/>
      <c r="F143" s="617" t="s">
        <v>1989</v>
      </c>
      <c r="G143" s="626">
        <v>3</v>
      </c>
      <c r="H143" s="866"/>
      <c r="I143" s="866"/>
      <c r="J143" s="866"/>
      <c r="K143" s="866"/>
      <c r="L143" s="866"/>
      <c r="M143" s="866"/>
      <c r="N143" s="866"/>
      <c r="O143" s="866"/>
      <c r="P143" s="866"/>
      <c r="Q143" s="866"/>
      <c r="R143" s="866"/>
      <c r="S143" s="866"/>
      <c r="T143" s="866"/>
      <c r="U143" s="972"/>
      <c r="V143" s="972"/>
      <c r="W143" s="972"/>
      <c r="X143" s="972"/>
      <c r="Y143" s="972"/>
      <c r="Z143" s="972"/>
      <c r="AA143" s="972"/>
      <c r="AB143" s="972"/>
      <c r="AC143" s="972"/>
      <c r="AD143" s="972"/>
      <c r="AE143" s="866"/>
      <c r="AF143" s="866"/>
      <c r="AG143" s="866"/>
      <c r="AH143" s="866"/>
      <c r="AI143" s="866"/>
      <c r="AJ143" s="866"/>
      <c r="AK143" s="866"/>
      <c r="AL143" s="866"/>
      <c r="AM143" s="866"/>
      <c r="AN143" s="612"/>
      <c r="AO143" s="203"/>
      <c r="AP143" s="203"/>
      <c r="AQ143" s="203"/>
      <c r="AR143" s="203"/>
      <c r="AS143" s="203"/>
    </row>
    <row r="144" spans="1:45" ht="15" customHeight="1" x14ac:dyDescent="0.25">
      <c r="A144" s="604"/>
      <c r="B144" s="589"/>
      <c r="C144" s="866"/>
      <c r="D144" s="1212"/>
      <c r="E144" s="864"/>
      <c r="F144" s="617" t="s">
        <v>1968</v>
      </c>
      <c r="G144" s="626">
        <v>2</v>
      </c>
      <c r="H144" s="866"/>
      <c r="I144" s="866"/>
      <c r="J144" s="866"/>
      <c r="K144" s="866"/>
      <c r="L144" s="866"/>
      <c r="M144" s="866"/>
      <c r="N144" s="866"/>
      <c r="O144" s="866"/>
      <c r="P144" s="866"/>
      <c r="Q144" s="866"/>
      <c r="R144" s="866"/>
      <c r="S144" s="866"/>
      <c r="T144" s="866"/>
      <c r="U144" s="972"/>
      <c r="V144" s="972"/>
      <c r="W144" s="972"/>
      <c r="X144" s="972"/>
      <c r="Y144" s="972"/>
      <c r="Z144" s="972"/>
      <c r="AA144" s="972"/>
      <c r="AB144" s="972"/>
      <c r="AC144" s="972"/>
      <c r="AD144" s="972"/>
      <c r="AE144" s="866"/>
      <c r="AF144" s="866"/>
      <c r="AG144" s="866"/>
      <c r="AH144" s="866"/>
      <c r="AI144" s="866"/>
      <c r="AJ144" s="866"/>
      <c r="AK144" s="866"/>
      <c r="AL144" s="866"/>
      <c r="AM144" s="866"/>
      <c r="AN144" s="612"/>
      <c r="AO144" s="203"/>
      <c r="AP144" s="203"/>
      <c r="AQ144" s="203"/>
      <c r="AR144" s="203"/>
      <c r="AS144" s="203"/>
    </row>
    <row r="145" spans="1:45" ht="15" customHeight="1" x14ac:dyDescent="0.25">
      <c r="A145" s="604"/>
      <c r="B145" s="589"/>
      <c r="C145" s="866"/>
      <c r="D145" s="1212"/>
      <c r="E145" s="864"/>
      <c r="F145" s="617" t="s">
        <v>1967</v>
      </c>
      <c r="G145" s="626">
        <v>1</v>
      </c>
      <c r="H145" s="866"/>
      <c r="I145" s="866"/>
      <c r="J145" s="866"/>
      <c r="K145" s="866"/>
      <c r="L145" s="866"/>
      <c r="M145" s="866"/>
      <c r="N145" s="866"/>
      <c r="O145" s="866"/>
      <c r="P145" s="866"/>
      <c r="Q145" s="866"/>
      <c r="R145" s="866"/>
      <c r="S145" s="866"/>
      <c r="T145" s="866"/>
      <c r="U145" s="972"/>
      <c r="V145" s="972"/>
      <c r="W145" s="972"/>
      <c r="X145" s="972"/>
      <c r="Y145" s="972"/>
      <c r="Z145" s="972"/>
      <c r="AA145" s="972"/>
      <c r="AB145" s="972"/>
      <c r="AC145" s="972"/>
      <c r="AD145" s="972"/>
      <c r="AE145" s="866"/>
      <c r="AF145" s="866"/>
      <c r="AG145" s="866"/>
      <c r="AH145" s="866"/>
      <c r="AI145" s="866"/>
      <c r="AJ145" s="866"/>
      <c r="AK145" s="866"/>
      <c r="AL145" s="866"/>
      <c r="AM145" s="866"/>
      <c r="AN145" s="612"/>
      <c r="AO145" s="203"/>
      <c r="AP145" s="203"/>
      <c r="AQ145" s="203"/>
      <c r="AR145" s="203"/>
      <c r="AS145" s="203"/>
    </row>
    <row r="146" spans="1:45" ht="15" customHeight="1" x14ac:dyDescent="0.25">
      <c r="A146" s="604"/>
      <c r="B146" s="589"/>
      <c r="C146" s="867"/>
      <c r="D146" s="1211"/>
      <c r="E146" s="883"/>
      <c r="F146" s="620" t="s">
        <v>1966</v>
      </c>
      <c r="G146" s="623">
        <v>0</v>
      </c>
      <c r="H146" s="867"/>
      <c r="I146" s="867"/>
      <c r="J146" s="867"/>
      <c r="K146" s="867"/>
      <c r="L146" s="867"/>
      <c r="M146" s="867"/>
      <c r="N146" s="867"/>
      <c r="O146" s="867"/>
      <c r="P146" s="867"/>
      <c r="Q146" s="867"/>
      <c r="R146" s="867"/>
      <c r="S146" s="867"/>
      <c r="T146" s="867"/>
      <c r="U146" s="973"/>
      <c r="V146" s="973"/>
      <c r="W146" s="973"/>
      <c r="X146" s="973"/>
      <c r="Y146" s="973"/>
      <c r="Z146" s="973"/>
      <c r="AA146" s="973"/>
      <c r="AB146" s="973"/>
      <c r="AC146" s="973"/>
      <c r="AD146" s="973"/>
      <c r="AE146" s="867"/>
      <c r="AF146" s="867"/>
      <c r="AG146" s="867"/>
      <c r="AH146" s="867"/>
      <c r="AI146" s="867"/>
      <c r="AJ146" s="867"/>
      <c r="AK146" s="867"/>
      <c r="AL146" s="867"/>
      <c r="AM146" s="867"/>
      <c r="AN146" s="612"/>
      <c r="AO146" s="203"/>
      <c r="AP146" s="203"/>
      <c r="AQ146" s="203"/>
      <c r="AR146" s="203"/>
      <c r="AS146" s="203"/>
    </row>
    <row r="147" spans="1:45" ht="15" customHeight="1" x14ac:dyDescent="0.25">
      <c r="A147" s="604"/>
      <c r="B147" s="589"/>
      <c r="C147" s="1208" t="s">
        <v>1963</v>
      </c>
      <c r="D147" s="1210" t="s">
        <v>1990</v>
      </c>
      <c r="E147" s="876"/>
      <c r="F147" s="624" t="s">
        <v>1991</v>
      </c>
      <c r="G147" s="619">
        <v>4</v>
      </c>
      <c r="H147" s="1206">
        <v>4</v>
      </c>
      <c r="I147" s="1206">
        <v>3</v>
      </c>
      <c r="J147" s="1206">
        <v>3</v>
      </c>
      <c r="K147" s="1206">
        <v>4</v>
      </c>
      <c r="L147" s="1206">
        <v>4</v>
      </c>
      <c r="M147" s="1206">
        <v>2</v>
      </c>
      <c r="N147" s="1206">
        <v>3</v>
      </c>
      <c r="O147" s="1206">
        <v>3</v>
      </c>
      <c r="P147" s="1206">
        <v>3</v>
      </c>
      <c r="Q147" s="1206">
        <v>4</v>
      </c>
      <c r="R147" s="1206">
        <v>3</v>
      </c>
      <c r="S147" s="1206">
        <v>4</v>
      </c>
      <c r="T147" s="1206">
        <v>4</v>
      </c>
      <c r="U147" s="1207">
        <v>2</v>
      </c>
      <c r="V147" s="1207">
        <v>1</v>
      </c>
      <c r="W147" s="1207">
        <v>3</v>
      </c>
      <c r="X147" s="1207">
        <v>2</v>
      </c>
      <c r="Y147" s="1207">
        <v>2</v>
      </c>
      <c r="Z147" s="1207">
        <v>3</v>
      </c>
      <c r="AA147" s="1207">
        <v>1</v>
      </c>
      <c r="AB147" s="1207">
        <v>1</v>
      </c>
      <c r="AC147" s="1207">
        <v>2</v>
      </c>
      <c r="AD147" s="1207">
        <v>1</v>
      </c>
      <c r="AE147" s="1206">
        <v>1</v>
      </c>
      <c r="AF147" s="1206">
        <v>1</v>
      </c>
      <c r="AG147" s="1206">
        <v>2</v>
      </c>
      <c r="AH147" s="1206">
        <v>1</v>
      </c>
      <c r="AI147" s="1206">
        <v>2</v>
      </c>
      <c r="AJ147" s="1206">
        <v>1</v>
      </c>
      <c r="AK147" s="1206">
        <v>2</v>
      </c>
      <c r="AL147" s="1206">
        <v>1</v>
      </c>
      <c r="AM147" s="1206">
        <v>2</v>
      </c>
      <c r="AN147" s="612"/>
      <c r="AO147" s="203"/>
      <c r="AP147" s="203"/>
      <c r="AQ147" s="203"/>
      <c r="AR147" s="203"/>
      <c r="AS147" s="203"/>
    </row>
    <row r="148" spans="1:45" ht="15" customHeight="1" x14ac:dyDescent="0.25">
      <c r="A148" s="604"/>
      <c r="B148" s="589"/>
      <c r="C148" s="866"/>
      <c r="D148" s="902"/>
      <c r="E148" s="982"/>
      <c r="F148" s="617" t="s">
        <v>1967</v>
      </c>
      <c r="G148" s="626">
        <v>3</v>
      </c>
      <c r="H148" s="866"/>
      <c r="I148" s="866"/>
      <c r="J148" s="866"/>
      <c r="K148" s="866"/>
      <c r="L148" s="866"/>
      <c r="M148" s="866"/>
      <c r="N148" s="866"/>
      <c r="O148" s="866"/>
      <c r="P148" s="866"/>
      <c r="Q148" s="866"/>
      <c r="R148" s="866"/>
      <c r="S148" s="866"/>
      <c r="T148" s="866"/>
      <c r="U148" s="972"/>
      <c r="V148" s="972"/>
      <c r="W148" s="972"/>
      <c r="X148" s="972"/>
      <c r="Y148" s="972"/>
      <c r="Z148" s="972"/>
      <c r="AA148" s="972"/>
      <c r="AB148" s="972"/>
      <c r="AC148" s="972"/>
      <c r="AD148" s="972"/>
      <c r="AE148" s="866"/>
      <c r="AF148" s="866"/>
      <c r="AG148" s="866"/>
      <c r="AH148" s="866"/>
      <c r="AI148" s="866"/>
      <c r="AJ148" s="866"/>
      <c r="AK148" s="866"/>
      <c r="AL148" s="866"/>
      <c r="AM148" s="866"/>
      <c r="AN148" s="612"/>
      <c r="AO148" s="203"/>
      <c r="AP148" s="203"/>
      <c r="AQ148" s="203"/>
      <c r="AR148" s="203"/>
      <c r="AS148" s="203"/>
    </row>
    <row r="149" spans="1:45" ht="15" customHeight="1" x14ac:dyDescent="0.25">
      <c r="A149" s="604"/>
      <c r="B149" s="589"/>
      <c r="C149" s="866"/>
      <c r="D149" s="902"/>
      <c r="E149" s="982"/>
      <c r="F149" s="617" t="s">
        <v>1968</v>
      </c>
      <c r="G149" s="626">
        <v>2</v>
      </c>
      <c r="H149" s="866"/>
      <c r="I149" s="866"/>
      <c r="J149" s="866"/>
      <c r="K149" s="866"/>
      <c r="L149" s="866"/>
      <c r="M149" s="866"/>
      <c r="N149" s="866"/>
      <c r="O149" s="866"/>
      <c r="P149" s="866"/>
      <c r="Q149" s="866"/>
      <c r="R149" s="866"/>
      <c r="S149" s="866"/>
      <c r="T149" s="866"/>
      <c r="U149" s="972"/>
      <c r="V149" s="972"/>
      <c r="W149" s="972"/>
      <c r="X149" s="972"/>
      <c r="Y149" s="972"/>
      <c r="Z149" s="972"/>
      <c r="AA149" s="972"/>
      <c r="AB149" s="972"/>
      <c r="AC149" s="972"/>
      <c r="AD149" s="972"/>
      <c r="AE149" s="866"/>
      <c r="AF149" s="866"/>
      <c r="AG149" s="866"/>
      <c r="AH149" s="866"/>
      <c r="AI149" s="866"/>
      <c r="AJ149" s="866"/>
      <c r="AK149" s="866"/>
      <c r="AL149" s="866"/>
      <c r="AM149" s="866"/>
      <c r="AN149" s="612"/>
      <c r="AO149" s="203"/>
      <c r="AP149" s="203"/>
      <c r="AQ149" s="203"/>
      <c r="AR149" s="203"/>
      <c r="AS149" s="203"/>
    </row>
    <row r="150" spans="1:45" ht="15" customHeight="1" x14ac:dyDescent="0.25">
      <c r="A150" s="604"/>
      <c r="B150" s="589"/>
      <c r="C150" s="866"/>
      <c r="D150" s="902"/>
      <c r="E150" s="982"/>
      <c r="F150" s="617" t="s">
        <v>1992</v>
      </c>
      <c r="G150" s="626">
        <v>1</v>
      </c>
      <c r="H150" s="866"/>
      <c r="I150" s="866"/>
      <c r="J150" s="866"/>
      <c r="K150" s="866"/>
      <c r="L150" s="866"/>
      <c r="M150" s="866"/>
      <c r="N150" s="866"/>
      <c r="O150" s="866"/>
      <c r="P150" s="866"/>
      <c r="Q150" s="866"/>
      <c r="R150" s="866"/>
      <c r="S150" s="866"/>
      <c r="T150" s="866"/>
      <c r="U150" s="972"/>
      <c r="V150" s="972"/>
      <c r="W150" s="972"/>
      <c r="X150" s="972"/>
      <c r="Y150" s="972"/>
      <c r="Z150" s="972"/>
      <c r="AA150" s="972"/>
      <c r="AB150" s="972"/>
      <c r="AC150" s="972"/>
      <c r="AD150" s="972"/>
      <c r="AE150" s="866"/>
      <c r="AF150" s="866"/>
      <c r="AG150" s="866"/>
      <c r="AH150" s="866"/>
      <c r="AI150" s="866"/>
      <c r="AJ150" s="866"/>
      <c r="AK150" s="866"/>
      <c r="AL150" s="866"/>
      <c r="AM150" s="866"/>
      <c r="AN150" s="612"/>
      <c r="AO150" s="203"/>
      <c r="AP150" s="203"/>
      <c r="AQ150" s="203"/>
      <c r="AR150" s="203"/>
      <c r="AS150" s="203"/>
    </row>
    <row r="151" spans="1:45" ht="15" customHeight="1" x14ac:dyDescent="0.25">
      <c r="A151" s="604"/>
      <c r="B151" s="589"/>
      <c r="C151" s="867"/>
      <c r="D151" s="902"/>
      <c r="E151" s="982"/>
      <c r="F151" s="617" t="s">
        <v>1816</v>
      </c>
      <c r="G151" s="626">
        <v>0</v>
      </c>
      <c r="H151" s="867"/>
      <c r="I151" s="867"/>
      <c r="J151" s="867"/>
      <c r="K151" s="867"/>
      <c r="L151" s="867"/>
      <c r="M151" s="867"/>
      <c r="N151" s="867"/>
      <c r="O151" s="867"/>
      <c r="P151" s="867"/>
      <c r="Q151" s="867"/>
      <c r="R151" s="867"/>
      <c r="S151" s="867"/>
      <c r="T151" s="867"/>
      <c r="U151" s="973"/>
      <c r="V151" s="973"/>
      <c r="W151" s="973"/>
      <c r="X151" s="973"/>
      <c r="Y151" s="973"/>
      <c r="Z151" s="973"/>
      <c r="AA151" s="973"/>
      <c r="AB151" s="973"/>
      <c r="AC151" s="973"/>
      <c r="AD151" s="973"/>
      <c r="AE151" s="867"/>
      <c r="AF151" s="867"/>
      <c r="AG151" s="867"/>
      <c r="AH151" s="867"/>
      <c r="AI151" s="867"/>
      <c r="AJ151" s="867"/>
      <c r="AK151" s="867"/>
      <c r="AL151" s="867"/>
      <c r="AM151" s="867"/>
      <c r="AN151" s="612"/>
      <c r="AO151" s="203"/>
      <c r="AP151" s="203"/>
      <c r="AQ151" s="203"/>
      <c r="AR151" s="203"/>
      <c r="AS151" s="203"/>
    </row>
    <row r="152" spans="1:45" ht="15" customHeight="1" x14ac:dyDescent="0.25">
      <c r="A152" s="604"/>
      <c r="B152" s="589"/>
      <c r="C152" s="1216" t="s">
        <v>1993</v>
      </c>
      <c r="D152" s="1213" t="s">
        <v>1994</v>
      </c>
      <c r="E152" s="881"/>
      <c r="F152" s="656"/>
      <c r="G152" s="609"/>
      <c r="H152" s="1206">
        <v>1</v>
      </c>
      <c r="I152" s="1206">
        <v>1</v>
      </c>
      <c r="J152" s="1206">
        <v>1</v>
      </c>
      <c r="K152" s="1206">
        <v>1</v>
      </c>
      <c r="L152" s="1206">
        <v>2</v>
      </c>
      <c r="M152" s="1206">
        <v>1</v>
      </c>
      <c r="N152" s="1206">
        <v>1</v>
      </c>
      <c r="O152" s="1206">
        <v>1</v>
      </c>
      <c r="P152" s="1206">
        <v>1</v>
      </c>
      <c r="Q152" s="1206">
        <v>1</v>
      </c>
      <c r="R152" s="1206">
        <v>1</v>
      </c>
      <c r="S152" s="1206">
        <v>1</v>
      </c>
      <c r="T152" s="1206">
        <v>1</v>
      </c>
      <c r="U152" s="1207">
        <v>2</v>
      </c>
      <c r="V152" s="1207">
        <v>1</v>
      </c>
      <c r="W152" s="1207">
        <v>1</v>
      </c>
      <c r="X152" s="1207">
        <v>1</v>
      </c>
      <c r="Y152" s="1207">
        <v>1</v>
      </c>
      <c r="Z152" s="1207">
        <v>1</v>
      </c>
      <c r="AA152" s="1207">
        <v>2</v>
      </c>
      <c r="AB152" s="1207">
        <v>1</v>
      </c>
      <c r="AC152" s="1207">
        <v>2</v>
      </c>
      <c r="AD152" s="1207">
        <v>1</v>
      </c>
      <c r="AE152" s="1206">
        <v>1</v>
      </c>
      <c r="AF152" s="1206">
        <v>1</v>
      </c>
      <c r="AG152" s="1206">
        <v>1</v>
      </c>
      <c r="AH152" s="1206">
        <v>1</v>
      </c>
      <c r="AI152" s="1206">
        <v>1</v>
      </c>
      <c r="AJ152" s="1206">
        <v>1</v>
      </c>
      <c r="AK152" s="1206">
        <v>1</v>
      </c>
      <c r="AL152" s="1206">
        <v>1</v>
      </c>
      <c r="AM152" s="1206">
        <v>1</v>
      </c>
      <c r="AN152" s="612"/>
      <c r="AO152" s="203"/>
      <c r="AP152" s="203"/>
      <c r="AQ152" s="203"/>
      <c r="AR152" s="203"/>
      <c r="AS152" s="203"/>
    </row>
    <row r="153" spans="1:45" ht="15" customHeight="1" x14ac:dyDescent="0.25">
      <c r="A153" s="604"/>
      <c r="B153" s="589"/>
      <c r="C153" s="902"/>
      <c r="D153" s="1212" t="s">
        <v>1995</v>
      </c>
      <c r="E153" s="864"/>
      <c r="F153" s="649" t="s">
        <v>1996</v>
      </c>
      <c r="G153" s="633">
        <v>2</v>
      </c>
      <c r="H153" s="866"/>
      <c r="I153" s="866"/>
      <c r="J153" s="866"/>
      <c r="K153" s="866"/>
      <c r="L153" s="866"/>
      <c r="M153" s="866"/>
      <c r="N153" s="866"/>
      <c r="O153" s="866"/>
      <c r="P153" s="866"/>
      <c r="Q153" s="866"/>
      <c r="R153" s="866"/>
      <c r="S153" s="866"/>
      <c r="T153" s="866"/>
      <c r="U153" s="972"/>
      <c r="V153" s="972"/>
      <c r="W153" s="972"/>
      <c r="X153" s="972"/>
      <c r="Y153" s="972"/>
      <c r="Z153" s="972"/>
      <c r="AA153" s="972"/>
      <c r="AB153" s="972"/>
      <c r="AC153" s="972"/>
      <c r="AD153" s="972"/>
      <c r="AE153" s="866"/>
      <c r="AF153" s="866"/>
      <c r="AG153" s="866"/>
      <c r="AH153" s="866"/>
      <c r="AI153" s="866"/>
      <c r="AJ153" s="866"/>
      <c r="AK153" s="866"/>
      <c r="AL153" s="866"/>
      <c r="AM153" s="866"/>
      <c r="AN153" s="612"/>
      <c r="AO153" s="203"/>
      <c r="AP153" s="203"/>
      <c r="AQ153" s="203"/>
      <c r="AR153" s="203"/>
      <c r="AS153" s="203"/>
    </row>
    <row r="154" spans="1:45" ht="15" customHeight="1" x14ac:dyDescent="0.25">
      <c r="A154" s="604"/>
      <c r="B154" s="589"/>
      <c r="C154" s="902"/>
      <c r="D154" s="1212" t="s">
        <v>1997</v>
      </c>
      <c r="E154" s="864"/>
      <c r="F154" s="649" t="s">
        <v>1998</v>
      </c>
      <c r="G154" s="633">
        <v>1</v>
      </c>
      <c r="H154" s="866"/>
      <c r="I154" s="866"/>
      <c r="J154" s="866"/>
      <c r="K154" s="866"/>
      <c r="L154" s="866"/>
      <c r="M154" s="866"/>
      <c r="N154" s="866"/>
      <c r="O154" s="866"/>
      <c r="P154" s="866"/>
      <c r="Q154" s="866"/>
      <c r="R154" s="866"/>
      <c r="S154" s="866"/>
      <c r="T154" s="866"/>
      <c r="U154" s="972"/>
      <c r="V154" s="972"/>
      <c r="W154" s="972"/>
      <c r="X154" s="972"/>
      <c r="Y154" s="972"/>
      <c r="Z154" s="972"/>
      <c r="AA154" s="972"/>
      <c r="AB154" s="972"/>
      <c r="AC154" s="972"/>
      <c r="AD154" s="972"/>
      <c r="AE154" s="866"/>
      <c r="AF154" s="866"/>
      <c r="AG154" s="866"/>
      <c r="AH154" s="866"/>
      <c r="AI154" s="866"/>
      <c r="AJ154" s="866"/>
      <c r="AK154" s="866"/>
      <c r="AL154" s="866"/>
      <c r="AM154" s="866"/>
      <c r="AN154" s="612"/>
      <c r="AO154" s="203"/>
      <c r="AP154" s="203"/>
      <c r="AQ154" s="203"/>
      <c r="AR154" s="203"/>
      <c r="AS154" s="203"/>
    </row>
    <row r="155" spans="1:45" ht="15" customHeight="1" x14ac:dyDescent="0.25">
      <c r="A155" s="604"/>
      <c r="B155" s="589"/>
      <c r="C155" s="902"/>
      <c r="D155" s="1212" t="s">
        <v>1999</v>
      </c>
      <c r="E155" s="864"/>
      <c r="F155" s="649" t="s">
        <v>1721</v>
      </c>
      <c r="G155" s="633">
        <v>0</v>
      </c>
      <c r="H155" s="866"/>
      <c r="I155" s="866"/>
      <c r="J155" s="866"/>
      <c r="K155" s="866"/>
      <c r="L155" s="866"/>
      <c r="M155" s="866"/>
      <c r="N155" s="866"/>
      <c r="O155" s="866"/>
      <c r="P155" s="866"/>
      <c r="Q155" s="866"/>
      <c r="R155" s="866"/>
      <c r="S155" s="866"/>
      <c r="T155" s="866"/>
      <c r="U155" s="972"/>
      <c r="V155" s="972"/>
      <c r="W155" s="972"/>
      <c r="X155" s="972"/>
      <c r="Y155" s="972"/>
      <c r="Z155" s="972"/>
      <c r="AA155" s="972"/>
      <c r="AB155" s="972"/>
      <c r="AC155" s="972"/>
      <c r="AD155" s="972"/>
      <c r="AE155" s="866"/>
      <c r="AF155" s="866"/>
      <c r="AG155" s="866"/>
      <c r="AH155" s="866"/>
      <c r="AI155" s="866"/>
      <c r="AJ155" s="866"/>
      <c r="AK155" s="866"/>
      <c r="AL155" s="866"/>
      <c r="AM155" s="866"/>
      <c r="AN155" s="612"/>
      <c r="AO155" s="203"/>
      <c r="AP155" s="203"/>
      <c r="AQ155" s="203"/>
      <c r="AR155" s="203"/>
      <c r="AS155" s="203"/>
    </row>
    <row r="156" spans="1:45" ht="15" customHeight="1" x14ac:dyDescent="0.25">
      <c r="A156" s="604"/>
      <c r="B156" s="589"/>
      <c r="C156" s="882"/>
      <c r="D156" s="1211" t="s">
        <v>2000</v>
      </c>
      <c r="E156" s="883"/>
      <c r="F156" s="637"/>
      <c r="G156" s="634"/>
      <c r="H156" s="867"/>
      <c r="I156" s="867"/>
      <c r="J156" s="867"/>
      <c r="K156" s="867"/>
      <c r="L156" s="867"/>
      <c r="M156" s="867"/>
      <c r="N156" s="867"/>
      <c r="O156" s="867"/>
      <c r="P156" s="867"/>
      <c r="Q156" s="867"/>
      <c r="R156" s="867"/>
      <c r="S156" s="867"/>
      <c r="T156" s="867"/>
      <c r="U156" s="973"/>
      <c r="V156" s="973"/>
      <c r="W156" s="973"/>
      <c r="X156" s="973"/>
      <c r="Y156" s="973"/>
      <c r="Z156" s="973"/>
      <c r="AA156" s="973"/>
      <c r="AB156" s="973"/>
      <c r="AC156" s="973"/>
      <c r="AD156" s="973"/>
      <c r="AE156" s="867"/>
      <c r="AF156" s="867"/>
      <c r="AG156" s="867"/>
      <c r="AH156" s="867"/>
      <c r="AI156" s="867"/>
      <c r="AJ156" s="867"/>
      <c r="AK156" s="867"/>
      <c r="AL156" s="867"/>
      <c r="AM156" s="867"/>
      <c r="AN156" s="657" t="str">
        <f>IF(AN155&gt;=80,"I",IF(AN155&gt;=60,"II",IF(AN155&gt;=40,"III",IF(AN155&gt;=1,"IV"," "))))</f>
        <v xml:space="preserve"> </v>
      </c>
      <c r="AO156" s="203"/>
      <c r="AP156" s="203"/>
      <c r="AQ156" s="203"/>
      <c r="AR156" s="203"/>
      <c r="AS156" s="203"/>
    </row>
    <row r="157" spans="1:45" ht="15" customHeight="1" x14ac:dyDescent="0.25">
      <c r="A157" s="1214" t="s">
        <v>2001</v>
      </c>
      <c r="B157" s="883"/>
      <c r="C157" s="883"/>
      <c r="D157" s="883"/>
      <c r="E157" s="883"/>
      <c r="F157" s="884"/>
      <c r="G157" s="658">
        <v>100</v>
      </c>
      <c r="H157" s="658">
        <f t="shared" ref="H157" si="3">SUM(H17:H155)</f>
        <v>79</v>
      </c>
      <c r="I157" s="658">
        <f t="shared" ref="I157:AM157" si="4">SUM(I17:I155)</f>
        <v>73</v>
      </c>
      <c r="J157" s="658">
        <f t="shared" si="4"/>
        <v>83</v>
      </c>
      <c r="K157" s="658">
        <f t="shared" si="4"/>
        <v>80</v>
      </c>
      <c r="L157" s="658">
        <f t="shared" si="4"/>
        <v>84</v>
      </c>
      <c r="M157" s="658">
        <f t="shared" si="4"/>
        <v>72</v>
      </c>
      <c r="N157" s="658">
        <f t="shared" si="4"/>
        <v>78</v>
      </c>
      <c r="O157" s="658">
        <f t="shared" si="4"/>
        <v>84</v>
      </c>
      <c r="P157" s="658">
        <f t="shared" si="4"/>
        <v>70</v>
      </c>
      <c r="Q157" s="658">
        <f t="shared" si="4"/>
        <v>80</v>
      </c>
      <c r="R157" s="658">
        <f t="shared" si="4"/>
        <v>80</v>
      </c>
      <c r="S157" s="658">
        <f t="shared" si="4"/>
        <v>77</v>
      </c>
      <c r="T157" s="658">
        <f t="shared" si="4"/>
        <v>74</v>
      </c>
      <c r="U157" s="658">
        <f t="shared" si="4"/>
        <v>70</v>
      </c>
      <c r="V157" s="658">
        <f t="shared" si="4"/>
        <v>61</v>
      </c>
      <c r="W157" s="658">
        <f t="shared" si="4"/>
        <v>76</v>
      </c>
      <c r="X157" s="658">
        <f t="shared" si="4"/>
        <v>66</v>
      </c>
      <c r="Y157" s="658">
        <f t="shared" si="4"/>
        <v>59</v>
      </c>
      <c r="Z157" s="658">
        <f t="shared" si="4"/>
        <v>74</v>
      </c>
      <c r="AA157" s="658">
        <f t="shared" si="4"/>
        <v>64</v>
      </c>
      <c r="AB157" s="658">
        <f t="shared" si="4"/>
        <v>66</v>
      </c>
      <c r="AC157" s="658">
        <f t="shared" si="4"/>
        <v>61</v>
      </c>
      <c r="AD157" s="658">
        <f t="shared" si="4"/>
        <v>67</v>
      </c>
      <c r="AE157" s="658">
        <f t="shared" si="4"/>
        <v>57</v>
      </c>
      <c r="AF157" s="658">
        <f t="shared" si="4"/>
        <v>57</v>
      </c>
      <c r="AG157" s="658">
        <f t="shared" si="4"/>
        <v>63</v>
      </c>
      <c r="AH157" s="658">
        <f t="shared" si="4"/>
        <v>56</v>
      </c>
      <c r="AI157" s="658">
        <f t="shared" si="4"/>
        <v>62</v>
      </c>
      <c r="AJ157" s="658">
        <f t="shared" si="4"/>
        <v>59</v>
      </c>
      <c r="AK157" s="658">
        <f t="shared" si="4"/>
        <v>65</v>
      </c>
      <c r="AL157" s="658">
        <f t="shared" si="4"/>
        <v>57</v>
      </c>
      <c r="AM157" s="658">
        <f t="shared" si="4"/>
        <v>63</v>
      </c>
      <c r="AN157" s="658"/>
      <c r="AO157" s="203"/>
      <c r="AP157" s="203"/>
      <c r="AQ157" s="203"/>
      <c r="AR157" s="203"/>
      <c r="AS157" s="203"/>
    </row>
    <row r="158" spans="1:45" ht="15" customHeight="1" x14ac:dyDescent="0.25">
      <c r="A158" s="1215" t="s">
        <v>2002</v>
      </c>
      <c r="B158" s="869"/>
      <c r="C158" s="869"/>
      <c r="D158" s="869"/>
      <c r="E158" s="869"/>
      <c r="F158" s="870"/>
      <c r="G158" s="658"/>
      <c r="H158" s="658" t="str">
        <f t="shared" ref="H158:AM158" si="5">IF(H157&gt;=80,"I",IF(H157&gt;=60,"II",IF(H157&gt;=40,"III",IF(H157&lt;40,"IV"," "))))</f>
        <v>II</v>
      </c>
      <c r="I158" s="658" t="str">
        <f t="shared" si="5"/>
        <v>II</v>
      </c>
      <c r="J158" s="658" t="str">
        <f t="shared" si="5"/>
        <v>I</v>
      </c>
      <c r="K158" s="658" t="str">
        <f t="shared" si="5"/>
        <v>I</v>
      </c>
      <c r="L158" s="658" t="str">
        <f t="shared" si="5"/>
        <v>I</v>
      </c>
      <c r="M158" s="658" t="str">
        <f t="shared" si="5"/>
        <v>II</v>
      </c>
      <c r="N158" s="658" t="str">
        <f t="shared" si="5"/>
        <v>II</v>
      </c>
      <c r="O158" s="658" t="str">
        <f t="shared" si="5"/>
        <v>I</v>
      </c>
      <c r="P158" s="658" t="str">
        <f t="shared" si="5"/>
        <v>II</v>
      </c>
      <c r="Q158" s="658" t="str">
        <f t="shared" si="5"/>
        <v>I</v>
      </c>
      <c r="R158" s="658" t="str">
        <f t="shared" si="5"/>
        <v>I</v>
      </c>
      <c r="S158" s="658" t="str">
        <f t="shared" si="5"/>
        <v>II</v>
      </c>
      <c r="T158" s="658" t="str">
        <f t="shared" si="5"/>
        <v>II</v>
      </c>
      <c r="U158" s="658" t="str">
        <f t="shared" si="5"/>
        <v>II</v>
      </c>
      <c r="V158" s="658" t="str">
        <f t="shared" si="5"/>
        <v>II</v>
      </c>
      <c r="W158" s="658" t="str">
        <f t="shared" si="5"/>
        <v>II</v>
      </c>
      <c r="X158" s="658" t="str">
        <f t="shared" si="5"/>
        <v>II</v>
      </c>
      <c r="Y158" s="658" t="str">
        <f t="shared" si="5"/>
        <v>III</v>
      </c>
      <c r="Z158" s="658" t="str">
        <f t="shared" si="5"/>
        <v>II</v>
      </c>
      <c r="AA158" s="658" t="str">
        <f t="shared" si="5"/>
        <v>II</v>
      </c>
      <c r="AB158" s="658" t="str">
        <f t="shared" si="5"/>
        <v>II</v>
      </c>
      <c r="AC158" s="658" t="str">
        <f t="shared" si="5"/>
        <v>II</v>
      </c>
      <c r="AD158" s="658" t="str">
        <f t="shared" si="5"/>
        <v>II</v>
      </c>
      <c r="AE158" s="658" t="str">
        <f t="shared" si="5"/>
        <v>III</v>
      </c>
      <c r="AF158" s="658" t="str">
        <f t="shared" si="5"/>
        <v>III</v>
      </c>
      <c r="AG158" s="658" t="str">
        <f t="shared" si="5"/>
        <v>II</v>
      </c>
      <c r="AH158" s="658" t="str">
        <f t="shared" si="5"/>
        <v>III</v>
      </c>
      <c r="AI158" s="658" t="str">
        <f t="shared" si="5"/>
        <v>II</v>
      </c>
      <c r="AJ158" s="658" t="str">
        <f t="shared" si="5"/>
        <v>III</v>
      </c>
      <c r="AK158" s="658" t="str">
        <f t="shared" si="5"/>
        <v>II</v>
      </c>
      <c r="AL158" s="658" t="str">
        <f t="shared" si="5"/>
        <v>III</v>
      </c>
      <c r="AM158" s="658" t="str">
        <f t="shared" si="5"/>
        <v>II</v>
      </c>
      <c r="AN158" s="658"/>
      <c r="AO158" s="203"/>
      <c r="AP158" s="203"/>
      <c r="AQ158" s="203"/>
      <c r="AR158" s="203"/>
      <c r="AS158" s="203"/>
    </row>
    <row r="159" spans="1:45" ht="15" customHeight="1" x14ac:dyDescent="0.25">
      <c r="A159" s="589"/>
      <c r="B159" s="589"/>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89"/>
      <c r="AL159" s="589"/>
      <c r="AM159" s="589"/>
      <c r="AN159" s="203"/>
      <c r="AO159" s="203"/>
      <c r="AP159" s="203"/>
      <c r="AQ159" s="203"/>
      <c r="AR159" s="203"/>
      <c r="AS159" s="203"/>
    </row>
    <row r="160" spans="1:45" ht="15" customHeight="1" x14ac:dyDescent="0.25">
      <c r="A160" s="589"/>
      <c r="B160" s="589"/>
      <c r="C160" s="589"/>
      <c r="D160" s="589" t="s">
        <v>2002</v>
      </c>
      <c r="E160" s="589" t="s">
        <v>2003</v>
      </c>
      <c r="F160" s="659" t="s">
        <v>2004</v>
      </c>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89"/>
      <c r="AL160" s="589"/>
      <c r="AM160" s="589"/>
      <c r="AN160" s="203"/>
      <c r="AO160" s="203"/>
      <c r="AP160" s="203"/>
      <c r="AQ160" s="203"/>
      <c r="AR160" s="203"/>
      <c r="AS160" s="203"/>
    </row>
    <row r="161" spans="1:45" ht="15" customHeight="1" x14ac:dyDescent="0.25">
      <c r="A161" s="589"/>
      <c r="B161" s="589"/>
      <c r="C161" s="589"/>
      <c r="D161" s="589"/>
      <c r="E161" s="589" t="s">
        <v>2005</v>
      </c>
      <c r="F161" s="659" t="s">
        <v>2006</v>
      </c>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89"/>
      <c r="AL161" s="589"/>
      <c r="AM161" s="589"/>
      <c r="AN161" s="203"/>
      <c r="AO161" s="203"/>
      <c r="AP161" s="203"/>
      <c r="AQ161" s="203"/>
      <c r="AR161" s="203"/>
      <c r="AS161" s="203"/>
    </row>
    <row r="162" spans="1:45" ht="15" customHeight="1" x14ac:dyDescent="0.25">
      <c r="A162" s="589"/>
      <c r="B162" s="589"/>
      <c r="C162" s="589"/>
      <c r="D162" s="589"/>
      <c r="E162" s="589" t="s">
        <v>2007</v>
      </c>
      <c r="F162" s="659" t="s">
        <v>2008</v>
      </c>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89"/>
      <c r="AL162" s="589"/>
      <c r="AM162" s="589"/>
      <c r="AN162" s="203"/>
      <c r="AO162" s="203"/>
      <c r="AP162" s="203"/>
      <c r="AQ162" s="203"/>
      <c r="AR162" s="203"/>
      <c r="AS162" s="203"/>
    </row>
    <row r="163" spans="1:45" ht="15" customHeight="1" x14ac:dyDescent="0.25">
      <c r="A163" s="589"/>
      <c r="B163" s="589"/>
      <c r="C163" s="589"/>
      <c r="D163" s="589"/>
      <c r="E163" s="589" t="s">
        <v>2009</v>
      </c>
      <c r="F163" s="659" t="s">
        <v>2008</v>
      </c>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89"/>
      <c r="AL163" s="589"/>
      <c r="AM163" s="589"/>
      <c r="AN163" s="203"/>
      <c r="AO163" s="203"/>
      <c r="AP163" s="203"/>
      <c r="AQ163" s="203"/>
      <c r="AR163" s="203"/>
      <c r="AS163" s="203"/>
    </row>
    <row r="164" spans="1:45" ht="12.75" customHeight="1" x14ac:dyDescent="0.25">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row>
    <row r="165" spans="1:45" ht="12.75" customHeight="1" x14ac:dyDescent="0.25">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row>
    <row r="166" spans="1:45" ht="12.75" customHeight="1" x14ac:dyDescent="0.25">
      <c r="A166" s="203"/>
      <c r="B166" s="203"/>
      <c r="C166" s="203"/>
      <c r="D166" s="203"/>
      <c r="E166" s="614" t="s">
        <v>2010</v>
      </c>
      <c r="F166" s="660" t="s">
        <v>1051</v>
      </c>
      <c r="G166" s="531">
        <f>COUNTIF(H158:AM158,F166)</f>
        <v>6</v>
      </c>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row>
    <row r="167" spans="1:45" ht="12.75" customHeight="1" x14ac:dyDescent="0.25">
      <c r="A167" s="203"/>
      <c r="B167" s="203"/>
      <c r="C167" s="203"/>
      <c r="D167" s="203"/>
      <c r="E167" s="614" t="s">
        <v>2010</v>
      </c>
      <c r="F167" s="660" t="s">
        <v>1053</v>
      </c>
      <c r="G167" s="531">
        <f>COUNTIF(H158:AM158,F167)</f>
        <v>20</v>
      </c>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row>
    <row r="168" spans="1:45" ht="12.75" customHeight="1" x14ac:dyDescent="0.25">
      <c r="A168" s="203"/>
      <c r="B168" s="203"/>
      <c r="C168" s="203"/>
      <c r="D168" s="203"/>
      <c r="E168" s="614" t="s">
        <v>2010</v>
      </c>
      <c r="F168" s="660" t="s">
        <v>1056</v>
      </c>
      <c r="G168" s="531">
        <f>COUNTIF(H158:AM158,F168)</f>
        <v>6</v>
      </c>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row>
    <row r="169" spans="1:45" ht="12.75" customHeight="1" x14ac:dyDescent="0.25">
      <c r="A169" s="203"/>
      <c r="B169" s="203"/>
      <c r="C169" s="203"/>
      <c r="D169" s="203"/>
      <c r="E169" s="614" t="s">
        <v>2010</v>
      </c>
      <c r="F169" s="660" t="s">
        <v>1059</v>
      </c>
      <c r="G169" s="531">
        <f>COUNTIF(H158:AM158,F169)</f>
        <v>0</v>
      </c>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row>
    <row r="170" spans="1:45" ht="12.75" customHeight="1" x14ac:dyDescent="0.25">
      <c r="A170" s="203"/>
      <c r="B170" s="203"/>
      <c r="C170" s="203"/>
      <c r="D170" s="203"/>
      <c r="E170" s="1178" t="s">
        <v>1863</v>
      </c>
      <c r="F170" s="870"/>
      <c r="G170" s="531">
        <f>SUM(G166:G169)</f>
        <v>32</v>
      </c>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row>
    <row r="171" spans="1:45" ht="12.75" customHeight="1" x14ac:dyDescent="0.25">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row>
    <row r="172" spans="1:45" ht="12.75" customHeight="1" x14ac:dyDescent="0.25">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row>
    <row r="173" spans="1:45" ht="12.75" customHeight="1" x14ac:dyDescent="0.25">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c r="AE173" s="203"/>
      <c r="AF173" s="203"/>
      <c r="AG173" s="203"/>
      <c r="AH173" s="203"/>
      <c r="AI173" s="203"/>
      <c r="AJ173" s="203"/>
      <c r="AK173" s="203"/>
      <c r="AL173" s="203"/>
      <c r="AM173" s="203"/>
      <c r="AN173" s="203"/>
      <c r="AO173" s="203"/>
      <c r="AP173" s="203"/>
      <c r="AQ173" s="203"/>
      <c r="AR173" s="203"/>
      <c r="AS173" s="203"/>
    </row>
    <row r="174" spans="1:45" ht="12.75" customHeight="1" x14ac:dyDescent="0.25">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203"/>
      <c r="AG174" s="203"/>
      <c r="AH174" s="203"/>
      <c r="AI174" s="203"/>
      <c r="AJ174" s="203"/>
      <c r="AK174" s="203"/>
      <c r="AL174" s="203"/>
      <c r="AM174" s="203"/>
      <c r="AN174" s="203"/>
      <c r="AO174" s="203"/>
      <c r="AP174" s="203"/>
      <c r="AQ174" s="203"/>
      <c r="AR174" s="203"/>
      <c r="AS174" s="203"/>
    </row>
    <row r="175" spans="1:45" ht="12.75" customHeight="1" x14ac:dyDescent="0.25">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3"/>
      <c r="AN175" s="203"/>
      <c r="AO175" s="203"/>
      <c r="AP175" s="203"/>
      <c r="AQ175" s="203"/>
      <c r="AR175" s="203"/>
      <c r="AS175" s="203"/>
    </row>
    <row r="176" spans="1:45" ht="12.75" customHeight="1" x14ac:dyDescent="0.25">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row>
    <row r="177" spans="1:45" ht="12.75" customHeight="1" x14ac:dyDescent="0.25">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row>
    <row r="178" spans="1:45" ht="12.75" customHeight="1" x14ac:dyDescent="0.25">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row>
    <row r="179" spans="1:45" ht="12.75" customHeight="1" x14ac:dyDescent="0.25">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row>
    <row r="180" spans="1:45" ht="12.75" customHeight="1" x14ac:dyDescent="0.25">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row>
    <row r="181" spans="1:45" ht="12.75" customHeight="1" x14ac:dyDescent="0.25">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row>
    <row r="182" spans="1:45" ht="12.75" customHeight="1" x14ac:dyDescent="0.25">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row>
    <row r="183" spans="1:45" ht="12.75" customHeight="1" x14ac:dyDescent="0.25">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row>
    <row r="184" spans="1:45" ht="12.75" customHeight="1" x14ac:dyDescent="0.25">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row>
    <row r="185" spans="1:45" ht="12.75" customHeight="1" x14ac:dyDescent="0.25">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203"/>
      <c r="AM185" s="203"/>
      <c r="AN185" s="203"/>
      <c r="AO185" s="203"/>
      <c r="AP185" s="203"/>
      <c r="AQ185" s="203"/>
      <c r="AR185" s="203"/>
      <c r="AS185" s="203"/>
    </row>
    <row r="186" spans="1:45" ht="12.75" customHeight="1" x14ac:dyDescent="0.25">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3"/>
      <c r="AN186" s="203"/>
      <c r="AO186" s="203"/>
      <c r="AP186" s="203"/>
      <c r="AQ186" s="203"/>
      <c r="AR186" s="203"/>
      <c r="AS186" s="203"/>
    </row>
    <row r="187" spans="1:45" ht="12.75" customHeight="1" x14ac:dyDescent="0.25">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row>
    <row r="188" spans="1:45" ht="12.75" customHeight="1" x14ac:dyDescent="0.25">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row>
    <row r="189" spans="1:45" ht="12.75" customHeight="1" x14ac:dyDescent="0.25">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row>
    <row r="190" spans="1:45" ht="12.75" customHeight="1" x14ac:dyDescent="0.25">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row>
    <row r="191" spans="1:45" ht="12.75" customHeight="1" x14ac:dyDescent="0.25">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row>
    <row r="192" spans="1:45" ht="12.75" customHeight="1" x14ac:dyDescent="0.25">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row>
    <row r="193" spans="1:45" ht="12.75" customHeight="1" x14ac:dyDescent="0.25">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203"/>
      <c r="AR193" s="203"/>
      <c r="AS193" s="203"/>
    </row>
    <row r="194" spans="1:45" ht="12.75" customHeight="1" x14ac:dyDescent="0.25">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c r="AM194" s="203"/>
      <c r="AN194" s="203"/>
      <c r="AO194" s="203"/>
      <c r="AP194" s="203"/>
      <c r="AQ194" s="203"/>
      <c r="AR194" s="203"/>
      <c r="AS194" s="203"/>
    </row>
    <row r="195" spans="1:45" ht="12.75" customHeight="1" x14ac:dyDescent="0.25">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3"/>
      <c r="AN195" s="203"/>
      <c r="AO195" s="203"/>
      <c r="AP195" s="203"/>
      <c r="AQ195" s="203"/>
      <c r="AR195" s="203"/>
      <c r="AS195" s="203"/>
    </row>
    <row r="196" spans="1:45" ht="12.75" customHeight="1" x14ac:dyDescent="0.25">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row>
    <row r="197" spans="1:45" ht="12.75" customHeight="1" x14ac:dyDescent="0.25">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c r="AQ197" s="203"/>
      <c r="AR197" s="203"/>
      <c r="AS197" s="203"/>
    </row>
    <row r="198" spans="1:45" ht="12.75" customHeight="1" x14ac:dyDescent="0.25">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row>
    <row r="199" spans="1:45" ht="12.75" customHeight="1" x14ac:dyDescent="0.25">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row>
    <row r="200" spans="1:45" ht="12.75" customHeight="1" x14ac:dyDescent="0.25">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203"/>
      <c r="AM200" s="203"/>
      <c r="AN200" s="203"/>
      <c r="AO200" s="203"/>
      <c r="AP200" s="203"/>
      <c r="AQ200" s="203"/>
      <c r="AR200" s="203"/>
      <c r="AS200" s="203"/>
    </row>
    <row r="201" spans="1:45" ht="12.75" customHeight="1" x14ac:dyDescent="0.25">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203"/>
      <c r="AM201" s="203"/>
      <c r="AN201" s="203"/>
      <c r="AO201" s="203"/>
      <c r="AP201" s="203"/>
      <c r="AQ201" s="203"/>
      <c r="AR201" s="203"/>
      <c r="AS201" s="203"/>
    </row>
    <row r="202" spans="1:45" ht="12.75" customHeight="1" x14ac:dyDescent="0.25">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row>
    <row r="203" spans="1:45" ht="12.75" customHeight="1" x14ac:dyDescent="0.25">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203"/>
      <c r="AM203" s="203"/>
      <c r="AN203" s="203"/>
      <c r="AO203" s="203"/>
      <c r="AP203" s="203"/>
      <c r="AQ203" s="203"/>
      <c r="AR203" s="203"/>
      <c r="AS203" s="203"/>
    </row>
    <row r="204" spans="1:45" ht="12.75" customHeight="1" x14ac:dyDescent="0.25">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3"/>
      <c r="AN204" s="203"/>
      <c r="AO204" s="203"/>
      <c r="AP204" s="203"/>
      <c r="AQ204" s="203"/>
      <c r="AR204" s="203"/>
      <c r="AS204" s="203"/>
    </row>
    <row r="205" spans="1:45" ht="12.75" customHeight="1" x14ac:dyDescent="0.25">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row>
    <row r="206" spans="1:45" ht="12.75" customHeight="1" x14ac:dyDescent="0.25">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203"/>
      <c r="AM206" s="203"/>
      <c r="AN206" s="203"/>
      <c r="AO206" s="203"/>
      <c r="AP206" s="203"/>
      <c r="AQ206" s="203"/>
      <c r="AR206" s="203"/>
      <c r="AS206" s="203"/>
    </row>
    <row r="207" spans="1:45" ht="12.75" customHeight="1" x14ac:dyDescent="0.25">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203"/>
      <c r="AM207" s="203"/>
      <c r="AN207" s="203"/>
      <c r="AO207" s="203"/>
      <c r="AP207" s="203"/>
      <c r="AQ207" s="203"/>
      <c r="AR207" s="203"/>
      <c r="AS207" s="203"/>
    </row>
    <row r="208" spans="1:45" ht="12.75" customHeight="1" x14ac:dyDescent="0.25">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row>
    <row r="209" spans="1:45" ht="12.75" customHeight="1" x14ac:dyDescent="0.25">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c r="AA209" s="203"/>
      <c r="AB209" s="203"/>
      <c r="AC209" s="203"/>
      <c r="AD209" s="203"/>
      <c r="AE209" s="203"/>
      <c r="AF209" s="203"/>
      <c r="AG209" s="203"/>
      <c r="AH209" s="203"/>
      <c r="AI209" s="203"/>
      <c r="AJ209" s="203"/>
      <c r="AK209" s="203"/>
      <c r="AL209" s="203"/>
      <c r="AM209" s="203"/>
      <c r="AN209" s="203"/>
      <c r="AO209" s="203"/>
      <c r="AP209" s="203"/>
      <c r="AQ209" s="203"/>
      <c r="AR209" s="203"/>
      <c r="AS209" s="203"/>
    </row>
    <row r="210" spans="1:45" ht="12.75" customHeight="1" x14ac:dyDescent="0.25">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c r="AA210" s="203"/>
      <c r="AB210" s="203"/>
      <c r="AC210" s="203"/>
      <c r="AD210" s="203"/>
      <c r="AE210" s="203"/>
      <c r="AF210" s="203"/>
      <c r="AG210" s="203"/>
      <c r="AH210" s="203"/>
      <c r="AI210" s="203"/>
      <c r="AJ210" s="203"/>
      <c r="AK210" s="203"/>
      <c r="AL210" s="203"/>
      <c r="AM210" s="203"/>
      <c r="AN210" s="203"/>
      <c r="AO210" s="203"/>
      <c r="AP210" s="203"/>
      <c r="AQ210" s="203"/>
      <c r="AR210" s="203"/>
      <c r="AS210" s="203"/>
    </row>
    <row r="211" spans="1:45" ht="12.75" customHeight="1" x14ac:dyDescent="0.25">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row>
    <row r="212" spans="1:45" ht="12.75" customHeight="1" x14ac:dyDescent="0.25">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3"/>
      <c r="AN212" s="203"/>
      <c r="AO212" s="203"/>
      <c r="AP212" s="203"/>
      <c r="AQ212" s="203"/>
      <c r="AR212" s="203"/>
      <c r="AS212" s="203"/>
    </row>
    <row r="213" spans="1:45" ht="12.75" customHeight="1" x14ac:dyDescent="0.25">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3"/>
      <c r="AN213" s="203"/>
      <c r="AO213" s="203"/>
      <c r="AP213" s="203"/>
      <c r="AQ213" s="203"/>
      <c r="AR213" s="203"/>
      <c r="AS213" s="203"/>
    </row>
    <row r="214" spans="1:45" ht="12.75" customHeight="1" x14ac:dyDescent="0.25">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203"/>
      <c r="AR214" s="203"/>
      <c r="AS214" s="203"/>
    </row>
    <row r="215" spans="1:45" ht="12.75" customHeight="1" x14ac:dyDescent="0.25">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row>
    <row r="216" spans="1:45" ht="12.75" customHeight="1" x14ac:dyDescent="0.25">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c r="AA216" s="203"/>
      <c r="AB216" s="203"/>
      <c r="AC216" s="203"/>
      <c r="AD216" s="203"/>
      <c r="AE216" s="203"/>
      <c r="AF216" s="203"/>
      <c r="AG216" s="203"/>
      <c r="AH216" s="203"/>
      <c r="AI216" s="203"/>
      <c r="AJ216" s="203"/>
      <c r="AK216" s="203"/>
      <c r="AL216" s="203"/>
      <c r="AM216" s="203"/>
      <c r="AN216" s="203"/>
      <c r="AO216" s="203"/>
      <c r="AP216" s="203"/>
      <c r="AQ216" s="203"/>
      <c r="AR216" s="203"/>
      <c r="AS216" s="203"/>
    </row>
    <row r="217" spans="1:45" ht="12.75" customHeight="1" x14ac:dyDescent="0.25">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3"/>
      <c r="AQ217" s="203"/>
      <c r="AR217" s="203"/>
      <c r="AS217" s="203"/>
    </row>
    <row r="218" spans="1:45" ht="12.75" customHeight="1" x14ac:dyDescent="0.25">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row>
    <row r="219" spans="1:45" ht="12.75" customHeight="1" x14ac:dyDescent="0.25">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row>
    <row r="220" spans="1:45" ht="12.75" customHeight="1" x14ac:dyDescent="0.25">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3"/>
      <c r="AN220" s="203"/>
      <c r="AO220" s="203"/>
      <c r="AP220" s="203"/>
      <c r="AQ220" s="203"/>
      <c r="AR220" s="203"/>
      <c r="AS220" s="203"/>
    </row>
    <row r="221" spans="1:45" ht="12.75" customHeight="1" x14ac:dyDescent="0.25">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3"/>
      <c r="AG221" s="203"/>
      <c r="AH221" s="203"/>
      <c r="AI221" s="203"/>
      <c r="AJ221" s="203"/>
      <c r="AK221" s="203"/>
      <c r="AL221" s="203"/>
      <c r="AM221" s="203"/>
      <c r="AN221" s="203"/>
      <c r="AO221" s="203"/>
      <c r="AP221" s="203"/>
      <c r="AQ221" s="203"/>
      <c r="AR221" s="203"/>
      <c r="AS221" s="203"/>
    </row>
    <row r="222" spans="1:45" ht="12.75" customHeight="1" x14ac:dyDescent="0.25">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E222" s="203"/>
      <c r="AF222" s="203"/>
      <c r="AG222" s="203"/>
      <c r="AH222" s="203"/>
      <c r="AI222" s="203"/>
      <c r="AJ222" s="203"/>
      <c r="AK222" s="203"/>
      <c r="AL222" s="203"/>
      <c r="AM222" s="203"/>
      <c r="AN222" s="203"/>
      <c r="AO222" s="203"/>
      <c r="AP222" s="203"/>
      <c r="AQ222" s="203"/>
      <c r="AR222" s="203"/>
      <c r="AS222" s="203"/>
    </row>
    <row r="223" spans="1:45" ht="12.75" customHeight="1" x14ac:dyDescent="0.25">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c r="AA223" s="203"/>
      <c r="AB223" s="203"/>
      <c r="AC223" s="203"/>
      <c r="AD223" s="203"/>
      <c r="AE223" s="203"/>
      <c r="AF223" s="203"/>
      <c r="AG223" s="203"/>
      <c r="AH223" s="203"/>
      <c r="AI223" s="203"/>
      <c r="AJ223" s="203"/>
      <c r="AK223" s="203"/>
      <c r="AL223" s="203"/>
      <c r="AM223" s="203"/>
      <c r="AN223" s="203"/>
      <c r="AO223" s="203"/>
      <c r="AP223" s="203"/>
      <c r="AQ223" s="203"/>
      <c r="AR223" s="203"/>
      <c r="AS223" s="203"/>
    </row>
    <row r="224" spans="1:45" ht="12.75" customHeight="1" x14ac:dyDescent="0.25">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c r="AA224" s="203"/>
      <c r="AB224" s="203"/>
      <c r="AC224" s="203"/>
      <c r="AD224" s="203"/>
      <c r="AE224" s="203"/>
      <c r="AF224" s="203"/>
      <c r="AG224" s="203"/>
      <c r="AH224" s="203"/>
      <c r="AI224" s="203"/>
      <c r="AJ224" s="203"/>
      <c r="AK224" s="203"/>
      <c r="AL224" s="203"/>
      <c r="AM224" s="203"/>
      <c r="AN224" s="203"/>
      <c r="AO224" s="203"/>
      <c r="AP224" s="203"/>
      <c r="AQ224" s="203"/>
      <c r="AR224" s="203"/>
      <c r="AS224" s="203"/>
    </row>
    <row r="225" spans="1:45" ht="12.75" customHeight="1" x14ac:dyDescent="0.25">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c r="AE225" s="203"/>
      <c r="AF225" s="203"/>
      <c r="AG225" s="203"/>
      <c r="AH225" s="203"/>
      <c r="AI225" s="203"/>
      <c r="AJ225" s="203"/>
      <c r="AK225" s="203"/>
      <c r="AL225" s="203"/>
      <c r="AM225" s="203"/>
      <c r="AN225" s="203"/>
      <c r="AO225" s="203"/>
      <c r="AP225" s="203"/>
      <c r="AQ225" s="203"/>
      <c r="AR225" s="203"/>
      <c r="AS225" s="203"/>
    </row>
    <row r="226" spans="1:45" ht="12.75" customHeight="1" x14ac:dyDescent="0.25">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row>
    <row r="227" spans="1:45" ht="12.75" customHeight="1" x14ac:dyDescent="0.25">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row>
    <row r="228" spans="1:45" ht="12.75" customHeight="1" x14ac:dyDescent="0.25">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03"/>
      <c r="AN228" s="203"/>
      <c r="AO228" s="203"/>
      <c r="AP228" s="203"/>
      <c r="AQ228" s="203"/>
      <c r="AR228" s="203"/>
      <c r="AS228" s="203"/>
    </row>
    <row r="229" spans="1:45" ht="12.75" customHeight="1" x14ac:dyDescent="0.25">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3"/>
      <c r="AJ229" s="203"/>
      <c r="AK229" s="203"/>
      <c r="AL229" s="203"/>
      <c r="AM229" s="203"/>
      <c r="AN229" s="203"/>
      <c r="AO229" s="203"/>
      <c r="AP229" s="203"/>
      <c r="AQ229" s="203"/>
      <c r="AR229" s="203"/>
      <c r="AS229" s="203"/>
    </row>
    <row r="230" spans="1:45" ht="12.75" customHeight="1" x14ac:dyDescent="0.25">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3"/>
      <c r="AN230" s="203"/>
      <c r="AO230" s="203"/>
      <c r="AP230" s="203"/>
      <c r="AQ230" s="203"/>
      <c r="AR230" s="203"/>
      <c r="AS230" s="203"/>
    </row>
    <row r="231" spans="1:45" ht="12.75" customHeight="1" x14ac:dyDescent="0.25">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row>
    <row r="232" spans="1:45" ht="12.75" customHeight="1" x14ac:dyDescent="0.25">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row>
    <row r="233" spans="1:45" ht="12.75" customHeight="1" x14ac:dyDescent="0.25">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3"/>
      <c r="AN233" s="203"/>
      <c r="AO233" s="203"/>
      <c r="AP233" s="203"/>
      <c r="AQ233" s="203"/>
      <c r="AR233" s="203"/>
      <c r="AS233" s="203"/>
    </row>
    <row r="234" spans="1:45" ht="12.75" customHeight="1" x14ac:dyDescent="0.25">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row>
    <row r="235" spans="1:45" ht="12.75" customHeight="1" x14ac:dyDescent="0.25">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c r="AN235" s="203"/>
      <c r="AO235" s="203"/>
      <c r="AP235" s="203"/>
      <c r="AQ235" s="203"/>
      <c r="AR235" s="203"/>
      <c r="AS235" s="203"/>
    </row>
    <row r="236" spans="1:45" ht="12.75" customHeight="1" x14ac:dyDescent="0.25">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c r="AA236" s="203"/>
      <c r="AB236" s="203"/>
      <c r="AC236" s="203"/>
      <c r="AD236" s="203"/>
      <c r="AE236" s="203"/>
      <c r="AF236" s="203"/>
      <c r="AG236" s="203"/>
      <c r="AH236" s="203"/>
      <c r="AI236" s="203"/>
      <c r="AJ236" s="203"/>
      <c r="AK236" s="203"/>
      <c r="AL236" s="203"/>
      <c r="AM236" s="203"/>
      <c r="AN236" s="203"/>
      <c r="AO236" s="203"/>
      <c r="AP236" s="203"/>
      <c r="AQ236" s="203"/>
      <c r="AR236" s="203"/>
      <c r="AS236" s="203"/>
    </row>
    <row r="237" spans="1:45" ht="12.75" customHeight="1" x14ac:dyDescent="0.25">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c r="AA237" s="203"/>
      <c r="AB237" s="203"/>
      <c r="AC237" s="203"/>
      <c r="AD237" s="203"/>
      <c r="AE237" s="203"/>
      <c r="AF237" s="203"/>
      <c r="AG237" s="203"/>
      <c r="AH237" s="203"/>
      <c r="AI237" s="203"/>
      <c r="AJ237" s="203"/>
      <c r="AK237" s="203"/>
      <c r="AL237" s="203"/>
      <c r="AM237" s="203"/>
      <c r="AN237" s="203"/>
      <c r="AO237" s="203"/>
      <c r="AP237" s="203"/>
      <c r="AQ237" s="203"/>
      <c r="AR237" s="203"/>
      <c r="AS237" s="203"/>
    </row>
    <row r="238" spans="1:45" ht="12.75" customHeight="1" x14ac:dyDescent="0.25">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row>
    <row r="239" spans="1:45" ht="12.75" customHeight="1" x14ac:dyDescent="0.25">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c r="AA239" s="203"/>
      <c r="AB239" s="203"/>
      <c r="AC239" s="203"/>
      <c r="AD239" s="203"/>
      <c r="AE239" s="203"/>
      <c r="AF239" s="203"/>
      <c r="AG239" s="203"/>
      <c r="AH239" s="203"/>
      <c r="AI239" s="203"/>
      <c r="AJ239" s="203"/>
      <c r="AK239" s="203"/>
      <c r="AL239" s="203"/>
      <c r="AM239" s="203"/>
      <c r="AN239" s="203"/>
      <c r="AO239" s="203"/>
      <c r="AP239" s="203"/>
      <c r="AQ239" s="203"/>
      <c r="AR239" s="203"/>
      <c r="AS239" s="203"/>
    </row>
    <row r="240" spans="1:45" ht="12.75" customHeight="1" x14ac:dyDescent="0.25">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3"/>
      <c r="AC240" s="203"/>
      <c r="AD240" s="203"/>
      <c r="AE240" s="203"/>
      <c r="AF240" s="203"/>
      <c r="AG240" s="203"/>
      <c r="AH240" s="203"/>
      <c r="AI240" s="203"/>
      <c r="AJ240" s="203"/>
      <c r="AK240" s="203"/>
      <c r="AL240" s="203"/>
      <c r="AM240" s="203"/>
      <c r="AN240" s="203"/>
      <c r="AO240" s="203"/>
      <c r="AP240" s="203"/>
      <c r="AQ240" s="203"/>
      <c r="AR240" s="203"/>
      <c r="AS240" s="203"/>
    </row>
    <row r="241" spans="1:45" ht="12.75" customHeight="1" x14ac:dyDescent="0.25">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row>
    <row r="242" spans="1:45" ht="12.75" customHeight="1" x14ac:dyDescent="0.25">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c r="AA242" s="203"/>
      <c r="AB242" s="203"/>
      <c r="AC242" s="203"/>
      <c r="AD242" s="203"/>
      <c r="AE242" s="203"/>
      <c r="AF242" s="203"/>
      <c r="AG242" s="203"/>
      <c r="AH242" s="203"/>
      <c r="AI242" s="203"/>
      <c r="AJ242" s="203"/>
      <c r="AK242" s="203"/>
      <c r="AL242" s="203"/>
      <c r="AM242" s="203"/>
      <c r="AN242" s="203"/>
      <c r="AO242" s="203"/>
      <c r="AP242" s="203"/>
      <c r="AQ242" s="203"/>
      <c r="AR242" s="203"/>
      <c r="AS242" s="203"/>
    </row>
    <row r="243" spans="1:45" ht="12.75" customHeight="1" x14ac:dyDescent="0.25">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c r="AA243" s="203"/>
      <c r="AB243" s="203"/>
      <c r="AC243" s="203"/>
      <c r="AD243" s="203"/>
      <c r="AE243" s="203"/>
      <c r="AF243" s="203"/>
      <c r="AG243" s="203"/>
      <c r="AH243" s="203"/>
      <c r="AI243" s="203"/>
      <c r="AJ243" s="203"/>
      <c r="AK243" s="203"/>
      <c r="AL243" s="203"/>
      <c r="AM243" s="203"/>
      <c r="AN243" s="203"/>
      <c r="AO243" s="203"/>
      <c r="AP243" s="203"/>
      <c r="AQ243" s="203"/>
      <c r="AR243" s="203"/>
      <c r="AS243" s="203"/>
    </row>
    <row r="244" spans="1:45" ht="12.75" customHeight="1" x14ac:dyDescent="0.25">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c r="AA244" s="203"/>
      <c r="AB244" s="203"/>
      <c r="AC244" s="203"/>
      <c r="AD244" s="203"/>
      <c r="AE244" s="203"/>
      <c r="AF244" s="203"/>
      <c r="AG244" s="203"/>
      <c r="AH244" s="203"/>
      <c r="AI244" s="203"/>
      <c r="AJ244" s="203"/>
      <c r="AK244" s="203"/>
      <c r="AL244" s="203"/>
      <c r="AM244" s="203"/>
      <c r="AN244" s="203"/>
      <c r="AO244" s="203"/>
      <c r="AP244" s="203"/>
      <c r="AQ244" s="203"/>
      <c r="AR244" s="203"/>
      <c r="AS244" s="203"/>
    </row>
    <row r="245" spans="1:45" ht="12.75" customHeight="1" x14ac:dyDescent="0.25">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3"/>
      <c r="AM245" s="203"/>
      <c r="AN245" s="203"/>
      <c r="AO245" s="203"/>
      <c r="AP245" s="203"/>
      <c r="AQ245" s="203"/>
      <c r="AR245" s="203"/>
      <c r="AS245" s="203"/>
    </row>
    <row r="246" spans="1:45" ht="12.75" customHeight="1" x14ac:dyDescent="0.25">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c r="AA246" s="203"/>
      <c r="AB246" s="203"/>
      <c r="AC246" s="203"/>
      <c r="AD246" s="203"/>
      <c r="AE246" s="203"/>
      <c r="AF246" s="203"/>
      <c r="AG246" s="203"/>
      <c r="AH246" s="203"/>
      <c r="AI246" s="203"/>
      <c r="AJ246" s="203"/>
      <c r="AK246" s="203"/>
      <c r="AL246" s="203"/>
      <c r="AM246" s="203"/>
      <c r="AN246" s="203"/>
      <c r="AO246" s="203"/>
      <c r="AP246" s="203"/>
      <c r="AQ246" s="203"/>
      <c r="AR246" s="203"/>
      <c r="AS246" s="203"/>
    </row>
    <row r="247" spans="1:45" ht="12.75" customHeight="1" x14ac:dyDescent="0.25">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row>
    <row r="248" spans="1:45" ht="12.75" customHeight="1" x14ac:dyDescent="0.25">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row>
    <row r="249" spans="1:45" ht="12.75" customHeight="1" x14ac:dyDescent="0.25">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row>
    <row r="250" spans="1:45" ht="12.75" customHeight="1" x14ac:dyDescent="0.25">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row>
    <row r="251" spans="1:45" ht="12.75" customHeight="1" x14ac:dyDescent="0.25">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row>
    <row r="252" spans="1:45" ht="12.75" customHeight="1" x14ac:dyDescent="0.25">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c r="AE252" s="203"/>
      <c r="AF252" s="203"/>
      <c r="AG252" s="203"/>
      <c r="AH252" s="203"/>
      <c r="AI252" s="203"/>
      <c r="AJ252" s="203"/>
      <c r="AK252" s="203"/>
      <c r="AL252" s="203"/>
      <c r="AM252" s="203"/>
      <c r="AN252" s="203"/>
      <c r="AO252" s="203"/>
      <c r="AP252" s="203"/>
      <c r="AQ252" s="203"/>
      <c r="AR252" s="203"/>
      <c r="AS252" s="203"/>
    </row>
    <row r="253" spans="1:45" ht="12.75" customHeight="1" x14ac:dyDescent="0.25">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E253" s="203"/>
      <c r="AF253" s="203"/>
      <c r="AG253" s="203"/>
      <c r="AH253" s="203"/>
      <c r="AI253" s="203"/>
      <c r="AJ253" s="203"/>
      <c r="AK253" s="203"/>
      <c r="AL253" s="203"/>
      <c r="AM253" s="203"/>
      <c r="AN253" s="203"/>
      <c r="AO253" s="203"/>
      <c r="AP253" s="203"/>
      <c r="AQ253" s="203"/>
      <c r="AR253" s="203"/>
      <c r="AS253" s="203"/>
    </row>
    <row r="254" spans="1:45" ht="12.75" customHeight="1" x14ac:dyDescent="0.25">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c r="AI254" s="203"/>
      <c r="AJ254" s="203"/>
      <c r="AK254" s="203"/>
      <c r="AL254" s="203"/>
      <c r="AM254" s="203"/>
      <c r="AN254" s="203"/>
      <c r="AO254" s="203"/>
      <c r="AP254" s="203"/>
      <c r="AQ254" s="203"/>
      <c r="AR254" s="203"/>
      <c r="AS254" s="203"/>
    </row>
    <row r="255" spans="1:45" ht="12.75" customHeight="1" x14ac:dyDescent="0.25">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3"/>
      <c r="AN255" s="203"/>
      <c r="AO255" s="203"/>
      <c r="AP255" s="203"/>
      <c r="AQ255" s="203"/>
      <c r="AR255" s="203"/>
      <c r="AS255" s="203"/>
    </row>
    <row r="256" spans="1:45" ht="12.75" customHeight="1" x14ac:dyDescent="0.25">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3"/>
      <c r="AM256" s="203"/>
      <c r="AN256" s="203"/>
      <c r="AO256" s="203"/>
      <c r="AP256" s="203"/>
      <c r="AQ256" s="203"/>
      <c r="AR256" s="203"/>
      <c r="AS256" s="203"/>
    </row>
    <row r="257" spans="1:45" ht="12.75" customHeight="1" x14ac:dyDescent="0.25">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c r="AA257" s="203"/>
      <c r="AB257" s="203"/>
      <c r="AC257" s="203"/>
      <c r="AD257" s="203"/>
      <c r="AE257" s="203"/>
      <c r="AF257" s="203"/>
      <c r="AG257" s="203"/>
      <c r="AH257" s="203"/>
      <c r="AI257" s="203"/>
      <c r="AJ257" s="203"/>
      <c r="AK257" s="203"/>
      <c r="AL257" s="203"/>
      <c r="AM257" s="203"/>
      <c r="AN257" s="203"/>
      <c r="AO257" s="203"/>
      <c r="AP257" s="203"/>
      <c r="AQ257" s="203"/>
      <c r="AR257" s="203"/>
      <c r="AS257" s="203"/>
    </row>
    <row r="258" spans="1:45" ht="12.75" customHeight="1" x14ac:dyDescent="0.25">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c r="AA258" s="203"/>
      <c r="AB258" s="203"/>
      <c r="AC258" s="203"/>
      <c r="AD258" s="203"/>
      <c r="AE258" s="203"/>
      <c r="AF258" s="203"/>
      <c r="AG258" s="203"/>
      <c r="AH258" s="203"/>
      <c r="AI258" s="203"/>
      <c r="AJ258" s="203"/>
      <c r="AK258" s="203"/>
      <c r="AL258" s="203"/>
      <c r="AM258" s="203"/>
      <c r="AN258" s="203"/>
      <c r="AO258" s="203"/>
      <c r="AP258" s="203"/>
      <c r="AQ258" s="203"/>
      <c r="AR258" s="203"/>
      <c r="AS258" s="203"/>
    </row>
    <row r="259" spans="1:45" ht="12.75" customHeight="1" x14ac:dyDescent="0.25">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c r="AA259" s="203"/>
      <c r="AB259" s="203"/>
      <c r="AC259" s="203"/>
      <c r="AD259" s="203"/>
      <c r="AE259" s="203"/>
      <c r="AF259" s="203"/>
      <c r="AG259" s="203"/>
      <c r="AH259" s="203"/>
      <c r="AI259" s="203"/>
      <c r="AJ259" s="203"/>
      <c r="AK259" s="203"/>
      <c r="AL259" s="203"/>
      <c r="AM259" s="203"/>
      <c r="AN259" s="203"/>
      <c r="AO259" s="203"/>
      <c r="AP259" s="203"/>
      <c r="AQ259" s="203"/>
      <c r="AR259" s="203"/>
      <c r="AS259" s="203"/>
    </row>
    <row r="260" spans="1:45" ht="12.75" customHeight="1" x14ac:dyDescent="0.25">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c r="AA260" s="203"/>
      <c r="AB260" s="203"/>
      <c r="AC260" s="203"/>
      <c r="AD260" s="203"/>
      <c r="AE260" s="203"/>
      <c r="AF260" s="203"/>
      <c r="AG260" s="203"/>
      <c r="AH260" s="203"/>
      <c r="AI260" s="203"/>
      <c r="AJ260" s="203"/>
      <c r="AK260" s="203"/>
      <c r="AL260" s="203"/>
      <c r="AM260" s="203"/>
      <c r="AN260" s="203"/>
      <c r="AO260" s="203"/>
      <c r="AP260" s="203"/>
      <c r="AQ260" s="203"/>
      <c r="AR260" s="203"/>
      <c r="AS260" s="203"/>
    </row>
    <row r="261" spans="1:45" ht="12.75" customHeight="1" x14ac:dyDescent="0.25">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row>
    <row r="262" spans="1:45" ht="12.75" customHeight="1" x14ac:dyDescent="0.25">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203"/>
      <c r="AR262" s="203"/>
      <c r="AS262" s="203"/>
    </row>
    <row r="263" spans="1:45" ht="12.75" customHeight="1" x14ac:dyDescent="0.25">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E263" s="203"/>
      <c r="AF263" s="203"/>
      <c r="AG263" s="203"/>
      <c r="AH263" s="203"/>
      <c r="AI263" s="203"/>
      <c r="AJ263" s="203"/>
      <c r="AK263" s="203"/>
      <c r="AL263" s="203"/>
      <c r="AM263" s="203"/>
      <c r="AN263" s="203"/>
      <c r="AO263" s="203"/>
      <c r="AP263" s="203"/>
      <c r="AQ263" s="203"/>
      <c r="AR263" s="203"/>
      <c r="AS263" s="203"/>
    </row>
    <row r="264" spans="1:45" ht="12.75" customHeight="1" x14ac:dyDescent="0.25">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row>
    <row r="265" spans="1:45" ht="12.75" customHeight="1" x14ac:dyDescent="0.25">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3"/>
      <c r="AN265" s="203"/>
      <c r="AO265" s="203"/>
      <c r="AP265" s="203"/>
      <c r="AQ265" s="203"/>
      <c r="AR265" s="203"/>
      <c r="AS265" s="203"/>
    </row>
    <row r="266" spans="1:45" ht="12.75" customHeight="1" x14ac:dyDescent="0.25">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c r="AP266" s="203"/>
      <c r="AQ266" s="203"/>
      <c r="AR266" s="203"/>
      <c r="AS266" s="203"/>
    </row>
    <row r="267" spans="1:45" ht="12.75" customHeight="1" x14ac:dyDescent="0.25">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c r="AA267" s="203"/>
      <c r="AB267" s="203"/>
      <c r="AC267" s="203"/>
      <c r="AD267" s="203"/>
      <c r="AE267" s="203"/>
      <c r="AF267" s="203"/>
      <c r="AG267" s="203"/>
      <c r="AH267" s="203"/>
      <c r="AI267" s="203"/>
      <c r="AJ267" s="203"/>
      <c r="AK267" s="203"/>
      <c r="AL267" s="203"/>
      <c r="AM267" s="203"/>
      <c r="AN267" s="203"/>
      <c r="AO267" s="203"/>
      <c r="AP267" s="203"/>
      <c r="AQ267" s="203"/>
      <c r="AR267" s="203"/>
      <c r="AS267" s="203"/>
    </row>
    <row r="268" spans="1:45" ht="12.75" customHeight="1" x14ac:dyDescent="0.25">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c r="AA268" s="203"/>
      <c r="AB268" s="203"/>
      <c r="AC268" s="203"/>
      <c r="AD268" s="203"/>
      <c r="AE268" s="203"/>
      <c r="AF268" s="203"/>
      <c r="AG268" s="203"/>
      <c r="AH268" s="203"/>
      <c r="AI268" s="203"/>
      <c r="AJ268" s="203"/>
      <c r="AK268" s="203"/>
      <c r="AL268" s="203"/>
      <c r="AM268" s="203"/>
      <c r="AN268" s="203"/>
      <c r="AO268" s="203"/>
      <c r="AP268" s="203"/>
      <c r="AQ268" s="203"/>
      <c r="AR268" s="203"/>
      <c r="AS268" s="203"/>
    </row>
    <row r="269" spans="1:45" ht="12.75" customHeight="1" x14ac:dyDescent="0.25">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row>
    <row r="270" spans="1:45" ht="12.75" customHeight="1" x14ac:dyDescent="0.25">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c r="AE270" s="203"/>
      <c r="AF270" s="203"/>
      <c r="AG270" s="203"/>
      <c r="AH270" s="203"/>
      <c r="AI270" s="203"/>
      <c r="AJ270" s="203"/>
      <c r="AK270" s="203"/>
      <c r="AL270" s="203"/>
      <c r="AM270" s="203"/>
      <c r="AN270" s="203"/>
      <c r="AO270" s="203"/>
      <c r="AP270" s="203"/>
      <c r="AQ270" s="203"/>
      <c r="AR270" s="203"/>
      <c r="AS270" s="203"/>
    </row>
    <row r="271" spans="1:45" ht="12.75" customHeight="1" x14ac:dyDescent="0.25">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c r="AA271" s="203"/>
      <c r="AB271" s="203"/>
      <c r="AC271" s="203"/>
      <c r="AD271" s="203"/>
      <c r="AE271" s="203"/>
      <c r="AF271" s="203"/>
      <c r="AG271" s="203"/>
      <c r="AH271" s="203"/>
      <c r="AI271" s="203"/>
      <c r="AJ271" s="203"/>
      <c r="AK271" s="203"/>
      <c r="AL271" s="203"/>
      <c r="AM271" s="203"/>
      <c r="AN271" s="203"/>
      <c r="AO271" s="203"/>
      <c r="AP271" s="203"/>
      <c r="AQ271" s="203"/>
      <c r="AR271" s="203"/>
      <c r="AS271" s="203"/>
    </row>
    <row r="272" spans="1:45" ht="12.75" customHeight="1" x14ac:dyDescent="0.25">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c r="AA272" s="203"/>
      <c r="AB272" s="203"/>
      <c r="AC272" s="203"/>
      <c r="AD272" s="203"/>
      <c r="AE272" s="203"/>
      <c r="AF272" s="203"/>
      <c r="AG272" s="203"/>
      <c r="AH272" s="203"/>
      <c r="AI272" s="203"/>
      <c r="AJ272" s="203"/>
      <c r="AK272" s="203"/>
      <c r="AL272" s="203"/>
      <c r="AM272" s="203"/>
      <c r="AN272" s="203"/>
      <c r="AO272" s="203"/>
      <c r="AP272" s="203"/>
      <c r="AQ272" s="203"/>
      <c r="AR272" s="203"/>
      <c r="AS272" s="203"/>
    </row>
    <row r="273" spans="1:45" ht="12.75" customHeight="1" x14ac:dyDescent="0.25">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c r="AA273" s="203"/>
      <c r="AB273" s="203"/>
      <c r="AC273" s="203"/>
      <c r="AD273" s="203"/>
      <c r="AE273" s="203"/>
      <c r="AF273" s="203"/>
      <c r="AG273" s="203"/>
      <c r="AH273" s="203"/>
      <c r="AI273" s="203"/>
      <c r="AJ273" s="203"/>
      <c r="AK273" s="203"/>
      <c r="AL273" s="203"/>
      <c r="AM273" s="203"/>
      <c r="AN273" s="203"/>
      <c r="AO273" s="203"/>
      <c r="AP273" s="203"/>
      <c r="AQ273" s="203"/>
      <c r="AR273" s="203"/>
      <c r="AS273" s="203"/>
    </row>
    <row r="274" spans="1:45" ht="12.75" customHeight="1" x14ac:dyDescent="0.25">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c r="AA274" s="203"/>
      <c r="AB274" s="203"/>
      <c r="AC274" s="203"/>
      <c r="AD274" s="203"/>
      <c r="AE274" s="203"/>
      <c r="AF274" s="203"/>
      <c r="AG274" s="203"/>
      <c r="AH274" s="203"/>
      <c r="AI274" s="203"/>
      <c r="AJ274" s="203"/>
      <c r="AK274" s="203"/>
      <c r="AL274" s="203"/>
      <c r="AM274" s="203"/>
      <c r="AN274" s="203"/>
      <c r="AO274" s="203"/>
      <c r="AP274" s="203"/>
      <c r="AQ274" s="203"/>
      <c r="AR274" s="203"/>
      <c r="AS274" s="203"/>
    </row>
    <row r="275" spans="1:45" ht="12.75" customHeight="1" x14ac:dyDescent="0.25">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3"/>
      <c r="AN275" s="203"/>
      <c r="AO275" s="203"/>
      <c r="AP275" s="203"/>
      <c r="AQ275" s="203"/>
      <c r="AR275" s="203"/>
      <c r="AS275" s="203"/>
    </row>
    <row r="276" spans="1:45" ht="12.75" customHeight="1" x14ac:dyDescent="0.25">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3"/>
      <c r="AC276" s="203"/>
      <c r="AD276" s="203"/>
      <c r="AE276" s="203"/>
      <c r="AF276" s="203"/>
      <c r="AG276" s="203"/>
      <c r="AH276" s="203"/>
      <c r="AI276" s="203"/>
      <c r="AJ276" s="203"/>
      <c r="AK276" s="203"/>
      <c r="AL276" s="203"/>
      <c r="AM276" s="203"/>
      <c r="AN276" s="203"/>
      <c r="AO276" s="203"/>
      <c r="AP276" s="203"/>
      <c r="AQ276" s="203"/>
      <c r="AR276" s="203"/>
      <c r="AS276" s="203"/>
    </row>
    <row r="277" spans="1:45" ht="12.75" customHeight="1" x14ac:dyDescent="0.25">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c r="AA277" s="203"/>
      <c r="AB277" s="203"/>
      <c r="AC277" s="203"/>
      <c r="AD277" s="203"/>
      <c r="AE277" s="203"/>
      <c r="AF277" s="203"/>
      <c r="AG277" s="203"/>
      <c r="AH277" s="203"/>
      <c r="AI277" s="203"/>
      <c r="AJ277" s="203"/>
      <c r="AK277" s="203"/>
      <c r="AL277" s="203"/>
      <c r="AM277" s="203"/>
      <c r="AN277" s="203"/>
      <c r="AO277" s="203"/>
      <c r="AP277" s="203"/>
      <c r="AQ277" s="203"/>
      <c r="AR277" s="203"/>
      <c r="AS277" s="203"/>
    </row>
    <row r="278" spans="1:45" ht="12.75" customHeight="1" x14ac:dyDescent="0.25">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3"/>
      <c r="AN278" s="203"/>
      <c r="AO278" s="203"/>
      <c r="AP278" s="203"/>
      <c r="AQ278" s="203"/>
      <c r="AR278" s="203"/>
      <c r="AS278" s="203"/>
    </row>
    <row r="279" spans="1:45" ht="12.75" customHeight="1" x14ac:dyDescent="0.25">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3"/>
      <c r="AN279" s="203"/>
      <c r="AO279" s="203"/>
      <c r="AP279" s="203"/>
      <c r="AQ279" s="203"/>
      <c r="AR279" s="203"/>
      <c r="AS279" s="203"/>
    </row>
    <row r="280" spans="1:45" ht="12.75" customHeight="1" x14ac:dyDescent="0.25">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c r="AA280" s="203"/>
      <c r="AB280" s="203"/>
      <c r="AC280" s="203"/>
      <c r="AD280" s="203"/>
      <c r="AE280" s="203"/>
      <c r="AF280" s="203"/>
      <c r="AG280" s="203"/>
      <c r="AH280" s="203"/>
      <c r="AI280" s="203"/>
      <c r="AJ280" s="203"/>
      <c r="AK280" s="203"/>
      <c r="AL280" s="203"/>
      <c r="AM280" s="203"/>
      <c r="AN280" s="203"/>
      <c r="AO280" s="203"/>
      <c r="AP280" s="203"/>
      <c r="AQ280" s="203"/>
      <c r="AR280" s="203"/>
      <c r="AS280" s="203"/>
    </row>
    <row r="281" spans="1:45" ht="12.75" customHeight="1" x14ac:dyDescent="0.25">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row>
    <row r="282" spans="1:45" ht="12.75" customHeight="1" x14ac:dyDescent="0.25">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c r="AA282" s="203"/>
      <c r="AB282" s="203"/>
      <c r="AC282" s="203"/>
      <c r="AD282" s="203"/>
      <c r="AE282" s="203"/>
      <c r="AF282" s="203"/>
      <c r="AG282" s="203"/>
      <c r="AH282" s="203"/>
      <c r="AI282" s="203"/>
      <c r="AJ282" s="203"/>
      <c r="AK282" s="203"/>
      <c r="AL282" s="203"/>
      <c r="AM282" s="203"/>
      <c r="AN282" s="203"/>
      <c r="AO282" s="203"/>
      <c r="AP282" s="203"/>
      <c r="AQ282" s="203"/>
      <c r="AR282" s="203"/>
      <c r="AS282" s="203"/>
    </row>
    <row r="283" spans="1:45" ht="12.75" customHeight="1" x14ac:dyDescent="0.25">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c r="AA283" s="203"/>
      <c r="AB283" s="203"/>
      <c r="AC283" s="203"/>
      <c r="AD283" s="203"/>
      <c r="AE283" s="203"/>
      <c r="AF283" s="203"/>
      <c r="AG283" s="203"/>
      <c r="AH283" s="203"/>
      <c r="AI283" s="203"/>
      <c r="AJ283" s="203"/>
      <c r="AK283" s="203"/>
      <c r="AL283" s="203"/>
      <c r="AM283" s="203"/>
      <c r="AN283" s="203"/>
      <c r="AO283" s="203"/>
      <c r="AP283" s="203"/>
      <c r="AQ283" s="203"/>
      <c r="AR283" s="203"/>
      <c r="AS283" s="203"/>
    </row>
    <row r="284" spans="1:45" ht="12.75" customHeight="1" x14ac:dyDescent="0.25">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row>
    <row r="285" spans="1:45" ht="12.75" customHeight="1" x14ac:dyDescent="0.25">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c r="AA285" s="203"/>
      <c r="AB285" s="203"/>
      <c r="AC285" s="203"/>
      <c r="AD285" s="203"/>
      <c r="AE285" s="203"/>
      <c r="AF285" s="203"/>
      <c r="AG285" s="203"/>
      <c r="AH285" s="203"/>
      <c r="AI285" s="203"/>
      <c r="AJ285" s="203"/>
      <c r="AK285" s="203"/>
      <c r="AL285" s="203"/>
      <c r="AM285" s="203"/>
      <c r="AN285" s="203"/>
      <c r="AO285" s="203"/>
      <c r="AP285" s="203"/>
      <c r="AQ285" s="203"/>
      <c r="AR285" s="203"/>
      <c r="AS285" s="203"/>
    </row>
    <row r="286" spans="1:45" ht="12.75" customHeight="1" x14ac:dyDescent="0.25">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203"/>
      <c r="AR286" s="203"/>
      <c r="AS286" s="203"/>
    </row>
    <row r="287" spans="1:45" ht="12.75" customHeight="1" x14ac:dyDescent="0.25">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c r="AA287" s="203"/>
      <c r="AB287" s="203"/>
      <c r="AC287" s="203"/>
      <c r="AD287" s="203"/>
      <c r="AE287" s="203"/>
      <c r="AF287" s="203"/>
      <c r="AG287" s="203"/>
      <c r="AH287" s="203"/>
      <c r="AI287" s="203"/>
      <c r="AJ287" s="203"/>
      <c r="AK287" s="203"/>
      <c r="AL287" s="203"/>
      <c r="AM287" s="203"/>
      <c r="AN287" s="203"/>
      <c r="AO287" s="203"/>
      <c r="AP287" s="203"/>
      <c r="AQ287" s="203"/>
      <c r="AR287" s="203"/>
      <c r="AS287" s="203"/>
    </row>
    <row r="288" spans="1:45" ht="12.75" customHeight="1" x14ac:dyDescent="0.25">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c r="AA288" s="203"/>
      <c r="AB288" s="203"/>
      <c r="AC288" s="203"/>
      <c r="AD288" s="203"/>
      <c r="AE288" s="203"/>
      <c r="AF288" s="203"/>
      <c r="AG288" s="203"/>
      <c r="AH288" s="203"/>
      <c r="AI288" s="203"/>
      <c r="AJ288" s="203"/>
      <c r="AK288" s="203"/>
      <c r="AL288" s="203"/>
      <c r="AM288" s="203"/>
      <c r="AN288" s="203"/>
      <c r="AO288" s="203"/>
      <c r="AP288" s="203"/>
      <c r="AQ288" s="203"/>
      <c r="AR288" s="203"/>
      <c r="AS288" s="203"/>
    </row>
    <row r="289" spans="1:45" ht="12.75" customHeight="1" x14ac:dyDescent="0.25">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c r="AP289" s="203"/>
      <c r="AQ289" s="203"/>
      <c r="AR289" s="203"/>
      <c r="AS289" s="203"/>
    </row>
    <row r="290" spans="1:45" ht="12.75" customHeight="1" x14ac:dyDescent="0.25">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c r="AA290" s="203"/>
      <c r="AB290" s="203"/>
      <c r="AC290" s="203"/>
      <c r="AD290" s="203"/>
      <c r="AE290" s="203"/>
      <c r="AF290" s="203"/>
      <c r="AG290" s="203"/>
      <c r="AH290" s="203"/>
      <c r="AI290" s="203"/>
      <c r="AJ290" s="203"/>
      <c r="AK290" s="203"/>
      <c r="AL290" s="203"/>
      <c r="AM290" s="203"/>
      <c r="AN290" s="203"/>
      <c r="AO290" s="203"/>
      <c r="AP290" s="203"/>
      <c r="AQ290" s="203"/>
      <c r="AR290" s="203"/>
      <c r="AS290" s="203"/>
    </row>
    <row r="291" spans="1:45" ht="12.75" customHeight="1" x14ac:dyDescent="0.25">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row>
    <row r="292" spans="1:45" ht="12.75" customHeight="1" x14ac:dyDescent="0.25">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row>
    <row r="293" spans="1:45" ht="12.75" customHeight="1" x14ac:dyDescent="0.25">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c r="AA293" s="203"/>
      <c r="AB293" s="203"/>
      <c r="AC293" s="203"/>
      <c r="AD293" s="203"/>
      <c r="AE293" s="203"/>
      <c r="AF293" s="203"/>
      <c r="AG293" s="203"/>
      <c r="AH293" s="203"/>
      <c r="AI293" s="203"/>
      <c r="AJ293" s="203"/>
      <c r="AK293" s="203"/>
      <c r="AL293" s="203"/>
      <c r="AM293" s="203"/>
      <c r="AN293" s="203"/>
      <c r="AO293" s="203"/>
      <c r="AP293" s="203"/>
      <c r="AQ293" s="203"/>
      <c r="AR293" s="203"/>
      <c r="AS293" s="203"/>
    </row>
    <row r="294" spans="1:45" ht="12.75" customHeight="1" x14ac:dyDescent="0.25">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c r="AA294" s="203"/>
      <c r="AB294" s="203"/>
      <c r="AC294" s="203"/>
      <c r="AD294" s="203"/>
      <c r="AE294" s="203"/>
      <c r="AF294" s="203"/>
      <c r="AG294" s="203"/>
      <c r="AH294" s="203"/>
      <c r="AI294" s="203"/>
      <c r="AJ294" s="203"/>
      <c r="AK294" s="203"/>
      <c r="AL294" s="203"/>
      <c r="AM294" s="203"/>
      <c r="AN294" s="203"/>
      <c r="AO294" s="203"/>
      <c r="AP294" s="203"/>
      <c r="AQ294" s="203"/>
      <c r="AR294" s="203"/>
      <c r="AS294" s="203"/>
    </row>
    <row r="295" spans="1:45" ht="12.75" customHeight="1" x14ac:dyDescent="0.25">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3"/>
      <c r="AN295" s="203"/>
      <c r="AO295" s="203"/>
      <c r="AP295" s="203"/>
      <c r="AQ295" s="203"/>
      <c r="AR295" s="203"/>
      <c r="AS295" s="203"/>
    </row>
    <row r="296" spans="1:45" ht="12.75" customHeight="1" x14ac:dyDescent="0.25">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c r="AA296" s="203"/>
      <c r="AB296" s="203"/>
      <c r="AC296" s="203"/>
      <c r="AD296" s="203"/>
      <c r="AE296" s="203"/>
      <c r="AF296" s="203"/>
      <c r="AG296" s="203"/>
      <c r="AH296" s="203"/>
      <c r="AI296" s="203"/>
      <c r="AJ296" s="203"/>
      <c r="AK296" s="203"/>
      <c r="AL296" s="203"/>
      <c r="AM296" s="203"/>
      <c r="AN296" s="203"/>
      <c r="AO296" s="203"/>
      <c r="AP296" s="203"/>
      <c r="AQ296" s="203"/>
      <c r="AR296" s="203"/>
      <c r="AS296" s="203"/>
    </row>
    <row r="297" spans="1:45" ht="12.75" customHeight="1" x14ac:dyDescent="0.25">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c r="AA297" s="203"/>
      <c r="AB297" s="203"/>
      <c r="AC297" s="203"/>
      <c r="AD297" s="203"/>
      <c r="AE297" s="203"/>
      <c r="AF297" s="203"/>
      <c r="AG297" s="203"/>
      <c r="AH297" s="203"/>
      <c r="AI297" s="203"/>
      <c r="AJ297" s="203"/>
      <c r="AK297" s="203"/>
      <c r="AL297" s="203"/>
      <c r="AM297" s="203"/>
      <c r="AN297" s="203"/>
      <c r="AO297" s="203"/>
      <c r="AP297" s="203"/>
      <c r="AQ297" s="203"/>
      <c r="AR297" s="203"/>
      <c r="AS297" s="203"/>
    </row>
    <row r="298" spans="1:45" ht="12.75" customHeight="1" x14ac:dyDescent="0.25">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row>
    <row r="299" spans="1:45" ht="12.75" customHeight="1" x14ac:dyDescent="0.25">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c r="AA299" s="203"/>
      <c r="AB299" s="203"/>
      <c r="AC299" s="203"/>
      <c r="AD299" s="203"/>
      <c r="AE299" s="203"/>
      <c r="AF299" s="203"/>
      <c r="AG299" s="203"/>
      <c r="AH299" s="203"/>
      <c r="AI299" s="203"/>
      <c r="AJ299" s="203"/>
      <c r="AK299" s="203"/>
      <c r="AL299" s="203"/>
      <c r="AM299" s="203"/>
      <c r="AN299" s="203"/>
      <c r="AO299" s="203"/>
      <c r="AP299" s="203"/>
      <c r="AQ299" s="203"/>
      <c r="AR299" s="203"/>
      <c r="AS299" s="203"/>
    </row>
    <row r="300" spans="1:45" ht="12.75" customHeight="1" x14ac:dyDescent="0.25">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c r="AA300" s="203"/>
      <c r="AB300" s="203"/>
      <c r="AC300" s="203"/>
      <c r="AD300" s="203"/>
      <c r="AE300" s="203"/>
      <c r="AF300" s="203"/>
      <c r="AG300" s="203"/>
      <c r="AH300" s="203"/>
      <c r="AI300" s="203"/>
      <c r="AJ300" s="203"/>
      <c r="AK300" s="203"/>
      <c r="AL300" s="203"/>
      <c r="AM300" s="203"/>
      <c r="AN300" s="203"/>
      <c r="AO300" s="203"/>
      <c r="AP300" s="203"/>
      <c r="AQ300" s="203"/>
      <c r="AR300" s="203"/>
      <c r="AS300" s="203"/>
    </row>
    <row r="301" spans="1:45" ht="12.75" customHeight="1" x14ac:dyDescent="0.25">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c r="AA301" s="203"/>
      <c r="AB301" s="203"/>
      <c r="AC301" s="203"/>
      <c r="AD301" s="203"/>
      <c r="AE301" s="203"/>
      <c r="AF301" s="203"/>
      <c r="AG301" s="203"/>
      <c r="AH301" s="203"/>
      <c r="AI301" s="203"/>
      <c r="AJ301" s="203"/>
      <c r="AK301" s="203"/>
      <c r="AL301" s="203"/>
      <c r="AM301" s="203"/>
      <c r="AN301" s="203"/>
      <c r="AO301" s="203"/>
      <c r="AP301" s="203"/>
      <c r="AQ301" s="203"/>
      <c r="AR301" s="203"/>
      <c r="AS301" s="203"/>
    </row>
    <row r="302" spans="1:45" ht="12.75" customHeight="1" x14ac:dyDescent="0.25">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c r="AA302" s="203"/>
      <c r="AB302" s="203"/>
      <c r="AC302" s="203"/>
      <c r="AD302" s="203"/>
      <c r="AE302" s="203"/>
      <c r="AF302" s="203"/>
      <c r="AG302" s="203"/>
      <c r="AH302" s="203"/>
      <c r="AI302" s="203"/>
      <c r="AJ302" s="203"/>
      <c r="AK302" s="203"/>
      <c r="AL302" s="203"/>
      <c r="AM302" s="203"/>
      <c r="AN302" s="203"/>
      <c r="AO302" s="203"/>
      <c r="AP302" s="203"/>
      <c r="AQ302" s="203"/>
      <c r="AR302" s="203"/>
      <c r="AS302" s="203"/>
    </row>
    <row r="303" spans="1:45" ht="12.75" customHeight="1" x14ac:dyDescent="0.25">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c r="AA303" s="203"/>
      <c r="AB303" s="203"/>
      <c r="AC303" s="203"/>
      <c r="AD303" s="203"/>
      <c r="AE303" s="203"/>
      <c r="AF303" s="203"/>
      <c r="AG303" s="203"/>
      <c r="AH303" s="203"/>
      <c r="AI303" s="203"/>
      <c r="AJ303" s="203"/>
      <c r="AK303" s="203"/>
      <c r="AL303" s="203"/>
      <c r="AM303" s="203"/>
      <c r="AN303" s="203"/>
      <c r="AO303" s="203"/>
      <c r="AP303" s="203"/>
      <c r="AQ303" s="203"/>
      <c r="AR303" s="203"/>
      <c r="AS303" s="203"/>
    </row>
    <row r="304" spans="1:45" ht="12.75" customHeight="1" x14ac:dyDescent="0.25">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c r="AA304" s="203"/>
      <c r="AB304" s="203"/>
      <c r="AC304" s="203"/>
      <c r="AD304" s="203"/>
      <c r="AE304" s="203"/>
      <c r="AF304" s="203"/>
      <c r="AG304" s="203"/>
      <c r="AH304" s="203"/>
      <c r="AI304" s="203"/>
      <c r="AJ304" s="203"/>
      <c r="AK304" s="203"/>
      <c r="AL304" s="203"/>
      <c r="AM304" s="203"/>
      <c r="AN304" s="203"/>
      <c r="AO304" s="203"/>
      <c r="AP304" s="203"/>
      <c r="AQ304" s="203"/>
      <c r="AR304" s="203"/>
      <c r="AS304" s="203"/>
    </row>
    <row r="305" spans="1:45" ht="12.75" customHeight="1" x14ac:dyDescent="0.25">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c r="AA305" s="203"/>
      <c r="AB305" s="203"/>
      <c r="AC305" s="203"/>
      <c r="AD305" s="203"/>
      <c r="AE305" s="203"/>
      <c r="AF305" s="203"/>
      <c r="AG305" s="203"/>
      <c r="AH305" s="203"/>
      <c r="AI305" s="203"/>
      <c r="AJ305" s="203"/>
      <c r="AK305" s="203"/>
      <c r="AL305" s="203"/>
      <c r="AM305" s="203"/>
      <c r="AN305" s="203"/>
      <c r="AO305" s="203"/>
      <c r="AP305" s="203"/>
      <c r="AQ305" s="203"/>
      <c r="AR305" s="203"/>
      <c r="AS305" s="203"/>
    </row>
    <row r="306" spans="1:45" ht="12.75" customHeight="1" x14ac:dyDescent="0.25">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c r="AA306" s="203"/>
      <c r="AB306" s="203"/>
      <c r="AC306" s="203"/>
      <c r="AD306" s="203"/>
      <c r="AE306" s="203"/>
      <c r="AF306" s="203"/>
      <c r="AG306" s="203"/>
      <c r="AH306" s="203"/>
      <c r="AI306" s="203"/>
      <c r="AJ306" s="203"/>
      <c r="AK306" s="203"/>
      <c r="AL306" s="203"/>
      <c r="AM306" s="203"/>
      <c r="AN306" s="203"/>
      <c r="AO306" s="203"/>
      <c r="AP306" s="203"/>
      <c r="AQ306" s="203"/>
      <c r="AR306" s="203"/>
      <c r="AS306" s="203"/>
    </row>
    <row r="307" spans="1:45" ht="12.75" customHeight="1" x14ac:dyDescent="0.25">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row>
    <row r="308" spans="1:45" ht="12.75" customHeight="1" x14ac:dyDescent="0.25">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row>
    <row r="309" spans="1:45" ht="12.75" customHeight="1" x14ac:dyDescent="0.25">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row>
    <row r="310" spans="1:45" ht="12.75" customHeight="1" x14ac:dyDescent="0.25">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row>
    <row r="311" spans="1:45" ht="12.75" customHeight="1" x14ac:dyDescent="0.25">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row>
    <row r="312" spans="1:45" ht="12.75" customHeight="1" x14ac:dyDescent="0.25">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c r="AC312" s="203"/>
      <c r="AD312" s="203"/>
      <c r="AE312" s="203"/>
      <c r="AF312" s="203"/>
      <c r="AG312" s="203"/>
      <c r="AH312" s="203"/>
      <c r="AI312" s="203"/>
      <c r="AJ312" s="203"/>
      <c r="AK312" s="203"/>
      <c r="AL312" s="203"/>
      <c r="AM312" s="203"/>
      <c r="AN312" s="203"/>
      <c r="AO312" s="203"/>
      <c r="AP312" s="203"/>
      <c r="AQ312" s="203"/>
      <c r="AR312" s="203"/>
      <c r="AS312" s="203"/>
    </row>
    <row r="313" spans="1:45" ht="12.75" customHeight="1" x14ac:dyDescent="0.25">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c r="AA313" s="203"/>
      <c r="AB313" s="203"/>
      <c r="AC313" s="203"/>
      <c r="AD313" s="203"/>
      <c r="AE313" s="203"/>
      <c r="AF313" s="203"/>
      <c r="AG313" s="203"/>
      <c r="AH313" s="203"/>
      <c r="AI313" s="203"/>
      <c r="AJ313" s="203"/>
      <c r="AK313" s="203"/>
      <c r="AL313" s="203"/>
      <c r="AM313" s="203"/>
      <c r="AN313" s="203"/>
      <c r="AO313" s="203"/>
      <c r="AP313" s="203"/>
      <c r="AQ313" s="203"/>
      <c r="AR313" s="203"/>
      <c r="AS313" s="203"/>
    </row>
    <row r="314" spans="1:45" ht="12.75" customHeight="1" x14ac:dyDescent="0.25">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03"/>
      <c r="AN314" s="203"/>
      <c r="AO314" s="203"/>
      <c r="AP314" s="203"/>
      <c r="AQ314" s="203"/>
      <c r="AR314" s="203"/>
      <c r="AS314" s="203"/>
    </row>
    <row r="315" spans="1:45" ht="12.75" customHeight="1" x14ac:dyDescent="0.25">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3"/>
      <c r="AN315" s="203"/>
      <c r="AO315" s="203"/>
      <c r="AP315" s="203"/>
      <c r="AQ315" s="203"/>
      <c r="AR315" s="203"/>
      <c r="AS315" s="203"/>
    </row>
    <row r="316" spans="1:45" ht="12.75" customHeight="1" x14ac:dyDescent="0.25">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c r="AA316" s="203"/>
      <c r="AB316" s="203"/>
      <c r="AC316" s="203"/>
      <c r="AD316" s="203"/>
      <c r="AE316" s="203"/>
      <c r="AF316" s="203"/>
      <c r="AG316" s="203"/>
      <c r="AH316" s="203"/>
      <c r="AI316" s="203"/>
      <c r="AJ316" s="203"/>
      <c r="AK316" s="203"/>
      <c r="AL316" s="203"/>
      <c r="AM316" s="203"/>
      <c r="AN316" s="203"/>
      <c r="AO316" s="203"/>
      <c r="AP316" s="203"/>
      <c r="AQ316" s="203"/>
      <c r="AR316" s="203"/>
      <c r="AS316" s="203"/>
    </row>
    <row r="317" spans="1:45" ht="12.75" customHeight="1" x14ac:dyDescent="0.25">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row>
    <row r="318" spans="1:45" ht="12.75" customHeight="1" x14ac:dyDescent="0.25">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row>
    <row r="319" spans="1:45" ht="12.75" customHeight="1" x14ac:dyDescent="0.25">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c r="AA319" s="203"/>
      <c r="AB319" s="203"/>
      <c r="AC319" s="203"/>
      <c r="AD319" s="203"/>
      <c r="AE319" s="203"/>
      <c r="AF319" s="203"/>
      <c r="AG319" s="203"/>
      <c r="AH319" s="203"/>
      <c r="AI319" s="203"/>
      <c r="AJ319" s="203"/>
      <c r="AK319" s="203"/>
      <c r="AL319" s="203"/>
      <c r="AM319" s="203"/>
      <c r="AN319" s="203"/>
      <c r="AO319" s="203"/>
      <c r="AP319" s="203"/>
      <c r="AQ319" s="203"/>
      <c r="AR319" s="203"/>
      <c r="AS319" s="203"/>
    </row>
    <row r="320" spans="1:45" ht="12.75" customHeight="1" x14ac:dyDescent="0.25">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c r="AC320" s="203"/>
      <c r="AD320" s="203"/>
      <c r="AE320" s="203"/>
      <c r="AF320" s="203"/>
      <c r="AG320" s="203"/>
      <c r="AH320" s="203"/>
      <c r="AI320" s="203"/>
      <c r="AJ320" s="203"/>
      <c r="AK320" s="203"/>
      <c r="AL320" s="203"/>
      <c r="AM320" s="203"/>
      <c r="AN320" s="203"/>
      <c r="AO320" s="203"/>
      <c r="AP320" s="203"/>
      <c r="AQ320" s="203"/>
      <c r="AR320" s="203"/>
      <c r="AS320" s="203"/>
    </row>
    <row r="321" spans="1:45" ht="12.75" customHeight="1" x14ac:dyDescent="0.25">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c r="AC321" s="203"/>
      <c r="AD321" s="203"/>
      <c r="AE321" s="203"/>
      <c r="AF321" s="203"/>
      <c r="AG321" s="203"/>
      <c r="AH321" s="203"/>
      <c r="AI321" s="203"/>
      <c r="AJ321" s="203"/>
      <c r="AK321" s="203"/>
      <c r="AL321" s="203"/>
      <c r="AM321" s="203"/>
      <c r="AN321" s="203"/>
      <c r="AO321" s="203"/>
      <c r="AP321" s="203"/>
      <c r="AQ321" s="203"/>
      <c r="AR321" s="203"/>
      <c r="AS321" s="203"/>
    </row>
    <row r="322" spans="1:45" ht="12.75" customHeight="1" x14ac:dyDescent="0.25">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c r="AA322" s="203"/>
      <c r="AB322" s="203"/>
      <c r="AC322" s="203"/>
      <c r="AD322" s="203"/>
      <c r="AE322" s="203"/>
      <c r="AF322" s="203"/>
      <c r="AG322" s="203"/>
      <c r="AH322" s="203"/>
      <c r="AI322" s="203"/>
      <c r="AJ322" s="203"/>
      <c r="AK322" s="203"/>
      <c r="AL322" s="203"/>
      <c r="AM322" s="203"/>
      <c r="AN322" s="203"/>
      <c r="AO322" s="203"/>
      <c r="AP322" s="203"/>
      <c r="AQ322" s="203"/>
      <c r="AR322" s="203"/>
      <c r="AS322" s="203"/>
    </row>
    <row r="323" spans="1:45" ht="12.75" customHeight="1" x14ac:dyDescent="0.25">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row>
    <row r="324" spans="1:45" ht="12.75" customHeight="1" x14ac:dyDescent="0.25">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c r="AC324" s="203"/>
      <c r="AD324" s="203"/>
      <c r="AE324" s="203"/>
      <c r="AF324" s="203"/>
      <c r="AG324" s="203"/>
      <c r="AH324" s="203"/>
      <c r="AI324" s="203"/>
      <c r="AJ324" s="203"/>
      <c r="AK324" s="203"/>
      <c r="AL324" s="203"/>
      <c r="AM324" s="203"/>
      <c r="AN324" s="203"/>
      <c r="AO324" s="203"/>
      <c r="AP324" s="203"/>
      <c r="AQ324" s="203"/>
      <c r="AR324" s="203"/>
      <c r="AS324" s="203"/>
    </row>
    <row r="325" spans="1:45" ht="12.75" customHeight="1" x14ac:dyDescent="0.25">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c r="AA325" s="203"/>
      <c r="AB325" s="203"/>
      <c r="AC325" s="203"/>
      <c r="AD325" s="203"/>
      <c r="AE325" s="203"/>
      <c r="AF325" s="203"/>
      <c r="AG325" s="203"/>
      <c r="AH325" s="203"/>
      <c r="AI325" s="203"/>
      <c r="AJ325" s="203"/>
      <c r="AK325" s="203"/>
      <c r="AL325" s="203"/>
      <c r="AM325" s="203"/>
      <c r="AN325" s="203"/>
      <c r="AO325" s="203"/>
      <c r="AP325" s="203"/>
      <c r="AQ325" s="203"/>
      <c r="AR325" s="203"/>
      <c r="AS325" s="203"/>
    </row>
    <row r="326" spans="1:45" ht="12.75" customHeight="1" x14ac:dyDescent="0.25">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c r="AA326" s="203"/>
      <c r="AB326" s="203"/>
      <c r="AC326" s="203"/>
      <c r="AD326" s="203"/>
      <c r="AE326" s="203"/>
      <c r="AF326" s="203"/>
      <c r="AG326" s="203"/>
      <c r="AH326" s="203"/>
      <c r="AI326" s="203"/>
      <c r="AJ326" s="203"/>
      <c r="AK326" s="203"/>
      <c r="AL326" s="203"/>
      <c r="AM326" s="203"/>
      <c r="AN326" s="203"/>
      <c r="AO326" s="203"/>
      <c r="AP326" s="203"/>
      <c r="AQ326" s="203"/>
      <c r="AR326" s="203"/>
      <c r="AS326" s="203"/>
    </row>
    <row r="327" spans="1:45" ht="12.75" customHeight="1" x14ac:dyDescent="0.25">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c r="AN327" s="203"/>
      <c r="AO327" s="203"/>
      <c r="AP327" s="203"/>
      <c r="AQ327" s="203"/>
      <c r="AR327" s="203"/>
      <c r="AS327" s="203"/>
    </row>
    <row r="328" spans="1:45" ht="12.75" customHeight="1" x14ac:dyDescent="0.25">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row>
    <row r="329" spans="1:45" ht="12.75" customHeight="1" x14ac:dyDescent="0.25">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c r="AA329" s="203"/>
      <c r="AB329" s="203"/>
      <c r="AC329" s="203"/>
      <c r="AD329" s="203"/>
      <c r="AE329" s="203"/>
      <c r="AF329" s="203"/>
      <c r="AG329" s="203"/>
      <c r="AH329" s="203"/>
      <c r="AI329" s="203"/>
      <c r="AJ329" s="203"/>
      <c r="AK329" s="203"/>
      <c r="AL329" s="203"/>
      <c r="AM329" s="203"/>
      <c r="AN329" s="203"/>
      <c r="AO329" s="203"/>
      <c r="AP329" s="203"/>
      <c r="AQ329" s="203"/>
      <c r="AR329" s="203"/>
      <c r="AS329" s="203"/>
    </row>
    <row r="330" spans="1:45" ht="12.75" customHeight="1" x14ac:dyDescent="0.25">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c r="AA330" s="203"/>
      <c r="AB330" s="203"/>
      <c r="AC330" s="203"/>
      <c r="AD330" s="203"/>
      <c r="AE330" s="203"/>
      <c r="AF330" s="203"/>
      <c r="AG330" s="203"/>
      <c r="AH330" s="203"/>
      <c r="AI330" s="203"/>
      <c r="AJ330" s="203"/>
      <c r="AK330" s="203"/>
      <c r="AL330" s="203"/>
      <c r="AM330" s="203"/>
      <c r="AN330" s="203"/>
      <c r="AO330" s="203"/>
      <c r="AP330" s="203"/>
      <c r="AQ330" s="203"/>
      <c r="AR330" s="203"/>
      <c r="AS330" s="203"/>
    </row>
    <row r="331" spans="1:45" ht="12.75" customHeight="1" x14ac:dyDescent="0.25">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c r="AA331" s="203"/>
      <c r="AB331" s="203"/>
      <c r="AC331" s="203"/>
      <c r="AD331" s="203"/>
      <c r="AE331" s="203"/>
      <c r="AF331" s="203"/>
      <c r="AG331" s="203"/>
      <c r="AH331" s="203"/>
      <c r="AI331" s="203"/>
      <c r="AJ331" s="203"/>
      <c r="AK331" s="203"/>
      <c r="AL331" s="203"/>
      <c r="AM331" s="203"/>
      <c r="AN331" s="203"/>
      <c r="AO331" s="203"/>
      <c r="AP331" s="203"/>
      <c r="AQ331" s="203"/>
      <c r="AR331" s="203"/>
      <c r="AS331" s="203"/>
    </row>
    <row r="332" spans="1:45" ht="12.75" customHeight="1" x14ac:dyDescent="0.25">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c r="AA332" s="203"/>
      <c r="AB332" s="203"/>
      <c r="AC332" s="203"/>
      <c r="AD332" s="203"/>
      <c r="AE332" s="203"/>
      <c r="AF332" s="203"/>
      <c r="AG332" s="203"/>
      <c r="AH332" s="203"/>
      <c r="AI332" s="203"/>
      <c r="AJ332" s="203"/>
      <c r="AK332" s="203"/>
      <c r="AL332" s="203"/>
      <c r="AM332" s="203"/>
      <c r="AN332" s="203"/>
      <c r="AO332" s="203"/>
      <c r="AP332" s="203"/>
      <c r="AQ332" s="203"/>
      <c r="AR332" s="203"/>
      <c r="AS332" s="203"/>
    </row>
    <row r="333" spans="1:45" ht="12.75" customHeight="1" x14ac:dyDescent="0.25">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c r="AC333" s="203"/>
      <c r="AD333" s="203"/>
      <c r="AE333" s="203"/>
      <c r="AF333" s="203"/>
      <c r="AG333" s="203"/>
      <c r="AH333" s="203"/>
      <c r="AI333" s="203"/>
      <c r="AJ333" s="203"/>
      <c r="AK333" s="203"/>
      <c r="AL333" s="203"/>
      <c r="AM333" s="203"/>
      <c r="AN333" s="203"/>
      <c r="AO333" s="203"/>
      <c r="AP333" s="203"/>
      <c r="AQ333" s="203"/>
      <c r="AR333" s="203"/>
      <c r="AS333" s="203"/>
    </row>
    <row r="334" spans="1:45" ht="12.75" customHeight="1" x14ac:dyDescent="0.25">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203"/>
      <c r="AR334" s="203"/>
      <c r="AS334" s="203"/>
    </row>
    <row r="335" spans="1:45" ht="12.75" customHeight="1" x14ac:dyDescent="0.25">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3"/>
      <c r="AN335" s="203"/>
      <c r="AO335" s="203"/>
      <c r="AP335" s="203"/>
      <c r="AQ335" s="203"/>
      <c r="AR335" s="203"/>
      <c r="AS335" s="203"/>
    </row>
    <row r="336" spans="1:45" ht="12.75" customHeight="1" x14ac:dyDescent="0.25">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c r="AA336" s="203"/>
      <c r="AB336" s="203"/>
      <c r="AC336" s="203"/>
      <c r="AD336" s="203"/>
      <c r="AE336" s="203"/>
      <c r="AF336" s="203"/>
      <c r="AG336" s="203"/>
      <c r="AH336" s="203"/>
      <c r="AI336" s="203"/>
      <c r="AJ336" s="203"/>
      <c r="AK336" s="203"/>
      <c r="AL336" s="203"/>
      <c r="AM336" s="203"/>
      <c r="AN336" s="203"/>
      <c r="AO336" s="203"/>
      <c r="AP336" s="203"/>
      <c r="AQ336" s="203"/>
      <c r="AR336" s="203"/>
      <c r="AS336" s="203"/>
    </row>
    <row r="337" spans="1:45" ht="12.75" customHeight="1" x14ac:dyDescent="0.25">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203"/>
      <c r="AR337" s="203"/>
      <c r="AS337" s="203"/>
    </row>
    <row r="338" spans="1:45" ht="12.75" customHeight="1" x14ac:dyDescent="0.25">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c r="AA338" s="203"/>
      <c r="AB338" s="203"/>
      <c r="AC338" s="203"/>
      <c r="AD338" s="203"/>
      <c r="AE338" s="203"/>
      <c r="AF338" s="203"/>
      <c r="AG338" s="203"/>
      <c r="AH338" s="203"/>
      <c r="AI338" s="203"/>
      <c r="AJ338" s="203"/>
      <c r="AK338" s="203"/>
      <c r="AL338" s="203"/>
      <c r="AM338" s="203"/>
      <c r="AN338" s="203"/>
      <c r="AO338" s="203"/>
      <c r="AP338" s="203"/>
      <c r="AQ338" s="203"/>
      <c r="AR338" s="203"/>
      <c r="AS338" s="203"/>
    </row>
    <row r="339" spans="1:45" ht="12.75" customHeight="1" x14ac:dyDescent="0.25">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3"/>
      <c r="AS339" s="203"/>
    </row>
    <row r="340" spans="1:45" ht="12.75" customHeight="1" x14ac:dyDescent="0.25">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row>
    <row r="341" spans="1:45" ht="12.75" customHeight="1" x14ac:dyDescent="0.25">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c r="AA341" s="203"/>
      <c r="AB341" s="203"/>
      <c r="AC341" s="203"/>
      <c r="AD341" s="203"/>
      <c r="AE341" s="203"/>
      <c r="AF341" s="203"/>
      <c r="AG341" s="203"/>
      <c r="AH341" s="203"/>
      <c r="AI341" s="203"/>
      <c r="AJ341" s="203"/>
      <c r="AK341" s="203"/>
      <c r="AL341" s="203"/>
      <c r="AM341" s="203"/>
      <c r="AN341" s="203"/>
      <c r="AO341" s="203"/>
      <c r="AP341" s="203"/>
      <c r="AQ341" s="203"/>
      <c r="AR341" s="203"/>
      <c r="AS341" s="203"/>
    </row>
    <row r="342" spans="1:45" ht="12.75" customHeight="1" x14ac:dyDescent="0.25">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c r="AA342" s="203"/>
      <c r="AB342" s="203"/>
      <c r="AC342" s="203"/>
      <c r="AD342" s="203"/>
      <c r="AE342" s="203"/>
      <c r="AF342" s="203"/>
      <c r="AG342" s="203"/>
      <c r="AH342" s="203"/>
      <c r="AI342" s="203"/>
      <c r="AJ342" s="203"/>
      <c r="AK342" s="203"/>
      <c r="AL342" s="203"/>
      <c r="AM342" s="203"/>
      <c r="AN342" s="203"/>
      <c r="AO342" s="203"/>
      <c r="AP342" s="203"/>
      <c r="AQ342" s="203"/>
      <c r="AR342" s="203"/>
      <c r="AS342" s="203"/>
    </row>
    <row r="343" spans="1:45" ht="12.75" customHeight="1" x14ac:dyDescent="0.25">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c r="AA343" s="203"/>
      <c r="AB343" s="203"/>
      <c r="AC343" s="203"/>
      <c r="AD343" s="203"/>
      <c r="AE343" s="203"/>
      <c r="AF343" s="203"/>
      <c r="AG343" s="203"/>
      <c r="AH343" s="203"/>
      <c r="AI343" s="203"/>
      <c r="AJ343" s="203"/>
      <c r="AK343" s="203"/>
      <c r="AL343" s="203"/>
      <c r="AM343" s="203"/>
      <c r="AN343" s="203"/>
      <c r="AO343" s="203"/>
      <c r="AP343" s="203"/>
      <c r="AQ343" s="203"/>
      <c r="AR343" s="203"/>
      <c r="AS343" s="203"/>
    </row>
    <row r="344" spans="1:45" ht="12.75" customHeight="1" x14ac:dyDescent="0.25">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c r="AC344" s="203"/>
      <c r="AD344" s="203"/>
      <c r="AE344" s="203"/>
      <c r="AF344" s="203"/>
      <c r="AG344" s="203"/>
      <c r="AH344" s="203"/>
      <c r="AI344" s="203"/>
      <c r="AJ344" s="203"/>
      <c r="AK344" s="203"/>
      <c r="AL344" s="203"/>
      <c r="AM344" s="203"/>
      <c r="AN344" s="203"/>
      <c r="AO344" s="203"/>
      <c r="AP344" s="203"/>
      <c r="AQ344" s="203"/>
      <c r="AR344" s="203"/>
      <c r="AS344" s="203"/>
    </row>
    <row r="345" spans="1:45" ht="12.75" customHeight="1" x14ac:dyDescent="0.25">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c r="AI345" s="203"/>
      <c r="AJ345" s="203"/>
      <c r="AK345" s="203"/>
      <c r="AL345" s="203"/>
      <c r="AM345" s="203"/>
      <c r="AN345" s="203"/>
      <c r="AO345" s="203"/>
      <c r="AP345" s="203"/>
      <c r="AQ345" s="203"/>
      <c r="AR345" s="203"/>
      <c r="AS345" s="203"/>
    </row>
    <row r="346" spans="1:45" ht="12.75" customHeight="1" x14ac:dyDescent="0.25">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c r="AC346" s="203"/>
      <c r="AD346" s="203"/>
      <c r="AE346" s="203"/>
      <c r="AF346" s="203"/>
      <c r="AG346" s="203"/>
      <c r="AH346" s="203"/>
      <c r="AI346" s="203"/>
      <c r="AJ346" s="203"/>
      <c r="AK346" s="203"/>
      <c r="AL346" s="203"/>
      <c r="AM346" s="203"/>
      <c r="AN346" s="203"/>
      <c r="AO346" s="203"/>
      <c r="AP346" s="203"/>
      <c r="AQ346" s="203"/>
      <c r="AR346" s="203"/>
      <c r="AS346" s="203"/>
    </row>
    <row r="347" spans="1:45" ht="12.75" customHeight="1" x14ac:dyDescent="0.25">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c r="AC347" s="203"/>
      <c r="AD347" s="203"/>
      <c r="AE347" s="203"/>
      <c r="AF347" s="203"/>
      <c r="AG347" s="203"/>
      <c r="AH347" s="203"/>
      <c r="AI347" s="203"/>
      <c r="AJ347" s="203"/>
      <c r="AK347" s="203"/>
      <c r="AL347" s="203"/>
      <c r="AM347" s="203"/>
      <c r="AN347" s="203"/>
      <c r="AO347" s="203"/>
      <c r="AP347" s="203"/>
      <c r="AQ347" s="203"/>
      <c r="AR347" s="203"/>
      <c r="AS347" s="203"/>
    </row>
    <row r="348" spans="1:45" ht="12.75" customHeight="1" x14ac:dyDescent="0.25">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row>
    <row r="349" spans="1:45" ht="12.75" customHeight="1" x14ac:dyDescent="0.25">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c r="AA349" s="203"/>
      <c r="AB349" s="203"/>
      <c r="AC349" s="203"/>
      <c r="AD349" s="203"/>
      <c r="AE349" s="203"/>
      <c r="AF349" s="203"/>
      <c r="AG349" s="203"/>
      <c r="AH349" s="203"/>
      <c r="AI349" s="203"/>
      <c r="AJ349" s="203"/>
      <c r="AK349" s="203"/>
      <c r="AL349" s="203"/>
      <c r="AM349" s="203"/>
      <c r="AN349" s="203"/>
      <c r="AO349" s="203"/>
      <c r="AP349" s="203"/>
      <c r="AQ349" s="203"/>
      <c r="AR349" s="203"/>
      <c r="AS349" s="203"/>
    </row>
    <row r="350" spans="1:45" ht="12.75" customHeight="1" x14ac:dyDescent="0.25">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c r="AA350" s="203"/>
      <c r="AB350" s="203"/>
      <c r="AC350" s="203"/>
      <c r="AD350" s="203"/>
      <c r="AE350" s="203"/>
      <c r="AF350" s="203"/>
      <c r="AG350" s="203"/>
      <c r="AH350" s="203"/>
      <c r="AI350" s="203"/>
      <c r="AJ350" s="203"/>
      <c r="AK350" s="203"/>
      <c r="AL350" s="203"/>
      <c r="AM350" s="203"/>
      <c r="AN350" s="203"/>
      <c r="AO350" s="203"/>
      <c r="AP350" s="203"/>
      <c r="AQ350" s="203"/>
      <c r="AR350" s="203"/>
      <c r="AS350" s="203"/>
    </row>
    <row r="351" spans="1:45" ht="12.75" customHeight="1" x14ac:dyDescent="0.25">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row>
    <row r="352" spans="1:45" ht="12.75" customHeight="1" x14ac:dyDescent="0.25">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row>
    <row r="353" spans="1:45" ht="12.75" customHeight="1" x14ac:dyDescent="0.25">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c r="AA353" s="203"/>
      <c r="AB353" s="203"/>
      <c r="AC353" s="203"/>
      <c r="AD353" s="203"/>
      <c r="AE353" s="203"/>
      <c r="AF353" s="203"/>
      <c r="AG353" s="203"/>
      <c r="AH353" s="203"/>
      <c r="AI353" s="203"/>
      <c r="AJ353" s="203"/>
      <c r="AK353" s="203"/>
      <c r="AL353" s="203"/>
      <c r="AM353" s="203"/>
      <c r="AN353" s="203"/>
      <c r="AO353" s="203"/>
      <c r="AP353" s="203"/>
      <c r="AQ353" s="203"/>
      <c r="AR353" s="203"/>
      <c r="AS353" s="203"/>
    </row>
    <row r="354" spans="1:45" ht="12.75" customHeight="1" x14ac:dyDescent="0.25">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row>
    <row r="355" spans="1:45" ht="12.75" customHeight="1" x14ac:dyDescent="0.25">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c r="AA355" s="203"/>
      <c r="AB355" s="203"/>
      <c r="AC355" s="203"/>
      <c r="AD355" s="203"/>
      <c r="AE355" s="203"/>
      <c r="AF355" s="203"/>
      <c r="AG355" s="203"/>
      <c r="AH355" s="203"/>
      <c r="AI355" s="203"/>
      <c r="AJ355" s="203"/>
      <c r="AK355" s="203"/>
      <c r="AL355" s="203"/>
      <c r="AM355" s="203"/>
      <c r="AN355" s="203"/>
      <c r="AO355" s="203"/>
      <c r="AP355" s="203"/>
      <c r="AQ355" s="203"/>
      <c r="AR355" s="203"/>
      <c r="AS355" s="203"/>
    </row>
    <row r="356" spans="1:45" ht="12.75" customHeight="1" x14ac:dyDescent="0.25">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c r="AA356" s="203"/>
      <c r="AB356" s="203"/>
      <c r="AC356" s="203"/>
      <c r="AD356" s="203"/>
      <c r="AE356" s="203"/>
      <c r="AF356" s="203"/>
      <c r="AG356" s="203"/>
      <c r="AH356" s="203"/>
      <c r="AI356" s="203"/>
      <c r="AJ356" s="203"/>
      <c r="AK356" s="203"/>
      <c r="AL356" s="203"/>
      <c r="AM356" s="203"/>
      <c r="AN356" s="203"/>
      <c r="AO356" s="203"/>
      <c r="AP356" s="203"/>
      <c r="AQ356" s="203"/>
      <c r="AR356" s="203"/>
      <c r="AS356" s="203"/>
    </row>
    <row r="357" spans="1:45" ht="12.75" customHeight="1" x14ac:dyDescent="0.25">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c r="AC357" s="203"/>
      <c r="AD357" s="203"/>
      <c r="AE357" s="203"/>
      <c r="AF357" s="203"/>
      <c r="AG357" s="203"/>
      <c r="AH357" s="203"/>
      <c r="AI357" s="203"/>
      <c r="AJ357" s="203"/>
      <c r="AK357" s="203"/>
      <c r="AL357" s="203"/>
      <c r="AM357" s="203"/>
      <c r="AN357" s="203"/>
      <c r="AO357" s="203"/>
      <c r="AP357" s="203"/>
      <c r="AQ357" s="203"/>
      <c r="AR357" s="203"/>
      <c r="AS357" s="203"/>
    </row>
    <row r="358" spans="1:45" ht="12.75" customHeight="1" x14ac:dyDescent="0.25">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203"/>
      <c r="AR358" s="203"/>
      <c r="AS358" s="203"/>
    </row>
    <row r="359" spans="1:45" ht="12.75" customHeight="1" x14ac:dyDescent="0.25">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c r="AA359" s="203"/>
      <c r="AB359" s="203"/>
      <c r="AC359" s="203"/>
      <c r="AD359" s="203"/>
      <c r="AE359" s="203"/>
      <c r="AF359" s="203"/>
      <c r="AG359" s="203"/>
      <c r="AH359" s="203"/>
      <c r="AI359" s="203"/>
      <c r="AJ359" s="203"/>
      <c r="AK359" s="203"/>
      <c r="AL359" s="203"/>
      <c r="AM359" s="203"/>
      <c r="AN359" s="203"/>
      <c r="AO359" s="203"/>
      <c r="AP359" s="203"/>
      <c r="AQ359" s="203"/>
      <c r="AR359" s="203"/>
      <c r="AS359" s="203"/>
    </row>
    <row r="360" spans="1:45" ht="12.75" customHeight="1" x14ac:dyDescent="0.25">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c r="AC360" s="203"/>
      <c r="AD360" s="203"/>
      <c r="AE360" s="203"/>
      <c r="AF360" s="203"/>
      <c r="AG360" s="203"/>
      <c r="AH360" s="203"/>
      <c r="AI360" s="203"/>
      <c r="AJ360" s="203"/>
      <c r="AK360" s="203"/>
      <c r="AL360" s="203"/>
      <c r="AM360" s="203"/>
      <c r="AN360" s="203"/>
      <c r="AO360" s="203"/>
      <c r="AP360" s="203"/>
      <c r="AQ360" s="203"/>
      <c r="AR360" s="203"/>
      <c r="AS360" s="203"/>
    </row>
    <row r="361" spans="1:45" ht="12.75" customHeight="1" x14ac:dyDescent="0.25">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203"/>
      <c r="AR361" s="203"/>
      <c r="AS361" s="203"/>
    </row>
    <row r="362" spans="1:45" ht="12.75" customHeight="1" x14ac:dyDescent="0.25">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row>
    <row r="363" spans="1:45" ht="12.75" customHeight="1" x14ac:dyDescent="0.25">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c r="AA363" s="203"/>
      <c r="AB363" s="203"/>
      <c r="AC363" s="203"/>
      <c r="AD363" s="203"/>
      <c r="AE363" s="203"/>
      <c r="AF363" s="203"/>
      <c r="AG363" s="203"/>
      <c r="AH363" s="203"/>
      <c r="AI363" s="203"/>
      <c r="AJ363" s="203"/>
      <c r="AK363" s="203"/>
      <c r="AL363" s="203"/>
      <c r="AM363" s="203"/>
      <c r="AN363" s="203"/>
      <c r="AO363" s="203"/>
      <c r="AP363" s="203"/>
      <c r="AQ363" s="203"/>
      <c r="AR363" s="203"/>
      <c r="AS363" s="203"/>
    </row>
    <row r="364" spans="1:45" ht="12.75" customHeight="1" x14ac:dyDescent="0.25">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c r="AC364" s="203"/>
      <c r="AD364" s="203"/>
      <c r="AE364" s="203"/>
      <c r="AF364" s="203"/>
      <c r="AG364" s="203"/>
      <c r="AH364" s="203"/>
      <c r="AI364" s="203"/>
      <c r="AJ364" s="203"/>
      <c r="AK364" s="203"/>
      <c r="AL364" s="203"/>
      <c r="AM364" s="203"/>
      <c r="AN364" s="203"/>
      <c r="AO364" s="203"/>
      <c r="AP364" s="203"/>
      <c r="AQ364" s="203"/>
      <c r="AR364" s="203"/>
      <c r="AS364" s="203"/>
    </row>
    <row r="365" spans="1:45" ht="12.75" customHeight="1" x14ac:dyDescent="0.25">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AN365" s="203"/>
      <c r="AO365" s="203"/>
      <c r="AP365" s="203"/>
      <c r="AQ365" s="203"/>
      <c r="AR365" s="203"/>
      <c r="AS365" s="203"/>
    </row>
    <row r="366" spans="1:45" ht="12.75" customHeight="1" x14ac:dyDescent="0.25">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c r="AA366" s="203"/>
      <c r="AB366" s="203"/>
      <c r="AC366" s="203"/>
      <c r="AD366" s="203"/>
      <c r="AE366" s="203"/>
      <c r="AF366" s="203"/>
      <c r="AG366" s="203"/>
      <c r="AH366" s="203"/>
      <c r="AI366" s="203"/>
      <c r="AJ366" s="203"/>
      <c r="AK366" s="203"/>
      <c r="AL366" s="203"/>
      <c r="AM366" s="203"/>
      <c r="AN366" s="203"/>
      <c r="AO366" s="203"/>
      <c r="AP366" s="203"/>
      <c r="AQ366" s="203"/>
      <c r="AR366" s="203"/>
      <c r="AS366" s="203"/>
    </row>
    <row r="367" spans="1:45" ht="12.75" customHeight="1" x14ac:dyDescent="0.25">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row>
    <row r="368" spans="1:45" ht="12.75" customHeight="1" x14ac:dyDescent="0.25">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row>
    <row r="369" spans="1:45" ht="12.75" customHeight="1" x14ac:dyDescent="0.25">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row>
    <row r="370" spans="1:45" ht="12.75" customHeight="1" x14ac:dyDescent="0.25">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row>
    <row r="371" spans="1:45" ht="15.75" customHeight="1" x14ac:dyDescent="0.25">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row>
    <row r="372" spans="1:45" ht="15.75" customHeight="1" x14ac:dyDescent="0.25">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c r="AC372" s="203"/>
      <c r="AD372" s="203"/>
      <c r="AE372" s="203"/>
      <c r="AF372" s="203"/>
      <c r="AG372" s="203"/>
      <c r="AH372" s="203"/>
      <c r="AI372" s="203"/>
      <c r="AJ372" s="203"/>
      <c r="AK372" s="203"/>
      <c r="AL372" s="203"/>
      <c r="AM372" s="203"/>
      <c r="AN372" s="203"/>
      <c r="AO372" s="203"/>
      <c r="AP372" s="203"/>
      <c r="AQ372" s="203"/>
      <c r="AR372" s="203"/>
      <c r="AS372" s="203"/>
    </row>
    <row r="373" spans="1:45" ht="15.75" customHeight="1" x14ac:dyDescent="0.25">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c r="AI373" s="203"/>
      <c r="AJ373" s="203"/>
      <c r="AK373" s="203"/>
      <c r="AL373" s="203"/>
      <c r="AM373" s="203"/>
      <c r="AN373" s="203"/>
      <c r="AO373" s="203"/>
      <c r="AP373" s="203"/>
      <c r="AQ373" s="203"/>
      <c r="AR373" s="203"/>
      <c r="AS373" s="203"/>
    </row>
    <row r="374" spans="1:45" ht="15.75" customHeight="1" x14ac:dyDescent="0.25">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c r="AR374" s="203"/>
      <c r="AS374" s="203"/>
    </row>
    <row r="375" spans="1:45" ht="15.75" customHeight="1" x14ac:dyDescent="0.25">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c r="AN375" s="203"/>
      <c r="AO375" s="203"/>
      <c r="AP375" s="203"/>
      <c r="AQ375" s="203"/>
      <c r="AR375" s="203"/>
      <c r="AS375" s="203"/>
    </row>
    <row r="376" spans="1:45" ht="15.75" customHeight="1" x14ac:dyDescent="0.25">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c r="AC376" s="203"/>
      <c r="AD376" s="203"/>
      <c r="AE376" s="203"/>
      <c r="AF376" s="203"/>
      <c r="AG376" s="203"/>
      <c r="AH376" s="203"/>
      <c r="AI376" s="203"/>
      <c r="AJ376" s="203"/>
      <c r="AK376" s="203"/>
      <c r="AL376" s="203"/>
      <c r="AM376" s="203"/>
      <c r="AN376" s="203"/>
      <c r="AO376" s="203"/>
      <c r="AP376" s="203"/>
      <c r="AQ376" s="203"/>
      <c r="AR376" s="203"/>
      <c r="AS376" s="203"/>
    </row>
    <row r="377" spans="1:45" ht="15.75" customHeight="1" x14ac:dyDescent="0.25">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c r="AR377" s="203"/>
      <c r="AS377" s="203"/>
    </row>
    <row r="378" spans="1:45" ht="15.75" customHeight="1" x14ac:dyDescent="0.25">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c r="AC378" s="203"/>
      <c r="AD378" s="203"/>
      <c r="AE378" s="203"/>
      <c r="AF378" s="203"/>
      <c r="AG378" s="203"/>
      <c r="AH378" s="203"/>
      <c r="AI378" s="203"/>
      <c r="AJ378" s="203"/>
      <c r="AK378" s="203"/>
      <c r="AL378" s="203"/>
      <c r="AM378" s="203"/>
      <c r="AN378" s="203"/>
      <c r="AO378" s="203"/>
      <c r="AP378" s="203"/>
      <c r="AQ378" s="203"/>
      <c r="AR378" s="203"/>
      <c r="AS378" s="203"/>
    </row>
    <row r="379" spans="1:45" ht="15.75" customHeight="1" x14ac:dyDescent="0.25">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c r="AC379" s="203"/>
      <c r="AD379" s="203"/>
      <c r="AE379" s="203"/>
      <c r="AF379" s="203"/>
      <c r="AG379" s="203"/>
      <c r="AH379" s="203"/>
      <c r="AI379" s="203"/>
      <c r="AJ379" s="203"/>
      <c r="AK379" s="203"/>
      <c r="AL379" s="203"/>
      <c r="AM379" s="203"/>
      <c r="AN379" s="203"/>
      <c r="AO379" s="203"/>
      <c r="AP379" s="203"/>
      <c r="AQ379" s="203"/>
      <c r="AR379" s="203"/>
      <c r="AS379" s="203"/>
    </row>
    <row r="380" spans="1:45" ht="15.75" customHeight="1" x14ac:dyDescent="0.25">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3"/>
      <c r="AE380" s="203"/>
      <c r="AF380" s="203"/>
      <c r="AG380" s="203"/>
      <c r="AH380" s="203"/>
      <c r="AI380" s="203"/>
      <c r="AJ380" s="203"/>
      <c r="AK380" s="203"/>
      <c r="AL380" s="203"/>
      <c r="AM380" s="203"/>
      <c r="AN380" s="203"/>
      <c r="AO380" s="203"/>
      <c r="AP380" s="203"/>
      <c r="AQ380" s="203"/>
      <c r="AR380" s="203"/>
      <c r="AS380" s="203"/>
    </row>
    <row r="381" spans="1:45" ht="15.75" customHeight="1" x14ac:dyDescent="0.25">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c r="AC381" s="203"/>
      <c r="AD381" s="203"/>
      <c r="AE381" s="203"/>
      <c r="AF381" s="203"/>
      <c r="AG381" s="203"/>
      <c r="AH381" s="203"/>
      <c r="AI381" s="203"/>
      <c r="AJ381" s="203"/>
      <c r="AK381" s="203"/>
      <c r="AL381" s="203"/>
      <c r="AM381" s="203"/>
      <c r="AN381" s="203"/>
      <c r="AO381" s="203"/>
      <c r="AP381" s="203"/>
      <c r="AQ381" s="203"/>
      <c r="AR381" s="203"/>
      <c r="AS381" s="203"/>
    </row>
    <row r="382" spans="1:45" ht="15.75" customHeight="1" x14ac:dyDescent="0.25">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c r="AR382" s="203"/>
      <c r="AS382" s="203"/>
    </row>
    <row r="383" spans="1:45" ht="15.75" customHeight="1" x14ac:dyDescent="0.25">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03"/>
      <c r="AF383" s="203"/>
      <c r="AG383" s="203"/>
      <c r="AH383" s="203"/>
      <c r="AI383" s="203"/>
      <c r="AJ383" s="203"/>
      <c r="AK383" s="203"/>
      <c r="AL383" s="203"/>
      <c r="AM383" s="203"/>
      <c r="AN383" s="203"/>
      <c r="AO383" s="203"/>
      <c r="AP383" s="203"/>
      <c r="AQ383" s="203"/>
      <c r="AR383" s="203"/>
      <c r="AS383" s="203"/>
    </row>
    <row r="384" spans="1:45" ht="15.75" customHeight="1" x14ac:dyDescent="0.25">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c r="AR384" s="203"/>
      <c r="AS384" s="203"/>
    </row>
    <row r="385" spans="1:45" ht="15.75" customHeight="1" x14ac:dyDescent="0.25">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203"/>
      <c r="AR385" s="203"/>
      <c r="AS385" s="203"/>
    </row>
    <row r="386" spans="1:45" ht="15.75" customHeight="1" x14ac:dyDescent="0.25">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c r="AC386" s="203"/>
      <c r="AD386" s="203"/>
      <c r="AE386" s="203"/>
      <c r="AF386" s="203"/>
      <c r="AG386" s="203"/>
      <c r="AH386" s="203"/>
      <c r="AI386" s="203"/>
      <c r="AJ386" s="203"/>
      <c r="AK386" s="203"/>
      <c r="AL386" s="203"/>
      <c r="AM386" s="203"/>
      <c r="AN386" s="203"/>
      <c r="AO386" s="203"/>
      <c r="AP386" s="203"/>
      <c r="AQ386" s="203"/>
      <c r="AR386" s="203"/>
      <c r="AS386" s="203"/>
    </row>
    <row r="387" spans="1:45" ht="15.75" customHeight="1" x14ac:dyDescent="0.25">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c r="AR387" s="203"/>
      <c r="AS387" s="203"/>
    </row>
    <row r="388" spans="1:45" ht="15.75" customHeight="1" x14ac:dyDescent="0.25">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03"/>
      <c r="AF388" s="203"/>
      <c r="AG388" s="203"/>
      <c r="AH388" s="203"/>
      <c r="AI388" s="203"/>
      <c r="AJ388" s="203"/>
      <c r="AK388" s="203"/>
      <c r="AL388" s="203"/>
      <c r="AM388" s="203"/>
      <c r="AN388" s="203"/>
      <c r="AO388" s="203"/>
      <c r="AP388" s="203"/>
      <c r="AQ388" s="203"/>
      <c r="AR388" s="203"/>
      <c r="AS388" s="203"/>
    </row>
    <row r="389" spans="1:45" ht="15.75" customHeight="1" x14ac:dyDescent="0.25">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c r="AR389" s="203"/>
      <c r="AS389" s="203"/>
    </row>
    <row r="390" spans="1:45" ht="15.75" customHeight="1" x14ac:dyDescent="0.25">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c r="AK390" s="203"/>
      <c r="AL390" s="203"/>
      <c r="AM390" s="203"/>
      <c r="AN390" s="203"/>
      <c r="AO390" s="203"/>
      <c r="AP390" s="203"/>
      <c r="AQ390" s="203"/>
      <c r="AR390" s="203"/>
      <c r="AS390" s="203"/>
    </row>
    <row r="391" spans="1:45" ht="15.75" customHeight="1" x14ac:dyDescent="0.25">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c r="AC391" s="203"/>
      <c r="AD391" s="203"/>
      <c r="AE391" s="203"/>
      <c r="AF391" s="203"/>
      <c r="AG391" s="203"/>
      <c r="AH391" s="203"/>
      <c r="AI391" s="203"/>
      <c r="AJ391" s="203"/>
      <c r="AK391" s="203"/>
      <c r="AL391" s="203"/>
      <c r="AM391" s="203"/>
      <c r="AN391" s="203"/>
      <c r="AO391" s="203"/>
      <c r="AP391" s="203"/>
      <c r="AQ391" s="203"/>
      <c r="AR391" s="203"/>
      <c r="AS391" s="203"/>
    </row>
    <row r="392" spans="1:45" ht="15.75" customHeight="1" x14ac:dyDescent="0.25">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3"/>
      <c r="AK392" s="203"/>
      <c r="AL392" s="203"/>
      <c r="AM392" s="203"/>
      <c r="AN392" s="203"/>
      <c r="AO392" s="203"/>
      <c r="AP392" s="203"/>
      <c r="AQ392" s="203"/>
      <c r="AR392" s="203"/>
      <c r="AS392" s="203"/>
    </row>
    <row r="393" spans="1:45" ht="15.75" customHeight="1" x14ac:dyDescent="0.25">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c r="AK393" s="203"/>
      <c r="AL393" s="203"/>
      <c r="AM393" s="203"/>
      <c r="AN393" s="203"/>
      <c r="AO393" s="203"/>
      <c r="AP393" s="203"/>
      <c r="AQ393" s="203"/>
      <c r="AR393" s="203"/>
      <c r="AS393" s="203"/>
    </row>
    <row r="394" spans="1:45" ht="15.75" customHeight="1" x14ac:dyDescent="0.25">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3"/>
      <c r="AK394" s="203"/>
      <c r="AL394" s="203"/>
      <c r="AM394" s="203"/>
      <c r="AN394" s="203"/>
      <c r="AO394" s="203"/>
      <c r="AP394" s="203"/>
      <c r="AQ394" s="203"/>
      <c r="AR394" s="203"/>
      <c r="AS394" s="203"/>
    </row>
    <row r="395" spans="1:45" ht="15.75" customHeight="1" x14ac:dyDescent="0.25">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3"/>
      <c r="AN395" s="203"/>
      <c r="AO395" s="203"/>
      <c r="AP395" s="203"/>
      <c r="AQ395" s="203"/>
      <c r="AR395" s="203"/>
      <c r="AS395" s="203"/>
    </row>
    <row r="396" spans="1:45" ht="15.75" customHeight="1" x14ac:dyDescent="0.25">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c r="AR396" s="203"/>
      <c r="AS396" s="203"/>
    </row>
    <row r="397" spans="1:45" ht="15.75" customHeight="1" x14ac:dyDescent="0.25">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c r="AR397" s="203"/>
      <c r="AS397" s="203"/>
    </row>
    <row r="398" spans="1:45" ht="15.75" customHeight="1" x14ac:dyDescent="0.25">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c r="AR398" s="203"/>
      <c r="AS398" s="203"/>
    </row>
    <row r="399" spans="1:45" ht="15.75" customHeight="1" x14ac:dyDescent="0.25">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c r="AK399" s="203"/>
      <c r="AL399" s="203"/>
      <c r="AM399" s="203"/>
      <c r="AN399" s="203"/>
      <c r="AO399" s="203"/>
      <c r="AP399" s="203"/>
      <c r="AQ399" s="203"/>
      <c r="AR399" s="203"/>
      <c r="AS399" s="203"/>
    </row>
    <row r="400" spans="1:45" ht="15.75" customHeight="1" x14ac:dyDescent="0.25">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c r="AI400" s="203"/>
      <c r="AJ400" s="203"/>
      <c r="AK400" s="203"/>
      <c r="AL400" s="203"/>
      <c r="AM400" s="203"/>
      <c r="AN400" s="203"/>
      <c r="AO400" s="203"/>
      <c r="AP400" s="203"/>
      <c r="AQ400" s="203"/>
      <c r="AR400" s="203"/>
      <c r="AS400" s="203"/>
    </row>
    <row r="401" spans="1:45" ht="15.75" customHeight="1" x14ac:dyDescent="0.25">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c r="AI401" s="203"/>
      <c r="AJ401" s="203"/>
      <c r="AK401" s="203"/>
      <c r="AL401" s="203"/>
      <c r="AM401" s="203"/>
      <c r="AN401" s="203"/>
      <c r="AO401" s="203"/>
      <c r="AP401" s="203"/>
      <c r="AQ401" s="203"/>
      <c r="AR401" s="203"/>
      <c r="AS401" s="203"/>
    </row>
    <row r="402" spans="1:45" ht="15.75" customHeight="1" x14ac:dyDescent="0.25">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c r="AC402" s="203"/>
      <c r="AD402" s="203"/>
      <c r="AE402" s="203"/>
      <c r="AF402" s="203"/>
      <c r="AG402" s="203"/>
      <c r="AH402" s="203"/>
      <c r="AI402" s="203"/>
      <c r="AJ402" s="203"/>
      <c r="AK402" s="203"/>
      <c r="AL402" s="203"/>
      <c r="AM402" s="203"/>
      <c r="AN402" s="203"/>
      <c r="AO402" s="203"/>
      <c r="AP402" s="203"/>
      <c r="AQ402" s="203"/>
      <c r="AR402" s="203"/>
      <c r="AS402" s="203"/>
    </row>
    <row r="403" spans="1:45" ht="15.75" customHeight="1" x14ac:dyDescent="0.25">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c r="AC403" s="203"/>
      <c r="AD403" s="203"/>
      <c r="AE403" s="203"/>
      <c r="AF403" s="203"/>
      <c r="AG403" s="203"/>
      <c r="AH403" s="203"/>
      <c r="AI403" s="203"/>
      <c r="AJ403" s="203"/>
      <c r="AK403" s="203"/>
      <c r="AL403" s="203"/>
      <c r="AM403" s="203"/>
      <c r="AN403" s="203"/>
      <c r="AO403" s="203"/>
      <c r="AP403" s="203"/>
      <c r="AQ403" s="203"/>
      <c r="AR403" s="203"/>
      <c r="AS403" s="203"/>
    </row>
    <row r="404" spans="1:45" ht="15.75" customHeight="1" x14ac:dyDescent="0.25">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c r="AI404" s="203"/>
      <c r="AJ404" s="203"/>
      <c r="AK404" s="203"/>
      <c r="AL404" s="203"/>
      <c r="AM404" s="203"/>
      <c r="AN404" s="203"/>
      <c r="AO404" s="203"/>
      <c r="AP404" s="203"/>
      <c r="AQ404" s="203"/>
      <c r="AR404" s="203"/>
      <c r="AS404" s="203"/>
    </row>
    <row r="405" spans="1:45" ht="15.75" customHeight="1" x14ac:dyDescent="0.25">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c r="AC405" s="203"/>
      <c r="AD405" s="203"/>
      <c r="AE405" s="203"/>
      <c r="AF405" s="203"/>
      <c r="AG405" s="203"/>
      <c r="AH405" s="203"/>
      <c r="AI405" s="203"/>
      <c r="AJ405" s="203"/>
      <c r="AK405" s="203"/>
      <c r="AL405" s="203"/>
      <c r="AM405" s="203"/>
      <c r="AN405" s="203"/>
      <c r="AO405" s="203"/>
      <c r="AP405" s="203"/>
      <c r="AQ405" s="203"/>
      <c r="AR405" s="203"/>
      <c r="AS405" s="203"/>
    </row>
    <row r="406" spans="1:45" ht="15.75" customHeight="1" x14ac:dyDescent="0.25">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203"/>
      <c r="AR406" s="203"/>
      <c r="AS406" s="203"/>
    </row>
    <row r="407" spans="1:45" ht="15.75" customHeight="1" x14ac:dyDescent="0.25">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c r="AC407" s="203"/>
      <c r="AD407" s="203"/>
      <c r="AE407" s="203"/>
      <c r="AF407" s="203"/>
      <c r="AG407" s="203"/>
      <c r="AH407" s="203"/>
      <c r="AI407" s="203"/>
      <c r="AJ407" s="203"/>
      <c r="AK407" s="203"/>
      <c r="AL407" s="203"/>
      <c r="AM407" s="203"/>
      <c r="AN407" s="203"/>
      <c r="AO407" s="203"/>
      <c r="AP407" s="203"/>
      <c r="AQ407" s="203"/>
      <c r="AR407" s="203"/>
      <c r="AS407" s="203"/>
    </row>
    <row r="408" spans="1:45" ht="15.75" customHeight="1" x14ac:dyDescent="0.25">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c r="AI408" s="203"/>
      <c r="AJ408" s="203"/>
      <c r="AK408" s="203"/>
      <c r="AL408" s="203"/>
      <c r="AM408" s="203"/>
      <c r="AN408" s="203"/>
      <c r="AO408" s="203"/>
      <c r="AP408" s="203"/>
      <c r="AQ408" s="203"/>
      <c r="AR408" s="203"/>
      <c r="AS408" s="203"/>
    </row>
    <row r="409" spans="1:45" ht="15.75" customHeight="1" x14ac:dyDescent="0.25">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c r="AI409" s="203"/>
      <c r="AJ409" s="203"/>
      <c r="AK409" s="203"/>
      <c r="AL409" s="203"/>
      <c r="AM409" s="203"/>
      <c r="AN409" s="203"/>
      <c r="AO409" s="203"/>
      <c r="AP409" s="203"/>
      <c r="AQ409" s="203"/>
      <c r="AR409" s="203"/>
      <c r="AS409" s="203"/>
    </row>
    <row r="410" spans="1:45" ht="15.75" customHeight="1" x14ac:dyDescent="0.25">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c r="AC410" s="203"/>
      <c r="AD410" s="203"/>
      <c r="AE410" s="203"/>
      <c r="AF410" s="203"/>
      <c r="AG410" s="203"/>
      <c r="AH410" s="203"/>
      <c r="AI410" s="203"/>
      <c r="AJ410" s="203"/>
      <c r="AK410" s="203"/>
      <c r="AL410" s="203"/>
      <c r="AM410" s="203"/>
      <c r="AN410" s="203"/>
      <c r="AO410" s="203"/>
      <c r="AP410" s="203"/>
      <c r="AQ410" s="203"/>
      <c r="AR410" s="203"/>
      <c r="AS410" s="203"/>
    </row>
    <row r="411" spans="1:45" ht="15.75" customHeight="1" x14ac:dyDescent="0.25">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c r="AI411" s="203"/>
      <c r="AJ411" s="203"/>
      <c r="AK411" s="203"/>
      <c r="AL411" s="203"/>
      <c r="AM411" s="203"/>
      <c r="AN411" s="203"/>
      <c r="AO411" s="203"/>
      <c r="AP411" s="203"/>
      <c r="AQ411" s="203"/>
      <c r="AR411" s="203"/>
      <c r="AS411" s="203"/>
    </row>
    <row r="412" spans="1:45" ht="15.75" customHeight="1" x14ac:dyDescent="0.25">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c r="AI412" s="203"/>
      <c r="AJ412" s="203"/>
      <c r="AK412" s="203"/>
      <c r="AL412" s="203"/>
      <c r="AM412" s="203"/>
      <c r="AN412" s="203"/>
      <c r="AO412" s="203"/>
      <c r="AP412" s="203"/>
      <c r="AQ412" s="203"/>
      <c r="AR412" s="203"/>
      <c r="AS412" s="203"/>
    </row>
    <row r="413" spans="1:45" ht="15.75" customHeight="1" x14ac:dyDescent="0.25">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AN413" s="203"/>
      <c r="AO413" s="203"/>
      <c r="AP413" s="203"/>
      <c r="AQ413" s="203"/>
      <c r="AR413" s="203"/>
      <c r="AS413" s="203"/>
    </row>
    <row r="414" spans="1:45" ht="15.75" customHeight="1" x14ac:dyDescent="0.25">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c r="AC414" s="203"/>
      <c r="AD414" s="203"/>
      <c r="AE414" s="203"/>
      <c r="AF414" s="203"/>
      <c r="AG414" s="203"/>
      <c r="AH414" s="203"/>
      <c r="AI414" s="203"/>
      <c r="AJ414" s="203"/>
      <c r="AK414" s="203"/>
      <c r="AL414" s="203"/>
      <c r="AM414" s="203"/>
      <c r="AN414" s="203"/>
      <c r="AO414" s="203"/>
      <c r="AP414" s="203"/>
      <c r="AQ414" s="203"/>
      <c r="AR414" s="203"/>
      <c r="AS414" s="203"/>
    </row>
    <row r="415" spans="1:45" ht="15.75" customHeight="1" x14ac:dyDescent="0.25">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3"/>
      <c r="AN415" s="203"/>
      <c r="AO415" s="203"/>
      <c r="AP415" s="203"/>
      <c r="AQ415" s="203"/>
      <c r="AR415" s="203"/>
      <c r="AS415" s="203"/>
    </row>
    <row r="416" spans="1:45" ht="15.75" customHeight="1" x14ac:dyDescent="0.25">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c r="AI416" s="203"/>
      <c r="AJ416" s="203"/>
      <c r="AK416" s="203"/>
      <c r="AL416" s="203"/>
      <c r="AM416" s="203"/>
      <c r="AN416" s="203"/>
      <c r="AO416" s="203"/>
      <c r="AP416" s="203"/>
      <c r="AQ416" s="203"/>
      <c r="AR416" s="203"/>
      <c r="AS416" s="203"/>
    </row>
    <row r="417" spans="1:45" ht="15.75" customHeight="1" x14ac:dyDescent="0.25">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c r="AC417" s="203"/>
      <c r="AD417" s="203"/>
      <c r="AE417" s="203"/>
      <c r="AF417" s="203"/>
      <c r="AG417" s="203"/>
      <c r="AH417" s="203"/>
      <c r="AI417" s="203"/>
      <c r="AJ417" s="203"/>
      <c r="AK417" s="203"/>
      <c r="AL417" s="203"/>
      <c r="AM417" s="203"/>
      <c r="AN417" s="203"/>
      <c r="AO417" s="203"/>
      <c r="AP417" s="203"/>
      <c r="AQ417" s="203"/>
      <c r="AR417" s="203"/>
      <c r="AS417" s="203"/>
    </row>
    <row r="418" spans="1:45" ht="15.75" customHeight="1" x14ac:dyDescent="0.25">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03"/>
      <c r="AF418" s="203"/>
      <c r="AG418" s="203"/>
      <c r="AH418" s="203"/>
      <c r="AI418" s="203"/>
      <c r="AJ418" s="203"/>
      <c r="AK418" s="203"/>
      <c r="AL418" s="203"/>
      <c r="AM418" s="203"/>
      <c r="AN418" s="203"/>
      <c r="AO418" s="203"/>
      <c r="AP418" s="203"/>
      <c r="AQ418" s="203"/>
      <c r="AR418" s="203"/>
      <c r="AS418" s="203"/>
    </row>
    <row r="419" spans="1:45" ht="15.75" customHeight="1" x14ac:dyDescent="0.25">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c r="AC419" s="203"/>
      <c r="AD419" s="203"/>
      <c r="AE419" s="203"/>
      <c r="AF419" s="203"/>
      <c r="AG419" s="203"/>
      <c r="AH419" s="203"/>
      <c r="AI419" s="203"/>
      <c r="AJ419" s="203"/>
      <c r="AK419" s="203"/>
      <c r="AL419" s="203"/>
      <c r="AM419" s="203"/>
      <c r="AN419" s="203"/>
      <c r="AO419" s="203"/>
      <c r="AP419" s="203"/>
      <c r="AQ419" s="203"/>
      <c r="AR419" s="203"/>
      <c r="AS419" s="203"/>
    </row>
    <row r="420" spans="1:45" ht="15.75" customHeight="1" x14ac:dyDescent="0.25">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c r="AC420" s="203"/>
      <c r="AD420" s="203"/>
      <c r="AE420" s="203"/>
      <c r="AF420" s="203"/>
      <c r="AG420" s="203"/>
      <c r="AH420" s="203"/>
      <c r="AI420" s="203"/>
      <c r="AJ420" s="203"/>
      <c r="AK420" s="203"/>
      <c r="AL420" s="203"/>
      <c r="AM420" s="203"/>
      <c r="AN420" s="203"/>
      <c r="AO420" s="203"/>
      <c r="AP420" s="203"/>
      <c r="AQ420" s="203"/>
      <c r="AR420" s="203"/>
      <c r="AS420" s="203"/>
    </row>
    <row r="421" spans="1:45" ht="15.75" customHeight="1" x14ac:dyDescent="0.25">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row>
    <row r="422" spans="1:45" ht="15.75" customHeight="1" x14ac:dyDescent="0.25">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c r="AC422" s="203"/>
      <c r="AD422" s="203"/>
      <c r="AE422" s="203"/>
      <c r="AF422" s="203"/>
      <c r="AG422" s="203"/>
      <c r="AH422" s="203"/>
      <c r="AI422" s="203"/>
      <c r="AJ422" s="203"/>
      <c r="AK422" s="203"/>
      <c r="AL422" s="203"/>
      <c r="AM422" s="203"/>
      <c r="AN422" s="203"/>
      <c r="AO422" s="203"/>
      <c r="AP422" s="203"/>
      <c r="AQ422" s="203"/>
      <c r="AR422" s="203"/>
      <c r="AS422" s="203"/>
    </row>
    <row r="423" spans="1:45" ht="15.75" customHeight="1" x14ac:dyDescent="0.25">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c r="AI423" s="203"/>
      <c r="AJ423" s="203"/>
      <c r="AK423" s="203"/>
      <c r="AL423" s="203"/>
      <c r="AM423" s="203"/>
      <c r="AN423" s="203"/>
      <c r="AO423" s="203"/>
      <c r="AP423" s="203"/>
      <c r="AQ423" s="203"/>
      <c r="AR423" s="203"/>
      <c r="AS423" s="203"/>
    </row>
    <row r="424" spans="1:45" ht="15.75" customHeight="1" x14ac:dyDescent="0.25">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row>
    <row r="425" spans="1:45" ht="15.75" customHeight="1" x14ac:dyDescent="0.25">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203"/>
      <c r="AD425" s="203"/>
      <c r="AE425" s="203"/>
      <c r="AF425" s="203"/>
      <c r="AG425" s="203"/>
      <c r="AH425" s="203"/>
      <c r="AI425" s="203"/>
      <c r="AJ425" s="203"/>
      <c r="AK425" s="203"/>
      <c r="AL425" s="203"/>
      <c r="AM425" s="203"/>
      <c r="AN425" s="203"/>
      <c r="AO425" s="203"/>
      <c r="AP425" s="203"/>
      <c r="AQ425" s="203"/>
      <c r="AR425" s="203"/>
      <c r="AS425" s="203"/>
    </row>
    <row r="426" spans="1:45" ht="15.75" customHeight="1" x14ac:dyDescent="0.25">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c r="AC426" s="203"/>
      <c r="AD426" s="203"/>
      <c r="AE426" s="203"/>
      <c r="AF426" s="203"/>
      <c r="AG426" s="203"/>
      <c r="AH426" s="203"/>
      <c r="AI426" s="203"/>
      <c r="AJ426" s="203"/>
      <c r="AK426" s="203"/>
      <c r="AL426" s="203"/>
      <c r="AM426" s="203"/>
      <c r="AN426" s="203"/>
      <c r="AO426" s="203"/>
      <c r="AP426" s="203"/>
      <c r="AQ426" s="203"/>
      <c r="AR426" s="203"/>
      <c r="AS426" s="203"/>
    </row>
    <row r="427" spans="1:45" ht="15.75" customHeight="1" x14ac:dyDescent="0.25">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row>
    <row r="428" spans="1:45" ht="15.75" customHeight="1" x14ac:dyDescent="0.25">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row>
    <row r="429" spans="1:45" ht="15.75" customHeight="1" x14ac:dyDescent="0.25">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row>
    <row r="430" spans="1:45" ht="15.75" customHeight="1" x14ac:dyDescent="0.25">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row>
    <row r="431" spans="1:45" ht="15.75" customHeight="1" x14ac:dyDescent="0.25">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203"/>
      <c r="AD431" s="203"/>
      <c r="AE431" s="203"/>
      <c r="AF431" s="203"/>
      <c r="AG431" s="203"/>
      <c r="AH431" s="203"/>
      <c r="AI431" s="203"/>
      <c r="AJ431" s="203"/>
      <c r="AK431" s="203"/>
      <c r="AL431" s="203"/>
      <c r="AM431" s="203"/>
      <c r="AN431" s="203"/>
      <c r="AO431" s="203"/>
      <c r="AP431" s="203"/>
      <c r="AQ431" s="203"/>
      <c r="AR431" s="203"/>
      <c r="AS431" s="203"/>
    </row>
    <row r="432" spans="1:45" ht="15.75" customHeight="1" x14ac:dyDescent="0.25">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c r="AI432" s="203"/>
      <c r="AJ432" s="203"/>
      <c r="AK432" s="203"/>
      <c r="AL432" s="203"/>
      <c r="AM432" s="203"/>
      <c r="AN432" s="203"/>
      <c r="AO432" s="203"/>
      <c r="AP432" s="203"/>
      <c r="AQ432" s="203"/>
      <c r="AR432" s="203"/>
      <c r="AS432" s="203"/>
    </row>
    <row r="433" spans="1:45" ht="15.75" customHeight="1" x14ac:dyDescent="0.25">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row>
    <row r="434" spans="1:45" ht="15.75" customHeight="1" x14ac:dyDescent="0.25">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c r="AR434" s="203"/>
      <c r="AS434" s="203"/>
    </row>
    <row r="435" spans="1:45" ht="15.75" customHeight="1" x14ac:dyDescent="0.25">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3"/>
      <c r="AN435" s="203"/>
      <c r="AO435" s="203"/>
      <c r="AP435" s="203"/>
      <c r="AQ435" s="203"/>
      <c r="AR435" s="203"/>
      <c r="AS435" s="203"/>
    </row>
    <row r="436" spans="1:45" ht="15.75" customHeight="1" x14ac:dyDescent="0.25">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row>
    <row r="437" spans="1:45" ht="15.75" customHeight="1" x14ac:dyDescent="0.25">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203"/>
      <c r="AD437" s="203"/>
      <c r="AE437" s="203"/>
      <c r="AF437" s="203"/>
      <c r="AG437" s="203"/>
      <c r="AH437" s="203"/>
      <c r="AI437" s="203"/>
      <c r="AJ437" s="203"/>
      <c r="AK437" s="203"/>
      <c r="AL437" s="203"/>
      <c r="AM437" s="203"/>
      <c r="AN437" s="203"/>
      <c r="AO437" s="203"/>
      <c r="AP437" s="203"/>
      <c r="AQ437" s="203"/>
      <c r="AR437" s="203"/>
      <c r="AS437" s="203"/>
    </row>
    <row r="438" spans="1:45" ht="15.75" customHeight="1" x14ac:dyDescent="0.25">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c r="AC438" s="203"/>
      <c r="AD438" s="203"/>
      <c r="AE438" s="203"/>
      <c r="AF438" s="203"/>
      <c r="AG438" s="203"/>
      <c r="AH438" s="203"/>
      <c r="AI438" s="203"/>
      <c r="AJ438" s="203"/>
      <c r="AK438" s="203"/>
      <c r="AL438" s="203"/>
      <c r="AM438" s="203"/>
      <c r="AN438" s="203"/>
      <c r="AO438" s="203"/>
      <c r="AP438" s="203"/>
      <c r="AQ438" s="203"/>
      <c r="AR438" s="203"/>
      <c r="AS438" s="203"/>
    </row>
    <row r="439" spans="1:45" ht="15.75" customHeight="1" x14ac:dyDescent="0.25">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c r="AC439" s="203"/>
      <c r="AD439" s="203"/>
      <c r="AE439" s="203"/>
      <c r="AF439" s="203"/>
      <c r="AG439" s="203"/>
      <c r="AH439" s="203"/>
      <c r="AI439" s="203"/>
      <c r="AJ439" s="203"/>
      <c r="AK439" s="203"/>
      <c r="AL439" s="203"/>
      <c r="AM439" s="203"/>
      <c r="AN439" s="203"/>
      <c r="AO439" s="203"/>
      <c r="AP439" s="203"/>
      <c r="AQ439" s="203"/>
      <c r="AR439" s="203"/>
      <c r="AS439" s="203"/>
    </row>
    <row r="440" spans="1:45" ht="15.75" customHeight="1" x14ac:dyDescent="0.25">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203"/>
      <c r="AP440" s="203"/>
      <c r="AQ440" s="203"/>
      <c r="AR440" s="203"/>
      <c r="AS440" s="203"/>
    </row>
    <row r="441" spans="1:45" ht="15.75" customHeight="1" x14ac:dyDescent="0.25">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c r="AI441" s="203"/>
      <c r="AJ441" s="203"/>
      <c r="AK441" s="203"/>
      <c r="AL441" s="203"/>
      <c r="AM441" s="203"/>
      <c r="AN441" s="203"/>
      <c r="AO441" s="203"/>
      <c r="AP441" s="203"/>
      <c r="AQ441" s="203"/>
      <c r="AR441" s="203"/>
      <c r="AS441" s="203"/>
    </row>
    <row r="442" spans="1:45" ht="15.75" customHeight="1" x14ac:dyDescent="0.25">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D442" s="203"/>
      <c r="AE442" s="203"/>
      <c r="AF442" s="203"/>
      <c r="AG442" s="203"/>
      <c r="AH442" s="203"/>
      <c r="AI442" s="203"/>
      <c r="AJ442" s="203"/>
      <c r="AK442" s="203"/>
      <c r="AL442" s="203"/>
      <c r="AM442" s="203"/>
      <c r="AN442" s="203"/>
      <c r="AO442" s="203"/>
      <c r="AP442" s="203"/>
      <c r="AQ442" s="203"/>
      <c r="AR442" s="203"/>
      <c r="AS442" s="203"/>
    </row>
    <row r="443" spans="1:45" ht="15.75" customHeight="1" x14ac:dyDescent="0.25">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D443" s="203"/>
      <c r="AE443" s="203"/>
      <c r="AF443" s="203"/>
      <c r="AG443" s="203"/>
      <c r="AH443" s="203"/>
      <c r="AI443" s="203"/>
      <c r="AJ443" s="203"/>
      <c r="AK443" s="203"/>
      <c r="AL443" s="203"/>
      <c r="AM443" s="203"/>
      <c r="AN443" s="203"/>
      <c r="AO443" s="203"/>
      <c r="AP443" s="203"/>
      <c r="AQ443" s="203"/>
      <c r="AR443" s="203"/>
      <c r="AS443" s="203"/>
    </row>
    <row r="444" spans="1:45" ht="15.75" customHeight="1" x14ac:dyDescent="0.25">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D444" s="203"/>
      <c r="AE444" s="203"/>
      <c r="AF444" s="203"/>
      <c r="AG444" s="203"/>
      <c r="AH444" s="203"/>
      <c r="AI444" s="203"/>
      <c r="AJ444" s="203"/>
      <c r="AK444" s="203"/>
      <c r="AL444" s="203"/>
      <c r="AM444" s="203"/>
      <c r="AN444" s="203"/>
      <c r="AO444" s="203"/>
      <c r="AP444" s="203"/>
      <c r="AQ444" s="203"/>
      <c r="AR444" s="203"/>
      <c r="AS444" s="203"/>
    </row>
    <row r="445" spans="1:45" ht="15.75" customHeight="1" x14ac:dyDescent="0.25">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D445" s="203"/>
      <c r="AE445" s="203"/>
      <c r="AF445" s="203"/>
      <c r="AG445" s="203"/>
      <c r="AH445" s="203"/>
      <c r="AI445" s="203"/>
      <c r="AJ445" s="203"/>
      <c r="AK445" s="203"/>
      <c r="AL445" s="203"/>
      <c r="AM445" s="203"/>
      <c r="AN445" s="203"/>
      <c r="AO445" s="203"/>
      <c r="AP445" s="203"/>
      <c r="AQ445" s="203"/>
      <c r="AR445" s="203"/>
      <c r="AS445" s="203"/>
    </row>
    <row r="446" spans="1:45" ht="15.75" customHeight="1" x14ac:dyDescent="0.25">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c r="AC446" s="203"/>
      <c r="AD446" s="203"/>
      <c r="AE446" s="203"/>
      <c r="AF446" s="203"/>
      <c r="AG446" s="203"/>
      <c r="AH446" s="203"/>
      <c r="AI446" s="203"/>
      <c r="AJ446" s="203"/>
      <c r="AK446" s="203"/>
      <c r="AL446" s="203"/>
      <c r="AM446" s="203"/>
      <c r="AN446" s="203"/>
      <c r="AO446" s="203"/>
      <c r="AP446" s="203"/>
      <c r="AQ446" s="203"/>
      <c r="AR446" s="203"/>
      <c r="AS446" s="203"/>
    </row>
    <row r="447" spans="1:45" ht="15.75" customHeight="1" x14ac:dyDescent="0.25">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c r="AC447" s="203"/>
      <c r="AD447" s="203"/>
      <c r="AE447" s="203"/>
      <c r="AF447" s="203"/>
      <c r="AG447" s="203"/>
      <c r="AH447" s="203"/>
      <c r="AI447" s="203"/>
      <c r="AJ447" s="203"/>
      <c r="AK447" s="203"/>
      <c r="AL447" s="203"/>
      <c r="AM447" s="203"/>
      <c r="AN447" s="203"/>
      <c r="AO447" s="203"/>
      <c r="AP447" s="203"/>
      <c r="AQ447" s="203"/>
      <c r="AR447" s="203"/>
      <c r="AS447" s="203"/>
    </row>
    <row r="448" spans="1:45" ht="15.75" customHeight="1" x14ac:dyDescent="0.25">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c r="AI448" s="203"/>
      <c r="AJ448" s="203"/>
      <c r="AK448" s="203"/>
      <c r="AL448" s="203"/>
      <c r="AM448" s="203"/>
      <c r="AN448" s="203"/>
      <c r="AO448" s="203"/>
      <c r="AP448" s="203"/>
      <c r="AQ448" s="203"/>
      <c r="AR448" s="203"/>
      <c r="AS448" s="203"/>
    </row>
    <row r="449" spans="1:45" ht="15.75" customHeight="1" x14ac:dyDescent="0.25">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c r="AI449" s="203"/>
      <c r="AJ449" s="203"/>
      <c r="AK449" s="203"/>
      <c r="AL449" s="203"/>
      <c r="AM449" s="203"/>
      <c r="AN449" s="203"/>
      <c r="AO449" s="203"/>
      <c r="AP449" s="203"/>
      <c r="AQ449" s="203"/>
      <c r="AR449" s="203"/>
      <c r="AS449" s="203"/>
    </row>
    <row r="450" spans="1:45" ht="15.75" customHeight="1" x14ac:dyDescent="0.25">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203"/>
      <c r="AO450" s="203"/>
      <c r="AP450" s="203"/>
      <c r="AQ450" s="203"/>
      <c r="AR450" s="203"/>
      <c r="AS450" s="203"/>
    </row>
    <row r="451" spans="1:45" ht="15.75" customHeight="1" x14ac:dyDescent="0.25">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203"/>
      <c r="AO451" s="203"/>
      <c r="AP451" s="203"/>
      <c r="AQ451" s="203"/>
      <c r="AR451" s="203"/>
      <c r="AS451" s="203"/>
    </row>
    <row r="452" spans="1:45" ht="15.75" customHeight="1" x14ac:dyDescent="0.25">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c r="AI452" s="203"/>
      <c r="AJ452" s="203"/>
      <c r="AK452" s="203"/>
      <c r="AL452" s="203"/>
      <c r="AM452" s="203"/>
      <c r="AN452" s="203"/>
      <c r="AO452" s="203"/>
      <c r="AP452" s="203"/>
      <c r="AQ452" s="203"/>
      <c r="AR452" s="203"/>
      <c r="AS452" s="203"/>
    </row>
    <row r="453" spans="1:45" ht="15.75" customHeight="1" x14ac:dyDescent="0.25">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row>
    <row r="454" spans="1:45" ht="15.75" customHeight="1" x14ac:dyDescent="0.25">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203"/>
      <c r="AR454" s="203"/>
      <c r="AS454" s="203"/>
    </row>
    <row r="455" spans="1:45" ht="15.75" customHeight="1" x14ac:dyDescent="0.25">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203"/>
      <c r="AO455" s="203"/>
      <c r="AP455" s="203"/>
      <c r="AQ455" s="203"/>
      <c r="AR455" s="203"/>
      <c r="AS455" s="203"/>
    </row>
    <row r="456" spans="1:45" ht="15.75" customHeight="1" x14ac:dyDescent="0.25">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D456" s="203"/>
      <c r="AE456" s="203"/>
      <c r="AF456" s="203"/>
      <c r="AG456" s="203"/>
      <c r="AH456" s="203"/>
      <c r="AI456" s="203"/>
      <c r="AJ456" s="203"/>
      <c r="AK456" s="203"/>
      <c r="AL456" s="203"/>
      <c r="AM456" s="203"/>
      <c r="AN456" s="203"/>
      <c r="AO456" s="203"/>
      <c r="AP456" s="203"/>
      <c r="AQ456" s="203"/>
      <c r="AR456" s="203"/>
      <c r="AS456" s="203"/>
    </row>
    <row r="457" spans="1:45" ht="15.75" customHeight="1" x14ac:dyDescent="0.25">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c r="AI457" s="203"/>
      <c r="AJ457" s="203"/>
      <c r="AK457" s="203"/>
      <c r="AL457" s="203"/>
      <c r="AM457" s="203"/>
      <c r="AN457" s="203"/>
      <c r="AO457" s="203"/>
      <c r="AP457" s="203"/>
      <c r="AQ457" s="203"/>
      <c r="AR457" s="203"/>
      <c r="AS457" s="203"/>
    </row>
    <row r="458" spans="1:45" ht="15.75" customHeight="1" x14ac:dyDescent="0.25">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203"/>
      <c r="AO458" s="203"/>
      <c r="AP458" s="203"/>
      <c r="AQ458" s="203"/>
      <c r="AR458" s="203"/>
      <c r="AS458" s="203"/>
    </row>
    <row r="459" spans="1:45" ht="15.75" customHeight="1" x14ac:dyDescent="0.25">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AN459" s="203"/>
      <c r="AO459" s="203"/>
      <c r="AP459" s="203"/>
      <c r="AQ459" s="203"/>
      <c r="AR459" s="203"/>
      <c r="AS459" s="203"/>
    </row>
    <row r="460" spans="1:45" ht="15.75" customHeight="1" x14ac:dyDescent="0.25">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c r="AI460" s="203"/>
      <c r="AJ460" s="203"/>
      <c r="AK460" s="203"/>
      <c r="AL460" s="203"/>
      <c r="AM460" s="203"/>
      <c r="AN460" s="203"/>
      <c r="AO460" s="203"/>
      <c r="AP460" s="203"/>
      <c r="AQ460" s="203"/>
      <c r="AR460" s="203"/>
      <c r="AS460" s="203"/>
    </row>
    <row r="461" spans="1:45" ht="15.75" customHeight="1" x14ac:dyDescent="0.25">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203"/>
      <c r="AO461" s="203"/>
      <c r="AP461" s="203"/>
      <c r="AQ461" s="203"/>
      <c r="AR461" s="203"/>
      <c r="AS461" s="203"/>
    </row>
    <row r="462" spans="1:45" ht="15.75" customHeight="1" x14ac:dyDescent="0.25">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D462" s="203"/>
      <c r="AE462" s="203"/>
      <c r="AF462" s="203"/>
      <c r="AG462" s="203"/>
      <c r="AH462" s="203"/>
      <c r="AI462" s="203"/>
      <c r="AJ462" s="203"/>
      <c r="AK462" s="203"/>
      <c r="AL462" s="203"/>
      <c r="AM462" s="203"/>
      <c r="AN462" s="203"/>
      <c r="AO462" s="203"/>
      <c r="AP462" s="203"/>
      <c r="AQ462" s="203"/>
      <c r="AR462" s="203"/>
      <c r="AS462" s="203"/>
    </row>
    <row r="463" spans="1:45" ht="15.75" customHeight="1" x14ac:dyDescent="0.25">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row>
    <row r="464" spans="1:45" ht="15.75" customHeight="1" x14ac:dyDescent="0.25">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c r="AC464" s="203"/>
      <c r="AD464" s="203"/>
      <c r="AE464" s="203"/>
      <c r="AF464" s="203"/>
      <c r="AG464" s="203"/>
      <c r="AH464" s="203"/>
      <c r="AI464" s="203"/>
      <c r="AJ464" s="203"/>
      <c r="AK464" s="203"/>
      <c r="AL464" s="203"/>
      <c r="AM464" s="203"/>
      <c r="AN464" s="203"/>
      <c r="AO464" s="203"/>
      <c r="AP464" s="203"/>
      <c r="AQ464" s="203"/>
      <c r="AR464" s="203"/>
      <c r="AS464" s="203"/>
    </row>
    <row r="465" spans="1:45" ht="15.75" customHeight="1" x14ac:dyDescent="0.25">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c r="AC465" s="203"/>
      <c r="AD465" s="203"/>
      <c r="AE465" s="203"/>
      <c r="AF465" s="203"/>
      <c r="AG465" s="203"/>
      <c r="AH465" s="203"/>
      <c r="AI465" s="203"/>
      <c r="AJ465" s="203"/>
      <c r="AK465" s="203"/>
      <c r="AL465" s="203"/>
      <c r="AM465" s="203"/>
      <c r="AN465" s="203"/>
      <c r="AO465" s="203"/>
      <c r="AP465" s="203"/>
      <c r="AQ465" s="203"/>
      <c r="AR465" s="203"/>
      <c r="AS465" s="203"/>
    </row>
    <row r="466" spans="1:45" ht="15.75" customHeight="1" x14ac:dyDescent="0.25">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row>
    <row r="467" spans="1:45" ht="15.75" customHeight="1" x14ac:dyDescent="0.25">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c r="AN467" s="203"/>
      <c r="AO467" s="203"/>
      <c r="AP467" s="203"/>
      <c r="AQ467" s="203"/>
      <c r="AR467" s="203"/>
      <c r="AS467" s="203"/>
    </row>
    <row r="468" spans="1:45" ht="15.75" customHeight="1" x14ac:dyDescent="0.25">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c r="AC468" s="203"/>
      <c r="AD468" s="203"/>
      <c r="AE468" s="203"/>
      <c r="AF468" s="203"/>
      <c r="AG468" s="203"/>
      <c r="AH468" s="203"/>
      <c r="AI468" s="203"/>
      <c r="AJ468" s="203"/>
      <c r="AK468" s="203"/>
      <c r="AL468" s="203"/>
      <c r="AM468" s="203"/>
      <c r="AN468" s="203"/>
      <c r="AO468" s="203"/>
      <c r="AP468" s="203"/>
      <c r="AQ468" s="203"/>
      <c r="AR468" s="203"/>
      <c r="AS468" s="203"/>
    </row>
    <row r="469" spans="1:45" ht="15.75" customHeight="1" x14ac:dyDescent="0.25">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row>
    <row r="470" spans="1:45" ht="15.75" customHeight="1" x14ac:dyDescent="0.25">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row>
    <row r="471" spans="1:45" ht="15.75" customHeight="1" x14ac:dyDescent="0.25">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c r="AC471" s="203"/>
      <c r="AD471" s="203"/>
      <c r="AE471" s="203"/>
      <c r="AF471" s="203"/>
      <c r="AG471" s="203"/>
      <c r="AH471" s="203"/>
      <c r="AI471" s="203"/>
      <c r="AJ471" s="203"/>
      <c r="AK471" s="203"/>
      <c r="AL471" s="203"/>
      <c r="AM471" s="203"/>
      <c r="AN471" s="203"/>
      <c r="AO471" s="203"/>
      <c r="AP471" s="203"/>
      <c r="AQ471" s="203"/>
      <c r="AR471" s="203"/>
      <c r="AS471" s="203"/>
    </row>
    <row r="472" spans="1:45" ht="15.75" customHeight="1" x14ac:dyDescent="0.25">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203"/>
      <c r="AR472" s="203"/>
      <c r="AS472" s="203"/>
    </row>
    <row r="473" spans="1:45" ht="15.75" customHeight="1" x14ac:dyDescent="0.25">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c r="AC473" s="203"/>
      <c r="AD473" s="203"/>
      <c r="AE473" s="203"/>
      <c r="AF473" s="203"/>
      <c r="AG473" s="203"/>
      <c r="AH473" s="203"/>
      <c r="AI473" s="203"/>
      <c r="AJ473" s="203"/>
      <c r="AK473" s="203"/>
      <c r="AL473" s="203"/>
      <c r="AM473" s="203"/>
      <c r="AN473" s="203"/>
      <c r="AO473" s="203"/>
      <c r="AP473" s="203"/>
      <c r="AQ473" s="203"/>
      <c r="AR473" s="203"/>
      <c r="AS473" s="203"/>
    </row>
    <row r="474" spans="1:45" ht="15.75" customHeight="1" x14ac:dyDescent="0.25">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c r="AI474" s="203"/>
      <c r="AJ474" s="203"/>
      <c r="AK474" s="203"/>
      <c r="AL474" s="203"/>
      <c r="AM474" s="203"/>
      <c r="AN474" s="203"/>
      <c r="AO474" s="203"/>
      <c r="AP474" s="203"/>
      <c r="AQ474" s="203"/>
      <c r="AR474" s="203"/>
      <c r="AS474" s="203"/>
    </row>
    <row r="475" spans="1:45" ht="15.75" customHeight="1" x14ac:dyDescent="0.25">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3"/>
      <c r="AN475" s="203"/>
      <c r="AO475" s="203"/>
      <c r="AP475" s="203"/>
      <c r="AQ475" s="203"/>
      <c r="AR475" s="203"/>
      <c r="AS475" s="203"/>
    </row>
    <row r="476" spans="1:45" ht="15.75" customHeight="1" x14ac:dyDescent="0.25">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c r="AI476" s="203"/>
      <c r="AJ476" s="203"/>
      <c r="AK476" s="203"/>
      <c r="AL476" s="203"/>
      <c r="AM476" s="203"/>
      <c r="AN476" s="203"/>
      <c r="AO476" s="203"/>
      <c r="AP476" s="203"/>
      <c r="AQ476" s="203"/>
      <c r="AR476" s="203"/>
      <c r="AS476" s="203"/>
    </row>
    <row r="477" spans="1:45" ht="15.75" customHeight="1" x14ac:dyDescent="0.25">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203"/>
      <c r="AN477" s="203"/>
      <c r="AO477" s="203"/>
      <c r="AP477" s="203"/>
      <c r="AQ477" s="203"/>
      <c r="AR477" s="203"/>
      <c r="AS477" s="203"/>
    </row>
    <row r="478" spans="1:45" ht="15.75" customHeight="1" x14ac:dyDescent="0.25">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c r="AI478" s="203"/>
      <c r="AJ478" s="203"/>
      <c r="AK478" s="203"/>
      <c r="AL478" s="203"/>
      <c r="AM478" s="203"/>
      <c r="AN478" s="203"/>
      <c r="AO478" s="203"/>
      <c r="AP478" s="203"/>
      <c r="AQ478" s="203"/>
      <c r="AR478" s="203"/>
      <c r="AS478" s="203"/>
    </row>
    <row r="479" spans="1:45" ht="15.75" customHeight="1" x14ac:dyDescent="0.25">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c r="AI479" s="203"/>
      <c r="AJ479" s="203"/>
      <c r="AK479" s="203"/>
      <c r="AL479" s="203"/>
      <c r="AM479" s="203"/>
      <c r="AN479" s="203"/>
      <c r="AO479" s="203"/>
      <c r="AP479" s="203"/>
      <c r="AQ479" s="203"/>
      <c r="AR479" s="203"/>
      <c r="AS479" s="203"/>
    </row>
    <row r="480" spans="1:45" ht="15.75" customHeight="1" x14ac:dyDescent="0.25">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c r="AK480" s="203"/>
      <c r="AL480" s="203"/>
      <c r="AM480" s="203"/>
      <c r="AN480" s="203"/>
      <c r="AO480" s="203"/>
      <c r="AP480" s="203"/>
      <c r="AQ480" s="203"/>
      <c r="AR480" s="203"/>
      <c r="AS480" s="203"/>
    </row>
    <row r="481" spans="1:45" ht="15.75" customHeight="1" x14ac:dyDescent="0.25">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row>
    <row r="482" spans="1:45" ht="15.75" customHeight="1" x14ac:dyDescent="0.25">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row>
    <row r="483" spans="1:45" ht="15.75" customHeight="1" x14ac:dyDescent="0.25">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row>
    <row r="484" spans="1:45" ht="15.75" customHeight="1" x14ac:dyDescent="0.25">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c r="AC484" s="203"/>
      <c r="AD484" s="203"/>
      <c r="AE484" s="203"/>
      <c r="AF484" s="203"/>
      <c r="AG484" s="203"/>
      <c r="AH484" s="203"/>
      <c r="AI484" s="203"/>
      <c r="AJ484" s="203"/>
      <c r="AK484" s="203"/>
      <c r="AL484" s="203"/>
      <c r="AM484" s="203"/>
      <c r="AN484" s="203"/>
      <c r="AO484" s="203"/>
      <c r="AP484" s="203"/>
      <c r="AQ484" s="203"/>
      <c r="AR484" s="203"/>
      <c r="AS484" s="203"/>
    </row>
    <row r="485" spans="1:45" ht="15.75" customHeight="1" x14ac:dyDescent="0.25">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c r="AK485" s="203"/>
      <c r="AL485" s="203"/>
      <c r="AM485" s="203"/>
      <c r="AN485" s="203"/>
      <c r="AO485" s="203"/>
      <c r="AP485" s="203"/>
      <c r="AQ485" s="203"/>
      <c r="AR485" s="203"/>
      <c r="AS485" s="203"/>
    </row>
    <row r="486" spans="1:45" ht="15.75" customHeight="1" x14ac:dyDescent="0.25">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c r="AC486" s="203"/>
      <c r="AD486" s="203"/>
      <c r="AE486" s="203"/>
      <c r="AF486" s="203"/>
      <c r="AG486" s="203"/>
      <c r="AH486" s="203"/>
      <c r="AI486" s="203"/>
      <c r="AJ486" s="203"/>
      <c r="AK486" s="203"/>
      <c r="AL486" s="203"/>
      <c r="AM486" s="203"/>
      <c r="AN486" s="203"/>
      <c r="AO486" s="203"/>
      <c r="AP486" s="203"/>
      <c r="AQ486" s="203"/>
      <c r="AR486" s="203"/>
      <c r="AS486" s="203"/>
    </row>
    <row r="487" spans="1:45" ht="15.75" customHeight="1" x14ac:dyDescent="0.25">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c r="AC487" s="203"/>
      <c r="AD487" s="203"/>
      <c r="AE487" s="203"/>
      <c r="AF487" s="203"/>
      <c r="AG487" s="203"/>
      <c r="AH487" s="203"/>
      <c r="AI487" s="203"/>
      <c r="AJ487" s="203"/>
      <c r="AK487" s="203"/>
      <c r="AL487" s="203"/>
      <c r="AM487" s="203"/>
      <c r="AN487" s="203"/>
      <c r="AO487" s="203"/>
      <c r="AP487" s="203"/>
      <c r="AQ487" s="203"/>
      <c r="AR487" s="203"/>
      <c r="AS487" s="203"/>
    </row>
    <row r="488" spans="1:45" ht="15.75" customHeight="1" x14ac:dyDescent="0.25">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c r="AC488" s="203"/>
      <c r="AD488" s="203"/>
      <c r="AE488" s="203"/>
      <c r="AF488" s="203"/>
      <c r="AG488" s="203"/>
      <c r="AH488" s="203"/>
      <c r="AI488" s="203"/>
      <c r="AJ488" s="203"/>
      <c r="AK488" s="203"/>
      <c r="AL488" s="203"/>
      <c r="AM488" s="203"/>
      <c r="AN488" s="203"/>
      <c r="AO488" s="203"/>
      <c r="AP488" s="203"/>
      <c r="AQ488" s="203"/>
      <c r="AR488" s="203"/>
      <c r="AS488" s="203"/>
    </row>
    <row r="489" spans="1:45" ht="15.75" customHeight="1" x14ac:dyDescent="0.25">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c r="AK489" s="203"/>
      <c r="AL489" s="203"/>
      <c r="AM489" s="203"/>
      <c r="AN489" s="203"/>
      <c r="AO489" s="203"/>
      <c r="AP489" s="203"/>
      <c r="AQ489" s="203"/>
      <c r="AR489" s="203"/>
      <c r="AS489" s="203"/>
    </row>
    <row r="490" spans="1:45" ht="15.75" customHeight="1" x14ac:dyDescent="0.25">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c r="AC490" s="203"/>
      <c r="AD490" s="203"/>
      <c r="AE490" s="203"/>
      <c r="AF490" s="203"/>
      <c r="AG490" s="203"/>
      <c r="AH490" s="203"/>
      <c r="AI490" s="203"/>
      <c r="AJ490" s="203"/>
      <c r="AK490" s="203"/>
      <c r="AL490" s="203"/>
      <c r="AM490" s="203"/>
      <c r="AN490" s="203"/>
      <c r="AO490" s="203"/>
      <c r="AP490" s="203"/>
      <c r="AQ490" s="203"/>
      <c r="AR490" s="203"/>
      <c r="AS490" s="203"/>
    </row>
    <row r="491" spans="1:45" ht="15.75" customHeight="1" x14ac:dyDescent="0.25">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c r="AC491" s="203"/>
      <c r="AD491" s="203"/>
      <c r="AE491" s="203"/>
      <c r="AF491" s="203"/>
      <c r="AG491" s="203"/>
      <c r="AH491" s="203"/>
      <c r="AI491" s="203"/>
      <c r="AJ491" s="203"/>
      <c r="AK491" s="203"/>
      <c r="AL491" s="203"/>
      <c r="AM491" s="203"/>
      <c r="AN491" s="203"/>
      <c r="AO491" s="203"/>
      <c r="AP491" s="203"/>
      <c r="AQ491" s="203"/>
      <c r="AR491" s="203"/>
      <c r="AS491" s="203"/>
    </row>
    <row r="492" spans="1:45" ht="15.75" customHeight="1" x14ac:dyDescent="0.25">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c r="AR492" s="203"/>
      <c r="AS492" s="203"/>
    </row>
    <row r="493" spans="1:45" ht="15.75" customHeight="1" x14ac:dyDescent="0.25">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c r="AC493" s="203"/>
      <c r="AD493" s="203"/>
      <c r="AE493" s="203"/>
      <c r="AF493" s="203"/>
      <c r="AG493" s="203"/>
      <c r="AH493" s="203"/>
      <c r="AI493" s="203"/>
      <c r="AJ493" s="203"/>
      <c r="AK493" s="203"/>
      <c r="AL493" s="203"/>
      <c r="AM493" s="203"/>
      <c r="AN493" s="203"/>
      <c r="AO493" s="203"/>
      <c r="AP493" s="203"/>
      <c r="AQ493" s="203"/>
      <c r="AR493" s="203"/>
      <c r="AS493" s="203"/>
    </row>
    <row r="494" spans="1:45" ht="15.75" customHeight="1" x14ac:dyDescent="0.25">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c r="AI494" s="203"/>
      <c r="AJ494" s="203"/>
      <c r="AK494" s="203"/>
      <c r="AL494" s="203"/>
      <c r="AM494" s="203"/>
      <c r="AN494" s="203"/>
      <c r="AO494" s="203"/>
      <c r="AP494" s="203"/>
      <c r="AQ494" s="203"/>
      <c r="AR494" s="203"/>
      <c r="AS494" s="203"/>
    </row>
    <row r="495" spans="1:45" ht="15.75" customHeight="1" x14ac:dyDescent="0.25">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3"/>
      <c r="AN495" s="203"/>
      <c r="AO495" s="203"/>
      <c r="AP495" s="203"/>
      <c r="AQ495" s="203"/>
      <c r="AR495" s="203"/>
      <c r="AS495" s="203"/>
    </row>
    <row r="496" spans="1:45" ht="15.75" customHeight="1" x14ac:dyDescent="0.25">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c r="AC496" s="203"/>
      <c r="AD496" s="203"/>
      <c r="AE496" s="203"/>
      <c r="AF496" s="203"/>
      <c r="AG496" s="203"/>
      <c r="AH496" s="203"/>
      <c r="AI496" s="203"/>
      <c r="AJ496" s="203"/>
      <c r="AK496" s="203"/>
      <c r="AL496" s="203"/>
      <c r="AM496" s="203"/>
      <c r="AN496" s="203"/>
      <c r="AO496" s="203"/>
      <c r="AP496" s="203"/>
      <c r="AQ496" s="203"/>
      <c r="AR496" s="203"/>
      <c r="AS496" s="203"/>
    </row>
    <row r="497" spans="1:45" ht="15.75" customHeight="1" x14ac:dyDescent="0.25">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c r="AK497" s="203"/>
      <c r="AL497" s="203"/>
      <c r="AM497" s="203"/>
      <c r="AN497" s="203"/>
      <c r="AO497" s="203"/>
      <c r="AP497" s="203"/>
      <c r="AQ497" s="203"/>
      <c r="AR497" s="203"/>
      <c r="AS497" s="203"/>
    </row>
    <row r="498" spans="1:45" ht="15.75" customHeight="1" x14ac:dyDescent="0.25">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c r="AI498" s="203"/>
      <c r="AJ498" s="203"/>
      <c r="AK498" s="203"/>
      <c r="AL498" s="203"/>
      <c r="AM498" s="203"/>
      <c r="AN498" s="203"/>
      <c r="AO498" s="203"/>
      <c r="AP498" s="203"/>
      <c r="AQ498" s="203"/>
      <c r="AR498" s="203"/>
      <c r="AS498" s="203"/>
    </row>
    <row r="499" spans="1:45" ht="15.75" customHeight="1" x14ac:dyDescent="0.25">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c r="AC499" s="203"/>
      <c r="AD499" s="203"/>
      <c r="AE499" s="203"/>
      <c r="AF499" s="203"/>
      <c r="AG499" s="203"/>
      <c r="AH499" s="203"/>
      <c r="AI499" s="203"/>
      <c r="AJ499" s="203"/>
      <c r="AK499" s="203"/>
      <c r="AL499" s="203"/>
      <c r="AM499" s="203"/>
      <c r="AN499" s="203"/>
      <c r="AO499" s="203"/>
      <c r="AP499" s="203"/>
      <c r="AQ499" s="203"/>
      <c r="AR499" s="203"/>
      <c r="AS499" s="203"/>
    </row>
    <row r="500" spans="1:45" ht="15.75" customHeight="1" x14ac:dyDescent="0.25">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c r="AR500" s="203"/>
      <c r="AS500" s="203"/>
    </row>
    <row r="501" spans="1:45" ht="15.75" customHeight="1" x14ac:dyDescent="0.25">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c r="AR501" s="203"/>
      <c r="AS501" s="203"/>
    </row>
    <row r="502" spans="1:45" ht="15.75" customHeight="1" x14ac:dyDescent="0.25">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c r="AC502" s="203"/>
      <c r="AD502" s="203"/>
      <c r="AE502" s="203"/>
      <c r="AF502" s="203"/>
      <c r="AG502" s="203"/>
      <c r="AH502" s="203"/>
      <c r="AI502" s="203"/>
      <c r="AJ502" s="203"/>
      <c r="AK502" s="203"/>
      <c r="AL502" s="203"/>
      <c r="AM502" s="203"/>
      <c r="AN502" s="203"/>
      <c r="AO502" s="203"/>
      <c r="AP502" s="203"/>
      <c r="AQ502" s="203"/>
      <c r="AR502" s="203"/>
      <c r="AS502" s="203"/>
    </row>
    <row r="503" spans="1:45" ht="15.75" customHeight="1" x14ac:dyDescent="0.25">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c r="AK503" s="203"/>
      <c r="AL503" s="203"/>
      <c r="AM503" s="203"/>
      <c r="AN503" s="203"/>
      <c r="AO503" s="203"/>
      <c r="AP503" s="203"/>
      <c r="AQ503" s="203"/>
      <c r="AR503" s="203"/>
      <c r="AS503" s="203"/>
    </row>
    <row r="504" spans="1:45" ht="15.75" customHeight="1" x14ac:dyDescent="0.25">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c r="AC504" s="203"/>
      <c r="AD504" s="203"/>
      <c r="AE504" s="203"/>
      <c r="AF504" s="203"/>
      <c r="AG504" s="203"/>
      <c r="AH504" s="203"/>
      <c r="AI504" s="203"/>
      <c r="AJ504" s="203"/>
      <c r="AK504" s="203"/>
      <c r="AL504" s="203"/>
      <c r="AM504" s="203"/>
      <c r="AN504" s="203"/>
      <c r="AO504" s="203"/>
      <c r="AP504" s="203"/>
      <c r="AQ504" s="203"/>
      <c r="AR504" s="203"/>
      <c r="AS504" s="203"/>
    </row>
    <row r="505" spans="1:45" ht="15.75" customHeight="1" x14ac:dyDescent="0.25">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c r="AK505" s="203"/>
      <c r="AL505" s="203"/>
      <c r="AM505" s="203"/>
      <c r="AN505" s="203"/>
      <c r="AO505" s="203"/>
      <c r="AP505" s="203"/>
      <c r="AQ505" s="203"/>
      <c r="AR505" s="203"/>
      <c r="AS505" s="203"/>
    </row>
    <row r="506" spans="1:45" ht="15.75" customHeight="1" x14ac:dyDescent="0.25">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row>
    <row r="507" spans="1:45" ht="15.75" customHeight="1" x14ac:dyDescent="0.25">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c r="AC507" s="203"/>
      <c r="AD507" s="203"/>
      <c r="AE507" s="203"/>
      <c r="AF507" s="203"/>
      <c r="AG507" s="203"/>
      <c r="AH507" s="203"/>
      <c r="AI507" s="203"/>
      <c r="AJ507" s="203"/>
      <c r="AK507" s="203"/>
      <c r="AL507" s="203"/>
      <c r="AM507" s="203"/>
      <c r="AN507" s="203"/>
      <c r="AO507" s="203"/>
      <c r="AP507" s="203"/>
      <c r="AQ507" s="203"/>
      <c r="AR507" s="203"/>
      <c r="AS507" s="203"/>
    </row>
    <row r="508" spans="1:45" ht="15.75" customHeight="1" x14ac:dyDescent="0.25">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03"/>
      <c r="AF508" s="203"/>
      <c r="AG508" s="203"/>
      <c r="AH508" s="203"/>
      <c r="AI508" s="203"/>
      <c r="AJ508" s="203"/>
      <c r="AK508" s="203"/>
      <c r="AL508" s="203"/>
      <c r="AM508" s="203"/>
      <c r="AN508" s="203"/>
      <c r="AO508" s="203"/>
      <c r="AP508" s="203"/>
      <c r="AQ508" s="203"/>
      <c r="AR508" s="203"/>
      <c r="AS508" s="203"/>
    </row>
    <row r="509" spans="1:45" ht="15.75" customHeight="1" x14ac:dyDescent="0.25">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row>
    <row r="510" spans="1:45" ht="15.75" customHeight="1" x14ac:dyDescent="0.25">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c r="AC510" s="203"/>
      <c r="AD510" s="203"/>
      <c r="AE510" s="203"/>
      <c r="AF510" s="203"/>
      <c r="AG510" s="203"/>
      <c r="AH510" s="203"/>
      <c r="AI510" s="203"/>
      <c r="AJ510" s="203"/>
      <c r="AK510" s="203"/>
      <c r="AL510" s="203"/>
      <c r="AM510" s="203"/>
      <c r="AN510" s="203"/>
      <c r="AO510" s="203"/>
      <c r="AP510" s="203"/>
      <c r="AQ510" s="203"/>
      <c r="AR510" s="203"/>
      <c r="AS510" s="203"/>
    </row>
    <row r="511" spans="1:45" ht="15.75" customHeight="1" x14ac:dyDescent="0.25">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c r="AC511" s="203"/>
      <c r="AD511" s="203"/>
      <c r="AE511" s="203"/>
      <c r="AF511" s="203"/>
      <c r="AG511" s="203"/>
      <c r="AH511" s="203"/>
      <c r="AI511" s="203"/>
      <c r="AJ511" s="203"/>
      <c r="AK511" s="203"/>
      <c r="AL511" s="203"/>
      <c r="AM511" s="203"/>
      <c r="AN511" s="203"/>
      <c r="AO511" s="203"/>
      <c r="AP511" s="203"/>
      <c r="AQ511" s="203"/>
      <c r="AR511" s="203"/>
      <c r="AS511" s="203"/>
    </row>
    <row r="512" spans="1:45" ht="15.75" customHeight="1" x14ac:dyDescent="0.25">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c r="AK512" s="203"/>
      <c r="AL512" s="203"/>
      <c r="AM512" s="203"/>
      <c r="AN512" s="203"/>
      <c r="AO512" s="203"/>
      <c r="AP512" s="203"/>
      <c r="AQ512" s="203"/>
      <c r="AR512" s="203"/>
      <c r="AS512" s="203"/>
    </row>
    <row r="513" spans="1:45" ht="15.75" customHeight="1" x14ac:dyDescent="0.25">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c r="AK513" s="203"/>
      <c r="AL513" s="203"/>
      <c r="AM513" s="203"/>
      <c r="AN513" s="203"/>
      <c r="AO513" s="203"/>
      <c r="AP513" s="203"/>
      <c r="AQ513" s="203"/>
      <c r="AR513" s="203"/>
      <c r="AS513" s="203"/>
    </row>
    <row r="514" spans="1:45" ht="15.75" customHeight="1" x14ac:dyDescent="0.25">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c r="AC514" s="203"/>
      <c r="AD514" s="203"/>
      <c r="AE514" s="203"/>
      <c r="AF514" s="203"/>
      <c r="AG514" s="203"/>
      <c r="AH514" s="203"/>
      <c r="AI514" s="203"/>
      <c r="AJ514" s="203"/>
      <c r="AK514" s="203"/>
      <c r="AL514" s="203"/>
      <c r="AM514" s="203"/>
      <c r="AN514" s="203"/>
      <c r="AO514" s="203"/>
      <c r="AP514" s="203"/>
      <c r="AQ514" s="203"/>
      <c r="AR514" s="203"/>
      <c r="AS514" s="203"/>
    </row>
    <row r="515" spans="1:45" ht="15.75" customHeight="1" x14ac:dyDescent="0.25">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3"/>
      <c r="AN515" s="203"/>
      <c r="AO515" s="203"/>
      <c r="AP515" s="203"/>
      <c r="AQ515" s="203"/>
      <c r="AR515" s="203"/>
      <c r="AS515" s="203"/>
    </row>
    <row r="516" spans="1:45" ht="15.75" customHeight="1" x14ac:dyDescent="0.25">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c r="AC516" s="203"/>
      <c r="AD516" s="203"/>
      <c r="AE516" s="203"/>
      <c r="AF516" s="203"/>
      <c r="AG516" s="203"/>
      <c r="AH516" s="203"/>
      <c r="AI516" s="203"/>
      <c r="AJ516" s="203"/>
      <c r="AK516" s="203"/>
      <c r="AL516" s="203"/>
      <c r="AM516" s="203"/>
      <c r="AN516" s="203"/>
      <c r="AO516" s="203"/>
      <c r="AP516" s="203"/>
      <c r="AQ516" s="203"/>
      <c r="AR516" s="203"/>
      <c r="AS516" s="203"/>
    </row>
    <row r="517" spans="1:45" ht="15.75" customHeight="1" x14ac:dyDescent="0.25">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c r="AK517" s="203"/>
      <c r="AL517" s="203"/>
      <c r="AM517" s="203"/>
      <c r="AN517" s="203"/>
      <c r="AO517" s="203"/>
      <c r="AP517" s="203"/>
      <c r="AQ517" s="203"/>
      <c r="AR517" s="203"/>
      <c r="AS517" s="203"/>
    </row>
    <row r="518" spans="1:45" ht="15.75" customHeight="1" x14ac:dyDescent="0.25">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03"/>
      <c r="AF518" s="203"/>
      <c r="AG518" s="203"/>
      <c r="AH518" s="203"/>
      <c r="AI518" s="203"/>
      <c r="AJ518" s="203"/>
      <c r="AK518" s="203"/>
      <c r="AL518" s="203"/>
      <c r="AM518" s="203"/>
      <c r="AN518" s="203"/>
      <c r="AO518" s="203"/>
      <c r="AP518" s="203"/>
      <c r="AQ518" s="203"/>
      <c r="AR518" s="203"/>
      <c r="AS518" s="203"/>
    </row>
    <row r="519" spans="1:45" ht="15.75" customHeight="1" x14ac:dyDescent="0.25">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c r="AC519" s="203"/>
      <c r="AD519" s="203"/>
      <c r="AE519" s="203"/>
      <c r="AF519" s="203"/>
      <c r="AG519" s="203"/>
      <c r="AH519" s="203"/>
      <c r="AI519" s="203"/>
      <c r="AJ519" s="203"/>
      <c r="AK519" s="203"/>
      <c r="AL519" s="203"/>
      <c r="AM519" s="203"/>
      <c r="AN519" s="203"/>
      <c r="AO519" s="203"/>
      <c r="AP519" s="203"/>
      <c r="AQ519" s="203"/>
      <c r="AR519" s="203"/>
      <c r="AS519" s="203"/>
    </row>
    <row r="520" spans="1:45" ht="15.75" customHeight="1" x14ac:dyDescent="0.25">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c r="AI520" s="203"/>
      <c r="AJ520" s="203"/>
      <c r="AK520" s="203"/>
      <c r="AL520" s="203"/>
      <c r="AM520" s="203"/>
      <c r="AN520" s="203"/>
      <c r="AO520" s="203"/>
      <c r="AP520" s="203"/>
      <c r="AQ520" s="203"/>
      <c r="AR520" s="203"/>
      <c r="AS520" s="203"/>
    </row>
    <row r="521" spans="1:45" ht="15.75" customHeight="1" x14ac:dyDescent="0.25">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c r="AC521" s="203"/>
      <c r="AD521" s="203"/>
      <c r="AE521" s="203"/>
      <c r="AF521" s="203"/>
      <c r="AG521" s="203"/>
      <c r="AH521" s="203"/>
      <c r="AI521" s="203"/>
      <c r="AJ521" s="203"/>
      <c r="AK521" s="203"/>
      <c r="AL521" s="203"/>
      <c r="AM521" s="203"/>
      <c r="AN521" s="203"/>
      <c r="AO521" s="203"/>
      <c r="AP521" s="203"/>
      <c r="AQ521" s="203"/>
      <c r="AR521" s="203"/>
      <c r="AS521" s="203"/>
    </row>
    <row r="522" spans="1:45" ht="15.75" customHeight="1" x14ac:dyDescent="0.25">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c r="AC522" s="203"/>
      <c r="AD522" s="203"/>
      <c r="AE522" s="203"/>
      <c r="AF522" s="203"/>
      <c r="AG522" s="203"/>
      <c r="AH522" s="203"/>
      <c r="AI522" s="203"/>
      <c r="AJ522" s="203"/>
      <c r="AK522" s="203"/>
      <c r="AL522" s="203"/>
      <c r="AM522" s="203"/>
      <c r="AN522" s="203"/>
      <c r="AO522" s="203"/>
      <c r="AP522" s="203"/>
      <c r="AQ522" s="203"/>
      <c r="AR522" s="203"/>
      <c r="AS522" s="203"/>
    </row>
    <row r="523" spans="1:45" ht="15.75" customHeight="1" x14ac:dyDescent="0.25">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c r="AC523" s="203"/>
      <c r="AD523" s="203"/>
      <c r="AE523" s="203"/>
      <c r="AF523" s="203"/>
      <c r="AG523" s="203"/>
      <c r="AH523" s="203"/>
      <c r="AI523" s="203"/>
      <c r="AJ523" s="203"/>
      <c r="AK523" s="203"/>
      <c r="AL523" s="203"/>
      <c r="AM523" s="203"/>
      <c r="AN523" s="203"/>
      <c r="AO523" s="203"/>
      <c r="AP523" s="203"/>
      <c r="AQ523" s="203"/>
      <c r="AR523" s="203"/>
      <c r="AS523" s="203"/>
    </row>
    <row r="524" spans="1:45" ht="15.75" customHeight="1" x14ac:dyDescent="0.25">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c r="AC524" s="203"/>
      <c r="AD524" s="203"/>
      <c r="AE524" s="203"/>
      <c r="AF524" s="203"/>
      <c r="AG524" s="203"/>
      <c r="AH524" s="203"/>
      <c r="AI524" s="203"/>
      <c r="AJ524" s="203"/>
      <c r="AK524" s="203"/>
      <c r="AL524" s="203"/>
      <c r="AM524" s="203"/>
      <c r="AN524" s="203"/>
      <c r="AO524" s="203"/>
      <c r="AP524" s="203"/>
      <c r="AQ524" s="203"/>
      <c r="AR524" s="203"/>
      <c r="AS524" s="203"/>
    </row>
    <row r="525" spans="1:45" ht="15.75" customHeight="1" x14ac:dyDescent="0.25">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c r="AC525" s="203"/>
      <c r="AD525" s="203"/>
      <c r="AE525" s="203"/>
      <c r="AF525" s="203"/>
      <c r="AG525" s="203"/>
      <c r="AH525" s="203"/>
      <c r="AI525" s="203"/>
      <c r="AJ525" s="203"/>
      <c r="AK525" s="203"/>
      <c r="AL525" s="203"/>
      <c r="AM525" s="203"/>
      <c r="AN525" s="203"/>
      <c r="AO525" s="203"/>
      <c r="AP525" s="203"/>
      <c r="AQ525" s="203"/>
      <c r="AR525" s="203"/>
      <c r="AS525" s="203"/>
    </row>
    <row r="526" spans="1:45" ht="15.75" customHeight="1" x14ac:dyDescent="0.25">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c r="AR526" s="203"/>
      <c r="AS526" s="203"/>
    </row>
    <row r="527" spans="1:45" ht="15.75" customHeight="1" x14ac:dyDescent="0.25">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c r="AC527" s="203"/>
      <c r="AD527" s="203"/>
      <c r="AE527" s="203"/>
      <c r="AF527" s="203"/>
      <c r="AG527" s="203"/>
      <c r="AH527" s="203"/>
      <c r="AI527" s="203"/>
      <c r="AJ527" s="203"/>
      <c r="AK527" s="203"/>
      <c r="AL527" s="203"/>
      <c r="AM527" s="203"/>
      <c r="AN527" s="203"/>
      <c r="AO527" s="203"/>
      <c r="AP527" s="203"/>
      <c r="AQ527" s="203"/>
      <c r="AR527" s="203"/>
      <c r="AS527" s="203"/>
    </row>
    <row r="528" spans="1:45" ht="15.75" customHeight="1" x14ac:dyDescent="0.25">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c r="AC528" s="203"/>
      <c r="AD528" s="203"/>
      <c r="AE528" s="203"/>
      <c r="AF528" s="203"/>
      <c r="AG528" s="203"/>
      <c r="AH528" s="203"/>
      <c r="AI528" s="203"/>
      <c r="AJ528" s="203"/>
      <c r="AK528" s="203"/>
      <c r="AL528" s="203"/>
      <c r="AM528" s="203"/>
      <c r="AN528" s="203"/>
      <c r="AO528" s="203"/>
      <c r="AP528" s="203"/>
      <c r="AQ528" s="203"/>
      <c r="AR528" s="203"/>
      <c r="AS528" s="203"/>
    </row>
    <row r="529" spans="1:45" ht="15.75" customHeight="1" x14ac:dyDescent="0.25">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203"/>
      <c r="AS529" s="203"/>
    </row>
    <row r="530" spans="1:45" ht="15.75" customHeight="1" x14ac:dyDescent="0.25">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c r="AC530" s="203"/>
      <c r="AD530" s="203"/>
      <c r="AE530" s="203"/>
      <c r="AF530" s="203"/>
      <c r="AG530" s="203"/>
      <c r="AH530" s="203"/>
      <c r="AI530" s="203"/>
      <c r="AJ530" s="203"/>
      <c r="AK530" s="203"/>
      <c r="AL530" s="203"/>
      <c r="AM530" s="203"/>
      <c r="AN530" s="203"/>
      <c r="AO530" s="203"/>
      <c r="AP530" s="203"/>
      <c r="AQ530" s="203"/>
      <c r="AR530" s="203"/>
      <c r="AS530" s="203"/>
    </row>
    <row r="531" spans="1:45" ht="15.75" customHeight="1" x14ac:dyDescent="0.25">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c r="AC531" s="203"/>
      <c r="AD531" s="203"/>
      <c r="AE531" s="203"/>
      <c r="AF531" s="203"/>
      <c r="AG531" s="203"/>
      <c r="AH531" s="203"/>
      <c r="AI531" s="203"/>
      <c r="AJ531" s="203"/>
      <c r="AK531" s="203"/>
      <c r="AL531" s="203"/>
      <c r="AM531" s="203"/>
      <c r="AN531" s="203"/>
      <c r="AO531" s="203"/>
      <c r="AP531" s="203"/>
      <c r="AQ531" s="203"/>
      <c r="AR531" s="203"/>
      <c r="AS531" s="203"/>
    </row>
    <row r="532" spans="1:45" ht="15.75" customHeight="1" x14ac:dyDescent="0.25">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c r="AC532" s="203"/>
      <c r="AD532" s="203"/>
      <c r="AE532" s="203"/>
      <c r="AF532" s="203"/>
      <c r="AG532" s="203"/>
      <c r="AH532" s="203"/>
      <c r="AI532" s="203"/>
      <c r="AJ532" s="203"/>
      <c r="AK532" s="203"/>
      <c r="AL532" s="203"/>
      <c r="AM532" s="203"/>
      <c r="AN532" s="203"/>
      <c r="AO532" s="203"/>
      <c r="AP532" s="203"/>
      <c r="AQ532" s="203"/>
      <c r="AR532" s="203"/>
      <c r="AS532" s="203"/>
    </row>
    <row r="533" spans="1:45" ht="15.75" customHeight="1" x14ac:dyDescent="0.25">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c r="AK533" s="203"/>
      <c r="AL533" s="203"/>
      <c r="AM533" s="203"/>
      <c r="AN533" s="203"/>
      <c r="AO533" s="203"/>
      <c r="AP533" s="203"/>
      <c r="AQ533" s="203"/>
      <c r="AR533" s="203"/>
      <c r="AS533" s="203"/>
    </row>
    <row r="534" spans="1:45" ht="15.75" customHeight="1" x14ac:dyDescent="0.25">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c r="AK534" s="203"/>
      <c r="AL534" s="203"/>
      <c r="AM534" s="203"/>
      <c r="AN534" s="203"/>
      <c r="AO534" s="203"/>
      <c r="AP534" s="203"/>
      <c r="AQ534" s="203"/>
      <c r="AR534" s="203"/>
      <c r="AS534" s="203"/>
    </row>
    <row r="535" spans="1:45" ht="15.75" customHeight="1" x14ac:dyDescent="0.25">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row>
    <row r="536" spans="1:45" ht="15.75" customHeight="1" x14ac:dyDescent="0.25">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row>
    <row r="537" spans="1:45" ht="15.75" customHeight="1" x14ac:dyDescent="0.25">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row>
    <row r="538" spans="1:45" ht="15.75" customHeight="1" x14ac:dyDescent="0.25">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03"/>
      <c r="AF538" s="203"/>
      <c r="AG538" s="203"/>
      <c r="AH538" s="203"/>
      <c r="AI538" s="203"/>
      <c r="AJ538" s="203"/>
      <c r="AK538" s="203"/>
      <c r="AL538" s="203"/>
      <c r="AM538" s="203"/>
      <c r="AN538" s="203"/>
      <c r="AO538" s="203"/>
      <c r="AP538" s="203"/>
      <c r="AQ538" s="203"/>
      <c r="AR538" s="203"/>
      <c r="AS538" s="203"/>
    </row>
    <row r="539" spans="1:45" ht="15.75" customHeight="1" x14ac:dyDescent="0.25">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203"/>
      <c r="AS539" s="203"/>
    </row>
    <row r="540" spans="1:45" ht="15.75" customHeight="1" x14ac:dyDescent="0.25">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c r="AC540" s="203"/>
      <c r="AD540" s="203"/>
      <c r="AE540" s="203"/>
      <c r="AF540" s="203"/>
      <c r="AG540" s="203"/>
      <c r="AH540" s="203"/>
      <c r="AI540" s="203"/>
      <c r="AJ540" s="203"/>
      <c r="AK540" s="203"/>
      <c r="AL540" s="203"/>
      <c r="AM540" s="203"/>
      <c r="AN540" s="203"/>
      <c r="AO540" s="203"/>
      <c r="AP540" s="203"/>
      <c r="AQ540" s="203"/>
      <c r="AR540" s="203"/>
      <c r="AS540" s="203"/>
    </row>
    <row r="541" spans="1:45" ht="15.75" customHeight="1" x14ac:dyDescent="0.25">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c r="AC541" s="203"/>
      <c r="AD541" s="203"/>
      <c r="AE541" s="203"/>
      <c r="AF541" s="203"/>
      <c r="AG541" s="203"/>
      <c r="AH541" s="203"/>
      <c r="AI541" s="203"/>
      <c r="AJ541" s="203"/>
      <c r="AK541" s="203"/>
      <c r="AL541" s="203"/>
      <c r="AM541" s="203"/>
      <c r="AN541" s="203"/>
      <c r="AO541" s="203"/>
      <c r="AP541" s="203"/>
      <c r="AQ541" s="203"/>
      <c r="AR541" s="203"/>
      <c r="AS541" s="203"/>
    </row>
    <row r="542" spans="1:45" ht="15.75" customHeight="1" x14ac:dyDescent="0.25">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row>
    <row r="543" spans="1:45" ht="15.75" customHeight="1" x14ac:dyDescent="0.25">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c r="AK543" s="203"/>
      <c r="AL543" s="203"/>
      <c r="AM543" s="203"/>
      <c r="AN543" s="203"/>
      <c r="AO543" s="203"/>
      <c r="AP543" s="203"/>
      <c r="AQ543" s="203"/>
      <c r="AR543" s="203"/>
      <c r="AS543" s="203"/>
    </row>
    <row r="544" spans="1:45" ht="15.75" customHeight="1" x14ac:dyDescent="0.25">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c r="AC544" s="203"/>
      <c r="AD544" s="203"/>
      <c r="AE544" s="203"/>
      <c r="AF544" s="203"/>
      <c r="AG544" s="203"/>
      <c r="AH544" s="203"/>
      <c r="AI544" s="203"/>
      <c r="AJ544" s="203"/>
      <c r="AK544" s="203"/>
      <c r="AL544" s="203"/>
      <c r="AM544" s="203"/>
      <c r="AN544" s="203"/>
      <c r="AO544" s="203"/>
      <c r="AP544" s="203"/>
      <c r="AQ544" s="203"/>
      <c r="AR544" s="203"/>
      <c r="AS544" s="203"/>
    </row>
    <row r="545" spans="1:45" ht="15.75" customHeight="1" x14ac:dyDescent="0.25">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c r="AR545" s="203"/>
      <c r="AS545" s="203"/>
    </row>
    <row r="546" spans="1:45" ht="15.75" customHeight="1" x14ac:dyDescent="0.25">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c r="AC546" s="203"/>
      <c r="AD546" s="203"/>
      <c r="AE546" s="203"/>
      <c r="AF546" s="203"/>
      <c r="AG546" s="203"/>
      <c r="AH546" s="203"/>
      <c r="AI546" s="203"/>
      <c r="AJ546" s="203"/>
      <c r="AK546" s="203"/>
      <c r="AL546" s="203"/>
      <c r="AM546" s="203"/>
      <c r="AN546" s="203"/>
      <c r="AO546" s="203"/>
      <c r="AP546" s="203"/>
      <c r="AQ546" s="203"/>
      <c r="AR546" s="203"/>
      <c r="AS546" s="203"/>
    </row>
    <row r="547" spans="1:45" ht="15.75" customHeight="1" x14ac:dyDescent="0.25">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c r="AC547" s="203"/>
      <c r="AD547" s="203"/>
      <c r="AE547" s="203"/>
      <c r="AF547" s="203"/>
      <c r="AG547" s="203"/>
      <c r="AH547" s="203"/>
      <c r="AI547" s="203"/>
      <c r="AJ547" s="203"/>
      <c r="AK547" s="203"/>
      <c r="AL547" s="203"/>
      <c r="AM547" s="203"/>
      <c r="AN547" s="203"/>
      <c r="AO547" s="203"/>
      <c r="AP547" s="203"/>
      <c r="AQ547" s="203"/>
      <c r="AR547" s="203"/>
      <c r="AS547" s="203"/>
    </row>
    <row r="548" spans="1:45" ht="15.75" customHeight="1" x14ac:dyDescent="0.25">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c r="AR548" s="203"/>
      <c r="AS548" s="203"/>
    </row>
    <row r="549" spans="1:45" ht="15.75" customHeight="1" x14ac:dyDescent="0.25">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c r="AC549" s="203"/>
      <c r="AD549" s="203"/>
      <c r="AE549" s="203"/>
      <c r="AF549" s="203"/>
      <c r="AG549" s="203"/>
      <c r="AH549" s="203"/>
      <c r="AI549" s="203"/>
      <c r="AJ549" s="203"/>
      <c r="AK549" s="203"/>
      <c r="AL549" s="203"/>
      <c r="AM549" s="203"/>
      <c r="AN549" s="203"/>
      <c r="AO549" s="203"/>
      <c r="AP549" s="203"/>
      <c r="AQ549" s="203"/>
      <c r="AR549" s="203"/>
      <c r="AS549" s="203"/>
    </row>
    <row r="550" spans="1:45" ht="15.75" customHeight="1" x14ac:dyDescent="0.25">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c r="AC550" s="203"/>
      <c r="AD550" s="203"/>
      <c r="AE550" s="203"/>
      <c r="AF550" s="203"/>
      <c r="AG550" s="203"/>
      <c r="AH550" s="203"/>
      <c r="AI550" s="203"/>
      <c r="AJ550" s="203"/>
      <c r="AK550" s="203"/>
      <c r="AL550" s="203"/>
      <c r="AM550" s="203"/>
      <c r="AN550" s="203"/>
      <c r="AO550" s="203"/>
      <c r="AP550" s="203"/>
      <c r="AQ550" s="203"/>
      <c r="AR550" s="203"/>
      <c r="AS550" s="203"/>
    </row>
    <row r="551" spans="1:45" ht="15.75" customHeight="1" x14ac:dyDescent="0.25">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R551" s="203"/>
      <c r="AS551" s="203"/>
    </row>
    <row r="552" spans="1:45" ht="15.75" customHeight="1" x14ac:dyDescent="0.25">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c r="AR552" s="203"/>
      <c r="AS552" s="203"/>
    </row>
    <row r="553" spans="1:45" ht="15.75" customHeight="1" x14ac:dyDescent="0.25">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03"/>
      <c r="AK553" s="203"/>
      <c r="AL553" s="203"/>
      <c r="AM553" s="203"/>
      <c r="AN553" s="203"/>
      <c r="AO553" s="203"/>
      <c r="AP553" s="203"/>
      <c r="AQ553" s="203"/>
      <c r="AR553" s="203"/>
      <c r="AS553" s="203"/>
    </row>
    <row r="554" spans="1:45" ht="15.75" customHeight="1" x14ac:dyDescent="0.25">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c r="AC554" s="203"/>
      <c r="AD554" s="203"/>
      <c r="AE554" s="203"/>
      <c r="AF554" s="203"/>
      <c r="AG554" s="203"/>
      <c r="AH554" s="203"/>
      <c r="AI554" s="203"/>
      <c r="AJ554" s="203"/>
      <c r="AK554" s="203"/>
      <c r="AL554" s="203"/>
      <c r="AM554" s="203"/>
      <c r="AN554" s="203"/>
      <c r="AO554" s="203"/>
      <c r="AP554" s="203"/>
      <c r="AQ554" s="203"/>
      <c r="AR554" s="203"/>
      <c r="AS554" s="203"/>
    </row>
    <row r="555" spans="1:45" ht="15.75" customHeight="1" x14ac:dyDescent="0.25">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c r="AR555" s="203"/>
      <c r="AS555" s="203"/>
    </row>
    <row r="556" spans="1:45" ht="15.75" customHeight="1" x14ac:dyDescent="0.25">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c r="AR556" s="203"/>
      <c r="AS556" s="203"/>
    </row>
    <row r="557" spans="1:45" ht="15.75" customHeight="1" x14ac:dyDescent="0.25">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c r="AC557" s="203"/>
      <c r="AD557" s="203"/>
      <c r="AE557" s="203"/>
      <c r="AF557" s="203"/>
      <c r="AG557" s="203"/>
      <c r="AH557" s="203"/>
      <c r="AI557" s="203"/>
      <c r="AJ557" s="203"/>
      <c r="AK557" s="203"/>
      <c r="AL557" s="203"/>
      <c r="AM557" s="203"/>
      <c r="AN557" s="203"/>
      <c r="AO557" s="203"/>
      <c r="AP557" s="203"/>
      <c r="AQ557" s="203"/>
      <c r="AR557" s="203"/>
      <c r="AS557" s="203"/>
    </row>
    <row r="558" spans="1:45" ht="15.75" customHeight="1" x14ac:dyDescent="0.25">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03"/>
      <c r="AF558" s="203"/>
      <c r="AG558" s="203"/>
      <c r="AH558" s="203"/>
      <c r="AI558" s="203"/>
      <c r="AJ558" s="203"/>
      <c r="AK558" s="203"/>
      <c r="AL558" s="203"/>
      <c r="AM558" s="203"/>
      <c r="AN558" s="203"/>
      <c r="AO558" s="203"/>
      <c r="AP558" s="203"/>
      <c r="AQ558" s="203"/>
      <c r="AR558" s="203"/>
      <c r="AS558" s="203"/>
    </row>
    <row r="559" spans="1:45" ht="15.75" customHeight="1" x14ac:dyDescent="0.25">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c r="AN559" s="203"/>
      <c r="AO559" s="203"/>
      <c r="AP559" s="203"/>
      <c r="AQ559" s="203"/>
      <c r="AR559" s="203"/>
      <c r="AS559" s="203"/>
    </row>
    <row r="560" spans="1:45" ht="15.75" customHeight="1" x14ac:dyDescent="0.25">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c r="AK560" s="203"/>
      <c r="AL560" s="203"/>
      <c r="AM560" s="203"/>
      <c r="AN560" s="203"/>
      <c r="AO560" s="203"/>
      <c r="AP560" s="203"/>
      <c r="AQ560" s="203"/>
      <c r="AR560" s="203"/>
      <c r="AS560" s="203"/>
    </row>
    <row r="561" spans="1:45" ht="15.75" customHeight="1" x14ac:dyDescent="0.25">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203"/>
      <c r="AI561" s="203"/>
      <c r="AJ561" s="203"/>
      <c r="AK561" s="203"/>
      <c r="AL561" s="203"/>
      <c r="AM561" s="203"/>
      <c r="AN561" s="203"/>
      <c r="AO561" s="203"/>
      <c r="AP561" s="203"/>
      <c r="AQ561" s="203"/>
      <c r="AR561" s="203"/>
      <c r="AS561" s="203"/>
    </row>
    <row r="562" spans="1:45" ht="15.75" customHeight="1" x14ac:dyDescent="0.25">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R562" s="203"/>
      <c r="AS562" s="203"/>
    </row>
    <row r="563" spans="1:45" ht="15.75" customHeight="1" x14ac:dyDescent="0.25">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c r="AK563" s="203"/>
      <c r="AL563" s="203"/>
      <c r="AM563" s="203"/>
      <c r="AN563" s="203"/>
      <c r="AO563" s="203"/>
      <c r="AP563" s="203"/>
      <c r="AQ563" s="203"/>
      <c r="AR563" s="203"/>
      <c r="AS563" s="203"/>
    </row>
    <row r="564" spans="1:45" ht="15.75" customHeight="1" x14ac:dyDescent="0.25">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c r="AK564" s="203"/>
      <c r="AL564" s="203"/>
      <c r="AM564" s="203"/>
      <c r="AN564" s="203"/>
      <c r="AO564" s="203"/>
      <c r="AP564" s="203"/>
      <c r="AQ564" s="203"/>
      <c r="AR564" s="203"/>
      <c r="AS564" s="203"/>
    </row>
    <row r="565" spans="1:45" ht="15.75" customHeight="1" x14ac:dyDescent="0.25">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c r="AR565" s="203"/>
      <c r="AS565" s="203"/>
    </row>
    <row r="566" spans="1:45" ht="15.75" customHeight="1" x14ac:dyDescent="0.25">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c r="AK566" s="203"/>
      <c r="AL566" s="203"/>
      <c r="AM566" s="203"/>
      <c r="AN566" s="203"/>
      <c r="AO566" s="203"/>
      <c r="AP566" s="203"/>
      <c r="AQ566" s="203"/>
      <c r="AR566" s="203"/>
      <c r="AS566" s="203"/>
    </row>
    <row r="567" spans="1:45" ht="15.75" customHeight="1" x14ac:dyDescent="0.25">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E567" s="203"/>
      <c r="AF567" s="203"/>
      <c r="AG567" s="203"/>
      <c r="AH567" s="203"/>
      <c r="AI567" s="203"/>
      <c r="AJ567" s="203"/>
      <c r="AK567" s="203"/>
      <c r="AL567" s="203"/>
      <c r="AM567" s="203"/>
      <c r="AN567" s="203"/>
      <c r="AO567" s="203"/>
      <c r="AP567" s="203"/>
      <c r="AQ567" s="203"/>
      <c r="AR567" s="203"/>
      <c r="AS567" s="203"/>
    </row>
    <row r="568" spans="1:45" ht="15.75" customHeight="1" x14ac:dyDescent="0.25">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c r="AK568" s="203"/>
      <c r="AL568" s="203"/>
      <c r="AM568" s="203"/>
      <c r="AN568" s="203"/>
      <c r="AO568" s="203"/>
      <c r="AP568" s="203"/>
      <c r="AQ568" s="203"/>
      <c r="AR568" s="203"/>
      <c r="AS568" s="203"/>
    </row>
    <row r="569" spans="1:45" ht="15.75" customHeight="1" x14ac:dyDescent="0.25">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c r="AC569" s="203"/>
      <c r="AD569" s="203"/>
      <c r="AE569" s="203"/>
      <c r="AF569" s="203"/>
      <c r="AG569" s="203"/>
      <c r="AH569" s="203"/>
      <c r="AI569" s="203"/>
      <c r="AJ569" s="203"/>
      <c r="AK569" s="203"/>
      <c r="AL569" s="203"/>
      <c r="AM569" s="203"/>
      <c r="AN569" s="203"/>
      <c r="AO569" s="203"/>
      <c r="AP569" s="203"/>
      <c r="AQ569" s="203"/>
      <c r="AR569" s="203"/>
      <c r="AS569" s="203"/>
    </row>
    <row r="570" spans="1:45" ht="15.75" customHeight="1" x14ac:dyDescent="0.25">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E570" s="203"/>
      <c r="AF570" s="203"/>
      <c r="AG570" s="203"/>
      <c r="AH570" s="203"/>
      <c r="AI570" s="203"/>
      <c r="AJ570" s="203"/>
      <c r="AK570" s="203"/>
      <c r="AL570" s="203"/>
      <c r="AM570" s="203"/>
      <c r="AN570" s="203"/>
      <c r="AO570" s="203"/>
      <c r="AP570" s="203"/>
      <c r="AQ570" s="203"/>
      <c r="AR570" s="203"/>
      <c r="AS570" s="203"/>
    </row>
    <row r="571" spans="1:45" ht="15.75" customHeight="1" x14ac:dyDescent="0.25">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E571" s="203"/>
      <c r="AF571" s="203"/>
      <c r="AG571" s="203"/>
      <c r="AH571" s="203"/>
      <c r="AI571" s="203"/>
      <c r="AJ571" s="203"/>
      <c r="AK571" s="203"/>
      <c r="AL571" s="203"/>
      <c r="AM571" s="203"/>
      <c r="AN571" s="203"/>
      <c r="AO571" s="203"/>
      <c r="AP571" s="203"/>
      <c r="AQ571" s="203"/>
      <c r="AR571" s="203"/>
      <c r="AS571" s="203"/>
    </row>
    <row r="572" spans="1:45" ht="15.75" customHeight="1" x14ac:dyDescent="0.25">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E572" s="203"/>
      <c r="AF572" s="203"/>
      <c r="AG572" s="203"/>
      <c r="AH572" s="203"/>
      <c r="AI572" s="203"/>
      <c r="AJ572" s="203"/>
      <c r="AK572" s="203"/>
      <c r="AL572" s="203"/>
      <c r="AM572" s="203"/>
      <c r="AN572" s="203"/>
      <c r="AO572" s="203"/>
      <c r="AP572" s="203"/>
      <c r="AQ572" s="203"/>
      <c r="AR572" s="203"/>
      <c r="AS572" s="203"/>
    </row>
    <row r="573" spans="1:45" ht="15.75" customHeight="1" x14ac:dyDescent="0.25">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c r="AR573" s="203"/>
      <c r="AS573" s="203"/>
    </row>
    <row r="574" spans="1:45" ht="15.75" customHeight="1" x14ac:dyDescent="0.25">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c r="AC574" s="203"/>
      <c r="AD574" s="203"/>
      <c r="AE574" s="203"/>
      <c r="AF574" s="203"/>
      <c r="AG574" s="203"/>
      <c r="AH574" s="203"/>
      <c r="AI574" s="203"/>
      <c r="AJ574" s="203"/>
      <c r="AK574" s="203"/>
      <c r="AL574" s="203"/>
      <c r="AM574" s="203"/>
      <c r="AN574" s="203"/>
      <c r="AO574" s="203"/>
      <c r="AP574" s="203"/>
      <c r="AQ574" s="203"/>
      <c r="AR574" s="203"/>
      <c r="AS574" s="203"/>
    </row>
    <row r="575" spans="1:45" ht="15.75" customHeight="1" x14ac:dyDescent="0.25">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3"/>
      <c r="AN575" s="203"/>
      <c r="AO575" s="203"/>
      <c r="AP575" s="203"/>
      <c r="AQ575" s="203"/>
      <c r="AR575" s="203"/>
      <c r="AS575" s="203"/>
    </row>
    <row r="576" spans="1:45" ht="15.75" customHeight="1" x14ac:dyDescent="0.25">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c r="AR576" s="203"/>
      <c r="AS576" s="203"/>
    </row>
    <row r="577" spans="1:45" ht="15.75" customHeight="1" x14ac:dyDescent="0.25">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c r="AC577" s="203"/>
      <c r="AD577" s="203"/>
      <c r="AE577" s="203"/>
      <c r="AF577" s="203"/>
      <c r="AG577" s="203"/>
      <c r="AH577" s="203"/>
      <c r="AI577" s="203"/>
      <c r="AJ577" s="203"/>
      <c r="AK577" s="203"/>
      <c r="AL577" s="203"/>
      <c r="AM577" s="203"/>
      <c r="AN577" s="203"/>
      <c r="AO577" s="203"/>
      <c r="AP577" s="203"/>
      <c r="AQ577" s="203"/>
      <c r="AR577" s="203"/>
      <c r="AS577" s="203"/>
    </row>
    <row r="578" spans="1:45" ht="15.75" customHeight="1" x14ac:dyDescent="0.25">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c r="AR578" s="203"/>
      <c r="AS578" s="203"/>
    </row>
    <row r="579" spans="1:45" ht="15.75" customHeight="1" x14ac:dyDescent="0.25">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c r="AR579" s="203"/>
      <c r="AS579" s="203"/>
    </row>
    <row r="580" spans="1:45" ht="15.75" customHeight="1" x14ac:dyDescent="0.25">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03"/>
      <c r="AK580" s="203"/>
      <c r="AL580" s="203"/>
      <c r="AM580" s="203"/>
      <c r="AN580" s="203"/>
      <c r="AO580" s="203"/>
      <c r="AP580" s="203"/>
      <c r="AQ580" s="203"/>
      <c r="AR580" s="203"/>
      <c r="AS580" s="203"/>
    </row>
    <row r="581" spans="1:45" ht="15.75" customHeight="1" x14ac:dyDescent="0.25">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c r="AK581" s="203"/>
      <c r="AL581" s="203"/>
      <c r="AM581" s="203"/>
      <c r="AN581" s="203"/>
      <c r="AO581" s="203"/>
      <c r="AP581" s="203"/>
      <c r="AQ581" s="203"/>
      <c r="AR581" s="203"/>
      <c r="AS581" s="203"/>
    </row>
    <row r="582" spans="1:45" ht="15.75" customHeight="1" x14ac:dyDescent="0.25">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c r="AR582" s="203"/>
      <c r="AS582" s="203"/>
    </row>
    <row r="583" spans="1:45" ht="15.75" customHeight="1" x14ac:dyDescent="0.25">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03"/>
      <c r="AF583" s="203"/>
      <c r="AG583" s="203"/>
      <c r="AH583" s="203"/>
      <c r="AI583" s="203"/>
      <c r="AJ583" s="203"/>
      <c r="AK583" s="203"/>
      <c r="AL583" s="203"/>
      <c r="AM583" s="203"/>
      <c r="AN583" s="203"/>
      <c r="AO583" s="203"/>
      <c r="AP583" s="203"/>
      <c r="AQ583" s="203"/>
      <c r="AR583" s="203"/>
      <c r="AS583" s="203"/>
    </row>
    <row r="584" spans="1:45" ht="15.75" customHeight="1" x14ac:dyDescent="0.25">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3"/>
      <c r="AO584" s="203"/>
      <c r="AP584" s="203"/>
      <c r="AQ584" s="203"/>
      <c r="AR584" s="203"/>
      <c r="AS584" s="203"/>
    </row>
    <row r="585" spans="1:45" ht="15.75" customHeight="1" x14ac:dyDescent="0.25">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R585" s="203"/>
      <c r="AS585" s="203"/>
    </row>
    <row r="586" spans="1:45" ht="15.75" customHeight="1" x14ac:dyDescent="0.25">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c r="AK586" s="203"/>
      <c r="AL586" s="203"/>
      <c r="AM586" s="203"/>
      <c r="AN586" s="203"/>
      <c r="AO586" s="203"/>
      <c r="AP586" s="203"/>
      <c r="AQ586" s="203"/>
      <c r="AR586" s="203"/>
      <c r="AS586" s="203"/>
    </row>
    <row r="587" spans="1:45" ht="15.75" customHeight="1" x14ac:dyDescent="0.25">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c r="AC587" s="203"/>
      <c r="AD587" s="203"/>
      <c r="AE587" s="203"/>
      <c r="AF587" s="203"/>
      <c r="AG587" s="203"/>
      <c r="AH587" s="203"/>
      <c r="AI587" s="203"/>
      <c r="AJ587" s="203"/>
      <c r="AK587" s="203"/>
      <c r="AL587" s="203"/>
      <c r="AM587" s="203"/>
      <c r="AN587" s="203"/>
      <c r="AO587" s="203"/>
      <c r="AP587" s="203"/>
      <c r="AQ587" s="203"/>
      <c r="AR587" s="203"/>
      <c r="AS587" s="203"/>
    </row>
    <row r="588" spans="1:45" ht="15.75" customHeight="1" x14ac:dyDescent="0.25">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c r="AR588" s="203"/>
      <c r="AS588" s="203"/>
    </row>
    <row r="589" spans="1:45" ht="15.75" customHeight="1" x14ac:dyDescent="0.25">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row>
    <row r="590" spans="1:45" ht="15.75" customHeight="1" x14ac:dyDescent="0.25">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row>
    <row r="591" spans="1:45" ht="15.75" customHeight="1" x14ac:dyDescent="0.25">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row>
    <row r="592" spans="1:45" ht="15.75" customHeight="1" x14ac:dyDescent="0.25">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c r="AI592" s="203"/>
      <c r="AJ592" s="203"/>
      <c r="AK592" s="203"/>
      <c r="AL592" s="203"/>
      <c r="AM592" s="203"/>
      <c r="AN592" s="203"/>
      <c r="AO592" s="203"/>
      <c r="AP592" s="203"/>
      <c r="AQ592" s="203"/>
      <c r="AR592" s="203"/>
      <c r="AS592" s="203"/>
    </row>
    <row r="593" spans="1:45" ht="15.75" customHeight="1" x14ac:dyDescent="0.25">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c r="AK593" s="203"/>
      <c r="AL593" s="203"/>
      <c r="AM593" s="203"/>
      <c r="AN593" s="203"/>
      <c r="AO593" s="203"/>
      <c r="AP593" s="203"/>
      <c r="AQ593" s="203"/>
      <c r="AR593" s="203"/>
      <c r="AS593" s="203"/>
    </row>
    <row r="594" spans="1:45" ht="15.75" customHeight="1" x14ac:dyDescent="0.25">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c r="AC594" s="203"/>
      <c r="AD594" s="203"/>
      <c r="AE594" s="203"/>
      <c r="AF594" s="203"/>
      <c r="AG594" s="203"/>
      <c r="AH594" s="203"/>
      <c r="AI594" s="203"/>
      <c r="AJ594" s="203"/>
      <c r="AK594" s="203"/>
      <c r="AL594" s="203"/>
      <c r="AM594" s="203"/>
      <c r="AN594" s="203"/>
      <c r="AO594" s="203"/>
      <c r="AP594" s="203"/>
      <c r="AQ594" s="203"/>
      <c r="AR594" s="203"/>
      <c r="AS594" s="203"/>
    </row>
    <row r="595" spans="1:45" ht="15.75" customHeight="1" x14ac:dyDescent="0.25">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3"/>
      <c r="AN595" s="203"/>
      <c r="AO595" s="203"/>
      <c r="AP595" s="203"/>
      <c r="AQ595" s="203"/>
      <c r="AR595" s="203"/>
      <c r="AS595" s="203"/>
    </row>
    <row r="596" spans="1:45" ht="15.75" customHeight="1" x14ac:dyDescent="0.25">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c r="AC596" s="203"/>
      <c r="AD596" s="203"/>
      <c r="AE596" s="203"/>
      <c r="AF596" s="203"/>
      <c r="AG596" s="203"/>
      <c r="AH596" s="203"/>
      <c r="AI596" s="203"/>
      <c r="AJ596" s="203"/>
      <c r="AK596" s="203"/>
      <c r="AL596" s="203"/>
      <c r="AM596" s="203"/>
      <c r="AN596" s="203"/>
      <c r="AO596" s="203"/>
      <c r="AP596" s="203"/>
      <c r="AQ596" s="203"/>
      <c r="AR596" s="203"/>
      <c r="AS596" s="203"/>
    </row>
    <row r="597" spans="1:45" ht="15.75" customHeight="1" x14ac:dyDescent="0.25">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c r="AK597" s="203"/>
      <c r="AL597" s="203"/>
      <c r="AM597" s="203"/>
      <c r="AN597" s="203"/>
      <c r="AO597" s="203"/>
      <c r="AP597" s="203"/>
      <c r="AQ597" s="203"/>
      <c r="AR597" s="203"/>
      <c r="AS597" s="203"/>
    </row>
    <row r="598" spans="1:45" ht="15.75" customHeight="1" x14ac:dyDescent="0.25">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03"/>
      <c r="AF598" s="203"/>
      <c r="AG598" s="203"/>
      <c r="AH598" s="203"/>
      <c r="AI598" s="203"/>
      <c r="AJ598" s="203"/>
      <c r="AK598" s="203"/>
      <c r="AL598" s="203"/>
      <c r="AM598" s="203"/>
      <c r="AN598" s="203"/>
      <c r="AO598" s="203"/>
      <c r="AP598" s="203"/>
      <c r="AQ598" s="203"/>
      <c r="AR598" s="203"/>
      <c r="AS598" s="203"/>
    </row>
    <row r="599" spans="1:45" ht="15.75" customHeight="1" x14ac:dyDescent="0.25">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c r="AK599" s="203"/>
      <c r="AL599" s="203"/>
      <c r="AM599" s="203"/>
      <c r="AN599" s="203"/>
      <c r="AO599" s="203"/>
      <c r="AP599" s="203"/>
      <c r="AQ599" s="203"/>
      <c r="AR599" s="203"/>
      <c r="AS599" s="203"/>
    </row>
    <row r="600" spans="1:45" ht="15.75" customHeight="1" x14ac:dyDescent="0.25">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c r="AC600" s="203"/>
      <c r="AD600" s="203"/>
      <c r="AE600" s="203"/>
      <c r="AF600" s="203"/>
      <c r="AG600" s="203"/>
      <c r="AH600" s="203"/>
      <c r="AI600" s="203"/>
      <c r="AJ600" s="203"/>
      <c r="AK600" s="203"/>
      <c r="AL600" s="203"/>
      <c r="AM600" s="203"/>
      <c r="AN600" s="203"/>
      <c r="AO600" s="203"/>
      <c r="AP600" s="203"/>
      <c r="AQ600" s="203"/>
      <c r="AR600" s="203"/>
      <c r="AS600" s="203"/>
    </row>
    <row r="601" spans="1:45" ht="15.75" customHeight="1" x14ac:dyDescent="0.25">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c r="AC601" s="203"/>
      <c r="AD601" s="203"/>
      <c r="AE601" s="203"/>
      <c r="AF601" s="203"/>
      <c r="AG601" s="203"/>
      <c r="AH601" s="203"/>
      <c r="AI601" s="203"/>
      <c r="AJ601" s="203"/>
      <c r="AK601" s="203"/>
      <c r="AL601" s="203"/>
      <c r="AM601" s="203"/>
      <c r="AN601" s="203"/>
      <c r="AO601" s="203"/>
      <c r="AP601" s="203"/>
      <c r="AQ601" s="203"/>
      <c r="AR601" s="203"/>
      <c r="AS601" s="203"/>
    </row>
    <row r="602" spans="1:45" ht="15.75" customHeight="1" x14ac:dyDescent="0.25">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c r="AR602" s="203"/>
      <c r="AS602" s="203"/>
    </row>
    <row r="603" spans="1:45" ht="15.75" customHeight="1" x14ac:dyDescent="0.25">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03"/>
      <c r="AF603" s="203"/>
      <c r="AG603" s="203"/>
      <c r="AH603" s="203"/>
      <c r="AI603" s="203"/>
      <c r="AJ603" s="203"/>
      <c r="AK603" s="203"/>
      <c r="AL603" s="203"/>
      <c r="AM603" s="203"/>
      <c r="AN603" s="203"/>
      <c r="AO603" s="203"/>
      <c r="AP603" s="203"/>
      <c r="AQ603" s="203"/>
      <c r="AR603" s="203"/>
      <c r="AS603" s="203"/>
    </row>
    <row r="604" spans="1:45" ht="15.75" customHeight="1" x14ac:dyDescent="0.25">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c r="AC604" s="203"/>
      <c r="AD604" s="203"/>
      <c r="AE604" s="203"/>
      <c r="AF604" s="203"/>
      <c r="AG604" s="203"/>
      <c r="AH604" s="203"/>
      <c r="AI604" s="203"/>
      <c r="AJ604" s="203"/>
      <c r="AK604" s="203"/>
      <c r="AL604" s="203"/>
      <c r="AM604" s="203"/>
      <c r="AN604" s="203"/>
      <c r="AO604" s="203"/>
      <c r="AP604" s="203"/>
      <c r="AQ604" s="203"/>
      <c r="AR604" s="203"/>
      <c r="AS604" s="203"/>
    </row>
    <row r="605" spans="1:45" ht="15.75" customHeight="1" x14ac:dyDescent="0.25">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c r="AR605" s="203"/>
      <c r="AS605" s="203"/>
    </row>
    <row r="606" spans="1:45" ht="15.75" customHeight="1" x14ac:dyDescent="0.25">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c r="AC606" s="203"/>
      <c r="AD606" s="203"/>
      <c r="AE606" s="203"/>
      <c r="AF606" s="203"/>
      <c r="AG606" s="203"/>
      <c r="AH606" s="203"/>
      <c r="AI606" s="203"/>
      <c r="AJ606" s="203"/>
      <c r="AK606" s="203"/>
      <c r="AL606" s="203"/>
      <c r="AM606" s="203"/>
      <c r="AN606" s="203"/>
      <c r="AO606" s="203"/>
      <c r="AP606" s="203"/>
      <c r="AQ606" s="203"/>
      <c r="AR606" s="203"/>
      <c r="AS606" s="203"/>
    </row>
    <row r="607" spans="1:45" ht="15.75" customHeight="1" x14ac:dyDescent="0.25">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c r="AN607" s="203"/>
      <c r="AO607" s="203"/>
      <c r="AP607" s="203"/>
      <c r="AQ607" s="203"/>
      <c r="AR607" s="203"/>
      <c r="AS607" s="203"/>
    </row>
    <row r="608" spans="1:45" ht="15.75" customHeight="1" x14ac:dyDescent="0.25">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03"/>
      <c r="AF608" s="203"/>
      <c r="AG608" s="203"/>
      <c r="AH608" s="203"/>
      <c r="AI608" s="203"/>
      <c r="AJ608" s="203"/>
      <c r="AK608" s="203"/>
      <c r="AL608" s="203"/>
      <c r="AM608" s="203"/>
      <c r="AN608" s="203"/>
      <c r="AO608" s="203"/>
      <c r="AP608" s="203"/>
      <c r="AQ608" s="203"/>
      <c r="AR608" s="203"/>
      <c r="AS608" s="203"/>
    </row>
    <row r="609" spans="1:45" ht="15.75" customHeight="1" x14ac:dyDescent="0.25">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c r="AC609" s="203"/>
      <c r="AD609" s="203"/>
      <c r="AE609" s="203"/>
      <c r="AF609" s="203"/>
      <c r="AG609" s="203"/>
      <c r="AH609" s="203"/>
      <c r="AI609" s="203"/>
      <c r="AJ609" s="203"/>
      <c r="AK609" s="203"/>
      <c r="AL609" s="203"/>
      <c r="AM609" s="203"/>
      <c r="AN609" s="203"/>
      <c r="AO609" s="203"/>
      <c r="AP609" s="203"/>
      <c r="AQ609" s="203"/>
      <c r="AR609" s="203"/>
      <c r="AS609" s="203"/>
    </row>
    <row r="610" spans="1:45" ht="15.75" customHeight="1" x14ac:dyDescent="0.25">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c r="AC610" s="203"/>
      <c r="AD610" s="203"/>
      <c r="AE610" s="203"/>
      <c r="AF610" s="203"/>
      <c r="AG610" s="203"/>
      <c r="AH610" s="203"/>
      <c r="AI610" s="203"/>
      <c r="AJ610" s="203"/>
      <c r="AK610" s="203"/>
      <c r="AL610" s="203"/>
      <c r="AM610" s="203"/>
      <c r="AN610" s="203"/>
      <c r="AO610" s="203"/>
      <c r="AP610" s="203"/>
      <c r="AQ610" s="203"/>
      <c r="AR610" s="203"/>
      <c r="AS610" s="203"/>
    </row>
    <row r="611" spans="1:45" ht="15.75" customHeight="1" x14ac:dyDescent="0.25">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c r="AC611" s="203"/>
      <c r="AD611" s="203"/>
      <c r="AE611" s="203"/>
      <c r="AF611" s="203"/>
      <c r="AG611" s="203"/>
      <c r="AH611" s="203"/>
      <c r="AI611" s="203"/>
      <c r="AJ611" s="203"/>
      <c r="AK611" s="203"/>
      <c r="AL611" s="203"/>
      <c r="AM611" s="203"/>
      <c r="AN611" s="203"/>
      <c r="AO611" s="203"/>
      <c r="AP611" s="203"/>
      <c r="AQ611" s="203"/>
      <c r="AR611" s="203"/>
      <c r="AS611" s="203"/>
    </row>
    <row r="612" spans="1:45" ht="15.75" customHeight="1" x14ac:dyDescent="0.25">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3"/>
      <c r="AO612" s="203"/>
      <c r="AP612" s="203"/>
      <c r="AQ612" s="203"/>
      <c r="AR612" s="203"/>
      <c r="AS612" s="203"/>
    </row>
    <row r="613" spans="1:45" ht="15.75" customHeight="1" x14ac:dyDescent="0.25">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03"/>
      <c r="AF613" s="203"/>
      <c r="AG613" s="203"/>
      <c r="AH613" s="203"/>
      <c r="AI613" s="203"/>
      <c r="AJ613" s="203"/>
      <c r="AK613" s="203"/>
      <c r="AL613" s="203"/>
      <c r="AM613" s="203"/>
      <c r="AN613" s="203"/>
      <c r="AO613" s="203"/>
      <c r="AP613" s="203"/>
      <c r="AQ613" s="203"/>
      <c r="AR613" s="203"/>
      <c r="AS613" s="203"/>
    </row>
    <row r="614" spans="1:45" ht="15.75" customHeight="1" x14ac:dyDescent="0.25">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c r="AK614" s="203"/>
      <c r="AL614" s="203"/>
      <c r="AM614" s="203"/>
      <c r="AN614" s="203"/>
      <c r="AO614" s="203"/>
      <c r="AP614" s="203"/>
      <c r="AQ614" s="203"/>
      <c r="AR614" s="203"/>
      <c r="AS614" s="203"/>
    </row>
    <row r="615" spans="1:45" ht="15.75" customHeight="1" x14ac:dyDescent="0.25">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c r="AC615" s="203"/>
      <c r="AD615" s="203"/>
      <c r="AE615" s="203"/>
      <c r="AF615" s="203"/>
      <c r="AG615" s="203"/>
      <c r="AH615" s="203"/>
      <c r="AI615" s="203"/>
      <c r="AJ615" s="203"/>
      <c r="AK615" s="203"/>
      <c r="AL615" s="203"/>
      <c r="AM615" s="203"/>
      <c r="AN615" s="203"/>
      <c r="AO615" s="203"/>
      <c r="AP615" s="203"/>
      <c r="AQ615" s="203"/>
      <c r="AR615" s="203"/>
      <c r="AS615" s="203"/>
    </row>
    <row r="616" spans="1:45" ht="15.75" customHeight="1" x14ac:dyDescent="0.25">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c r="AC616" s="203"/>
      <c r="AD616" s="203"/>
      <c r="AE616" s="203"/>
      <c r="AF616" s="203"/>
      <c r="AG616" s="203"/>
      <c r="AH616" s="203"/>
      <c r="AI616" s="203"/>
      <c r="AJ616" s="203"/>
      <c r="AK616" s="203"/>
      <c r="AL616" s="203"/>
      <c r="AM616" s="203"/>
      <c r="AN616" s="203"/>
      <c r="AO616" s="203"/>
      <c r="AP616" s="203"/>
      <c r="AQ616" s="203"/>
      <c r="AR616" s="203"/>
      <c r="AS616" s="203"/>
    </row>
    <row r="617" spans="1:45" ht="15.75" customHeight="1" x14ac:dyDescent="0.25">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c r="AC617" s="203"/>
      <c r="AD617" s="203"/>
      <c r="AE617" s="203"/>
      <c r="AF617" s="203"/>
      <c r="AG617" s="203"/>
      <c r="AH617" s="203"/>
      <c r="AI617" s="203"/>
      <c r="AJ617" s="203"/>
      <c r="AK617" s="203"/>
      <c r="AL617" s="203"/>
      <c r="AM617" s="203"/>
      <c r="AN617" s="203"/>
      <c r="AO617" s="203"/>
      <c r="AP617" s="203"/>
      <c r="AQ617" s="203"/>
      <c r="AR617" s="203"/>
      <c r="AS617" s="203"/>
    </row>
    <row r="618" spans="1:45" ht="15.75" customHeight="1" x14ac:dyDescent="0.25">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c r="AC618" s="203"/>
      <c r="AD618" s="203"/>
      <c r="AE618" s="203"/>
      <c r="AF618" s="203"/>
      <c r="AG618" s="203"/>
      <c r="AH618" s="203"/>
      <c r="AI618" s="203"/>
      <c r="AJ618" s="203"/>
      <c r="AK618" s="203"/>
      <c r="AL618" s="203"/>
      <c r="AM618" s="203"/>
      <c r="AN618" s="203"/>
      <c r="AO618" s="203"/>
      <c r="AP618" s="203"/>
      <c r="AQ618" s="203"/>
      <c r="AR618" s="203"/>
      <c r="AS618" s="203"/>
    </row>
    <row r="619" spans="1:45" ht="15.75" customHeight="1" x14ac:dyDescent="0.25">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c r="AC619" s="203"/>
      <c r="AD619" s="203"/>
      <c r="AE619" s="203"/>
      <c r="AF619" s="203"/>
      <c r="AG619" s="203"/>
      <c r="AH619" s="203"/>
      <c r="AI619" s="203"/>
      <c r="AJ619" s="203"/>
      <c r="AK619" s="203"/>
      <c r="AL619" s="203"/>
      <c r="AM619" s="203"/>
      <c r="AN619" s="203"/>
      <c r="AO619" s="203"/>
      <c r="AP619" s="203"/>
      <c r="AQ619" s="203"/>
      <c r="AR619" s="203"/>
      <c r="AS619" s="203"/>
    </row>
    <row r="620" spans="1:45" ht="15.75" customHeight="1" x14ac:dyDescent="0.25">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c r="AC620" s="203"/>
      <c r="AD620" s="203"/>
      <c r="AE620" s="203"/>
      <c r="AF620" s="203"/>
      <c r="AG620" s="203"/>
      <c r="AH620" s="203"/>
      <c r="AI620" s="203"/>
      <c r="AJ620" s="203"/>
      <c r="AK620" s="203"/>
      <c r="AL620" s="203"/>
      <c r="AM620" s="203"/>
      <c r="AN620" s="203"/>
      <c r="AO620" s="203"/>
      <c r="AP620" s="203"/>
      <c r="AQ620" s="203"/>
      <c r="AR620" s="203"/>
      <c r="AS620" s="203"/>
    </row>
    <row r="621" spans="1:45" ht="15.75" customHeight="1" x14ac:dyDescent="0.25">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c r="AC621" s="203"/>
      <c r="AD621" s="203"/>
      <c r="AE621" s="203"/>
      <c r="AF621" s="203"/>
      <c r="AG621" s="203"/>
      <c r="AH621" s="203"/>
      <c r="AI621" s="203"/>
      <c r="AJ621" s="203"/>
      <c r="AK621" s="203"/>
      <c r="AL621" s="203"/>
      <c r="AM621" s="203"/>
      <c r="AN621" s="203"/>
      <c r="AO621" s="203"/>
      <c r="AP621" s="203"/>
      <c r="AQ621" s="203"/>
      <c r="AR621" s="203"/>
      <c r="AS621" s="203"/>
    </row>
    <row r="622" spans="1:45" ht="15.75" customHeight="1" x14ac:dyDescent="0.25">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c r="AC622" s="203"/>
      <c r="AD622" s="203"/>
      <c r="AE622" s="203"/>
      <c r="AF622" s="203"/>
      <c r="AG622" s="203"/>
      <c r="AH622" s="203"/>
      <c r="AI622" s="203"/>
      <c r="AJ622" s="203"/>
      <c r="AK622" s="203"/>
      <c r="AL622" s="203"/>
      <c r="AM622" s="203"/>
      <c r="AN622" s="203"/>
      <c r="AO622" s="203"/>
      <c r="AP622" s="203"/>
      <c r="AQ622" s="203"/>
      <c r="AR622" s="203"/>
      <c r="AS622" s="203"/>
    </row>
    <row r="623" spans="1:45" ht="15.75" customHeight="1" x14ac:dyDescent="0.25">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c r="AC623" s="203"/>
      <c r="AD623" s="203"/>
      <c r="AE623" s="203"/>
      <c r="AF623" s="203"/>
      <c r="AG623" s="203"/>
      <c r="AH623" s="203"/>
      <c r="AI623" s="203"/>
      <c r="AJ623" s="203"/>
      <c r="AK623" s="203"/>
      <c r="AL623" s="203"/>
      <c r="AM623" s="203"/>
      <c r="AN623" s="203"/>
      <c r="AO623" s="203"/>
      <c r="AP623" s="203"/>
      <c r="AQ623" s="203"/>
      <c r="AR623" s="203"/>
      <c r="AS623" s="203"/>
    </row>
    <row r="624" spans="1:45" ht="15.75" customHeight="1" x14ac:dyDescent="0.25">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c r="AC624" s="203"/>
      <c r="AD624" s="203"/>
      <c r="AE624" s="203"/>
      <c r="AF624" s="203"/>
      <c r="AG624" s="203"/>
      <c r="AH624" s="203"/>
      <c r="AI624" s="203"/>
      <c r="AJ624" s="203"/>
      <c r="AK624" s="203"/>
      <c r="AL624" s="203"/>
      <c r="AM624" s="203"/>
      <c r="AN624" s="203"/>
      <c r="AO624" s="203"/>
      <c r="AP624" s="203"/>
      <c r="AQ624" s="203"/>
      <c r="AR624" s="203"/>
      <c r="AS624" s="203"/>
    </row>
    <row r="625" spans="1:45" ht="15.75" customHeight="1" x14ac:dyDescent="0.25">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c r="AC625" s="203"/>
      <c r="AD625" s="203"/>
      <c r="AE625" s="203"/>
      <c r="AF625" s="203"/>
      <c r="AG625" s="203"/>
      <c r="AH625" s="203"/>
      <c r="AI625" s="203"/>
      <c r="AJ625" s="203"/>
      <c r="AK625" s="203"/>
      <c r="AL625" s="203"/>
      <c r="AM625" s="203"/>
      <c r="AN625" s="203"/>
      <c r="AO625" s="203"/>
      <c r="AP625" s="203"/>
      <c r="AQ625" s="203"/>
      <c r="AR625" s="203"/>
      <c r="AS625" s="203"/>
    </row>
    <row r="626" spans="1:45" ht="15.75" customHeight="1" x14ac:dyDescent="0.25">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c r="AC626" s="203"/>
      <c r="AD626" s="203"/>
      <c r="AE626" s="203"/>
      <c r="AF626" s="203"/>
      <c r="AG626" s="203"/>
      <c r="AH626" s="203"/>
      <c r="AI626" s="203"/>
      <c r="AJ626" s="203"/>
      <c r="AK626" s="203"/>
      <c r="AL626" s="203"/>
      <c r="AM626" s="203"/>
      <c r="AN626" s="203"/>
      <c r="AO626" s="203"/>
      <c r="AP626" s="203"/>
      <c r="AQ626" s="203"/>
      <c r="AR626" s="203"/>
      <c r="AS626" s="203"/>
    </row>
    <row r="627" spans="1:45" ht="15.75" customHeight="1" x14ac:dyDescent="0.25">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c r="AC627" s="203"/>
      <c r="AD627" s="203"/>
      <c r="AE627" s="203"/>
      <c r="AF627" s="203"/>
      <c r="AG627" s="203"/>
      <c r="AH627" s="203"/>
      <c r="AI627" s="203"/>
      <c r="AJ627" s="203"/>
      <c r="AK627" s="203"/>
      <c r="AL627" s="203"/>
      <c r="AM627" s="203"/>
      <c r="AN627" s="203"/>
      <c r="AO627" s="203"/>
      <c r="AP627" s="203"/>
      <c r="AQ627" s="203"/>
      <c r="AR627" s="203"/>
      <c r="AS627" s="203"/>
    </row>
    <row r="628" spans="1:45" ht="15.75" customHeight="1" x14ac:dyDescent="0.25">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c r="AC628" s="203"/>
      <c r="AD628" s="203"/>
      <c r="AE628" s="203"/>
      <c r="AF628" s="203"/>
      <c r="AG628" s="203"/>
      <c r="AH628" s="203"/>
      <c r="AI628" s="203"/>
      <c r="AJ628" s="203"/>
      <c r="AK628" s="203"/>
      <c r="AL628" s="203"/>
      <c r="AM628" s="203"/>
      <c r="AN628" s="203"/>
      <c r="AO628" s="203"/>
      <c r="AP628" s="203"/>
      <c r="AQ628" s="203"/>
      <c r="AR628" s="203"/>
      <c r="AS628" s="203"/>
    </row>
    <row r="629" spans="1:45" ht="15.75" customHeight="1" x14ac:dyDescent="0.25">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c r="AC629" s="203"/>
      <c r="AD629" s="203"/>
      <c r="AE629" s="203"/>
      <c r="AF629" s="203"/>
      <c r="AG629" s="203"/>
      <c r="AH629" s="203"/>
      <c r="AI629" s="203"/>
      <c r="AJ629" s="203"/>
      <c r="AK629" s="203"/>
      <c r="AL629" s="203"/>
      <c r="AM629" s="203"/>
      <c r="AN629" s="203"/>
      <c r="AO629" s="203"/>
      <c r="AP629" s="203"/>
      <c r="AQ629" s="203"/>
      <c r="AR629" s="203"/>
      <c r="AS629" s="203"/>
    </row>
    <row r="630" spans="1:45" ht="15.75" customHeight="1" x14ac:dyDescent="0.25">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c r="AK630" s="203"/>
      <c r="AL630" s="203"/>
      <c r="AM630" s="203"/>
      <c r="AN630" s="203"/>
      <c r="AO630" s="203"/>
      <c r="AP630" s="203"/>
      <c r="AQ630" s="203"/>
      <c r="AR630" s="203"/>
      <c r="AS630" s="203"/>
    </row>
    <row r="631" spans="1:45" ht="15.75" customHeight="1" x14ac:dyDescent="0.25">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c r="AC631" s="203"/>
      <c r="AD631" s="203"/>
      <c r="AE631" s="203"/>
      <c r="AF631" s="203"/>
      <c r="AG631" s="203"/>
      <c r="AH631" s="203"/>
      <c r="AI631" s="203"/>
      <c r="AJ631" s="203"/>
      <c r="AK631" s="203"/>
      <c r="AL631" s="203"/>
      <c r="AM631" s="203"/>
      <c r="AN631" s="203"/>
      <c r="AO631" s="203"/>
      <c r="AP631" s="203"/>
      <c r="AQ631" s="203"/>
      <c r="AR631" s="203"/>
      <c r="AS631" s="203"/>
    </row>
    <row r="632" spans="1:45" ht="15.75" customHeight="1" x14ac:dyDescent="0.25">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c r="AC632" s="203"/>
      <c r="AD632" s="203"/>
      <c r="AE632" s="203"/>
      <c r="AF632" s="203"/>
      <c r="AG632" s="203"/>
      <c r="AH632" s="203"/>
      <c r="AI632" s="203"/>
      <c r="AJ632" s="203"/>
      <c r="AK632" s="203"/>
      <c r="AL632" s="203"/>
      <c r="AM632" s="203"/>
      <c r="AN632" s="203"/>
      <c r="AO632" s="203"/>
      <c r="AP632" s="203"/>
      <c r="AQ632" s="203"/>
      <c r="AR632" s="203"/>
      <c r="AS632" s="203"/>
    </row>
    <row r="633" spans="1:45" ht="15.75" customHeight="1" x14ac:dyDescent="0.25">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c r="AC633" s="203"/>
      <c r="AD633" s="203"/>
      <c r="AE633" s="203"/>
      <c r="AF633" s="203"/>
      <c r="AG633" s="203"/>
      <c r="AH633" s="203"/>
      <c r="AI633" s="203"/>
      <c r="AJ633" s="203"/>
      <c r="AK633" s="203"/>
      <c r="AL633" s="203"/>
      <c r="AM633" s="203"/>
      <c r="AN633" s="203"/>
      <c r="AO633" s="203"/>
      <c r="AP633" s="203"/>
      <c r="AQ633" s="203"/>
      <c r="AR633" s="203"/>
      <c r="AS633" s="203"/>
    </row>
    <row r="634" spans="1:45" ht="15.75" customHeight="1" x14ac:dyDescent="0.25">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c r="AC634" s="203"/>
      <c r="AD634" s="203"/>
      <c r="AE634" s="203"/>
      <c r="AF634" s="203"/>
      <c r="AG634" s="203"/>
      <c r="AH634" s="203"/>
      <c r="AI634" s="203"/>
      <c r="AJ634" s="203"/>
      <c r="AK634" s="203"/>
      <c r="AL634" s="203"/>
      <c r="AM634" s="203"/>
      <c r="AN634" s="203"/>
      <c r="AO634" s="203"/>
      <c r="AP634" s="203"/>
      <c r="AQ634" s="203"/>
      <c r="AR634" s="203"/>
      <c r="AS634" s="203"/>
    </row>
    <row r="635" spans="1:45" ht="15.75" customHeight="1" x14ac:dyDescent="0.25">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c r="AC635" s="203"/>
      <c r="AD635" s="203"/>
      <c r="AE635" s="203"/>
      <c r="AF635" s="203"/>
      <c r="AG635" s="203"/>
      <c r="AH635" s="203"/>
      <c r="AI635" s="203"/>
      <c r="AJ635" s="203"/>
      <c r="AK635" s="203"/>
      <c r="AL635" s="203"/>
      <c r="AM635" s="203"/>
      <c r="AN635" s="203"/>
      <c r="AO635" s="203"/>
      <c r="AP635" s="203"/>
      <c r="AQ635" s="203"/>
      <c r="AR635" s="203"/>
      <c r="AS635" s="203"/>
    </row>
    <row r="636" spans="1:45" ht="15.75" customHeight="1" x14ac:dyDescent="0.25">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c r="AC636" s="203"/>
      <c r="AD636" s="203"/>
      <c r="AE636" s="203"/>
      <c r="AF636" s="203"/>
      <c r="AG636" s="203"/>
      <c r="AH636" s="203"/>
      <c r="AI636" s="203"/>
      <c r="AJ636" s="203"/>
      <c r="AK636" s="203"/>
      <c r="AL636" s="203"/>
      <c r="AM636" s="203"/>
      <c r="AN636" s="203"/>
      <c r="AO636" s="203"/>
      <c r="AP636" s="203"/>
      <c r="AQ636" s="203"/>
      <c r="AR636" s="203"/>
      <c r="AS636" s="203"/>
    </row>
    <row r="637" spans="1:45" ht="15.75" customHeight="1" x14ac:dyDescent="0.25">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c r="AC637" s="203"/>
      <c r="AD637" s="203"/>
      <c r="AE637" s="203"/>
      <c r="AF637" s="203"/>
      <c r="AG637" s="203"/>
      <c r="AH637" s="203"/>
      <c r="AI637" s="203"/>
      <c r="AJ637" s="203"/>
      <c r="AK637" s="203"/>
      <c r="AL637" s="203"/>
      <c r="AM637" s="203"/>
      <c r="AN637" s="203"/>
      <c r="AO637" s="203"/>
      <c r="AP637" s="203"/>
      <c r="AQ637" s="203"/>
      <c r="AR637" s="203"/>
      <c r="AS637" s="203"/>
    </row>
    <row r="638" spans="1:45" ht="15.75" customHeight="1" x14ac:dyDescent="0.25">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03"/>
      <c r="AF638" s="203"/>
      <c r="AG638" s="203"/>
      <c r="AH638" s="203"/>
      <c r="AI638" s="203"/>
      <c r="AJ638" s="203"/>
      <c r="AK638" s="203"/>
      <c r="AL638" s="203"/>
      <c r="AM638" s="203"/>
      <c r="AN638" s="203"/>
      <c r="AO638" s="203"/>
      <c r="AP638" s="203"/>
      <c r="AQ638" s="203"/>
      <c r="AR638" s="203"/>
      <c r="AS638" s="203"/>
    </row>
    <row r="639" spans="1:45" ht="15.75" customHeight="1" x14ac:dyDescent="0.25">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c r="AC639" s="203"/>
      <c r="AD639" s="203"/>
      <c r="AE639" s="203"/>
      <c r="AF639" s="203"/>
      <c r="AG639" s="203"/>
      <c r="AH639" s="203"/>
      <c r="AI639" s="203"/>
      <c r="AJ639" s="203"/>
      <c r="AK639" s="203"/>
      <c r="AL639" s="203"/>
      <c r="AM639" s="203"/>
      <c r="AN639" s="203"/>
      <c r="AO639" s="203"/>
      <c r="AP639" s="203"/>
      <c r="AQ639" s="203"/>
      <c r="AR639" s="203"/>
      <c r="AS639" s="203"/>
    </row>
    <row r="640" spans="1:45" ht="15.75" customHeight="1" x14ac:dyDescent="0.25">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c r="AC640" s="203"/>
      <c r="AD640" s="203"/>
      <c r="AE640" s="203"/>
      <c r="AF640" s="203"/>
      <c r="AG640" s="203"/>
      <c r="AH640" s="203"/>
      <c r="AI640" s="203"/>
      <c r="AJ640" s="203"/>
      <c r="AK640" s="203"/>
      <c r="AL640" s="203"/>
      <c r="AM640" s="203"/>
      <c r="AN640" s="203"/>
      <c r="AO640" s="203"/>
      <c r="AP640" s="203"/>
      <c r="AQ640" s="203"/>
      <c r="AR640" s="203"/>
      <c r="AS640" s="203"/>
    </row>
    <row r="641" spans="1:45" ht="15.75" customHeight="1" x14ac:dyDescent="0.25">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c r="AC641" s="203"/>
      <c r="AD641" s="203"/>
      <c r="AE641" s="203"/>
      <c r="AF641" s="203"/>
      <c r="AG641" s="203"/>
      <c r="AH641" s="203"/>
      <c r="AI641" s="203"/>
      <c r="AJ641" s="203"/>
      <c r="AK641" s="203"/>
      <c r="AL641" s="203"/>
      <c r="AM641" s="203"/>
      <c r="AN641" s="203"/>
      <c r="AO641" s="203"/>
      <c r="AP641" s="203"/>
      <c r="AQ641" s="203"/>
      <c r="AR641" s="203"/>
      <c r="AS641" s="203"/>
    </row>
    <row r="642" spans="1:45" ht="15.75" customHeight="1" x14ac:dyDescent="0.25">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c r="AC642" s="203"/>
      <c r="AD642" s="203"/>
      <c r="AE642" s="203"/>
      <c r="AF642" s="203"/>
      <c r="AG642" s="203"/>
      <c r="AH642" s="203"/>
      <c r="AI642" s="203"/>
      <c r="AJ642" s="203"/>
      <c r="AK642" s="203"/>
      <c r="AL642" s="203"/>
      <c r="AM642" s="203"/>
      <c r="AN642" s="203"/>
      <c r="AO642" s="203"/>
      <c r="AP642" s="203"/>
      <c r="AQ642" s="203"/>
      <c r="AR642" s="203"/>
      <c r="AS642" s="203"/>
    </row>
    <row r="643" spans="1:45" ht="15.75" customHeight="1" x14ac:dyDescent="0.25">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row>
    <row r="644" spans="1:45" ht="15.75" customHeight="1" x14ac:dyDescent="0.25">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row>
    <row r="645" spans="1:45" ht="15.75" customHeight="1" x14ac:dyDescent="0.25">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row>
    <row r="646" spans="1:45" ht="15.75" customHeight="1" x14ac:dyDescent="0.25">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c r="AC646" s="203"/>
      <c r="AD646" s="203"/>
      <c r="AE646" s="203"/>
      <c r="AF646" s="203"/>
      <c r="AG646" s="203"/>
      <c r="AH646" s="203"/>
      <c r="AI646" s="203"/>
      <c r="AJ646" s="203"/>
      <c r="AK646" s="203"/>
      <c r="AL646" s="203"/>
      <c r="AM646" s="203"/>
      <c r="AN646" s="203"/>
      <c r="AO646" s="203"/>
      <c r="AP646" s="203"/>
      <c r="AQ646" s="203"/>
      <c r="AR646" s="203"/>
      <c r="AS646" s="203"/>
    </row>
    <row r="647" spans="1:45" ht="15.75" customHeight="1" x14ac:dyDescent="0.25">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c r="AC647" s="203"/>
      <c r="AD647" s="203"/>
      <c r="AE647" s="203"/>
      <c r="AF647" s="203"/>
      <c r="AG647" s="203"/>
      <c r="AH647" s="203"/>
      <c r="AI647" s="203"/>
      <c r="AJ647" s="203"/>
      <c r="AK647" s="203"/>
      <c r="AL647" s="203"/>
      <c r="AM647" s="203"/>
      <c r="AN647" s="203"/>
      <c r="AO647" s="203"/>
      <c r="AP647" s="203"/>
      <c r="AQ647" s="203"/>
      <c r="AR647" s="203"/>
      <c r="AS647" s="203"/>
    </row>
    <row r="648" spans="1:45" ht="15.75" customHeight="1" x14ac:dyDescent="0.25">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c r="AC648" s="203"/>
      <c r="AD648" s="203"/>
      <c r="AE648" s="203"/>
      <c r="AF648" s="203"/>
      <c r="AG648" s="203"/>
      <c r="AH648" s="203"/>
      <c r="AI648" s="203"/>
      <c r="AJ648" s="203"/>
      <c r="AK648" s="203"/>
      <c r="AL648" s="203"/>
      <c r="AM648" s="203"/>
      <c r="AN648" s="203"/>
      <c r="AO648" s="203"/>
      <c r="AP648" s="203"/>
      <c r="AQ648" s="203"/>
      <c r="AR648" s="203"/>
      <c r="AS648" s="203"/>
    </row>
    <row r="649" spans="1:45" ht="15.75" customHeight="1" x14ac:dyDescent="0.25">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c r="AC649" s="203"/>
      <c r="AD649" s="203"/>
      <c r="AE649" s="203"/>
      <c r="AF649" s="203"/>
      <c r="AG649" s="203"/>
      <c r="AH649" s="203"/>
      <c r="AI649" s="203"/>
      <c r="AJ649" s="203"/>
      <c r="AK649" s="203"/>
      <c r="AL649" s="203"/>
      <c r="AM649" s="203"/>
      <c r="AN649" s="203"/>
      <c r="AO649" s="203"/>
      <c r="AP649" s="203"/>
      <c r="AQ649" s="203"/>
      <c r="AR649" s="203"/>
      <c r="AS649" s="203"/>
    </row>
    <row r="650" spans="1:45" ht="15.75" customHeight="1" x14ac:dyDescent="0.25">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c r="AI650" s="203"/>
      <c r="AJ650" s="203"/>
      <c r="AK650" s="203"/>
      <c r="AL650" s="203"/>
      <c r="AM650" s="203"/>
      <c r="AN650" s="203"/>
      <c r="AO650" s="203"/>
      <c r="AP650" s="203"/>
      <c r="AQ650" s="203"/>
      <c r="AR650" s="203"/>
      <c r="AS650" s="203"/>
    </row>
    <row r="651" spans="1:45" ht="15.75" customHeight="1" x14ac:dyDescent="0.25">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c r="AC651" s="203"/>
      <c r="AD651" s="203"/>
      <c r="AE651" s="203"/>
      <c r="AF651" s="203"/>
      <c r="AG651" s="203"/>
      <c r="AH651" s="203"/>
      <c r="AI651" s="203"/>
      <c r="AJ651" s="203"/>
      <c r="AK651" s="203"/>
      <c r="AL651" s="203"/>
      <c r="AM651" s="203"/>
      <c r="AN651" s="203"/>
      <c r="AO651" s="203"/>
      <c r="AP651" s="203"/>
      <c r="AQ651" s="203"/>
      <c r="AR651" s="203"/>
      <c r="AS651" s="203"/>
    </row>
    <row r="652" spans="1:45" ht="15.75" customHeight="1" x14ac:dyDescent="0.25">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c r="AC652" s="203"/>
      <c r="AD652" s="203"/>
      <c r="AE652" s="203"/>
      <c r="AF652" s="203"/>
      <c r="AG652" s="203"/>
      <c r="AH652" s="203"/>
      <c r="AI652" s="203"/>
      <c r="AJ652" s="203"/>
      <c r="AK652" s="203"/>
      <c r="AL652" s="203"/>
      <c r="AM652" s="203"/>
      <c r="AN652" s="203"/>
      <c r="AO652" s="203"/>
      <c r="AP652" s="203"/>
      <c r="AQ652" s="203"/>
      <c r="AR652" s="203"/>
      <c r="AS652" s="203"/>
    </row>
    <row r="653" spans="1:45" ht="15.75" customHeight="1" x14ac:dyDescent="0.25">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c r="AN653" s="203"/>
      <c r="AO653" s="203"/>
      <c r="AP653" s="203"/>
      <c r="AQ653" s="203"/>
      <c r="AR653" s="203"/>
      <c r="AS653" s="203"/>
    </row>
    <row r="654" spans="1:45" ht="15.75" customHeight="1" x14ac:dyDescent="0.25">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c r="AC654" s="203"/>
      <c r="AD654" s="203"/>
      <c r="AE654" s="203"/>
      <c r="AF654" s="203"/>
      <c r="AG654" s="203"/>
      <c r="AH654" s="203"/>
      <c r="AI654" s="203"/>
      <c r="AJ654" s="203"/>
      <c r="AK654" s="203"/>
      <c r="AL654" s="203"/>
      <c r="AM654" s="203"/>
      <c r="AN654" s="203"/>
      <c r="AO654" s="203"/>
      <c r="AP654" s="203"/>
      <c r="AQ654" s="203"/>
      <c r="AR654" s="203"/>
      <c r="AS654" s="203"/>
    </row>
    <row r="655" spans="1:45" ht="15.75" customHeight="1" x14ac:dyDescent="0.25">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D655" s="203"/>
      <c r="AE655" s="203"/>
      <c r="AF655" s="203"/>
      <c r="AG655" s="203"/>
      <c r="AH655" s="203"/>
      <c r="AI655" s="203"/>
      <c r="AJ655" s="203"/>
      <c r="AK655" s="203"/>
      <c r="AL655" s="203"/>
      <c r="AM655" s="203"/>
      <c r="AN655" s="203"/>
      <c r="AO655" s="203"/>
      <c r="AP655" s="203"/>
      <c r="AQ655" s="203"/>
      <c r="AR655" s="203"/>
      <c r="AS655" s="203"/>
    </row>
    <row r="656" spans="1:45" ht="15.75" customHeight="1" x14ac:dyDescent="0.25">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c r="AK656" s="203"/>
      <c r="AL656" s="203"/>
      <c r="AM656" s="203"/>
      <c r="AN656" s="203"/>
      <c r="AO656" s="203"/>
      <c r="AP656" s="203"/>
      <c r="AQ656" s="203"/>
      <c r="AR656" s="203"/>
      <c r="AS656" s="203"/>
    </row>
    <row r="657" spans="1:45" ht="15.75" customHeight="1" x14ac:dyDescent="0.25">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c r="AC657" s="203"/>
      <c r="AD657" s="203"/>
      <c r="AE657" s="203"/>
      <c r="AF657" s="203"/>
      <c r="AG657" s="203"/>
      <c r="AH657" s="203"/>
      <c r="AI657" s="203"/>
      <c r="AJ657" s="203"/>
      <c r="AK657" s="203"/>
      <c r="AL657" s="203"/>
      <c r="AM657" s="203"/>
      <c r="AN657" s="203"/>
      <c r="AO657" s="203"/>
      <c r="AP657" s="203"/>
      <c r="AQ657" s="203"/>
      <c r="AR657" s="203"/>
      <c r="AS657" s="203"/>
    </row>
    <row r="658" spans="1:45" ht="15.75" customHeight="1" x14ac:dyDescent="0.25">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c r="AC658" s="203"/>
      <c r="AD658" s="203"/>
      <c r="AE658" s="203"/>
      <c r="AF658" s="203"/>
      <c r="AG658" s="203"/>
      <c r="AH658" s="203"/>
      <c r="AI658" s="203"/>
      <c r="AJ658" s="203"/>
      <c r="AK658" s="203"/>
      <c r="AL658" s="203"/>
      <c r="AM658" s="203"/>
      <c r="AN658" s="203"/>
      <c r="AO658" s="203"/>
      <c r="AP658" s="203"/>
      <c r="AQ658" s="203"/>
      <c r="AR658" s="203"/>
      <c r="AS658" s="203"/>
    </row>
    <row r="659" spans="1:45" ht="15.75" customHeight="1" x14ac:dyDescent="0.25">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c r="AC659" s="203"/>
      <c r="AD659" s="203"/>
      <c r="AE659" s="203"/>
      <c r="AF659" s="203"/>
      <c r="AG659" s="203"/>
      <c r="AH659" s="203"/>
      <c r="AI659" s="203"/>
      <c r="AJ659" s="203"/>
      <c r="AK659" s="203"/>
      <c r="AL659" s="203"/>
      <c r="AM659" s="203"/>
      <c r="AN659" s="203"/>
      <c r="AO659" s="203"/>
      <c r="AP659" s="203"/>
      <c r="AQ659" s="203"/>
      <c r="AR659" s="203"/>
      <c r="AS659" s="203"/>
    </row>
    <row r="660" spans="1:45" ht="15.75" customHeight="1" x14ac:dyDescent="0.25">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c r="AC660" s="203"/>
      <c r="AD660" s="203"/>
      <c r="AE660" s="203"/>
      <c r="AF660" s="203"/>
      <c r="AG660" s="203"/>
      <c r="AH660" s="203"/>
      <c r="AI660" s="203"/>
      <c r="AJ660" s="203"/>
      <c r="AK660" s="203"/>
      <c r="AL660" s="203"/>
      <c r="AM660" s="203"/>
      <c r="AN660" s="203"/>
      <c r="AO660" s="203"/>
      <c r="AP660" s="203"/>
      <c r="AQ660" s="203"/>
      <c r="AR660" s="203"/>
      <c r="AS660" s="203"/>
    </row>
    <row r="661" spans="1:45" ht="15.75" customHeight="1" x14ac:dyDescent="0.25">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c r="AC661" s="203"/>
      <c r="AD661" s="203"/>
      <c r="AE661" s="203"/>
      <c r="AF661" s="203"/>
      <c r="AG661" s="203"/>
      <c r="AH661" s="203"/>
      <c r="AI661" s="203"/>
      <c r="AJ661" s="203"/>
      <c r="AK661" s="203"/>
      <c r="AL661" s="203"/>
      <c r="AM661" s="203"/>
      <c r="AN661" s="203"/>
      <c r="AO661" s="203"/>
      <c r="AP661" s="203"/>
      <c r="AQ661" s="203"/>
      <c r="AR661" s="203"/>
      <c r="AS661" s="203"/>
    </row>
    <row r="662" spans="1:45" ht="15.75" customHeight="1" x14ac:dyDescent="0.25">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c r="AC662" s="203"/>
      <c r="AD662" s="203"/>
      <c r="AE662" s="203"/>
      <c r="AF662" s="203"/>
      <c r="AG662" s="203"/>
      <c r="AH662" s="203"/>
      <c r="AI662" s="203"/>
      <c r="AJ662" s="203"/>
      <c r="AK662" s="203"/>
      <c r="AL662" s="203"/>
      <c r="AM662" s="203"/>
      <c r="AN662" s="203"/>
      <c r="AO662" s="203"/>
      <c r="AP662" s="203"/>
      <c r="AQ662" s="203"/>
      <c r="AR662" s="203"/>
      <c r="AS662" s="203"/>
    </row>
    <row r="663" spans="1:45" ht="15.75" customHeight="1" x14ac:dyDescent="0.25">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c r="AC663" s="203"/>
      <c r="AD663" s="203"/>
      <c r="AE663" s="203"/>
      <c r="AF663" s="203"/>
      <c r="AG663" s="203"/>
      <c r="AH663" s="203"/>
      <c r="AI663" s="203"/>
      <c r="AJ663" s="203"/>
      <c r="AK663" s="203"/>
      <c r="AL663" s="203"/>
      <c r="AM663" s="203"/>
      <c r="AN663" s="203"/>
      <c r="AO663" s="203"/>
      <c r="AP663" s="203"/>
      <c r="AQ663" s="203"/>
      <c r="AR663" s="203"/>
      <c r="AS663" s="203"/>
    </row>
    <row r="664" spans="1:45" ht="15.75" customHeight="1" x14ac:dyDescent="0.25">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c r="AC664" s="203"/>
      <c r="AD664" s="203"/>
      <c r="AE664" s="203"/>
      <c r="AF664" s="203"/>
      <c r="AG664" s="203"/>
      <c r="AH664" s="203"/>
      <c r="AI664" s="203"/>
      <c r="AJ664" s="203"/>
      <c r="AK664" s="203"/>
      <c r="AL664" s="203"/>
      <c r="AM664" s="203"/>
      <c r="AN664" s="203"/>
      <c r="AO664" s="203"/>
      <c r="AP664" s="203"/>
      <c r="AQ664" s="203"/>
      <c r="AR664" s="203"/>
      <c r="AS664" s="203"/>
    </row>
    <row r="665" spans="1:45" ht="15.75" customHeight="1" x14ac:dyDescent="0.25">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c r="AC665" s="203"/>
      <c r="AD665" s="203"/>
      <c r="AE665" s="203"/>
      <c r="AF665" s="203"/>
      <c r="AG665" s="203"/>
      <c r="AH665" s="203"/>
      <c r="AI665" s="203"/>
      <c r="AJ665" s="203"/>
      <c r="AK665" s="203"/>
      <c r="AL665" s="203"/>
      <c r="AM665" s="203"/>
      <c r="AN665" s="203"/>
      <c r="AO665" s="203"/>
      <c r="AP665" s="203"/>
      <c r="AQ665" s="203"/>
      <c r="AR665" s="203"/>
      <c r="AS665" s="203"/>
    </row>
    <row r="666" spans="1:45" ht="15.75" customHeight="1" x14ac:dyDescent="0.25">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c r="AC666" s="203"/>
      <c r="AD666" s="203"/>
      <c r="AE666" s="203"/>
      <c r="AF666" s="203"/>
      <c r="AG666" s="203"/>
      <c r="AH666" s="203"/>
      <c r="AI666" s="203"/>
      <c r="AJ666" s="203"/>
      <c r="AK666" s="203"/>
      <c r="AL666" s="203"/>
      <c r="AM666" s="203"/>
      <c r="AN666" s="203"/>
      <c r="AO666" s="203"/>
      <c r="AP666" s="203"/>
      <c r="AQ666" s="203"/>
      <c r="AR666" s="203"/>
      <c r="AS666" s="203"/>
    </row>
    <row r="667" spans="1:45" ht="15.75" customHeight="1" x14ac:dyDescent="0.25">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c r="AC667" s="203"/>
      <c r="AD667" s="203"/>
      <c r="AE667" s="203"/>
      <c r="AF667" s="203"/>
      <c r="AG667" s="203"/>
      <c r="AH667" s="203"/>
      <c r="AI667" s="203"/>
      <c r="AJ667" s="203"/>
      <c r="AK667" s="203"/>
      <c r="AL667" s="203"/>
      <c r="AM667" s="203"/>
      <c r="AN667" s="203"/>
      <c r="AO667" s="203"/>
      <c r="AP667" s="203"/>
      <c r="AQ667" s="203"/>
      <c r="AR667" s="203"/>
      <c r="AS667" s="203"/>
    </row>
    <row r="668" spans="1:45" ht="15.75" customHeight="1" x14ac:dyDescent="0.25">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c r="AC668" s="203"/>
      <c r="AD668" s="203"/>
      <c r="AE668" s="203"/>
      <c r="AF668" s="203"/>
      <c r="AG668" s="203"/>
      <c r="AH668" s="203"/>
      <c r="AI668" s="203"/>
      <c r="AJ668" s="203"/>
      <c r="AK668" s="203"/>
      <c r="AL668" s="203"/>
      <c r="AM668" s="203"/>
      <c r="AN668" s="203"/>
      <c r="AO668" s="203"/>
      <c r="AP668" s="203"/>
      <c r="AQ668" s="203"/>
      <c r="AR668" s="203"/>
      <c r="AS668" s="203"/>
    </row>
    <row r="669" spans="1:45" ht="15.75" customHeight="1" x14ac:dyDescent="0.25">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c r="AC669" s="203"/>
      <c r="AD669" s="203"/>
      <c r="AE669" s="203"/>
      <c r="AF669" s="203"/>
      <c r="AG669" s="203"/>
      <c r="AH669" s="203"/>
      <c r="AI669" s="203"/>
      <c r="AJ669" s="203"/>
      <c r="AK669" s="203"/>
      <c r="AL669" s="203"/>
      <c r="AM669" s="203"/>
      <c r="AN669" s="203"/>
      <c r="AO669" s="203"/>
      <c r="AP669" s="203"/>
      <c r="AQ669" s="203"/>
      <c r="AR669" s="203"/>
      <c r="AS669" s="203"/>
    </row>
    <row r="670" spans="1:45" ht="15.75" customHeight="1" x14ac:dyDescent="0.25">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c r="AC670" s="203"/>
      <c r="AD670" s="203"/>
      <c r="AE670" s="203"/>
      <c r="AF670" s="203"/>
      <c r="AG670" s="203"/>
      <c r="AH670" s="203"/>
      <c r="AI670" s="203"/>
      <c r="AJ670" s="203"/>
      <c r="AK670" s="203"/>
      <c r="AL670" s="203"/>
      <c r="AM670" s="203"/>
      <c r="AN670" s="203"/>
      <c r="AO670" s="203"/>
      <c r="AP670" s="203"/>
      <c r="AQ670" s="203"/>
      <c r="AR670" s="203"/>
      <c r="AS670" s="203"/>
    </row>
    <row r="671" spans="1:45" ht="15.75" customHeight="1" x14ac:dyDescent="0.25">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c r="AC671" s="203"/>
      <c r="AD671" s="203"/>
      <c r="AE671" s="203"/>
      <c r="AF671" s="203"/>
      <c r="AG671" s="203"/>
      <c r="AH671" s="203"/>
      <c r="AI671" s="203"/>
      <c r="AJ671" s="203"/>
      <c r="AK671" s="203"/>
      <c r="AL671" s="203"/>
      <c r="AM671" s="203"/>
      <c r="AN671" s="203"/>
      <c r="AO671" s="203"/>
      <c r="AP671" s="203"/>
      <c r="AQ671" s="203"/>
      <c r="AR671" s="203"/>
      <c r="AS671" s="203"/>
    </row>
    <row r="672" spans="1:45" ht="15.75" customHeight="1" x14ac:dyDescent="0.25">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c r="AC672" s="203"/>
      <c r="AD672" s="203"/>
      <c r="AE672" s="203"/>
      <c r="AF672" s="203"/>
      <c r="AG672" s="203"/>
      <c r="AH672" s="203"/>
      <c r="AI672" s="203"/>
      <c r="AJ672" s="203"/>
      <c r="AK672" s="203"/>
      <c r="AL672" s="203"/>
      <c r="AM672" s="203"/>
      <c r="AN672" s="203"/>
      <c r="AO672" s="203"/>
      <c r="AP672" s="203"/>
      <c r="AQ672" s="203"/>
      <c r="AR672" s="203"/>
      <c r="AS672" s="203"/>
    </row>
    <row r="673" spans="1:45" ht="15.75" customHeight="1" x14ac:dyDescent="0.25">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03"/>
      <c r="AF673" s="203"/>
      <c r="AG673" s="203"/>
      <c r="AH673" s="203"/>
      <c r="AI673" s="203"/>
      <c r="AJ673" s="203"/>
      <c r="AK673" s="203"/>
      <c r="AL673" s="203"/>
      <c r="AM673" s="203"/>
      <c r="AN673" s="203"/>
      <c r="AO673" s="203"/>
      <c r="AP673" s="203"/>
      <c r="AQ673" s="203"/>
      <c r="AR673" s="203"/>
      <c r="AS673" s="203"/>
    </row>
    <row r="674" spans="1:45" ht="15.75" customHeight="1" x14ac:dyDescent="0.25">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c r="AC674" s="203"/>
      <c r="AD674" s="203"/>
      <c r="AE674" s="203"/>
      <c r="AF674" s="203"/>
      <c r="AG674" s="203"/>
      <c r="AH674" s="203"/>
      <c r="AI674" s="203"/>
      <c r="AJ674" s="203"/>
      <c r="AK674" s="203"/>
      <c r="AL674" s="203"/>
      <c r="AM674" s="203"/>
      <c r="AN674" s="203"/>
      <c r="AO674" s="203"/>
      <c r="AP674" s="203"/>
      <c r="AQ674" s="203"/>
      <c r="AR674" s="203"/>
      <c r="AS674" s="203"/>
    </row>
    <row r="675" spans="1:45" ht="15.75" customHeight="1" x14ac:dyDescent="0.25">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3"/>
      <c r="AF675" s="203"/>
      <c r="AG675" s="203"/>
      <c r="AH675" s="203"/>
      <c r="AI675" s="203"/>
      <c r="AJ675" s="203"/>
      <c r="AK675" s="203"/>
      <c r="AL675" s="203"/>
      <c r="AM675" s="203"/>
      <c r="AN675" s="203"/>
      <c r="AO675" s="203"/>
      <c r="AP675" s="203"/>
      <c r="AQ675" s="203"/>
      <c r="AR675" s="203"/>
      <c r="AS675" s="203"/>
    </row>
    <row r="676" spans="1:45" ht="15.75" customHeight="1" x14ac:dyDescent="0.25">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c r="AC676" s="203"/>
      <c r="AD676" s="203"/>
      <c r="AE676" s="203"/>
      <c r="AF676" s="203"/>
      <c r="AG676" s="203"/>
      <c r="AH676" s="203"/>
      <c r="AI676" s="203"/>
      <c r="AJ676" s="203"/>
      <c r="AK676" s="203"/>
      <c r="AL676" s="203"/>
      <c r="AM676" s="203"/>
      <c r="AN676" s="203"/>
      <c r="AO676" s="203"/>
      <c r="AP676" s="203"/>
      <c r="AQ676" s="203"/>
      <c r="AR676" s="203"/>
      <c r="AS676" s="203"/>
    </row>
    <row r="677" spans="1:45" ht="15.75" customHeight="1" x14ac:dyDescent="0.25">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c r="AC677" s="203"/>
      <c r="AD677" s="203"/>
      <c r="AE677" s="203"/>
      <c r="AF677" s="203"/>
      <c r="AG677" s="203"/>
      <c r="AH677" s="203"/>
      <c r="AI677" s="203"/>
      <c r="AJ677" s="203"/>
      <c r="AK677" s="203"/>
      <c r="AL677" s="203"/>
      <c r="AM677" s="203"/>
      <c r="AN677" s="203"/>
      <c r="AO677" s="203"/>
      <c r="AP677" s="203"/>
      <c r="AQ677" s="203"/>
      <c r="AR677" s="203"/>
      <c r="AS677" s="203"/>
    </row>
    <row r="678" spans="1:45" ht="15.75" customHeight="1" x14ac:dyDescent="0.25">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3"/>
      <c r="AK678" s="203"/>
      <c r="AL678" s="203"/>
      <c r="AM678" s="203"/>
      <c r="AN678" s="203"/>
      <c r="AO678" s="203"/>
      <c r="AP678" s="203"/>
      <c r="AQ678" s="203"/>
      <c r="AR678" s="203"/>
      <c r="AS678" s="203"/>
    </row>
    <row r="679" spans="1:45" ht="15.75" customHeight="1" x14ac:dyDescent="0.25">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3"/>
      <c r="AK679" s="203"/>
      <c r="AL679" s="203"/>
      <c r="AM679" s="203"/>
      <c r="AN679" s="203"/>
      <c r="AO679" s="203"/>
      <c r="AP679" s="203"/>
      <c r="AQ679" s="203"/>
      <c r="AR679" s="203"/>
      <c r="AS679" s="203"/>
    </row>
    <row r="680" spans="1:45" ht="15.75" customHeight="1" x14ac:dyDescent="0.25">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203"/>
      <c r="AN680" s="203"/>
      <c r="AO680" s="203"/>
      <c r="AP680" s="203"/>
      <c r="AQ680" s="203"/>
      <c r="AR680" s="203"/>
      <c r="AS680" s="203"/>
    </row>
    <row r="681" spans="1:45" ht="15.75" customHeight="1" x14ac:dyDescent="0.25">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c r="AC681" s="203"/>
      <c r="AD681" s="203"/>
      <c r="AE681" s="203"/>
      <c r="AF681" s="203"/>
      <c r="AG681" s="203"/>
      <c r="AH681" s="203"/>
      <c r="AI681" s="203"/>
      <c r="AJ681" s="203"/>
      <c r="AK681" s="203"/>
      <c r="AL681" s="203"/>
      <c r="AM681" s="203"/>
      <c r="AN681" s="203"/>
      <c r="AO681" s="203"/>
      <c r="AP681" s="203"/>
      <c r="AQ681" s="203"/>
      <c r="AR681" s="203"/>
      <c r="AS681" s="203"/>
    </row>
    <row r="682" spans="1:45" ht="15.75" customHeight="1" x14ac:dyDescent="0.25">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3"/>
      <c r="AF682" s="203"/>
      <c r="AG682" s="203"/>
      <c r="AH682" s="203"/>
      <c r="AI682" s="203"/>
      <c r="AJ682" s="203"/>
      <c r="AK682" s="203"/>
      <c r="AL682" s="203"/>
      <c r="AM682" s="203"/>
      <c r="AN682" s="203"/>
      <c r="AO682" s="203"/>
      <c r="AP682" s="203"/>
      <c r="AQ682" s="203"/>
      <c r="AR682" s="203"/>
      <c r="AS682" s="203"/>
    </row>
    <row r="683" spans="1:45" ht="15.75" customHeight="1" x14ac:dyDescent="0.25">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c r="AC683" s="203"/>
      <c r="AD683" s="203"/>
      <c r="AE683" s="203"/>
      <c r="AF683" s="203"/>
      <c r="AG683" s="203"/>
      <c r="AH683" s="203"/>
      <c r="AI683" s="203"/>
      <c r="AJ683" s="203"/>
      <c r="AK683" s="203"/>
      <c r="AL683" s="203"/>
      <c r="AM683" s="203"/>
      <c r="AN683" s="203"/>
      <c r="AO683" s="203"/>
      <c r="AP683" s="203"/>
      <c r="AQ683" s="203"/>
      <c r="AR683" s="203"/>
      <c r="AS683" s="203"/>
    </row>
    <row r="684" spans="1:45" ht="15.75" customHeight="1" x14ac:dyDescent="0.25">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203"/>
      <c r="AI684" s="203"/>
      <c r="AJ684" s="203"/>
      <c r="AK684" s="203"/>
      <c r="AL684" s="203"/>
      <c r="AM684" s="203"/>
      <c r="AN684" s="203"/>
      <c r="AO684" s="203"/>
      <c r="AP684" s="203"/>
      <c r="AQ684" s="203"/>
      <c r="AR684" s="203"/>
      <c r="AS684" s="203"/>
    </row>
    <row r="685" spans="1:45" ht="15.75" customHeight="1" x14ac:dyDescent="0.25">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c r="AC685" s="203"/>
      <c r="AD685" s="203"/>
      <c r="AE685" s="203"/>
      <c r="AF685" s="203"/>
      <c r="AG685" s="203"/>
      <c r="AH685" s="203"/>
      <c r="AI685" s="203"/>
      <c r="AJ685" s="203"/>
      <c r="AK685" s="203"/>
      <c r="AL685" s="203"/>
      <c r="AM685" s="203"/>
      <c r="AN685" s="203"/>
      <c r="AO685" s="203"/>
      <c r="AP685" s="203"/>
      <c r="AQ685" s="203"/>
      <c r="AR685" s="203"/>
      <c r="AS685" s="203"/>
    </row>
    <row r="686" spans="1:45" ht="15.75" customHeight="1" x14ac:dyDescent="0.25">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c r="AK686" s="203"/>
      <c r="AL686" s="203"/>
      <c r="AM686" s="203"/>
      <c r="AN686" s="203"/>
      <c r="AO686" s="203"/>
      <c r="AP686" s="203"/>
      <c r="AQ686" s="203"/>
      <c r="AR686" s="203"/>
      <c r="AS686" s="203"/>
    </row>
    <row r="687" spans="1:45" ht="15.75" customHeight="1" x14ac:dyDescent="0.25">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c r="AC687" s="203"/>
      <c r="AD687" s="203"/>
      <c r="AE687" s="203"/>
      <c r="AF687" s="203"/>
      <c r="AG687" s="203"/>
      <c r="AH687" s="203"/>
      <c r="AI687" s="203"/>
      <c r="AJ687" s="203"/>
      <c r="AK687" s="203"/>
      <c r="AL687" s="203"/>
      <c r="AM687" s="203"/>
      <c r="AN687" s="203"/>
      <c r="AO687" s="203"/>
      <c r="AP687" s="203"/>
      <c r="AQ687" s="203"/>
      <c r="AR687" s="203"/>
      <c r="AS687" s="203"/>
    </row>
    <row r="688" spans="1:45" ht="15.75" customHeight="1" x14ac:dyDescent="0.25">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c r="AC688" s="203"/>
      <c r="AD688" s="203"/>
      <c r="AE688" s="203"/>
      <c r="AF688" s="203"/>
      <c r="AG688" s="203"/>
      <c r="AH688" s="203"/>
      <c r="AI688" s="203"/>
      <c r="AJ688" s="203"/>
      <c r="AK688" s="203"/>
      <c r="AL688" s="203"/>
      <c r="AM688" s="203"/>
      <c r="AN688" s="203"/>
      <c r="AO688" s="203"/>
      <c r="AP688" s="203"/>
      <c r="AQ688" s="203"/>
      <c r="AR688" s="203"/>
      <c r="AS688" s="203"/>
    </row>
    <row r="689" spans="1:45" ht="15.75" customHeight="1" x14ac:dyDescent="0.25">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c r="AC689" s="203"/>
      <c r="AD689" s="203"/>
      <c r="AE689" s="203"/>
      <c r="AF689" s="203"/>
      <c r="AG689" s="203"/>
      <c r="AH689" s="203"/>
      <c r="AI689" s="203"/>
      <c r="AJ689" s="203"/>
      <c r="AK689" s="203"/>
      <c r="AL689" s="203"/>
      <c r="AM689" s="203"/>
      <c r="AN689" s="203"/>
      <c r="AO689" s="203"/>
      <c r="AP689" s="203"/>
      <c r="AQ689" s="203"/>
      <c r="AR689" s="203"/>
      <c r="AS689" s="203"/>
    </row>
    <row r="690" spans="1:45" ht="15.75" customHeight="1" x14ac:dyDescent="0.25">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c r="AC690" s="203"/>
      <c r="AD690" s="203"/>
      <c r="AE690" s="203"/>
      <c r="AF690" s="203"/>
      <c r="AG690" s="203"/>
      <c r="AH690" s="203"/>
      <c r="AI690" s="203"/>
      <c r="AJ690" s="203"/>
      <c r="AK690" s="203"/>
      <c r="AL690" s="203"/>
      <c r="AM690" s="203"/>
      <c r="AN690" s="203"/>
      <c r="AO690" s="203"/>
      <c r="AP690" s="203"/>
      <c r="AQ690" s="203"/>
      <c r="AR690" s="203"/>
      <c r="AS690" s="203"/>
    </row>
    <row r="691" spans="1:45" ht="15.75" customHeight="1" x14ac:dyDescent="0.25">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3"/>
      <c r="AK691" s="203"/>
      <c r="AL691" s="203"/>
      <c r="AM691" s="203"/>
      <c r="AN691" s="203"/>
      <c r="AO691" s="203"/>
      <c r="AP691" s="203"/>
      <c r="AQ691" s="203"/>
      <c r="AR691" s="203"/>
      <c r="AS691" s="203"/>
    </row>
    <row r="692" spans="1:45" ht="15.75" customHeight="1" x14ac:dyDescent="0.25">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c r="AC692" s="203"/>
      <c r="AD692" s="203"/>
      <c r="AE692" s="203"/>
      <c r="AF692" s="203"/>
      <c r="AG692" s="203"/>
      <c r="AH692" s="203"/>
      <c r="AI692" s="203"/>
      <c r="AJ692" s="203"/>
      <c r="AK692" s="203"/>
      <c r="AL692" s="203"/>
      <c r="AM692" s="203"/>
      <c r="AN692" s="203"/>
      <c r="AO692" s="203"/>
      <c r="AP692" s="203"/>
      <c r="AQ692" s="203"/>
      <c r="AR692" s="203"/>
      <c r="AS692" s="203"/>
    </row>
    <row r="693" spans="1:45" ht="15.75" customHeight="1" x14ac:dyDescent="0.25">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c r="AC693" s="203"/>
      <c r="AD693" s="203"/>
      <c r="AE693" s="203"/>
      <c r="AF693" s="203"/>
      <c r="AG693" s="203"/>
      <c r="AH693" s="203"/>
      <c r="AI693" s="203"/>
      <c r="AJ693" s="203"/>
      <c r="AK693" s="203"/>
      <c r="AL693" s="203"/>
      <c r="AM693" s="203"/>
      <c r="AN693" s="203"/>
      <c r="AO693" s="203"/>
      <c r="AP693" s="203"/>
      <c r="AQ693" s="203"/>
      <c r="AR693" s="203"/>
      <c r="AS693" s="203"/>
    </row>
    <row r="694" spans="1:45" ht="15.75" customHeight="1" x14ac:dyDescent="0.25">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c r="AI694" s="203"/>
      <c r="AJ694" s="203"/>
      <c r="AK694" s="203"/>
      <c r="AL694" s="203"/>
      <c r="AM694" s="203"/>
      <c r="AN694" s="203"/>
      <c r="AO694" s="203"/>
      <c r="AP694" s="203"/>
      <c r="AQ694" s="203"/>
      <c r="AR694" s="203"/>
      <c r="AS694" s="203"/>
    </row>
    <row r="695" spans="1:45" ht="15.75" customHeight="1" x14ac:dyDescent="0.25">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c r="AC695" s="203"/>
      <c r="AD695" s="203"/>
      <c r="AE695" s="203"/>
      <c r="AF695" s="203"/>
      <c r="AG695" s="203"/>
      <c r="AH695" s="203"/>
      <c r="AI695" s="203"/>
      <c r="AJ695" s="203"/>
      <c r="AK695" s="203"/>
      <c r="AL695" s="203"/>
      <c r="AM695" s="203"/>
      <c r="AN695" s="203"/>
      <c r="AO695" s="203"/>
      <c r="AP695" s="203"/>
      <c r="AQ695" s="203"/>
      <c r="AR695" s="203"/>
      <c r="AS695" s="203"/>
    </row>
    <row r="696" spans="1:45" ht="15.75" customHeight="1" x14ac:dyDescent="0.25">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c r="AC696" s="203"/>
      <c r="AD696" s="203"/>
      <c r="AE696" s="203"/>
      <c r="AF696" s="203"/>
      <c r="AG696" s="203"/>
      <c r="AH696" s="203"/>
      <c r="AI696" s="203"/>
      <c r="AJ696" s="203"/>
      <c r="AK696" s="203"/>
      <c r="AL696" s="203"/>
      <c r="AM696" s="203"/>
      <c r="AN696" s="203"/>
      <c r="AO696" s="203"/>
      <c r="AP696" s="203"/>
      <c r="AQ696" s="203"/>
      <c r="AR696" s="203"/>
      <c r="AS696" s="203"/>
    </row>
    <row r="697" spans="1:45" ht="15.75" customHeight="1" x14ac:dyDescent="0.25">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row>
    <row r="698" spans="1:45" ht="15.75" customHeight="1" x14ac:dyDescent="0.25">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row>
    <row r="699" spans="1:45" ht="15.75" customHeight="1" x14ac:dyDescent="0.25">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row>
    <row r="700" spans="1:45" ht="15.75" customHeight="1" x14ac:dyDescent="0.25">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c r="AC700" s="203"/>
      <c r="AD700" s="203"/>
      <c r="AE700" s="203"/>
      <c r="AF700" s="203"/>
      <c r="AG700" s="203"/>
      <c r="AH700" s="203"/>
      <c r="AI700" s="203"/>
      <c r="AJ700" s="203"/>
      <c r="AK700" s="203"/>
      <c r="AL700" s="203"/>
      <c r="AM700" s="203"/>
      <c r="AN700" s="203"/>
      <c r="AO700" s="203"/>
      <c r="AP700" s="203"/>
      <c r="AQ700" s="203"/>
      <c r="AR700" s="203"/>
      <c r="AS700" s="203"/>
    </row>
    <row r="701" spans="1:45" ht="15.75" customHeight="1" x14ac:dyDescent="0.25">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c r="AC701" s="203"/>
      <c r="AD701" s="203"/>
      <c r="AE701" s="203"/>
      <c r="AF701" s="203"/>
      <c r="AG701" s="203"/>
      <c r="AH701" s="203"/>
      <c r="AI701" s="203"/>
      <c r="AJ701" s="203"/>
      <c r="AK701" s="203"/>
      <c r="AL701" s="203"/>
      <c r="AM701" s="203"/>
      <c r="AN701" s="203"/>
      <c r="AO701" s="203"/>
      <c r="AP701" s="203"/>
      <c r="AQ701" s="203"/>
      <c r="AR701" s="203"/>
      <c r="AS701" s="203"/>
    </row>
    <row r="702" spans="1:45" ht="15.75" customHeight="1" x14ac:dyDescent="0.25">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c r="AC702" s="203"/>
      <c r="AD702" s="203"/>
      <c r="AE702" s="203"/>
      <c r="AF702" s="203"/>
      <c r="AG702" s="203"/>
      <c r="AH702" s="203"/>
      <c r="AI702" s="203"/>
      <c r="AJ702" s="203"/>
      <c r="AK702" s="203"/>
      <c r="AL702" s="203"/>
      <c r="AM702" s="203"/>
      <c r="AN702" s="203"/>
      <c r="AO702" s="203"/>
      <c r="AP702" s="203"/>
      <c r="AQ702" s="203"/>
      <c r="AR702" s="203"/>
      <c r="AS702" s="203"/>
    </row>
    <row r="703" spans="1:45" ht="15.75" customHeight="1" x14ac:dyDescent="0.25">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203"/>
      <c r="AF703" s="203"/>
      <c r="AG703" s="203"/>
      <c r="AH703" s="203"/>
      <c r="AI703" s="203"/>
      <c r="AJ703" s="203"/>
      <c r="AK703" s="203"/>
      <c r="AL703" s="203"/>
      <c r="AM703" s="203"/>
      <c r="AN703" s="203"/>
      <c r="AO703" s="203"/>
      <c r="AP703" s="203"/>
      <c r="AQ703" s="203"/>
      <c r="AR703" s="203"/>
      <c r="AS703" s="203"/>
    </row>
    <row r="704" spans="1:45" ht="15.75" customHeight="1" x14ac:dyDescent="0.25">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c r="AC704" s="203"/>
      <c r="AD704" s="203"/>
      <c r="AE704" s="203"/>
      <c r="AF704" s="203"/>
      <c r="AG704" s="203"/>
      <c r="AH704" s="203"/>
      <c r="AI704" s="203"/>
      <c r="AJ704" s="203"/>
      <c r="AK704" s="203"/>
      <c r="AL704" s="203"/>
      <c r="AM704" s="203"/>
      <c r="AN704" s="203"/>
      <c r="AO704" s="203"/>
      <c r="AP704" s="203"/>
      <c r="AQ704" s="203"/>
      <c r="AR704" s="203"/>
      <c r="AS704" s="203"/>
    </row>
    <row r="705" spans="1:45" ht="15.75" customHeight="1" x14ac:dyDescent="0.25">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c r="AC705" s="203"/>
      <c r="AD705" s="203"/>
      <c r="AE705" s="203"/>
      <c r="AF705" s="203"/>
      <c r="AG705" s="203"/>
      <c r="AH705" s="203"/>
      <c r="AI705" s="203"/>
      <c r="AJ705" s="203"/>
      <c r="AK705" s="203"/>
      <c r="AL705" s="203"/>
      <c r="AM705" s="203"/>
      <c r="AN705" s="203"/>
      <c r="AO705" s="203"/>
      <c r="AP705" s="203"/>
      <c r="AQ705" s="203"/>
      <c r="AR705" s="203"/>
      <c r="AS705" s="203"/>
    </row>
    <row r="706" spans="1:45" ht="15.75" customHeight="1" x14ac:dyDescent="0.25">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c r="AC706" s="203"/>
      <c r="AD706" s="203"/>
      <c r="AE706" s="203"/>
      <c r="AF706" s="203"/>
      <c r="AG706" s="203"/>
      <c r="AH706" s="203"/>
      <c r="AI706" s="203"/>
      <c r="AJ706" s="203"/>
      <c r="AK706" s="203"/>
      <c r="AL706" s="203"/>
      <c r="AM706" s="203"/>
      <c r="AN706" s="203"/>
      <c r="AO706" s="203"/>
      <c r="AP706" s="203"/>
      <c r="AQ706" s="203"/>
      <c r="AR706" s="203"/>
      <c r="AS706" s="203"/>
    </row>
    <row r="707" spans="1:45" ht="15.75" customHeight="1" x14ac:dyDescent="0.25">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c r="AC707" s="203"/>
      <c r="AD707" s="203"/>
      <c r="AE707" s="203"/>
      <c r="AF707" s="203"/>
      <c r="AG707" s="203"/>
      <c r="AH707" s="203"/>
      <c r="AI707" s="203"/>
      <c r="AJ707" s="203"/>
      <c r="AK707" s="203"/>
      <c r="AL707" s="203"/>
      <c r="AM707" s="203"/>
      <c r="AN707" s="203"/>
      <c r="AO707" s="203"/>
      <c r="AP707" s="203"/>
      <c r="AQ707" s="203"/>
      <c r="AR707" s="203"/>
      <c r="AS707" s="203"/>
    </row>
    <row r="708" spans="1:45" ht="15.75" customHeight="1" x14ac:dyDescent="0.25">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c r="AC708" s="203"/>
      <c r="AD708" s="203"/>
      <c r="AE708" s="203"/>
      <c r="AF708" s="203"/>
      <c r="AG708" s="203"/>
      <c r="AH708" s="203"/>
      <c r="AI708" s="203"/>
      <c r="AJ708" s="203"/>
      <c r="AK708" s="203"/>
      <c r="AL708" s="203"/>
      <c r="AM708" s="203"/>
      <c r="AN708" s="203"/>
      <c r="AO708" s="203"/>
      <c r="AP708" s="203"/>
      <c r="AQ708" s="203"/>
      <c r="AR708" s="203"/>
      <c r="AS708" s="203"/>
    </row>
    <row r="709" spans="1:45" ht="15.75" customHeight="1" x14ac:dyDescent="0.25">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3"/>
      <c r="AE709" s="203"/>
      <c r="AF709" s="203"/>
      <c r="AG709" s="203"/>
      <c r="AH709" s="203"/>
      <c r="AI709" s="203"/>
      <c r="AJ709" s="203"/>
      <c r="AK709" s="203"/>
      <c r="AL709" s="203"/>
      <c r="AM709" s="203"/>
      <c r="AN709" s="203"/>
      <c r="AO709" s="203"/>
      <c r="AP709" s="203"/>
      <c r="AQ709" s="203"/>
      <c r="AR709" s="203"/>
      <c r="AS709" s="203"/>
    </row>
    <row r="710" spans="1:45" ht="15.75" customHeight="1" x14ac:dyDescent="0.25">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3"/>
      <c r="AE710" s="203"/>
      <c r="AF710" s="203"/>
      <c r="AG710" s="203"/>
      <c r="AH710" s="203"/>
      <c r="AI710" s="203"/>
      <c r="AJ710" s="203"/>
      <c r="AK710" s="203"/>
      <c r="AL710" s="203"/>
      <c r="AM710" s="203"/>
      <c r="AN710" s="203"/>
      <c r="AO710" s="203"/>
      <c r="AP710" s="203"/>
      <c r="AQ710" s="203"/>
      <c r="AR710" s="203"/>
      <c r="AS710" s="203"/>
    </row>
    <row r="711" spans="1:45" ht="15.75" customHeight="1" x14ac:dyDescent="0.25">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203"/>
      <c r="AD711" s="203"/>
      <c r="AE711" s="203"/>
      <c r="AF711" s="203"/>
      <c r="AG711" s="203"/>
      <c r="AH711" s="203"/>
      <c r="AI711" s="203"/>
      <c r="AJ711" s="203"/>
      <c r="AK711" s="203"/>
      <c r="AL711" s="203"/>
      <c r="AM711" s="203"/>
      <c r="AN711" s="203"/>
      <c r="AO711" s="203"/>
      <c r="AP711" s="203"/>
      <c r="AQ711" s="203"/>
      <c r="AR711" s="203"/>
      <c r="AS711" s="203"/>
    </row>
    <row r="712" spans="1:45" ht="15.75" customHeight="1" x14ac:dyDescent="0.25">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c r="AK712" s="203"/>
      <c r="AL712" s="203"/>
      <c r="AM712" s="203"/>
      <c r="AN712" s="203"/>
      <c r="AO712" s="203"/>
      <c r="AP712" s="203"/>
      <c r="AQ712" s="203"/>
      <c r="AR712" s="203"/>
      <c r="AS712" s="203"/>
    </row>
    <row r="713" spans="1:45" ht="15.75" customHeight="1" x14ac:dyDescent="0.25">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3"/>
      <c r="AD713" s="203"/>
      <c r="AE713" s="203"/>
      <c r="AF713" s="203"/>
      <c r="AG713" s="203"/>
      <c r="AH713" s="203"/>
      <c r="AI713" s="203"/>
      <c r="AJ713" s="203"/>
      <c r="AK713" s="203"/>
      <c r="AL713" s="203"/>
      <c r="AM713" s="203"/>
      <c r="AN713" s="203"/>
      <c r="AO713" s="203"/>
      <c r="AP713" s="203"/>
      <c r="AQ713" s="203"/>
      <c r="AR713" s="203"/>
      <c r="AS713" s="203"/>
    </row>
    <row r="714" spans="1:45" ht="15.75" customHeight="1" x14ac:dyDescent="0.25">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c r="AI714" s="203"/>
      <c r="AJ714" s="203"/>
      <c r="AK714" s="203"/>
      <c r="AL714" s="203"/>
      <c r="AM714" s="203"/>
      <c r="AN714" s="203"/>
      <c r="AO714" s="203"/>
      <c r="AP714" s="203"/>
      <c r="AQ714" s="203"/>
      <c r="AR714" s="203"/>
      <c r="AS714" s="203"/>
    </row>
    <row r="715" spans="1:45" ht="15.75" customHeight="1" x14ac:dyDescent="0.25">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c r="AC715" s="203"/>
      <c r="AD715" s="203"/>
      <c r="AE715" s="203"/>
      <c r="AF715" s="203"/>
      <c r="AG715" s="203"/>
      <c r="AH715" s="203"/>
      <c r="AI715" s="203"/>
      <c r="AJ715" s="203"/>
      <c r="AK715" s="203"/>
      <c r="AL715" s="203"/>
      <c r="AM715" s="203"/>
      <c r="AN715" s="203"/>
      <c r="AO715" s="203"/>
      <c r="AP715" s="203"/>
      <c r="AQ715" s="203"/>
      <c r="AR715" s="203"/>
      <c r="AS715" s="203"/>
    </row>
    <row r="716" spans="1:45" ht="15.75" customHeight="1" x14ac:dyDescent="0.25">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c r="AC716" s="203"/>
      <c r="AD716" s="203"/>
      <c r="AE716" s="203"/>
      <c r="AF716" s="203"/>
      <c r="AG716" s="203"/>
      <c r="AH716" s="203"/>
      <c r="AI716" s="203"/>
      <c r="AJ716" s="203"/>
      <c r="AK716" s="203"/>
      <c r="AL716" s="203"/>
      <c r="AM716" s="203"/>
      <c r="AN716" s="203"/>
      <c r="AO716" s="203"/>
      <c r="AP716" s="203"/>
      <c r="AQ716" s="203"/>
      <c r="AR716" s="203"/>
      <c r="AS716" s="203"/>
    </row>
    <row r="717" spans="1:45" ht="15.75" customHeight="1" x14ac:dyDescent="0.25">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c r="AI717" s="203"/>
      <c r="AJ717" s="203"/>
      <c r="AK717" s="203"/>
      <c r="AL717" s="203"/>
      <c r="AM717" s="203"/>
      <c r="AN717" s="203"/>
      <c r="AO717" s="203"/>
      <c r="AP717" s="203"/>
      <c r="AQ717" s="203"/>
      <c r="AR717" s="203"/>
      <c r="AS717" s="203"/>
    </row>
    <row r="718" spans="1:45" ht="15.75" customHeight="1" x14ac:dyDescent="0.25">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3"/>
      <c r="AE718" s="203"/>
      <c r="AF718" s="203"/>
      <c r="AG718" s="203"/>
      <c r="AH718" s="203"/>
      <c r="AI718" s="203"/>
      <c r="AJ718" s="203"/>
      <c r="AK718" s="203"/>
      <c r="AL718" s="203"/>
      <c r="AM718" s="203"/>
      <c r="AN718" s="203"/>
      <c r="AO718" s="203"/>
      <c r="AP718" s="203"/>
      <c r="AQ718" s="203"/>
      <c r="AR718" s="203"/>
      <c r="AS718" s="203"/>
    </row>
    <row r="719" spans="1:45" ht="15.75" customHeight="1" x14ac:dyDescent="0.25">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c r="AC719" s="203"/>
      <c r="AD719" s="203"/>
      <c r="AE719" s="203"/>
      <c r="AF719" s="203"/>
      <c r="AG719" s="203"/>
      <c r="AH719" s="203"/>
      <c r="AI719" s="203"/>
      <c r="AJ719" s="203"/>
      <c r="AK719" s="203"/>
      <c r="AL719" s="203"/>
      <c r="AM719" s="203"/>
      <c r="AN719" s="203"/>
      <c r="AO719" s="203"/>
      <c r="AP719" s="203"/>
      <c r="AQ719" s="203"/>
      <c r="AR719" s="203"/>
      <c r="AS719" s="203"/>
    </row>
    <row r="720" spans="1:45" ht="15.75" customHeight="1" x14ac:dyDescent="0.25">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c r="AC720" s="203"/>
      <c r="AD720" s="203"/>
      <c r="AE720" s="203"/>
      <c r="AF720" s="203"/>
      <c r="AG720" s="203"/>
      <c r="AH720" s="203"/>
      <c r="AI720" s="203"/>
      <c r="AJ720" s="203"/>
      <c r="AK720" s="203"/>
      <c r="AL720" s="203"/>
      <c r="AM720" s="203"/>
      <c r="AN720" s="203"/>
      <c r="AO720" s="203"/>
      <c r="AP720" s="203"/>
      <c r="AQ720" s="203"/>
      <c r="AR720" s="203"/>
      <c r="AS720" s="203"/>
    </row>
    <row r="721" spans="1:45" ht="15.75" customHeight="1" x14ac:dyDescent="0.25">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c r="AC721" s="203"/>
      <c r="AD721" s="203"/>
      <c r="AE721" s="203"/>
      <c r="AF721" s="203"/>
      <c r="AG721" s="203"/>
      <c r="AH721" s="203"/>
      <c r="AI721" s="203"/>
      <c r="AJ721" s="203"/>
      <c r="AK721" s="203"/>
      <c r="AL721" s="203"/>
      <c r="AM721" s="203"/>
      <c r="AN721" s="203"/>
      <c r="AO721" s="203"/>
      <c r="AP721" s="203"/>
      <c r="AQ721" s="203"/>
      <c r="AR721" s="203"/>
      <c r="AS721" s="203"/>
    </row>
    <row r="722" spans="1:45" ht="15.75" customHeight="1" x14ac:dyDescent="0.25">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c r="AK722" s="203"/>
      <c r="AL722" s="203"/>
      <c r="AM722" s="203"/>
      <c r="AN722" s="203"/>
      <c r="AO722" s="203"/>
      <c r="AP722" s="203"/>
      <c r="AQ722" s="203"/>
      <c r="AR722" s="203"/>
      <c r="AS722" s="203"/>
    </row>
    <row r="723" spans="1:45" ht="15.75" customHeight="1" x14ac:dyDescent="0.25">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03"/>
      <c r="AF723" s="203"/>
      <c r="AG723" s="203"/>
      <c r="AH723" s="203"/>
      <c r="AI723" s="203"/>
      <c r="AJ723" s="203"/>
      <c r="AK723" s="203"/>
      <c r="AL723" s="203"/>
      <c r="AM723" s="203"/>
      <c r="AN723" s="203"/>
      <c r="AO723" s="203"/>
      <c r="AP723" s="203"/>
      <c r="AQ723" s="203"/>
      <c r="AR723" s="203"/>
      <c r="AS723" s="203"/>
    </row>
    <row r="724" spans="1:45" ht="15.75" customHeight="1" x14ac:dyDescent="0.25">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c r="AC724" s="203"/>
      <c r="AD724" s="203"/>
      <c r="AE724" s="203"/>
      <c r="AF724" s="203"/>
      <c r="AG724" s="203"/>
      <c r="AH724" s="203"/>
      <c r="AI724" s="203"/>
      <c r="AJ724" s="203"/>
      <c r="AK724" s="203"/>
      <c r="AL724" s="203"/>
      <c r="AM724" s="203"/>
      <c r="AN724" s="203"/>
      <c r="AO724" s="203"/>
      <c r="AP724" s="203"/>
      <c r="AQ724" s="203"/>
      <c r="AR724" s="203"/>
      <c r="AS724" s="203"/>
    </row>
    <row r="725" spans="1:45" ht="15.75" customHeight="1" x14ac:dyDescent="0.25">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c r="AC725" s="203"/>
      <c r="AD725" s="203"/>
      <c r="AE725" s="203"/>
      <c r="AF725" s="203"/>
      <c r="AG725" s="203"/>
      <c r="AH725" s="203"/>
      <c r="AI725" s="203"/>
      <c r="AJ725" s="203"/>
      <c r="AK725" s="203"/>
      <c r="AL725" s="203"/>
      <c r="AM725" s="203"/>
      <c r="AN725" s="203"/>
      <c r="AO725" s="203"/>
      <c r="AP725" s="203"/>
      <c r="AQ725" s="203"/>
      <c r="AR725" s="203"/>
      <c r="AS725" s="203"/>
    </row>
    <row r="726" spans="1:45" ht="15.75" customHeight="1" x14ac:dyDescent="0.25">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c r="AC726" s="203"/>
      <c r="AD726" s="203"/>
      <c r="AE726" s="203"/>
      <c r="AF726" s="203"/>
      <c r="AG726" s="203"/>
      <c r="AH726" s="203"/>
      <c r="AI726" s="203"/>
      <c r="AJ726" s="203"/>
      <c r="AK726" s="203"/>
      <c r="AL726" s="203"/>
      <c r="AM726" s="203"/>
      <c r="AN726" s="203"/>
      <c r="AO726" s="203"/>
      <c r="AP726" s="203"/>
      <c r="AQ726" s="203"/>
      <c r="AR726" s="203"/>
      <c r="AS726" s="203"/>
    </row>
    <row r="727" spans="1:45" ht="15.75" customHeight="1" x14ac:dyDescent="0.25">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c r="AC727" s="203"/>
      <c r="AD727" s="203"/>
      <c r="AE727" s="203"/>
      <c r="AF727" s="203"/>
      <c r="AG727" s="203"/>
      <c r="AH727" s="203"/>
      <c r="AI727" s="203"/>
      <c r="AJ727" s="203"/>
      <c r="AK727" s="203"/>
      <c r="AL727" s="203"/>
      <c r="AM727" s="203"/>
      <c r="AN727" s="203"/>
      <c r="AO727" s="203"/>
      <c r="AP727" s="203"/>
      <c r="AQ727" s="203"/>
      <c r="AR727" s="203"/>
      <c r="AS727" s="203"/>
    </row>
    <row r="728" spans="1:45" ht="15.75" customHeight="1" x14ac:dyDescent="0.25">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03"/>
      <c r="AF728" s="203"/>
      <c r="AG728" s="203"/>
      <c r="AH728" s="203"/>
      <c r="AI728" s="203"/>
      <c r="AJ728" s="203"/>
      <c r="AK728" s="203"/>
      <c r="AL728" s="203"/>
      <c r="AM728" s="203"/>
      <c r="AN728" s="203"/>
      <c r="AO728" s="203"/>
      <c r="AP728" s="203"/>
      <c r="AQ728" s="203"/>
      <c r="AR728" s="203"/>
      <c r="AS728" s="203"/>
    </row>
    <row r="729" spans="1:45" ht="15.75" customHeight="1" x14ac:dyDescent="0.25">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c r="AC729" s="203"/>
      <c r="AD729" s="203"/>
      <c r="AE729" s="203"/>
      <c r="AF729" s="203"/>
      <c r="AG729" s="203"/>
      <c r="AH729" s="203"/>
      <c r="AI729" s="203"/>
      <c r="AJ729" s="203"/>
      <c r="AK729" s="203"/>
      <c r="AL729" s="203"/>
      <c r="AM729" s="203"/>
      <c r="AN729" s="203"/>
      <c r="AO729" s="203"/>
      <c r="AP729" s="203"/>
      <c r="AQ729" s="203"/>
      <c r="AR729" s="203"/>
      <c r="AS729" s="203"/>
    </row>
    <row r="730" spans="1:45" ht="15.75" customHeight="1" x14ac:dyDescent="0.25">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c r="AC730" s="203"/>
      <c r="AD730" s="203"/>
      <c r="AE730" s="203"/>
      <c r="AF730" s="203"/>
      <c r="AG730" s="203"/>
      <c r="AH730" s="203"/>
      <c r="AI730" s="203"/>
      <c r="AJ730" s="203"/>
      <c r="AK730" s="203"/>
      <c r="AL730" s="203"/>
      <c r="AM730" s="203"/>
      <c r="AN730" s="203"/>
      <c r="AO730" s="203"/>
      <c r="AP730" s="203"/>
      <c r="AQ730" s="203"/>
      <c r="AR730" s="203"/>
      <c r="AS730" s="203"/>
    </row>
    <row r="731" spans="1:45" ht="15.75" customHeight="1" x14ac:dyDescent="0.25">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c r="AC731" s="203"/>
      <c r="AD731" s="203"/>
      <c r="AE731" s="203"/>
      <c r="AF731" s="203"/>
      <c r="AG731" s="203"/>
      <c r="AH731" s="203"/>
      <c r="AI731" s="203"/>
      <c r="AJ731" s="203"/>
      <c r="AK731" s="203"/>
      <c r="AL731" s="203"/>
      <c r="AM731" s="203"/>
      <c r="AN731" s="203"/>
      <c r="AO731" s="203"/>
      <c r="AP731" s="203"/>
      <c r="AQ731" s="203"/>
      <c r="AR731" s="203"/>
      <c r="AS731" s="203"/>
    </row>
    <row r="732" spans="1:45" ht="15.75" customHeight="1" x14ac:dyDescent="0.25">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c r="AC732" s="203"/>
      <c r="AD732" s="203"/>
      <c r="AE732" s="203"/>
      <c r="AF732" s="203"/>
      <c r="AG732" s="203"/>
      <c r="AH732" s="203"/>
      <c r="AI732" s="203"/>
      <c r="AJ732" s="203"/>
      <c r="AK732" s="203"/>
      <c r="AL732" s="203"/>
      <c r="AM732" s="203"/>
      <c r="AN732" s="203"/>
      <c r="AO732" s="203"/>
      <c r="AP732" s="203"/>
      <c r="AQ732" s="203"/>
      <c r="AR732" s="203"/>
      <c r="AS732" s="203"/>
    </row>
    <row r="733" spans="1:45" ht="15.75" customHeight="1" x14ac:dyDescent="0.25">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c r="AK733" s="203"/>
      <c r="AL733" s="203"/>
      <c r="AM733" s="203"/>
      <c r="AN733" s="203"/>
      <c r="AO733" s="203"/>
      <c r="AP733" s="203"/>
      <c r="AQ733" s="203"/>
      <c r="AR733" s="203"/>
      <c r="AS733" s="203"/>
    </row>
    <row r="734" spans="1:45" ht="15.75" customHeight="1" x14ac:dyDescent="0.25">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c r="AC734" s="203"/>
      <c r="AD734" s="203"/>
      <c r="AE734" s="203"/>
      <c r="AF734" s="203"/>
      <c r="AG734" s="203"/>
      <c r="AH734" s="203"/>
      <c r="AI734" s="203"/>
      <c r="AJ734" s="203"/>
      <c r="AK734" s="203"/>
      <c r="AL734" s="203"/>
      <c r="AM734" s="203"/>
      <c r="AN734" s="203"/>
      <c r="AO734" s="203"/>
      <c r="AP734" s="203"/>
      <c r="AQ734" s="203"/>
      <c r="AR734" s="203"/>
      <c r="AS734" s="203"/>
    </row>
    <row r="735" spans="1:45" ht="15.75" customHeight="1" x14ac:dyDescent="0.25">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c r="AK735" s="203"/>
      <c r="AL735" s="203"/>
      <c r="AM735" s="203"/>
      <c r="AN735" s="203"/>
      <c r="AO735" s="203"/>
      <c r="AP735" s="203"/>
      <c r="AQ735" s="203"/>
      <c r="AR735" s="203"/>
      <c r="AS735" s="203"/>
    </row>
    <row r="736" spans="1:45" ht="15.75" customHeight="1" x14ac:dyDescent="0.25">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3"/>
      <c r="AF736" s="203"/>
      <c r="AG736" s="203"/>
      <c r="AH736" s="203"/>
      <c r="AI736" s="203"/>
      <c r="AJ736" s="203"/>
      <c r="AK736" s="203"/>
      <c r="AL736" s="203"/>
      <c r="AM736" s="203"/>
      <c r="AN736" s="203"/>
      <c r="AO736" s="203"/>
      <c r="AP736" s="203"/>
      <c r="AQ736" s="203"/>
      <c r="AR736" s="203"/>
      <c r="AS736" s="203"/>
    </row>
    <row r="737" spans="1:45" ht="15.75" customHeight="1" x14ac:dyDescent="0.25">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c r="AI737" s="203"/>
      <c r="AJ737" s="203"/>
      <c r="AK737" s="203"/>
      <c r="AL737" s="203"/>
      <c r="AM737" s="203"/>
      <c r="AN737" s="203"/>
      <c r="AO737" s="203"/>
      <c r="AP737" s="203"/>
      <c r="AQ737" s="203"/>
      <c r="AR737" s="203"/>
      <c r="AS737" s="203"/>
    </row>
    <row r="738" spans="1:45" ht="15.75" customHeight="1" x14ac:dyDescent="0.25">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03"/>
      <c r="AF738" s="203"/>
      <c r="AG738" s="203"/>
      <c r="AH738" s="203"/>
      <c r="AI738" s="203"/>
      <c r="AJ738" s="203"/>
      <c r="AK738" s="203"/>
      <c r="AL738" s="203"/>
      <c r="AM738" s="203"/>
      <c r="AN738" s="203"/>
      <c r="AO738" s="203"/>
      <c r="AP738" s="203"/>
      <c r="AQ738" s="203"/>
      <c r="AR738" s="203"/>
      <c r="AS738" s="203"/>
    </row>
    <row r="739" spans="1:45" ht="15.75" customHeight="1" x14ac:dyDescent="0.25">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c r="AC739" s="203"/>
      <c r="AD739" s="203"/>
      <c r="AE739" s="203"/>
      <c r="AF739" s="203"/>
      <c r="AG739" s="203"/>
      <c r="AH739" s="203"/>
      <c r="AI739" s="203"/>
      <c r="AJ739" s="203"/>
      <c r="AK739" s="203"/>
      <c r="AL739" s="203"/>
      <c r="AM739" s="203"/>
      <c r="AN739" s="203"/>
      <c r="AO739" s="203"/>
      <c r="AP739" s="203"/>
      <c r="AQ739" s="203"/>
      <c r="AR739" s="203"/>
      <c r="AS739" s="203"/>
    </row>
    <row r="740" spans="1:45" ht="15.75" customHeight="1" x14ac:dyDescent="0.25">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c r="AC740" s="203"/>
      <c r="AD740" s="203"/>
      <c r="AE740" s="203"/>
      <c r="AF740" s="203"/>
      <c r="AG740" s="203"/>
      <c r="AH740" s="203"/>
      <c r="AI740" s="203"/>
      <c r="AJ740" s="203"/>
      <c r="AK740" s="203"/>
      <c r="AL740" s="203"/>
      <c r="AM740" s="203"/>
      <c r="AN740" s="203"/>
      <c r="AO740" s="203"/>
      <c r="AP740" s="203"/>
      <c r="AQ740" s="203"/>
      <c r="AR740" s="203"/>
      <c r="AS740" s="203"/>
    </row>
    <row r="741" spans="1:45" ht="15.75" customHeight="1" x14ac:dyDescent="0.25">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c r="AC741" s="203"/>
      <c r="AD741" s="203"/>
      <c r="AE741" s="203"/>
      <c r="AF741" s="203"/>
      <c r="AG741" s="203"/>
      <c r="AH741" s="203"/>
      <c r="AI741" s="203"/>
      <c r="AJ741" s="203"/>
      <c r="AK741" s="203"/>
      <c r="AL741" s="203"/>
      <c r="AM741" s="203"/>
      <c r="AN741" s="203"/>
      <c r="AO741" s="203"/>
      <c r="AP741" s="203"/>
      <c r="AQ741" s="203"/>
      <c r="AR741" s="203"/>
      <c r="AS741" s="203"/>
    </row>
    <row r="742" spans="1:45" ht="15.75" customHeight="1" x14ac:dyDescent="0.25">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c r="AC742" s="203"/>
      <c r="AD742" s="203"/>
      <c r="AE742" s="203"/>
      <c r="AF742" s="203"/>
      <c r="AG742" s="203"/>
      <c r="AH742" s="203"/>
      <c r="AI742" s="203"/>
      <c r="AJ742" s="203"/>
      <c r="AK742" s="203"/>
      <c r="AL742" s="203"/>
      <c r="AM742" s="203"/>
      <c r="AN742" s="203"/>
      <c r="AO742" s="203"/>
      <c r="AP742" s="203"/>
      <c r="AQ742" s="203"/>
      <c r="AR742" s="203"/>
      <c r="AS742" s="203"/>
    </row>
    <row r="743" spans="1:45" ht="15.75" customHeight="1" x14ac:dyDescent="0.25">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c r="AC743" s="203"/>
      <c r="AD743" s="203"/>
      <c r="AE743" s="203"/>
      <c r="AF743" s="203"/>
      <c r="AG743" s="203"/>
      <c r="AH743" s="203"/>
      <c r="AI743" s="203"/>
      <c r="AJ743" s="203"/>
      <c r="AK743" s="203"/>
      <c r="AL743" s="203"/>
      <c r="AM743" s="203"/>
      <c r="AN743" s="203"/>
      <c r="AO743" s="203"/>
      <c r="AP743" s="203"/>
      <c r="AQ743" s="203"/>
      <c r="AR743" s="203"/>
      <c r="AS743" s="203"/>
    </row>
    <row r="744" spans="1:45" ht="15.75" customHeight="1" x14ac:dyDescent="0.25">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c r="AC744" s="203"/>
      <c r="AD744" s="203"/>
      <c r="AE744" s="203"/>
      <c r="AF744" s="203"/>
      <c r="AG744" s="203"/>
      <c r="AH744" s="203"/>
      <c r="AI744" s="203"/>
      <c r="AJ744" s="203"/>
      <c r="AK744" s="203"/>
      <c r="AL744" s="203"/>
      <c r="AM744" s="203"/>
      <c r="AN744" s="203"/>
      <c r="AO744" s="203"/>
      <c r="AP744" s="203"/>
      <c r="AQ744" s="203"/>
      <c r="AR744" s="203"/>
      <c r="AS744" s="203"/>
    </row>
    <row r="745" spans="1:45" ht="15.75" customHeight="1" x14ac:dyDescent="0.25">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c r="AN745" s="203"/>
      <c r="AO745" s="203"/>
      <c r="AP745" s="203"/>
      <c r="AQ745" s="203"/>
      <c r="AR745" s="203"/>
      <c r="AS745" s="203"/>
    </row>
    <row r="746" spans="1:45" ht="15.75" customHeight="1" x14ac:dyDescent="0.25">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c r="AC746" s="203"/>
      <c r="AD746" s="203"/>
      <c r="AE746" s="203"/>
      <c r="AF746" s="203"/>
      <c r="AG746" s="203"/>
      <c r="AH746" s="203"/>
      <c r="AI746" s="203"/>
      <c r="AJ746" s="203"/>
      <c r="AK746" s="203"/>
      <c r="AL746" s="203"/>
      <c r="AM746" s="203"/>
      <c r="AN746" s="203"/>
      <c r="AO746" s="203"/>
      <c r="AP746" s="203"/>
      <c r="AQ746" s="203"/>
      <c r="AR746" s="203"/>
      <c r="AS746" s="203"/>
    </row>
    <row r="747" spans="1:45" ht="15.75" customHeight="1" x14ac:dyDescent="0.25">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c r="AC747" s="203"/>
      <c r="AD747" s="203"/>
      <c r="AE747" s="203"/>
      <c r="AF747" s="203"/>
      <c r="AG747" s="203"/>
      <c r="AH747" s="203"/>
      <c r="AI747" s="203"/>
      <c r="AJ747" s="203"/>
      <c r="AK747" s="203"/>
      <c r="AL747" s="203"/>
      <c r="AM747" s="203"/>
      <c r="AN747" s="203"/>
      <c r="AO747" s="203"/>
      <c r="AP747" s="203"/>
      <c r="AQ747" s="203"/>
      <c r="AR747" s="203"/>
      <c r="AS747" s="203"/>
    </row>
    <row r="748" spans="1:45" ht="15.75" customHeight="1" x14ac:dyDescent="0.25">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c r="AC748" s="203"/>
      <c r="AD748" s="203"/>
      <c r="AE748" s="203"/>
      <c r="AF748" s="203"/>
      <c r="AG748" s="203"/>
      <c r="AH748" s="203"/>
      <c r="AI748" s="203"/>
      <c r="AJ748" s="203"/>
      <c r="AK748" s="203"/>
      <c r="AL748" s="203"/>
      <c r="AM748" s="203"/>
      <c r="AN748" s="203"/>
      <c r="AO748" s="203"/>
      <c r="AP748" s="203"/>
      <c r="AQ748" s="203"/>
      <c r="AR748" s="203"/>
      <c r="AS748" s="203"/>
    </row>
    <row r="749" spans="1:45" ht="15.75" customHeight="1" x14ac:dyDescent="0.25">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c r="AC749" s="203"/>
      <c r="AD749" s="203"/>
      <c r="AE749" s="203"/>
      <c r="AF749" s="203"/>
      <c r="AG749" s="203"/>
      <c r="AH749" s="203"/>
      <c r="AI749" s="203"/>
      <c r="AJ749" s="203"/>
      <c r="AK749" s="203"/>
      <c r="AL749" s="203"/>
      <c r="AM749" s="203"/>
      <c r="AN749" s="203"/>
      <c r="AO749" s="203"/>
      <c r="AP749" s="203"/>
      <c r="AQ749" s="203"/>
      <c r="AR749" s="203"/>
      <c r="AS749" s="203"/>
    </row>
    <row r="750" spans="1:45" ht="15.75" customHeight="1" x14ac:dyDescent="0.25">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3"/>
      <c r="AF750" s="203"/>
      <c r="AG750" s="203"/>
      <c r="AH750" s="203"/>
      <c r="AI750" s="203"/>
      <c r="AJ750" s="203"/>
      <c r="AK750" s="203"/>
      <c r="AL750" s="203"/>
      <c r="AM750" s="203"/>
      <c r="AN750" s="203"/>
      <c r="AO750" s="203"/>
      <c r="AP750" s="203"/>
      <c r="AQ750" s="203"/>
      <c r="AR750" s="203"/>
      <c r="AS750" s="203"/>
    </row>
    <row r="751" spans="1:45" ht="15.75" customHeight="1" x14ac:dyDescent="0.25">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c r="AC751" s="203"/>
      <c r="AD751" s="203"/>
      <c r="AE751" s="203"/>
      <c r="AF751" s="203"/>
      <c r="AG751" s="203"/>
      <c r="AH751" s="203"/>
      <c r="AI751" s="203"/>
      <c r="AJ751" s="203"/>
      <c r="AK751" s="203"/>
      <c r="AL751" s="203"/>
      <c r="AM751" s="203"/>
      <c r="AN751" s="203"/>
      <c r="AO751" s="203"/>
      <c r="AP751" s="203"/>
      <c r="AQ751" s="203"/>
      <c r="AR751" s="203"/>
      <c r="AS751" s="203"/>
    </row>
    <row r="752" spans="1:45" ht="15.75" customHeight="1" x14ac:dyDescent="0.25">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c r="AC752" s="203"/>
      <c r="AD752" s="203"/>
      <c r="AE752" s="203"/>
      <c r="AF752" s="203"/>
      <c r="AG752" s="203"/>
      <c r="AH752" s="203"/>
      <c r="AI752" s="203"/>
      <c r="AJ752" s="203"/>
      <c r="AK752" s="203"/>
      <c r="AL752" s="203"/>
      <c r="AM752" s="203"/>
      <c r="AN752" s="203"/>
      <c r="AO752" s="203"/>
      <c r="AP752" s="203"/>
      <c r="AQ752" s="203"/>
      <c r="AR752" s="203"/>
      <c r="AS752" s="203"/>
    </row>
    <row r="753" spans="1:45" ht="15.75" customHeight="1" x14ac:dyDescent="0.25">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203"/>
      <c r="AF753" s="203"/>
      <c r="AG753" s="203"/>
      <c r="AH753" s="203"/>
      <c r="AI753" s="203"/>
      <c r="AJ753" s="203"/>
      <c r="AK753" s="203"/>
      <c r="AL753" s="203"/>
      <c r="AM753" s="203"/>
      <c r="AN753" s="203"/>
      <c r="AO753" s="203"/>
      <c r="AP753" s="203"/>
      <c r="AQ753" s="203"/>
      <c r="AR753" s="203"/>
      <c r="AS753" s="203"/>
    </row>
    <row r="754" spans="1:45" ht="15.75" customHeight="1" x14ac:dyDescent="0.25">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3"/>
      <c r="AF754" s="203"/>
      <c r="AG754" s="203"/>
      <c r="AH754" s="203"/>
      <c r="AI754" s="203"/>
      <c r="AJ754" s="203"/>
      <c r="AK754" s="203"/>
      <c r="AL754" s="203"/>
      <c r="AM754" s="203"/>
      <c r="AN754" s="203"/>
      <c r="AO754" s="203"/>
      <c r="AP754" s="203"/>
      <c r="AQ754" s="203"/>
      <c r="AR754" s="203"/>
      <c r="AS754" s="203"/>
    </row>
    <row r="755" spans="1:45" ht="15.75" customHeight="1" x14ac:dyDescent="0.25">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3"/>
      <c r="AE755" s="203"/>
      <c r="AF755" s="203"/>
      <c r="AG755" s="203"/>
      <c r="AH755" s="203"/>
      <c r="AI755" s="203"/>
      <c r="AJ755" s="203"/>
      <c r="AK755" s="203"/>
      <c r="AL755" s="203"/>
      <c r="AM755" s="203"/>
      <c r="AN755" s="203"/>
      <c r="AO755" s="203"/>
      <c r="AP755" s="203"/>
      <c r="AQ755" s="203"/>
      <c r="AR755" s="203"/>
      <c r="AS755" s="203"/>
    </row>
    <row r="756" spans="1:45" ht="15.75" customHeight="1" x14ac:dyDescent="0.25">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c r="AC756" s="203"/>
      <c r="AD756" s="203"/>
      <c r="AE756" s="203"/>
      <c r="AF756" s="203"/>
      <c r="AG756" s="203"/>
      <c r="AH756" s="203"/>
      <c r="AI756" s="203"/>
      <c r="AJ756" s="203"/>
      <c r="AK756" s="203"/>
      <c r="AL756" s="203"/>
      <c r="AM756" s="203"/>
      <c r="AN756" s="203"/>
      <c r="AO756" s="203"/>
      <c r="AP756" s="203"/>
      <c r="AQ756" s="203"/>
      <c r="AR756" s="203"/>
      <c r="AS756" s="203"/>
    </row>
    <row r="757" spans="1:45" ht="15.75" customHeight="1" x14ac:dyDescent="0.25">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c r="AC757" s="203"/>
      <c r="AD757" s="203"/>
      <c r="AE757" s="203"/>
      <c r="AF757" s="203"/>
      <c r="AG757" s="203"/>
      <c r="AH757" s="203"/>
      <c r="AI757" s="203"/>
      <c r="AJ757" s="203"/>
      <c r="AK757" s="203"/>
      <c r="AL757" s="203"/>
      <c r="AM757" s="203"/>
      <c r="AN757" s="203"/>
      <c r="AO757" s="203"/>
      <c r="AP757" s="203"/>
      <c r="AQ757" s="203"/>
      <c r="AR757" s="203"/>
      <c r="AS757" s="203"/>
    </row>
    <row r="758" spans="1:45" ht="15.75" customHeight="1" x14ac:dyDescent="0.25">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c r="AK758" s="203"/>
      <c r="AL758" s="203"/>
      <c r="AM758" s="203"/>
      <c r="AN758" s="203"/>
      <c r="AO758" s="203"/>
      <c r="AP758" s="203"/>
      <c r="AQ758" s="203"/>
      <c r="AR758" s="203"/>
      <c r="AS758" s="203"/>
    </row>
    <row r="759" spans="1:45" ht="15.75" customHeight="1" x14ac:dyDescent="0.25">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c r="AC759" s="203"/>
      <c r="AD759" s="203"/>
      <c r="AE759" s="203"/>
      <c r="AF759" s="203"/>
      <c r="AG759" s="203"/>
      <c r="AH759" s="203"/>
      <c r="AI759" s="203"/>
      <c r="AJ759" s="203"/>
      <c r="AK759" s="203"/>
      <c r="AL759" s="203"/>
      <c r="AM759" s="203"/>
      <c r="AN759" s="203"/>
      <c r="AO759" s="203"/>
      <c r="AP759" s="203"/>
      <c r="AQ759" s="203"/>
      <c r="AR759" s="203"/>
      <c r="AS759" s="203"/>
    </row>
    <row r="760" spans="1:45" ht="15.75" customHeight="1" x14ac:dyDescent="0.25">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c r="AC760" s="203"/>
      <c r="AD760" s="203"/>
      <c r="AE760" s="203"/>
      <c r="AF760" s="203"/>
      <c r="AG760" s="203"/>
      <c r="AH760" s="203"/>
      <c r="AI760" s="203"/>
      <c r="AJ760" s="203"/>
      <c r="AK760" s="203"/>
      <c r="AL760" s="203"/>
      <c r="AM760" s="203"/>
      <c r="AN760" s="203"/>
      <c r="AO760" s="203"/>
      <c r="AP760" s="203"/>
      <c r="AQ760" s="203"/>
      <c r="AR760" s="203"/>
      <c r="AS760" s="203"/>
    </row>
    <row r="761" spans="1:45" ht="15.75" customHeight="1" x14ac:dyDescent="0.25">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c r="AC761" s="203"/>
      <c r="AD761" s="203"/>
      <c r="AE761" s="203"/>
      <c r="AF761" s="203"/>
      <c r="AG761" s="203"/>
      <c r="AH761" s="203"/>
      <c r="AI761" s="203"/>
      <c r="AJ761" s="203"/>
      <c r="AK761" s="203"/>
      <c r="AL761" s="203"/>
      <c r="AM761" s="203"/>
      <c r="AN761" s="203"/>
      <c r="AO761" s="203"/>
      <c r="AP761" s="203"/>
      <c r="AQ761" s="203"/>
      <c r="AR761" s="203"/>
      <c r="AS761" s="203"/>
    </row>
    <row r="762" spans="1:45" ht="15.75" customHeight="1" x14ac:dyDescent="0.25">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c r="AI762" s="203"/>
      <c r="AJ762" s="203"/>
      <c r="AK762" s="203"/>
      <c r="AL762" s="203"/>
      <c r="AM762" s="203"/>
      <c r="AN762" s="203"/>
      <c r="AO762" s="203"/>
      <c r="AP762" s="203"/>
      <c r="AQ762" s="203"/>
      <c r="AR762" s="203"/>
      <c r="AS762" s="203"/>
    </row>
    <row r="763" spans="1:45" ht="15.75" customHeight="1" x14ac:dyDescent="0.25">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c r="AC763" s="203"/>
      <c r="AD763" s="203"/>
      <c r="AE763" s="203"/>
      <c r="AF763" s="203"/>
      <c r="AG763" s="203"/>
      <c r="AH763" s="203"/>
      <c r="AI763" s="203"/>
      <c r="AJ763" s="203"/>
      <c r="AK763" s="203"/>
      <c r="AL763" s="203"/>
      <c r="AM763" s="203"/>
      <c r="AN763" s="203"/>
      <c r="AO763" s="203"/>
      <c r="AP763" s="203"/>
      <c r="AQ763" s="203"/>
      <c r="AR763" s="203"/>
      <c r="AS763" s="203"/>
    </row>
    <row r="764" spans="1:45" ht="15.75" customHeight="1" x14ac:dyDescent="0.25">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c r="AC764" s="203"/>
      <c r="AD764" s="203"/>
      <c r="AE764" s="203"/>
      <c r="AF764" s="203"/>
      <c r="AG764" s="203"/>
      <c r="AH764" s="203"/>
      <c r="AI764" s="203"/>
      <c r="AJ764" s="203"/>
      <c r="AK764" s="203"/>
      <c r="AL764" s="203"/>
      <c r="AM764" s="203"/>
      <c r="AN764" s="203"/>
      <c r="AO764" s="203"/>
      <c r="AP764" s="203"/>
      <c r="AQ764" s="203"/>
      <c r="AR764" s="203"/>
      <c r="AS764" s="203"/>
    </row>
    <row r="765" spans="1:45" ht="15.75" customHeight="1" x14ac:dyDescent="0.25">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c r="AC765" s="203"/>
      <c r="AD765" s="203"/>
      <c r="AE765" s="203"/>
      <c r="AF765" s="203"/>
      <c r="AG765" s="203"/>
      <c r="AH765" s="203"/>
      <c r="AI765" s="203"/>
      <c r="AJ765" s="203"/>
      <c r="AK765" s="203"/>
      <c r="AL765" s="203"/>
      <c r="AM765" s="203"/>
      <c r="AN765" s="203"/>
      <c r="AO765" s="203"/>
      <c r="AP765" s="203"/>
      <c r="AQ765" s="203"/>
      <c r="AR765" s="203"/>
      <c r="AS765" s="203"/>
    </row>
    <row r="766" spans="1:45" ht="15.75" customHeight="1" x14ac:dyDescent="0.25">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c r="AC766" s="203"/>
      <c r="AD766" s="203"/>
      <c r="AE766" s="203"/>
      <c r="AF766" s="203"/>
      <c r="AG766" s="203"/>
      <c r="AH766" s="203"/>
      <c r="AI766" s="203"/>
      <c r="AJ766" s="203"/>
      <c r="AK766" s="203"/>
      <c r="AL766" s="203"/>
      <c r="AM766" s="203"/>
      <c r="AN766" s="203"/>
      <c r="AO766" s="203"/>
      <c r="AP766" s="203"/>
      <c r="AQ766" s="203"/>
      <c r="AR766" s="203"/>
      <c r="AS766" s="203"/>
    </row>
    <row r="767" spans="1:45" ht="15.75" customHeight="1" x14ac:dyDescent="0.25">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c r="AC767" s="203"/>
      <c r="AD767" s="203"/>
      <c r="AE767" s="203"/>
      <c r="AF767" s="203"/>
      <c r="AG767" s="203"/>
      <c r="AH767" s="203"/>
      <c r="AI767" s="203"/>
      <c r="AJ767" s="203"/>
      <c r="AK767" s="203"/>
      <c r="AL767" s="203"/>
      <c r="AM767" s="203"/>
      <c r="AN767" s="203"/>
      <c r="AO767" s="203"/>
      <c r="AP767" s="203"/>
      <c r="AQ767" s="203"/>
      <c r="AR767" s="203"/>
      <c r="AS767" s="203"/>
    </row>
    <row r="768" spans="1:45" ht="15.75" customHeight="1" x14ac:dyDescent="0.25">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03"/>
      <c r="AF768" s="203"/>
      <c r="AG768" s="203"/>
      <c r="AH768" s="203"/>
      <c r="AI768" s="203"/>
      <c r="AJ768" s="203"/>
      <c r="AK768" s="203"/>
      <c r="AL768" s="203"/>
      <c r="AM768" s="203"/>
      <c r="AN768" s="203"/>
      <c r="AO768" s="203"/>
      <c r="AP768" s="203"/>
      <c r="AQ768" s="203"/>
      <c r="AR768" s="203"/>
      <c r="AS768" s="203"/>
    </row>
    <row r="769" spans="1:45" ht="15.75" customHeight="1" x14ac:dyDescent="0.25">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c r="AC769" s="203"/>
      <c r="AD769" s="203"/>
      <c r="AE769" s="203"/>
      <c r="AF769" s="203"/>
      <c r="AG769" s="203"/>
      <c r="AH769" s="203"/>
      <c r="AI769" s="203"/>
      <c r="AJ769" s="203"/>
      <c r="AK769" s="203"/>
      <c r="AL769" s="203"/>
      <c r="AM769" s="203"/>
      <c r="AN769" s="203"/>
      <c r="AO769" s="203"/>
      <c r="AP769" s="203"/>
      <c r="AQ769" s="203"/>
      <c r="AR769" s="203"/>
      <c r="AS769" s="203"/>
    </row>
    <row r="770" spans="1:45" ht="15.75" customHeight="1" x14ac:dyDescent="0.25">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c r="AC770" s="203"/>
      <c r="AD770" s="203"/>
      <c r="AE770" s="203"/>
      <c r="AF770" s="203"/>
      <c r="AG770" s="203"/>
      <c r="AH770" s="203"/>
      <c r="AI770" s="203"/>
      <c r="AJ770" s="203"/>
      <c r="AK770" s="203"/>
      <c r="AL770" s="203"/>
      <c r="AM770" s="203"/>
      <c r="AN770" s="203"/>
      <c r="AO770" s="203"/>
      <c r="AP770" s="203"/>
      <c r="AQ770" s="203"/>
      <c r="AR770" s="203"/>
      <c r="AS770" s="203"/>
    </row>
    <row r="771" spans="1:45" ht="15.75" customHeight="1" x14ac:dyDescent="0.25">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c r="AC771" s="203"/>
      <c r="AD771" s="203"/>
      <c r="AE771" s="203"/>
      <c r="AF771" s="203"/>
      <c r="AG771" s="203"/>
      <c r="AH771" s="203"/>
      <c r="AI771" s="203"/>
      <c r="AJ771" s="203"/>
      <c r="AK771" s="203"/>
      <c r="AL771" s="203"/>
      <c r="AM771" s="203"/>
      <c r="AN771" s="203"/>
      <c r="AO771" s="203"/>
      <c r="AP771" s="203"/>
      <c r="AQ771" s="203"/>
      <c r="AR771" s="203"/>
      <c r="AS771" s="203"/>
    </row>
    <row r="772" spans="1:45" ht="15.75" customHeight="1" x14ac:dyDescent="0.25">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3"/>
      <c r="AF772" s="203"/>
      <c r="AG772" s="203"/>
      <c r="AH772" s="203"/>
      <c r="AI772" s="203"/>
      <c r="AJ772" s="203"/>
      <c r="AK772" s="203"/>
      <c r="AL772" s="203"/>
      <c r="AM772" s="203"/>
      <c r="AN772" s="203"/>
      <c r="AO772" s="203"/>
      <c r="AP772" s="203"/>
      <c r="AQ772" s="203"/>
      <c r="AR772" s="203"/>
      <c r="AS772" s="203"/>
    </row>
    <row r="773" spans="1:45" ht="15.75" customHeight="1" x14ac:dyDescent="0.25">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03"/>
      <c r="AF773" s="203"/>
      <c r="AG773" s="203"/>
      <c r="AH773" s="203"/>
      <c r="AI773" s="203"/>
      <c r="AJ773" s="203"/>
      <c r="AK773" s="203"/>
      <c r="AL773" s="203"/>
      <c r="AM773" s="203"/>
      <c r="AN773" s="203"/>
      <c r="AO773" s="203"/>
      <c r="AP773" s="203"/>
      <c r="AQ773" s="203"/>
      <c r="AR773" s="203"/>
      <c r="AS773" s="203"/>
    </row>
    <row r="774" spans="1:45" ht="15.75" customHeight="1" x14ac:dyDescent="0.25">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c r="AC774" s="203"/>
      <c r="AD774" s="203"/>
      <c r="AE774" s="203"/>
      <c r="AF774" s="203"/>
      <c r="AG774" s="203"/>
      <c r="AH774" s="203"/>
      <c r="AI774" s="203"/>
      <c r="AJ774" s="203"/>
      <c r="AK774" s="203"/>
      <c r="AL774" s="203"/>
      <c r="AM774" s="203"/>
      <c r="AN774" s="203"/>
      <c r="AO774" s="203"/>
      <c r="AP774" s="203"/>
      <c r="AQ774" s="203"/>
      <c r="AR774" s="203"/>
      <c r="AS774" s="203"/>
    </row>
    <row r="775" spans="1:45" ht="15.75" customHeight="1" x14ac:dyDescent="0.25">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c r="AC775" s="203"/>
      <c r="AD775" s="203"/>
      <c r="AE775" s="203"/>
      <c r="AF775" s="203"/>
      <c r="AG775" s="203"/>
      <c r="AH775" s="203"/>
      <c r="AI775" s="203"/>
      <c r="AJ775" s="203"/>
      <c r="AK775" s="203"/>
      <c r="AL775" s="203"/>
      <c r="AM775" s="203"/>
      <c r="AN775" s="203"/>
      <c r="AO775" s="203"/>
      <c r="AP775" s="203"/>
      <c r="AQ775" s="203"/>
      <c r="AR775" s="203"/>
      <c r="AS775" s="203"/>
    </row>
    <row r="776" spans="1:45" ht="15.75" customHeight="1" x14ac:dyDescent="0.25">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c r="AC776" s="203"/>
      <c r="AD776" s="203"/>
      <c r="AE776" s="203"/>
      <c r="AF776" s="203"/>
      <c r="AG776" s="203"/>
      <c r="AH776" s="203"/>
      <c r="AI776" s="203"/>
      <c r="AJ776" s="203"/>
      <c r="AK776" s="203"/>
      <c r="AL776" s="203"/>
      <c r="AM776" s="203"/>
      <c r="AN776" s="203"/>
      <c r="AO776" s="203"/>
      <c r="AP776" s="203"/>
      <c r="AQ776" s="203"/>
      <c r="AR776" s="203"/>
      <c r="AS776" s="203"/>
    </row>
    <row r="777" spans="1:45" ht="15.75" customHeight="1" x14ac:dyDescent="0.25">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c r="AC777" s="203"/>
      <c r="AD777" s="203"/>
      <c r="AE777" s="203"/>
      <c r="AF777" s="203"/>
      <c r="AG777" s="203"/>
      <c r="AH777" s="203"/>
      <c r="AI777" s="203"/>
      <c r="AJ777" s="203"/>
      <c r="AK777" s="203"/>
      <c r="AL777" s="203"/>
      <c r="AM777" s="203"/>
      <c r="AN777" s="203"/>
      <c r="AO777" s="203"/>
      <c r="AP777" s="203"/>
      <c r="AQ777" s="203"/>
      <c r="AR777" s="203"/>
      <c r="AS777" s="203"/>
    </row>
    <row r="778" spans="1:45" ht="15.75" customHeight="1" x14ac:dyDescent="0.25">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03"/>
      <c r="AK778" s="203"/>
      <c r="AL778" s="203"/>
      <c r="AM778" s="203"/>
      <c r="AN778" s="203"/>
      <c r="AO778" s="203"/>
      <c r="AP778" s="203"/>
      <c r="AQ778" s="203"/>
      <c r="AR778" s="203"/>
      <c r="AS778" s="203"/>
    </row>
    <row r="779" spans="1:45" ht="15.75" customHeight="1" x14ac:dyDescent="0.25">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c r="AC779" s="203"/>
      <c r="AD779" s="203"/>
      <c r="AE779" s="203"/>
      <c r="AF779" s="203"/>
      <c r="AG779" s="203"/>
      <c r="AH779" s="203"/>
      <c r="AI779" s="203"/>
      <c r="AJ779" s="203"/>
      <c r="AK779" s="203"/>
      <c r="AL779" s="203"/>
      <c r="AM779" s="203"/>
      <c r="AN779" s="203"/>
      <c r="AO779" s="203"/>
      <c r="AP779" s="203"/>
      <c r="AQ779" s="203"/>
      <c r="AR779" s="203"/>
      <c r="AS779" s="203"/>
    </row>
    <row r="780" spans="1:45" ht="15.75" customHeight="1" x14ac:dyDescent="0.25">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c r="AC780" s="203"/>
      <c r="AD780" s="203"/>
      <c r="AE780" s="203"/>
      <c r="AF780" s="203"/>
      <c r="AG780" s="203"/>
      <c r="AH780" s="203"/>
      <c r="AI780" s="203"/>
      <c r="AJ780" s="203"/>
      <c r="AK780" s="203"/>
      <c r="AL780" s="203"/>
      <c r="AM780" s="203"/>
      <c r="AN780" s="203"/>
      <c r="AO780" s="203"/>
      <c r="AP780" s="203"/>
      <c r="AQ780" s="203"/>
      <c r="AR780" s="203"/>
      <c r="AS780" s="203"/>
    </row>
    <row r="781" spans="1:45" ht="15.75" customHeight="1" x14ac:dyDescent="0.25">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3"/>
      <c r="AF781" s="203"/>
      <c r="AG781" s="203"/>
      <c r="AH781" s="203"/>
      <c r="AI781" s="203"/>
      <c r="AJ781" s="203"/>
      <c r="AK781" s="203"/>
      <c r="AL781" s="203"/>
      <c r="AM781" s="203"/>
      <c r="AN781" s="203"/>
      <c r="AO781" s="203"/>
      <c r="AP781" s="203"/>
      <c r="AQ781" s="203"/>
      <c r="AR781" s="203"/>
      <c r="AS781" s="203"/>
    </row>
    <row r="782" spans="1:45" ht="15.75" customHeight="1" x14ac:dyDescent="0.25">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c r="AC782" s="203"/>
      <c r="AD782" s="203"/>
      <c r="AE782" s="203"/>
      <c r="AF782" s="203"/>
      <c r="AG782" s="203"/>
      <c r="AH782" s="203"/>
      <c r="AI782" s="203"/>
      <c r="AJ782" s="203"/>
      <c r="AK782" s="203"/>
      <c r="AL782" s="203"/>
      <c r="AM782" s="203"/>
      <c r="AN782" s="203"/>
      <c r="AO782" s="203"/>
      <c r="AP782" s="203"/>
      <c r="AQ782" s="203"/>
      <c r="AR782" s="203"/>
      <c r="AS782" s="203"/>
    </row>
    <row r="783" spans="1:45" ht="15.75" customHeight="1" x14ac:dyDescent="0.25">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c r="AK783" s="203"/>
      <c r="AL783" s="203"/>
      <c r="AM783" s="203"/>
      <c r="AN783" s="203"/>
      <c r="AO783" s="203"/>
      <c r="AP783" s="203"/>
      <c r="AQ783" s="203"/>
      <c r="AR783" s="203"/>
      <c r="AS783" s="203"/>
    </row>
    <row r="784" spans="1:45" ht="15.75" customHeight="1" x14ac:dyDescent="0.25">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c r="AC784" s="203"/>
      <c r="AD784" s="203"/>
      <c r="AE784" s="203"/>
      <c r="AF784" s="203"/>
      <c r="AG784" s="203"/>
      <c r="AH784" s="203"/>
      <c r="AI784" s="203"/>
      <c r="AJ784" s="203"/>
      <c r="AK784" s="203"/>
      <c r="AL784" s="203"/>
      <c r="AM784" s="203"/>
      <c r="AN784" s="203"/>
      <c r="AO784" s="203"/>
      <c r="AP784" s="203"/>
      <c r="AQ784" s="203"/>
      <c r="AR784" s="203"/>
      <c r="AS784" s="203"/>
    </row>
    <row r="785" spans="1:45" ht="15.75" customHeight="1" x14ac:dyDescent="0.25">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203"/>
      <c r="AI785" s="203"/>
      <c r="AJ785" s="203"/>
      <c r="AK785" s="203"/>
      <c r="AL785" s="203"/>
      <c r="AM785" s="203"/>
      <c r="AN785" s="203"/>
      <c r="AO785" s="203"/>
      <c r="AP785" s="203"/>
      <c r="AQ785" s="203"/>
      <c r="AR785" s="203"/>
      <c r="AS785" s="203"/>
    </row>
    <row r="786" spans="1:45" ht="15.75" customHeight="1" x14ac:dyDescent="0.25">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c r="AC786" s="203"/>
      <c r="AD786" s="203"/>
      <c r="AE786" s="203"/>
      <c r="AF786" s="203"/>
      <c r="AG786" s="203"/>
      <c r="AH786" s="203"/>
      <c r="AI786" s="203"/>
      <c r="AJ786" s="203"/>
      <c r="AK786" s="203"/>
      <c r="AL786" s="203"/>
      <c r="AM786" s="203"/>
      <c r="AN786" s="203"/>
      <c r="AO786" s="203"/>
      <c r="AP786" s="203"/>
      <c r="AQ786" s="203"/>
      <c r="AR786" s="203"/>
      <c r="AS786" s="203"/>
    </row>
    <row r="787" spans="1:45" ht="15.75" customHeight="1" x14ac:dyDescent="0.25">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c r="AC787" s="203"/>
      <c r="AD787" s="203"/>
      <c r="AE787" s="203"/>
      <c r="AF787" s="203"/>
      <c r="AG787" s="203"/>
      <c r="AH787" s="203"/>
      <c r="AI787" s="203"/>
      <c r="AJ787" s="203"/>
      <c r="AK787" s="203"/>
      <c r="AL787" s="203"/>
      <c r="AM787" s="203"/>
      <c r="AN787" s="203"/>
      <c r="AO787" s="203"/>
      <c r="AP787" s="203"/>
      <c r="AQ787" s="203"/>
      <c r="AR787" s="203"/>
      <c r="AS787" s="203"/>
    </row>
    <row r="788" spans="1:45" ht="15.75" customHeight="1" x14ac:dyDescent="0.25">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c r="AC788" s="203"/>
      <c r="AD788" s="203"/>
      <c r="AE788" s="203"/>
      <c r="AF788" s="203"/>
      <c r="AG788" s="203"/>
      <c r="AH788" s="203"/>
      <c r="AI788" s="203"/>
      <c r="AJ788" s="203"/>
      <c r="AK788" s="203"/>
      <c r="AL788" s="203"/>
      <c r="AM788" s="203"/>
      <c r="AN788" s="203"/>
      <c r="AO788" s="203"/>
      <c r="AP788" s="203"/>
      <c r="AQ788" s="203"/>
      <c r="AR788" s="203"/>
      <c r="AS788" s="203"/>
    </row>
    <row r="789" spans="1:45" ht="15.75" customHeight="1" x14ac:dyDescent="0.25">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c r="AC789" s="203"/>
      <c r="AD789" s="203"/>
      <c r="AE789" s="203"/>
      <c r="AF789" s="203"/>
      <c r="AG789" s="203"/>
      <c r="AH789" s="203"/>
      <c r="AI789" s="203"/>
      <c r="AJ789" s="203"/>
      <c r="AK789" s="203"/>
      <c r="AL789" s="203"/>
      <c r="AM789" s="203"/>
      <c r="AN789" s="203"/>
      <c r="AO789" s="203"/>
      <c r="AP789" s="203"/>
      <c r="AQ789" s="203"/>
      <c r="AR789" s="203"/>
      <c r="AS789" s="203"/>
    </row>
    <row r="790" spans="1:45" ht="15.75" customHeight="1" x14ac:dyDescent="0.25">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c r="AC790" s="203"/>
      <c r="AD790" s="203"/>
      <c r="AE790" s="203"/>
      <c r="AF790" s="203"/>
      <c r="AG790" s="203"/>
      <c r="AH790" s="203"/>
      <c r="AI790" s="203"/>
      <c r="AJ790" s="203"/>
      <c r="AK790" s="203"/>
      <c r="AL790" s="203"/>
      <c r="AM790" s="203"/>
      <c r="AN790" s="203"/>
      <c r="AO790" s="203"/>
      <c r="AP790" s="203"/>
      <c r="AQ790" s="203"/>
      <c r="AR790" s="203"/>
      <c r="AS790" s="203"/>
    </row>
    <row r="791" spans="1:45" ht="15.75" customHeight="1" x14ac:dyDescent="0.25">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c r="AK791" s="203"/>
      <c r="AL791" s="203"/>
      <c r="AM791" s="203"/>
      <c r="AN791" s="203"/>
      <c r="AO791" s="203"/>
      <c r="AP791" s="203"/>
      <c r="AQ791" s="203"/>
      <c r="AR791" s="203"/>
      <c r="AS791" s="203"/>
    </row>
    <row r="792" spans="1:45" ht="15.75" customHeight="1" x14ac:dyDescent="0.25">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c r="AC792" s="203"/>
      <c r="AD792" s="203"/>
      <c r="AE792" s="203"/>
      <c r="AF792" s="203"/>
      <c r="AG792" s="203"/>
      <c r="AH792" s="203"/>
      <c r="AI792" s="203"/>
      <c r="AJ792" s="203"/>
      <c r="AK792" s="203"/>
      <c r="AL792" s="203"/>
      <c r="AM792" s="203"/>
      <c r="AN792" s="203"/>
      <c r="AO792" s="203"/>
      <c r="AP792" s="203"/>
      <c r="AQ792" s="203"/>
      <c r="AR792" s="203"/>
      <c r="AS792" s="203"/>
    </row>
    <row r="793" spans="1:45" ht="15.75" customHeight="1" x14ac:dyDescent="0.25">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c r="AC793" s="203"/>
      <c r="AD793" s="203"/>
      <c r="AE793" s="203"/>
      <c r="AF793" s="203"/>
      <c r="AG793" s="203"/>
      <c r="AH793" s="203"/>
      <c r="AI793" s="203"/>
      <c r="AJ793" s="203"/>
      <c r="AK793" s="203"/>
      <c r="AL793" s="203"/>
      <c r="AM793" s="203"/>
      <c r="AN793" s="203"/>
      <c r="AO793" s="203"/>
      <c r="AP793" s="203"/>
      <c r="AQ793" s="203"/>
      <c r="AR793" s="203"/>
      <c r="AS793" s="203"/>
    </row>
    <row r="794" spans="1:45" ht="15.75" customHeight="1" x14ac:dyDescent="0.25">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c r="AI794" s="203"/>
      <c r="AJ794" s="203"/>
      <c r="AK794" s="203"/>
      <c r="AL794" s="203"/>
      <c r="AM794" s="203"/>
      <c r="AN794" s="203"/>
      <c r="AO794" s="203"/>
      <c r="AP794" s="203"/>
      <c r="AQ794" s="203"/>
      <c r="AR794" s="203"/>
      <c r="AS794" s="203"/>
    </row>
    <row r="795" spans="1:45" ht="15.75" customHeight="1" x14ac:dyDescent="0.25">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c r="AI795" s="203"/>
      <c r="AJ795" s="203"/>
      <c r="AK795" s="203"/>
      <c r="AL795" s="203"/>
      <c r="AM795" s="203"/>
      <c r="AN795" s="203"/>
      <c r="AO795" s="203"/>
      <c r="AP795" s="203"/>
      <c r="AQ795" s="203"/>
      <c r="AR795" s="203"/>
      <c r="AS795" s="203"/>
    </row>
    <row r="796" spans="1:45" ht="15.75" customHeight="1" x14ac:dyDescent="0.25">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c r="AC796" s="203"/>
      <c r="AD796" s="203"/>
      <c r="AE796" s="203"/>
      <c r="AF796" s="203"/>
      <c r="AG796" s="203"/>
      <c r="AH796" s="203"/>
      <c r="AI796" s="203"/>
      <c r="AJ796" s="203"/>
      <c r="AK796" s="203"/>
      <c r="AL796" s="203"/>
      <c r="AM796" s="203"/>
      <c r="AN796" s="203"/>
      <c r="AO796" s="203"/>
      <c r="AP796" s="203"/>
      <c r="AQ796" s="203"/>
      <c r="AR796" s="203"/>
      <c r="AS796" s="203"/>
    </row>
    <row r="797" spans="1:45" ht="15.75" customHeight="1" x14ac:dyDescent="0.25">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c r="AC797" s="203"/>
      <c r="AD797" s="203"/>
      <c r="AE797" s="203"/>
      <c r="AF797" s="203"/>
      <c r="AG797" s="203"/>
      <c r="AH797" s="203"/>
      <c r="AI797" s="203"/>
      <c r="AJ797" s="203"/>
      <c r="AK797" s="203"/>
      <c r="AL797" s="203"/>
      <c r="AM797" s="203"/>
      <c r="AN797" s="203"/>
      <c r="AO797" s="203"/>
      <c r="AP797" s="203"/>
      <c r="AQ797" s="203"/>
      <c r="AR797" s="203"/>
      <c r="AS797" s="203"/>
    </row>
    <row r="798" spans="1:45" ht="15.75" customHeight="1" x14ac:dyDescent="0.25">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03"/>
      <c r="AF798" s="203"/>
      <c r="AG798" s="203"/>
      <c r="AH798" s="203"/>
      <c r="AI798" s="203"/>
      <c r="AJ798" s="203"/>
      <c r="AK798" s="203"/>
      <c r="AL798" s="203"/>
      <c r="AM798" s="203"/>
      <c r="AN798" s="203"/>
      <c r="AO798" s="203"/>
      <c r="AP798" s="203"/>
      <c r="AQ798" s="203"/>
      <c r="AR798" s="203"/>
      <c r="AS798" s="203"/>
    </row>
    <row r="799" spans="1:45" ht="15.75" customHeight="1" x14ac:dyDescent="0.25">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c r="AC799" s="203"/>
      <c r="AD799" s="203"/>
      <c r="AE799" s="203"/>
      <c r="AF799" s="203"/>
      <c r="AG799" s="203"/>
      <c r="AH799" s="203"/>
      <c r="AI799" s="203"/>
      <c r="AJ799" s="203"/>
      <c r="AK799" s="203"/>
      <c r="AL799" s="203"/>
      <c r="AM799" s="203"/>
      <c r="AN799" s="203"/>
      <c r="AO799" s="203"/>
      <c r="AP799" s="203"/>
      <c r="AQ799" s="203"/>
      <c r="AR799" s="203"/>
      <c r="AS799" s="203"/>
    </row>
    <row r="800" spans="1:45" ht="15.75" customHeight="1" x14ac:dyDescent="0.25">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c r="AC800" s="203"/>
      <c r="AD800" s="203"/>
      <c r="AE800" s="203"/>
      <c r="AF800" s="203"/>
      <c r="AG800" s="203"/>
      <c r="AH800" s="203"/>
      <c r="AI800" s="203"/>
      <c r="AJ800" s="203"/>
      <c r="AK800" s="203"/>
      <c r="AL800" s="203"/>
      <c r="AM800" s="203"/>
      <c r="AN800" s="203"/>
      <c r="AO800" s="203"/>
      <c r="AP800" s="203"/>
      <c r="AQ800" s="203"/>
      <c r="AR800" s="203"/>
      <c r="AS800" s="203"/>
    </row>
    <row r="801" spans="1:45" ht="15.75" customHeight="1" x14ac:dyDescent="0.25">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c r="AC801" s="203"/>
      <c r="AD801" s="203"/>
      <c r="AE801" s="203"/>
      <c r="AF801" s="203"/>
      <c r="AG801" s="203"/>
      <c r="AH801" s="203"/>
      <c r="AI801" s="203"/>
      <c r="AJ801" s="203"/>
      <c r="AK801" s="203"/>
      <c r="AL801" s="203"/>
      <c r="AM801" s="203"/>
      <c r="AN801" s="203"/>
      <c r="AO801" s="203"/>
      <c r="AP801" s="203"/>
      <c r="AQ801" s="203"/>
      <c r="AR801" s="203"/>
      <c r="AS801" s="203"/>
    </row>
    <row r="802" spans="1:45" ht="15.75" customHeight="1" x14ac:dyDescent="0.25">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c r="AC802" s="203"/>
      <c r="AD802" s="203"/>
      <c r="AE802" s="203"/>
      <c r="AF802" s="203"/>
      <c r="AG802" s="203"/>
      <c r="AH802" s="203"/>
      <c r="AI802" s="203"/>
      <c r="AJ802" s="203"/>
      <c r="AK802" s="203"/>
      <c r="AL802" s="203"/>
      <c r="AM802" s="203"/>
      <c r="AN802" s="203"/>
      <c r="AO802" s="203"/>
      <c r="AP802" s="203"/>
      <c r="AQ802" s="203"/>
      <c r="AR802" s="203"/>
      <c r="AS802" s="203"/>
    </row>
    <row r="803" spans="1:45" ht="15.75" customHeight="1" x14ac:dyDescent="0.25">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c r="AC803" s="203"/>
      <c r="AD803" s="203"/>
      <c r="AE803" s="203"/>
      <c r="AF803" s="203"/>
      <c r="AG803" s="203"/>
      <c r="AH803" s="203"/>
      <c r="AI803" s="203"/>
      <c r="AJ803" s="203"/>
      <c r="AK803" s="203"/>
      <c r="AL803" s="203"/>
      <c r="AM803" s="203"/>
      <c r="AN803" s="203"/>
      <c r="AO803" s="203"/>
      <c r="AP803" s="203"/>
      <c r="AQ803" s="203"/>
      <c r="AR803" s="203"/>
      <c r="AS803" s="203"/>
    </row>
    <row r="804" spans="1:45" ht="15.75" customHeight="1" x14ac:dyDescent="0.25">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c r="AC804" s="203"/>
      <c r="AD804" s="203"/>
      <c r="AE804" s="203"/>
      <c r="AF804" s="203"/>
      <c r="AG804" s="203"/>
      <c r="AH804" s="203"/>
      <c r="AI804" s="203"/>
      <c r="AJ804" s="203"/>
      <c r="AK804" s="203"/>
      <c r="AL804" s="203"/>
      <c r="AM804" s="203"/>
      <c r="AN804" s="203"/>
      <c r="AO804" s="203"/>
      <c r="AP804" s="203"/>
      <c r="AQ804" s="203"/>
      <c r="AR804" s="203"/>
      <c r="AS804" s="203"/>
    </row>
    <row r="805" spans="1:45" ht="15.75" customHeight="1" x14ac:dyDescent="0.25">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c r="AC805" s="203"/>
      <c r="AD805" s="203"/>
      <c r="AE805" s="203"/>
      <c r="AF805" s="203"/>
      <c r="AG805" s="203"/>
      <c r="AH805" s="203"/>
      <c r="AI805" s="203"/>
      <c r="AJ805" s="203"/>
      <c r="AK805" s="203"/>
      <c r="AL805" s="203"/>
      <c r="AM805" s="203"/>
      <c r="AN805" s="203"/>
      <c r="AO805" s="203"/>
      <c r="AP805" s="203"/>
      <c r="AQ805" s="203"/>
      <c r="AR805" s="203"/>
      <c r="AS805" s="203"/>
    </row>
    <row r="806" spans="1:45" ht="15.75" customHeight="1" x14ac:dyDescent="0.25">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c r="AC806" s="203"/>
      <c r="AD806" s="203"/>
      <c r="AE806" s="203"/>
      <c r="AF806" s="203"/>
      <c r="AG806" s="203"/>
      <c r="AH806" s="203"/>
      <c r="AI806" s="203"/>
      <c r="AJ806" s="203"/>
      <c r="AK806" s="203"/>
      <c r="AL806" s="203"/>
      <c r="AM806" s="203"/>
      <c r="AN806" s="203"/>
      <c r="AO806" s="203"/>
      <c r="AP806" s="203"/>
      <c r="AQ806" s="203"/>
      <c r="AR806" s="203"/>
      <c r="AS806" s="203"/>
    </row>
    <row r="807" spans="1:45" ht="15.75" customHeight="1" x14ac:dyDescent="0.25">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c r="AC807" s="203"/>
      <c r="AD807" s="203"/>
      <c r="AE807" s="203"/>
      <c r="AF807" s="203"/>
      <c r="AG807" s="203"/>
      <c r="AH807" s="203"/>
      <c r="AI807" s="203"/>
      <c r="AJ807" s="203"/>
      <c r="AK807" s="203"/>
      <c r="AL807" s="203"/>
      <c r="AM807" s="203"/>
      <c r="AN807" s="203"/>
      <c r="AO807" s="203"/>
      <c r="AP807" s="203"/>
      <c r="AQ807" s="203"/>
      <c r="AR807" s="203"/>
      <c r="AS807" s="203"/>
    </row>
    <row r="808" spans="1:45" ht="15.75" customHeight="1" x14ac:dyDescent="0.25">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c r="AC808" s="203"/>
      <c r="AD808" s="203"/>
      <c r="AE808" s="203"/>
      <c r="AF808" s="203"/>
      <c r="AG808" s="203"/>
      <c r="AH808" s="203"/>
      <c r="AI808" s="203"/>
      <c r="AJ808" s="203"/>
      <c r="AK808" s="203"/>
      <c r="AL808" s="203"/>
      <c r="AM808" s="203"/>
      <c r="AN808" s="203"/>
      <c r="AO808" s="203"/>
      <c r="AP808" s="203"/>
      <c r="AQ808" s="203"/>
      <c r="AR808" s="203"/>
      <c r="AS808" s="203"/>
    </row>
    <row r="809" spans="1:45" ht="15.75" customHeight="1" x14ac:dyDescent="0.25">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c r="AC809" s="203"/>
      <c r="AD809" s="203"/>
      <c r="AE809" s="203"/>
      <c r="AF809" s="203"/>
      <c r="AG809" s="203"/>
      <c r="AH809" s="203"/>
      <c r="AI809" s="203"/>
      <c r="AJ809" s="203"/>
      <c r="AK809" s="203"/>
      <c r="AL809" s="203"/>
      <c r="AM809" s="203"/>
      <c r="AN809" s="203"/>
      <c r="AO809" s="203"/>
      <c r="AP809" s="203"/>
      <c r="AQ809" s="203"/>
      <c r="AR809" s="203"/>
      <c r="AS809" s="203"/>
    </row>
    <row r="810" spans="1:45" ht="15.75" customHeight="1" x14ac:dyDescent="0.25">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c r="AC810" s="203"/>
      <c r="AD810" s="203"/>
      <c r="AE810" s="203"/>
      <c r="AF810" s="203"/>
      <c r="AG810" s="203"/>
      <c r="AH810" s="203"/>
      <c r="AI810" s="203"/>
      <c r="AJ810" s="203"/>
      <c r="AK810" s="203"/>
      <c r="AL810" s="203"/>
      <c r="AM810" s="203"/>
      <c r="AN810" s="203"/>
      <c r="AO810" s="203"/>
      <c r="AP810" s="203"/>
      <c r="AQ810" s="203"/>
      <c r="AR810" s="203"/>
      <c r="AS810" s="203"/>
    </row>
    <row r="811" spans="1:45" ht="15.75" customHeight="1" x14ac:dyDescent="0.25">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c r="AC811" s="203"/>
      <c r="AD811" s="203"/>
      <c r="AE811" s="203"/>
      <c r="AF811" s="203"/>
      <c r="AG811" s="203"/>
      <c r="AH811" s="203"/>
      <c r="AI811" s="203"/>
      <c r="AJ811" s="203"/>
      <c r="AK811" s="203"/>
      <c r="AL811" s="203"/>
      <c r="AM811" s="203"/>
      <c r="AN811" s="203"/>
      <c r="AO811" s="203"/>
      <c r="AP811" s="203"/>
      <c r="AQ811" s="203"/>
      <c r="AR811" s="203"/>
      <c r="AS811" s="203"/>
    </row>
    <row r="812" spans="1:45" ht="15.75" customHeight="1" x14ac:dyDescent="0.25">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c r="AC812" s="203"/>
      <c r="AD812" s="203"/>
      <c r="AE812" s="203"/>
      <c r="AF812" s="203"/>
      <c r="AG812" s="203"/>
      <c r="AH812" s="203"/>
      <c r="AI812" s="203"/>
      <c r="AJ812" s="203"/>
      <c r="AK812" s="203"/>
      <c r="AL812" s="203"/>
      <c r="AM812" s="203"/>
      <c r="AN812" s="203"/>
      <c r="AO812" s="203"/>
      <c r="AP812" s="203"/>
      <c r="AQ812" s="203"/>
      <c r="AR812" s="203"/>
      <c r="AS812" s="203"/>
    </row>
    <row r="813" spans="1:45" ht="15.75" customHeight="1" x14ac:dyDescent="0.25">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c r="AC813" s="203"/>
      <c r="AD813" s="203"/>
      <c r="AE813" s="203"/>
      <c r="AF813" s="203"/>
      <c r="AG813" s="203"/>
      <c r="AH813" s="203"/>
      <c r="AI813" s="203"/>
      <c r="AJ813" s="203"/>
      <c r="AK813" s="203"/>
      <c r="AL813" s="203"/>
      <c r="AM813" s="203"/>
      <c r="AN813" s="203"/>
      <c r="AO813" s="203"/>
      <c r="AP813" s="203"/>
      <c r="AQ813" s="203"/>
      <c r="AR813" s="203"/>
      <c r="AS813" s="203"/>
    </row>
    <row r="814" spans="1:45" ht="15.75" customHeight="1" x14ac:dyDescent="0.25">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c r="AC814" s="203"/>
      <c r="AD814" s="203"/>
      <c r="AE814" s="203"/>
      <c r="AF814" s="203"/>
      <c r="AG814" s="203"/>
      <c r="AH814" s="203"/>
      <c r="AI814" s="203"/>
      <c r="AJ814" s="203"/>
      <c r="AK814" s="203"/>
      <c r="AL814" s="203"/>
      <c r="AM814" s="203"/>
      <c r="AN814" s="203"/>
      <c r="AO814" s="203"/>
      <c r="AP814" s="203"/>
      <c r="AQ814" s="203"/>
      <c r="AR814" s="203"/>
      <c r="AS814" s="203"/>
    </row>
    <row r="815" spans="1:45" ht="15.75" customHeight="1" x14ac:dyDescent="0.25">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c r="AC815" s="203"/>
      <c r="AD815" s="203"/>
      <c r="AE815" s="203"/>
      <c r="AF815" s="203"/>
      <c r="AG815" s="203"/>
      <c r="AH815" s="203"/>
      <c r="AI815" s="203"/>
      <c r="AJ815" s="203"/>
      <c r="AK815" s="203"/>
      <c r="AL815" s="203"/>
      <c r="AM815" s="203"/>
      <c r="AN815" s="203"/>
      <c r="AO815" s="203"/>
      <c r="AP815" s="203"/>
      <c r="AQ815" s="203"/>
      <c r="AR815" s="203"/>
      <c r="AS815" s="203"/>
    </row>
    <row r="816" spans="1:45" ht="15.75" customHeight="1" x14ac:dyDescent="0.25">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c r="AC816" s="203"/>
      <c r="AD816" s="203"/>
      <c r="AE816" s="203"/>
      <c r="AF816" s="203"/>
      <c r="AG816" s="203"/>
      <c r="AH816" s="203"/>
      <c r="AI816" s="203"/>
      <c r="AJ816" s="203"/>
      <c r="AK816" s="203"/>
      <c r="AL816" s="203"/>
      <c r="AM816" s="203"/>
      <c r="AN816" s="203"/>
      <c r="AO816" s="203"/>
      <c r="AP816" s="203"/>
      <c r="AQ816" s="203"/>
      <c r="AR816" s="203"/>
      <c r="AS816" s="203"/>
    </row>
    <row r="817" spans="1:45" ht="15.75" customHeight="1" x14ac:dyDescent="0.25">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c r="AC817" s="203"/>
      <c r="AD817" s="203"/>
      <c r="AE817" s="203"/>
      <c r="AF817" s="203"/>
      <c r="AG817" s="203"/>
      <c r="AH817" s="203"/>
      <c r="AI817" s="203"/>
      <c r="AJ817" s="203"/>
      <c r="AK817" s="203"/>
      <c r="AL817" s="203"/>
      <c r="AM817" s="203"/>
      <c r="AN817" s="203"/>
      <c r="AO817" s="203"/>
      <c r="AP817" s="203"/>
      <c r="AQ817" s="203"/>
      <c r="AR817" s="203"/>
      <c r="AS817" s="203"/>
    </row>
    <row r="818" spans="1:45" ht="15.75" customHeight="1" x14ac:dyDescent="0.25">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03"/>
      <c r="AF818" s="203"/>
      <c r="AG818" s="203"/>
      <c r="AH818" s="203"/>
      <c r="AI818" s="203"/>
      <c r="AJ818" s="203"/>
      <c r="AK818" s="203"/>
      <c r="AL818" s="203"/>
      <c r="AM818" s="203"/>
      <c r="AN818" s="203"/>
      <c r="AO818" s="203"/>
      <c r="AP818" s="203"/>
      <c r="AQ818" s="203"/>
      <c r="AR818" s="203"/>
      <c r="AS818" s="203"/>
    </row>
    <row r="819" spans="1:45" ht="15.75" customHeight="1" x14ac:dyDescent="0.25">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c r="AC819" s="203"/>
      <c r="AD819" s="203"/>
      <c r="AE819" s="203"/>
      <c r="AF819" s="203"/>
      <c r="AG819" s="203"/>
      <c r="AH819" s="203"/>
      <c r="AI819" s="203"/>
      <c r="AJ819" s="203"/>
      <c r="AK819" s="203"/>
      <c r="AL819" s="203"/>
      <c r="AM819" s="203"/>
      <c r="AN819" s="203"/>
      <c r="AO819" s="203"/>
      <c r="AP819" s="203"/>
      <c r="AQ819" s="203"/>
      <c r="AR819" s="203"/>
      <c r="AS819" s="203"/>
    </row>
    <row r="820" spans="1:45" ht="15.75" customHeight="1" x14ac:dyDescent="0.25">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c r="AC820" s="203"/>
      <c r="AD820" s="203"/>
      <c r="AE820" s="203"/>
      <c r="AF820" s="203"/>
      <c r="AG820" s="203"/>
      <c r="AH820" s="203"/>
      <c r="AI820" s="203"/>
      <c r="AJ820" s="203"/>
      <c r="AK820" s="203"/>
      <c r="AL820" s="203"/>
      <c r="AM820" s="203"/>
      <c r="AN820" s="203"/>
      <c r="AO820" s="203"/>
      <c r="AP820" s="203"/>
      <c r="AQ820" s="203"/>
      <c r="AR820" s="203"/>
      <c r="AS820" s="203"/>
    </row>
    <row r="821" spans="1:45" ht="15.75" customHeight="1" x14ac:dyDescent="0.25">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c r="AC821" s="203"/>
      <c r="AD821" s="203"/>
      <c r="AE821" s="203"/>
      <c r="AF821" s="203"/>
      <c r="AG821" s="203"/>
      <c r="AH821" s="203"/>
      <c r="AI821" s="203"/>
      <c r="AJ821" s="203"/>
      <c r="AK821" s="203"/>
      <c r="AL821" s="203"/>
      <c r="AM821" s="203"/>
      <c r="AN821" s="203"/>
      <c r="AO821" s="203"/>
      <c r="AP821" s="203"/>
      <c r="AQ821" s="203"/>
      <c r="AR821" s="203"/>
      <c r="AS821" s="203"/>
    </row>
    <row r="822" spans="1:45" ht="15.75" customHeight="1" x14ac:dyDescent="0.25">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3"/>
      <c r="AK822" s="203"/>
      <c r="AL822" s="203"/>
      <c r="AM822" s="203"/>
      <c r="AN822" s="203"/>
      <c r="AO822" s="203"/>
      <c r="AP822" s="203"/>
      <c r="AQ822" s="203"/>
      <c r="AR822" s="203"/>
      <c r="AS822" s="203"/>
    </row>
    <row r="823" spans="1:45" ht="15.75" customHeight="1" x14ac:dyDescent="0.25">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03"/>
      <c r="AF823" s="203"/>
      <c r="AG823" s="203"/>
      <c r="AH823" s="203"/>
      <c r="AI823" s="203"/>
      <c r="AJ823" s="203"/>
      <c r="AK823" s="203"/>
      <c r="AL823" s="203"/>
      <c r="AM823" s="203"/>
      <c r="AN823" s="203"/>
      <c r="AO823" s="203"/>
      <c r="AP823" s="203"/>
      <c r="AQ823" s="203"/>
      <c r="AR823" s="203"/>
      <c r="AS823" s="203"/>
    </row>
    <row r="824" spans="1:45" ht="15.75" customHeight="1" x14ac:dyDescent="0.25">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c r="AC824" s="203"/>
      <c r="AD824" s="203"/>
      <c r="AE824" s="203"/>
      <c r="AF824" s="203"/>
      <c r="AG824" s="203"/>
      <c r="AH824" s="203"/>
      <c r="AI824" s="203"/>
      <c r="AJ824" s="203"/>
      <c r="AK824" s="203"/>
      <c r="AL824" s="203"/>
      <c r="AM824" s="203"/>
      <c r="AN824" s="203"/>
      <c r="AO824" s="203"/>
      <c r="AP824" s="203"/>
      <c r="AQ824" s="203"/>
      <c r="AR824" s="203"/>
      <c r="AS824" s="203"/>
    </row>
    <row r="825" spans="1:45" ht="15.75" customHeight="1" x14ac:dyDescent="0.25">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c r="AC825" s="203"/>
      <c r="AD825" s="203"/>
      <c r="AE825" s="203"/>
      <c r="AF825" s="203"/>
      <c r="AG825" s="203"/>
      <c r="AH825" s="203"/>
      <c r="AI825" s="203"/>
      <c r="AJ825" s="203"/>
      <c r="AK825" s="203"/>
      <c r="AL825" s="203"/>
      <c r="AM825" s="203"/>
      <c r="AN825" s="203"/>
      <c r="AO825" s="203"/>
      <c r="AP825" s="203"/>
      <c r="AQ825" s="203"/>
      <c r="AR825" s="203"/>
      <c r="AS825" s="203"/>
    </row>
    <row r="826" spans="1:45" ht="15.75" customHeight="1" x14ac:dyDescent="0.25">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c r="AC826" s="203"/>
      <c r="AD826" s="203"/>
      <c r="AE826" s="203"/>
      <c r="AF826" s="203"/>
      <c r="AG826" s="203"/>
      <c r="AH826" s="203"/>
      <c r="AI826" s="203"/>
      <c r="AJ826" s="203"/>
      <c r="AK826" s="203"/>
      <c r="AL826" s="203"/>
      <c r="AM826" s="203"/>
      <c r="AN826" s="203"/>
      <c r="AO826" s="203"/>
      <c r="AP826" s="203"/>
      <c r="AQ826" s="203"/>
      <c r="AR826" s="203"/>
      <c r="AS826" s="203"/>
    </row>
    <row r="827" spans="1:45" ht="15.75" customHeight="1" x14ac:dyDescent="0.25">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c r="AC827" s="203"/>
      <c r="AD827" s="203"/>
      <c r="AE827" s="203"/>
      <c r="AF827" s="203"/>
      <c r="AG827" s="203"/>
      <c r="AH827" s="203"/>
      <c r="AI827" s="203"/>
      <c r="AJ827" s="203"/>
      <c r="AK827" s="203"/>
      <c r="AL827" s="203"/>
      <c r="AM827" s="203"/>
      <c r="AN827" s="203"/>
      <c r="AO827" s="203"/>
      <c r="AP827" s="203"/>
      <c r="AQ827" s="203"/>
      <c r="AR827" s="203"/>
      <c r="AS827" s="203"/>
    </row>
    <row r="828" spans="1:45" ht="15.75" customHeight="1" x14ac:dyDescent="0.25">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c r="AC828" s="203"/>
      <c r="AD828" s="203"/>
      <c r="AE828" s="203"/>
      <c r="AF828" s="203"/>
      <c r="AG828" s="203"/>
      <c r="AH828" s="203"/>
      <c r="AI828" s="203"/>
      <c r="AJ828" s="203"/>
      <c r="AK828" s="203"/>
      <c r="AL828" s="203"/>
      <c r="AM828" s="203"/>
      <c r="AN828" s="203"/>
      <c r="AO828" s="203"/>
      <c r="AP828" s="203"/>
      <c r="AQ828" s="203"/>
      <c r="AR828" s="203"/>
      <c r="AS828" s="203"/>
    </row>
    <row r="829" spans="1:45" ht="15.75" customHeight="1" x14ac:dyDescent="0.25">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c r="AK829" s="203"/>
      <c r="AL829" s="203"/>
      <c r="AM829" s="203"/>
      <c r="AN829" s="203"/>
      <c r="AO829" s="203"/>
      <c r="AP829" s="203"/>
      <c r="AQ829" s="203"/>
      <c r="AR829" s="203"/>
      <c r="AS829" s="203"/>
    </row>
    <row r="830" spans="1:45" ht="15.75" customHeight="1" x14ac:dyDescent="0.25">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c r="AK830" s="203"/>
      <c r="AL830" s="203"/>
      <c r="AM830" s="203"/>
      <c r="AN830" s="203"/>
      <c r="AO830" s="203"/>
      <c r="AP830" s="203"/>
      <c r="AQ830" s="203"/>
      <c r="AR830" s="203"/>
      <c r="AS830" s="203"/>
    </row>
    <row r="831" spans="1:45" ht="15.75" customHeight="1" x14ac:dyDescent="0.25">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c r="AC831" s="203"/>
      <c r="AD831" s="203"/>
      <c r="AE831" s="203"/>
      <c r="AF831" s="203"/>
      <c r="AG831" s="203"/>
      <c r="AH831" s="203"/>
      <c r="AI831" s="203"/>
      <c r="AJ831" s="203"/>
      <c r="AK831" s="203"/>
      <c r="AL831" s="203"/>
      <c r="AM831" s="203"/>
      <c r="AN831" s="203"/>
      <c r="AO831" s="203"/>
      <c r="AP831" s="203"/>
      <c r="AQ831" s="203"/>
      <c r="AR831" s="203"/>
      <c r="AS831" s="203"/>
    </row>
    <row r="832" spans="1:45" ht="15.75" customHeight="1" x14ac:dyDescent="0.25">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c r="AC832" s="203"/>
      <c r="AD832" s="203"/>
      <c r="AE832" s="203"/>
      <c r="AF832" s="203"/>
      <c r="AG832" s="203"/>
      <c r="AH832" s="203"/>
      <c r="AI832" s="203"/>
      <c r="AJ832" s="203"/>
      <c r="AK832" s="203"/>
      <c r="AL832" s="203"/>
      <c r="AM832" s="203"/>
      <c r="AN832" s="203"/>
      <c r="AO832" s="203"/>
      <c r="AP832" s="203"/>
      <c r="AQ832" s="203"/>
      <c r="AR832" s="203"/>
      <c r="AS832" s="203"/>
    </row>
    <row r="833" spans="1:45" ht="15.75" customHeight="1" x14ac:dyDescent="0.25">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c r="AC833" s="203"/>
      <c r="AD833" s="203"/>
      <c r="AE833" s="203"/>
      <c r="AF833" s="203"/>
      <c r="AG833" s="203"/>
      <c r="AH833" s="203"/>
      <c r="AI833" s="203"/>
      <c r="AJ833" s="203"/>
      <c r="AK833" s="203"/>
      <c r="AL833" s="203"/>
      <c r="AM833" s="203"/>
      <c r="AN833" s="203"/>
      <c r="AO833" s="203"/>
      <c r="AP833" s="203"/>
      <c r="AQ833" s="203"/>
      <c r="AR833" s="203"/>
      <c r="AS833" s="203"/>
    </row>
    <row r="834" spans="1:45" ht="15.75" customHeight="1" x14ac:dyDescent="0.25">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c r="AC834" s="203"/>
      <c r="AD834" s="203"/>
      <c r="AE834" s="203"/>
      <c r="AF834" s="203"/>
      <c r="AG834" s="203"/>
      <c r="AH834" s="203"/>
      <c r="AI834" s="203"/>
      <c r="AJ834" s="203"/>
      <c r="AK834" s="203"/>
      <c r="AL834" s="203"/>
      <c r="AM834" s="203"/>
      <c r="AN834" s="203"/>
      <c r="AO834" s="203"/>
      <c r="AP834" s="203"/>
      <c r="AQ834" s="203"/>
      <c r="AR834" s="203"/>
      <c r="AS834" s="203"/>
    </row>
    <row r="835" spans="1:45" ht="15.75" customHeight="1" x14ac:dyDescent="0.25">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c r="AC835" s="203"/>
      <c r="AD835" s="203"/>
      <c r="AE835" s="203"/>
      <c r="AF835" s="203"/>
      <c r="AG835" s="203"/>
      <c r="AH835" s="203"/>
      <c r="AI835" s="203"/>
      <c r="AJ835" s="203"/>
      <c r="AK835" s="203"/>
      <c r="AL835" s="203"/>
      <c r="AM835" s="203"/>
      <c r="AN835" s="203"/>
      <c r="AO835" s="203"/>
      <c r="AP835" s="203"/>
      <c r="AQ835" s="203"/>
      <c r="AR835" s="203"/>
      <c r="AS835" s="203"/>
    </row>
    <row r="836" spans="1:45" ht="15.75" customHeight="1" x14ac:dyDescent="0.25">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c r="AC836" s="203"/>
      <c r="AD836" s="203"/>
      <c r="AE836" s="203"/>
      <c r="AF836" s="203"/>
      <c r="AG836" s="203"/>
      <c r="AH836" s="203"/>
      <c r="AI836" s="203"/>
      <c r="AJ836" s="203"/>
      <c r="AK836" s="203"/>
      <c r="AL836" s="203"/>
      <c r="AM836" s="203"/>
      <c r="AN836" s="203"/>
      <c r="AO836" s="203"/>
      <c r="AP836" s="203"/>
      <c r="AQ836" s="203"/>
      <c r="AR836" s="203"/>
      <c r="AS836" s="203"/>
    </row>
    <row r="837" spans="1:45" ht="15.75" customHeight="1" x14ac:dyDescent="0.25">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c r="AC837" s="203"/>
      <c r="AD837" s="203"/>
      <c r="AE837" s="203"/>
      <c r="AF837" s="203"/>
      <c r="AG837" s="203"/>
      <c r="AH837" s="203"/>
      <c r="AI837" s="203"/>
      <c r="AJ837" s="203"/>
      <c r="AK837" s="203"/>
      <c r="AL837" s="203"/>
      <c r="AM837" s="203"/>
      <c r="AN837" s="203"/>
      <c r="AO837" s="203"/>
      <c r="AP837" s="203"/>
      <c r="AQ837" s="203"/>
      <c r="AR837" s="203"/>
      <c r="AS837" s="203"/>
    </row>
    <row r="838" spans="1:45" ht="15.75" customHeight="1" x14ac:dyDescent="0.25">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c r="AC838" s="203"/>
      <c r="AD838" s="203"/>
      <c r="AE838" s="203"/>
      <c r="AF838" s="203"/>
      <c r="AG838" s="203"/>
      <c r="AH838" s="203"/>
      <c r="AI838" s="203"/>
      <c r="AJ838" s="203"/>
      <c r="AK838" s="203"/>
      <c r="AL838" s="203"/>
      <c r="AM838" s="203"/>
      <c r="AN838" s="203"/>
      <c r="AO838" s="203"/>
      <c r="AP838" s="203"/>
      <c r="AQ838" s="203"/>
      <c r="AR838" s="203"/>
      <c r="AS838" s="203"/>
    </row>
    <row r="839" spans="1:45" ht="15.75" customHeight="1" x14ac:dyDescent="0.25">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c r="AN839" s="203"/>
      <c r="AO839" s="203"/>
      <c r="AP839" s="203"/>
      <c r="AQ839" s="203"/>
      <c r="AR839" s="203"/>
      <c r="AS839" s="203"/>
    </row>
    <row r="840" spans="1:45" ht="15.75" customHeight="1" x14ac:dyDescent="0.25">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c r="AC840" s="203"/>
      <c r="AD840" s="203"/>
      <c r="AE840" s="203"/>
      <c r="AF840" s="203"/>
      <c r="AG840" s="203"/>
      <c r="AH840" s="203"/>
      <c r="AI840" s="203"/>
      <c r="AJ840" s="203"/>
      <c r="AK840" s="203"/>
      <c r="AL840" s="203"/>
      <c r="AM840" s="203"/>
      <c r="AN840" s="203"/>
      <c r="AO840" s="203"/>
      <c r="AP840" s="203"/>
      <c r="AQ840" s="203"/>
      <c r="AR840" s="203"/>
      <c r="AS840" s="203"/>
    </row>
    <row r="841" spans="1:45" ht="15.75" customHeight="1" x14ac:dyDescent="0.25">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c r="AC841" s="203"/>
      <c r="AD841" s="203"/>
      <c r="AE841" s="203"/>
      <c r="AF841" s="203"/>
      <c r="AG841" s="203"/>
      <c r="AH841" s="203"/>
      <c r="AI841" s="203"/>
      <c r="AJ841" s="203"/>
      <c r="AK841" s="203"/>
      <c r="AL841" s="203"/>
      <c r="AM841" s="203"/>
      <c r="AN841" s="203"/>
      <c r="AO841" s="203"/>
      <c r="AP841" s="203"/>
      <c r="AQ841" s="203"/>
      <c r="AR841" s="203"/>
      <c r="AS841" s="203"/>
    </row>
    <row r="842" spans="1:45" ht="15.75" customHeight="1" x14ac:dyDescent="0.25">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c r="AC842" s="203"/>
      <c r="AD842" s="203"/>
      <c r="AE842" s="203"/>
      <c r="AF842" s="203"/>
      <c r="AG842" s="203"/>
      <c r="AH842" s="203"/>
      <c r="AI842" s="203"/>
      <c r="AJ842" s="203"/>
      <c r="AK842" s="203"/>
      <c r="AL842" s="203"/>
      <c r="AM842" s="203"/>
      <c r="AN842" s="203"/>
      <c r="AO842" s="203"/>
      <c r="AP842" s="203"/>
      <c r="AQ842" s="203"/>
      <c r="AR842" s="203"/>
      <c r="AS842" s="203"/>
    </row>
    <row r="843" spans="1:45" ht="15.75" customHeight="1" x14ac:dyDescent="0.25">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c r="AC843" s="203"/>
      <c r="AD843" s="203"/>
      <c r="AE843" s="203"/>
      <c r="AF843" s="203"/>
      <c r="AG843" s="203"/>
      <c r="AH843" s="203"/>
      <c r="AI843" s="203"/>
      <c r="AJ843" s="203"/>
      <c r="AK843" s="203"/>
      <c r="AL843" s="203"/>
      <c r="AM843" s="203"/>
      <c r="AN843" s="203"/>
      <c r="AO843" s="203"/>
      <c r="AP843" s="203"/>
      <c r="AQ843" s="203"/>
      <c r="AR843" s="203"/>
      <c r="AS843" s="203"/>
    </row>
    <row r="844" spans="1:45" ht="15.75" customHeight="1" x14ac:dyDescent="0.25">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c r="AC844" s="203"/>
      <c r="AD844" s="203"/>
      <c r="AE844" s="203"/>
      <c r="AF844" s="203"/>
      <c r="AG844" s="203"/>
      <c r="AH844" s="203"/>
      <c r="AI844" s="203"/>
      <c r="AJ844" s="203"/>
      <c r="AK844" s="203"/>
      <c r="AL844" s="203"/>
      <c r="AM844" s="203"/>
      <c r="AN844" s="203"/>
      <c r="AO844" s="203"/>
      <c r="AP844" s="203"/>
      <c r="AQ844" s="203"/>
      <c r="AR844" s="203"/>
      <c r="AS844" s="203"/>
    </row>
    <row r="845" spans="1:45" ht="15.75" customHeight="1" x14ac:dyDescent="0.25">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c r="AK845" s="203"/>
      <c r="AL845" s="203"/>
      <c r="AM845" s="203"/>
      <c r="AN845" s="203"/>
      <c r="AO845" s="203"/>
      <c r="AP845" s="203"/>
      <c r="AQ845" s="203"/>
      <c r="AR845" s="203"/>
      <c r="AS845" s="203"/>
    </row>
    <row r="846" spans="1:45" ht="15.75" customHeight="1" x14ac:dyDescent="0.25">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c r="AC846" s="203"/>
      <c r="AD846" s="203"/>
      <c r="AE846" s="203"/>
      <c r="AF846" s="203"/>
      <c r="AG846" s="203"/>
      <c r="AH846" s="203"/>
      <c r="AI846" s="203"/>
      <c r="AJ846" s="203"/>
      <c r="AK846" s="203"/>
      <c r="AL846" s="203"/>
      <c r="AM846" s="203"/>
      <c r="AN846" s="203"/>
      <c r="AO846" s="203"/>
      <c r="AP846" s="203"/>
      <c r="AQ846" s="203"/>
      <c r="AR846" s="203"/>
      <c r="AS846" s="203"/>
    </row>
    <row r="847" spans="1:45" ht="15.75" customHeight="1" x14ac:dyDescent="0.25">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c r="AC847" s="203"/>
      <c r="AD847" s="203"/>
      <c r="AE847" s="203"/>
      <c r="AF847" s="203"/>
      <c r="AG847" s="203"/>
      <c r="AH847" s="203"/>
      <c r="AI847" s="203"/>
      <c r="AJ847" s="203"/>
      <c r="AK847" s="203"/>
      <c r="AL847" s="203"/>
      <c r="AM847" s="203"/>
      <c r="AN847" s="203"/>
      <c r="AO847" s="203"/>
      <c r="AP847" s="203"/>
      <c r="AQ847" s="203"/>
      <c r="AR847" s="203"/>
      <c r="AS847" s="203"/>
    </row>
    <row r="848" spans="1:45" ht="15.75" customHeight="1" x14ac:dyDescent="0.25">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c r="AC848" s="203"/>
      <c r="AD848" s="203"/>
      <c r="AE848" s="203"/>
      <c r="AF848" s="203"/>
      <c r="AG848" s="203"/>
      <c r="AH848" s="203"/>
      <c r="AI848" s="203"/>
      <c r="AJ848" s="203"/>
      <c r="AK848" s="203"/>
      <c r="AL848" s="203"/>
      <c r="AM848" s="203"/>
      <c r="AN848" s="203"/>
      <c r="AO848" s="203"/>
      <c r="AP848" s="203"/>
      <c r="AQ848" s="203"/>
      <c r="AR848" s="203"/>
      <c r="AS848" s="203"/>
    </row>
    <row r="849" spans="1:45" ht="15.75" customHeight="1" x14ac:dyDescent="0.25">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c r="AC849" s="203"/>
      <c r="AD849" s="203"/>
      <c r="AE849" s="203"/>
      <c r="AF849" s="203"/>
      <c r="AG849" s="203"/>
      <c r="AH849" s="203"/>
      <c r="AI849" s="203"/>
      <c r="AJ849" s="203"/>
      <c r="AK849" s="203"/>
      <c r="AL849" s="203"/>
      <c r="AM849" s="203"/>
      <c r="AN849" s="203"/>
      <c r="AO849" s="203"/>
      <c r="AP849" s="203"/>
      <c r="AQ849" s="203"/>
      <c r="AR849" s="203"/>
      <c r="AS849" s="203"/>
    </row>
    <row r="850" spans="1:45" ht="15.75" customHeight="1" x14ac:dyDescent="0.25">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c r="AC850" s="203"/>
      <c r="AD850" s="203"/>
      <c r="AE850" s="203"/>
      <c r="AF850" s="203"/>
      <c r="AG850" s="203"/>
      <c r="AH850" s="203"/>
      <c r="AI850" s="203"/>
      <c r="AJ850" s="203"/>
      <c r="AK850" s="203"/>
      <c r="AL850" s="203"/>
      <c r="AM850" s="203"/>
      <c r="AN850" s="203"/>
      <c r="AO850" s="203"/>
      <c r="AP850" s="203"/>
      <c r="AQ850" s="203"/>
      <c r="AR850" s="203"/>
      <c r="AS850" s="203"/>
    </row>
    <row r="851" spans="1:45" ht="15.75" customHeight="1" x14ac:dyDescent="0.25">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c r="AC851" s="203"/>
      <c r="AD851" s="203"/>
      <c r="AE851" s="203"/>
      <c r="AF851" s="203"/>
      <c r="AG851" s="203"/>
      <c r="AH851" s="203"/>
      <c r="AI851" s="203"/>
      <c r="AJ851" s="203"/>
      <c r="AK851" s="203"/>
      <c r="AL851" s="203"/>
      <c r="AM851" s="203"/>
      <c r="AN851" s="203"/>
      <c r="AO851" s="203"/>
      <c r="AP851" s="203"/>
      <c r="AQ851" s="203"/>
      <c r="AR851" s="203"/>
      <c r="AS851" s="203"/>
    </row>
    <row r="852" spans="1:45" ht="15.75" customHeight="1" x14ac:dyDescent="0.25">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c r="AC852" s="203"/>
      <c r="AD852" s="203"/>
      <c r="AE852" s="203"/>
      <c r="AF852" s="203"/>
      <c r="AG852" s="203"/>
      <c r="AH852" s="203"/>
      <c r="AI852" s="203"/>
      <c r="AJ852" s="203"/>
      <c r="AK852" s="203"/>
      <c r="AL852" s="203"/>
      <c r="AM852" s="203"/>
      <c r="AN852" s="203"/>
      <c r="AO852" s="203"/>
      <c r="AP852" s="203"/>
      <c r="AQ852" s="203"/>
      <c r="AR852" s="203"/>
      <c r="AS852" s="203"/>
    </row>
    <row r="853" spans="1:45" ht="15.75" customHeight="1" x14ac:dyDescent="0.25">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03"/>
      <c r="AF853" s="203"/>
      <c r="AG853" s="203"/>
      <c r="AH853" s="203"/>
      <c r="AI853" s="203"/>
      <c r="AJ853" s="203"/>
      <c r="AK853" s="203"/>
      <c r="AL853" s="203"/>
      <c r="AM853" s="203"/>
      <c r="AN853" s="203"/>
      <c r="AO853" s="203"/>
      <c r="AP853" s="203"/>
      <c r="AQ853" s="203"/>
      <c r="AR853" s="203"/>
      <c r="AS853" s="203"/>
    </row>
    <row r="854" spans="1:45" ht="15.75" customHeight="1" x14ac:dyDescent="0.25">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c r="AC854" s="203"/>
      <c r="AD854" s="203"/>
      <c r="AE854" s="203"/>
      <c r="AF854" s="203"/>
      <c r="AG854" s="203"/>
      <c r="AH854" s="203"/>
      <c r="AI854" s="203"/>
      <c r="AJ854" s="203"/>
      <c r="AK854" s="203"/>
      <c r="AL854" s="203"/>
      <c r="AM854" s="203"/>
      <c r="AN854" s="203"/>
      <c r="AO854" s="203"/>
      <c r="AP854" s="203"/>
      <c r="AQ854" s="203"/>
      <c r="AR854" s="203"/>
      <c r="AS854" s="203"/>
    </row>
    <row r="855" spans="1:45" ht="15.75" customHeight="1" x14ac:dyDescent="0.25">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c r="AC855" s="203"/>
      <c r="AD855" s="203"/>
      <c r="AE855" s="203"/>
      <c r="AF855" s="203"/>
      <c r="AG855" s="203"/>
      <c r="AH855" s="203"/>
      <c r="AI855" s="203"/>
      <c r="AJ855" s="203"/>
      <c r="AK855" s="203"/>
      <c r="AL855" s="203"/>
      <c r="AM855" s="203"/>
      <c r="AN855" s="203"/>
      <c r="AO855" s="203"/>
      <c r="AP855" s="203"/>
      <c r="AQ855" s="203"/>
      <c r="AR855" s="203"/>
      <c r="AS855" s="203"/>
    </row>
    <row r="856" spans="1:45" ht="15.75" customHeight="1" x14ac:dyDescent="0.25">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c r="AC856" s="203"/>
      <c r="AD856" s="203"/>
      <c r="AE856" s="203"/>
      <c r="AF856" s="203"/>
      <c r="AG856" s="203"/>
      <c r="AH856" s="203"/>
      <c r="AI856" s="203"/>
      <c r="AJ856" s="203"/>
      <c r="AK856" s="203"/>
      <c r="AL856" s="203"/>
      <c r="AM856" s="203"/>
      <c r="AN856" s="203"/>
      <c r="AO856" s="203"/>
      <c r="AP856" s="203"/>
      <c r="AQ856" s="203"/>
      <c r="AR856" s="203"/>
      <c r="AS856" s="203"/>
    </row>
    <row r="857" spans="1:45" ht="15.75" customHeight="1" x14ac:dyDescent="0.25">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c r="AC857" s="203"/>
      <c r="AD857" s="203"/>
      <c r="AE857" s="203"/>
      <c r="AF857" s="203"/>
      <c r="AG857" s="203"/>
      <c r="AH857" s="203"/>
      <c r="AI857" s="203"/>
      <c r="AJ857" s="203"/>
      <c r="AK857" s="203"/>
      <c r="AL857" s="203"/>
      <c r="AM857" s="203"/>
      <c r="AN857" s="203"/>
      <c r="AO857" s="203"/>
      <c r="AP857" s="203"/>
      <c r="AQ857" s="203"/>
      <c r="AR857" s="203"/>
      <c r="AS857" s="203"/>
    </row>
    <row r="858" spans="1:45" ht="15.75" customHeight="1" x14ac:dyDescent="0.25">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c r="AC858" s="203"/>
      <c r="AD858" s="203"/>
      <c r="AE858" s="203"/>
      <c r="AF858" s="203"/>
      <c r="AG858" s="203"/>
      <c r="AH858" s="203"/>
      <c r="AI858" s="203"/>
      <c r="AJ858" s="203"/>
      <c r="AK858" s="203"/>
      <c r="AL858" s="203"/>
      <c r="AM858" s="203"/>
      <c r="AN858" s="203"/>
      <c r="AO858" s="203"/>
      <c r="AP858" s="203"/>
      <c r="AQ858" s="203"/>
      <c r="AR858" s="203"/>
      <c r="AS858" s="203"/>
    </row>
    <row r="859" spans="1:45" ht="15.75" customHeight="1" x14ac:dyDescent="0.25">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c r="AC859" s="203"/>
      <c r="AD859" s="203"/>
      <c r="AE859" s="203"/>
      <c r="AF859" s="203"/>
      <c r="AG859" s="203"/>
      <c r="AH859" s="203"/>
      <c r="AI859" s="203"/>
      <c r="AJ859" s="203"/>
      <c r="AK859" s="203"/>
      <c r="AL859" s="203"/>
      <c r="AM859" s="203"/>
      <c r="AN859" s="203"/>
      <c r="AO859" s="203"/>
      <c r="AP859" s="203"/>
      <c r="AQ859" s="203"/>
      <c r="AR859" s="203"/>
      <c r="AS859" s="203"/>
    </row>
    <row r="860" spans="1:45" ht="15.75" customHeight="1" x14ac:dyDescent="0.25">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c r="AC860" s="203"/>
      <c r="AD860" s="203"/>
      <c r="AE860" s="203"/>
      <c r="AF860" s="203"/>
      <c r="AG860" s="203"/>
      <c r="AH860" s="203"/>
      <c r="AI860" s="203"/>
      <c r="AJ860" s="203"/>
      <c r="AK860" s="203"/>
      <c r="AL860" s="203"/>
      <c r="AM860" s="203"/>
      <c r="AN860" s="203"/>
      <c r="AO860" s="203"/>
      <c r="AP860" s="203"/>
      <c r="AQ860" s="203"/>
      <c r="AR860" s="203"/>
      <c r="AS860" s="203"/>
    </row>
    <row r="861" spans="1:45" ht="15.75" customHeight="1" x14ac:dyDescent="0.25">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c r="AC861" s="203"/>
      <c r="AD861" s="203"/>
      <c r="AE861" s="203"/>
      <c r="AF861" s="203"/>
      <c r="AG861" s="203"/>
      <c r="AH861" s="203"/>
      <c r="AI861" s="203"/>
      <c r="AJ861" s="203"/>
      <c r="AK861" s="203"/>
      <c r="AL861" s="203"/>
      <c r="AM861" s="203"/>
      <c r="AN861" s="203"/>
      <c r="AO861" s="203"/>
      <c r="AP861" s="203"/>
      <c r="AQ861" s="203"/>
      <c r="AR861" s="203"/>
      <c r="AS861" s="203"/>
    </row>
    <row r="862" spans="1:45" ht="15.75" customHeight="1" x14ac:dyDescent="0.25">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c r="AC862" s="203"/>
      <c r="AD862" s="203"/>
      <c r="AE862" s="203"/>
      <c r="AF862" s="203"/>
      <c r="AG862" s="203"/>
      <c r="AH862" s="203"/>
      <c r="AI862" s="203"/>
      <c r="AJ862" s="203"/>
      <c r="AK862" s="203"/>
      <c r="AL862" s="203"/>
      <c r="AM862" s="203"/>
      <c r="AN862" s="203"/>
      <c r="AO862" s="203"/>
      <c r="AP862" s="203"/>
      <c r="AQ862" s="203"/>
      <c r="AR862" s="203"/>
      <c r="AS862" s="203"/>
    </row>
    <row r="863" spans="1:45" ht="15.75" customHeight="1" x14ac:dyDescent="0.25">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c r="AC863" s="203"/>
      <c r="AD863" s="203"/>
      <c r="AE863" s="203"/>
      <c r="AF863" s="203"/>
      <c r="AG863" s="203"/>
      <c r="AH863" s="203"/>
      <c r="AI863" s="203"/>
      <c r="AJ863" s="203"/>
      <c r="AK863" s="203"/>
      <c r="AL863" s="203"/>
      <c r="AM863" s="203"/>
      <c r="AN863" s="203"/>
      <c r="AO863" s="203"/>
      <c r="AP863" s="203"/>
      <c r="AQ863" s="203"/>
      <c r="AR863" s="203"/>
      <c r="AS863" s="203"/>
    </row>
    <row r="864" spans="1:45" ht="15.75" customHeight="1" x14ac:dyDescent="0.25">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c r="AC864" s="203"/>
      <c r="AD864" s="203"/>
      <c r="AE864" s="203"/>
      <c r="AF864" s="203"/>
      <c r="AG864" s="203"/>
      <c r="AH864" s="203"/>
      <c r="AI864" s="203"/>
      <c r="AJ864" s="203"/>
      <c r="AK864" s="203"/>
      <c r="AL864" s="203"/>
      <c r="AM864" s="203"/>
      <c r="AN864" s="203"/>
      <c r="AO864" s="203"/>
      <c r="AP864" s="203"/>
      <c r="AQ864" s="203"/>
      <c r="AR864" s="203"/>
      <c r="AS864" s="203"/>
    </row>
    <row r="865" spans="1:45" ht="15.75" customHeight="1" x14ac:dyDescent="0.25">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c r="AC865" s="203"/>
      <c r="AD865" s="203"/>
      <c r="AE865" s="203"/>
      <c r="AF865" s="203"/>
      <c r="AG865" s="203"/>
      <c r="AH865" s="203"/>
      <c r="AI865" s="203"/>
      <c r="AJ865" s="203"/>
      <c r="AK865" s="203"/>
      <c r="AL865" s="203"/>
      <c r="AM865" s="203"/>
      <c r="AN865" s="203"/>
      <c r="AO865" s="203"/>
      <c r="AP865" s="203"/>
      <c r="AQ865" s="203"/>
      <c r="AR865" s="203"/>
      <c r="AS865" s="203"/>
    </row>
    <row r="866" spans="1:45" ht="15.75" customHeight="1" x14ac:dyDescent="0.25">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c r="AC866" s="203"/>
      <c r="AD866" s="203"/>
      <c r="AE866" s="203"/>
      <c r="AF866" s="203"/>
      <c r="AG866" s="203"/>
      <c r="AH866" s="203"/>
      <c r="AI866" s="203"/>
      <c r="AJ866" s="203"/>
      <c r="AK866" s="203"/>
      <c r="AL866" s="203"/>
      <c r="AM866" s="203"/>
      <c r="AN866" s="203"/>
      <c r="AO866" s="203"/>
      <c r="AP866" s="203"/>
      <c r="AQ866" s="203"/>
      <c r="AR866" s="203"/>
      <c r="AS866" s="203"/>
    </row>
    <row r="867" spans="1:45" ht="15.75" customHeight="1" x14ac:dyDescent="0.25">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c r="AC867" s="203"/>
      <c r="AD867" s="203"/>
      <c r="AE867" s="203"/>
      <c r="AF867" s="203"/>
      <c r="AG867" s="203"/>
      <c r="AH867" s="203"/>
      <c r="AI867" s="203"/>
      <c r="AJ867" s="203"/>
      <c r="AK867" s="203"/>
      <c r="AL867" s="203"/>
      <c r="AM867" s="203"/>
      <c r="AN867" s="203"/>
      <c r="AO867" s="203"/>
      <c r="AP867" s="203"/>
      <c r="AQ867" s="203"/>
      <c r="AR867" s="203"/>
      <c r="AS867" s="203"/>
    </row>
    <row r="868" spans="1:45" ht="15.75" customHeight="1" x14ac:dyDescent="0.25">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c r="AC868" s="203"/>
      <c r="AD868" s="203"/>
      <c r="AE868" s="203"/>
      <c r="AF868" s="203"/>
      <c r="AG868" s="203"/>
      <c r="AH868" s="203"/>
      <c r="AI868" s="203"/>
      <c r="AJ868" s="203"/>
      <c r="AK868" s="203"/>
      <c r="AL868" s="203"/>
      <c r="AM868" s="203"/>
      <c r="AN868" s="203"/>
      <c r="AO868" s="203"/>
      <c r="AP868" s="203"/>
      <c r="AQ868" s="203"/>
      <c r="AR868" s="203"/>
      <c r="AS868" s="203"/>
    </row>
    <row r="869" spans="1:45" ht="15.75" customHeight="1" x14ac:dyDescent="0.25">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c r="AC869" s="203"/>
      <c r="AD869" s="203"/>
      <c r="AE869" s="203"/>
      <c r="AF869" s="203"/>
      <c r="AG869" s="203"/>
      <c r="AH869" s="203"/>
      <c r="AI869" s="203"/>
      <c r="AJ869" s="203"/>
      <c r="AK869" s="203"/>
      <c r="AL869" s="203"/>
      <c r="AM869" s="203"/>
      <c r="AN869" s="203"/>
      <c r="AO869" s="203"/>
      <c r="AP869" s="203"/>
      <c r="AQ869" s="203"/>
      <c r="AR869" s="203"/>
      <c r="AS869" s="203"/>
    </row>
    <row r="870" spans="1:45" ht="15.75" customHeight="1" x14ac:dyDescent="0.25">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c r="AC870" s="203"/>
      <c r="AD870" s="203"/>
      <c r="AE870" s="203"/>
      <c r="AF870" s="203"/>
      <c r="AG870" s="203"/>
      <c r="AH870" s="203"/>
      <c r="AI870" s="203"/>
      <c r="AJ870" s="203"/>
      <c r="AK870" s="203"/>
      <c r="AL870" s="203"/>
      <c r="AM870" s="203"/>
      <c r="AN870" s="203"/>
      <c r="AO870" s="203"/>
      <c r="AP870" s="203"/>
      <c r="AQ870" s="203"/>
      <c r="AR870" s="203"/>
      <c r="AS870" s="203"/>
    </row>
    <row r="871" spans="1:45" ht="15.75" customHeight="1" x14ac:dyDescent="0.25">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c r="AC871" s="203"/>
      <c r="AD871" s="203"/>
      <c r="AE871" s="203"/>
      <c r="AF871" s="203"/>
      <c r="AG871" s="203"/>
      <c r="AH871" s="203"/>
      <c r="AI871" s="203"/>
      <c r="AJ871" s="203"/>
      <c r="AK871" s="203"/>
      <c r="AL871" s="203"/>
      <c r="AM871" s="203"/>
      <c r="AN871" s="203"/>
      <c r="AO871" s="203"/>
      <c r="AP871" s="203"/>
      <c r="AQ871" s="203"/>
      <c r="AR871" s="203"/>
      <c r="AS871" s="203"/>
    </row>
    <row r="872" spans="1:45" ht="15.75" customHeight="1" x14ac:dyDescent="0.25">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c r="AC872" s="203"/>
      <c r="AD872" s="203"/>
      <c r="AE872" s="203"/>
      <c r="AF872" s="203"/>
      <c r="AG872" s="203"/>
      <c r="AH872" s="203"/>
      <c r="AI872" s="203"/>
      <c r="AJ872" s="203"/>
      <c r="AK872" s="203"/>
      <c r="AL872" s="203"/>
      <c r="AM872" s="203"/>
      <c r="AN872" s="203"/>
      <c r="AO872" s="203"/>
      <c r="AP872" s="203"/>
      <c r="AQ872" s="203"/>
      <c r="AR872" s="203"/>
      <c r="AS872" s="203"/>
    </row>
    <row r="873" spans="1:45" ht="15.75" customHeight="1" x14ac:dyDescent="0.25">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3"/>
      <c r="AG873" s="203"/>
      <c r="AH873" s="203"/>
      <c r="AI873" s="203"/>
      <c r="AJ873" s="203"/>
      <c r="AK873" s="203"/>
      <c r="AL873" s="203"/>
      <c r="AM873" s="203"/>
      <c r="AN873" s="203"/>
      <c r="AO873" s="203"/>
      <c r="AP873" s="203"/>
      <c r="AQ873" s="203"/>
      <c r="AR873" s="203"/>
      <c r="AS873" s="203"/>
    </row>
    <row r="874" spans="1:45" ht="15.75" customHeight="1" x14ac:dyDescent="0.25">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c r="AK874" s="203"/>
      <c r="AL874" s="203"/>
      <c r="AM874" s="203"/>
      <c r="AN874" s="203"/>
      <c r="AO874" s="203"/>
      <c r="AP874" s="203"/>
      <c r="AQ874" s="203"/>
      <c r="AR874" s="203"/>
      <c r="AS874" s="203"/>
    </row>
    <row r="875" spans="1:45" ht="15.75" customHeight="1" x14ac:dyDescent="0.25">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c r="AC875" s="203"/>
      <c r="AD875" s="203"/>
      <c r="AE875" s="203"/>
      <c r="AF875" s="203"/>
      <c r="AG875" s="203"/>
      <c r="AH875" s="203"/>
      <c r="AI875" s="203"/>
      <c r="AJ875" s="203"/>
      <c r="AK875" s="203"/>
      <c r="AL875" s="203"/>
      <c r="AM875" s="203"/>
      <c r="AN875" s="203"/>
      <c r="AO875" s="203"/>
      <c r="AP875" s="203"/>
      <c r="AQ875" s="203"/>
      <c r="AR875" s="203"/>
      <c r="AS875" s="203"/>
    </row>
    <row r="876" spans="1:45" ht="15.75" customHeight="1" x14ac:dyDescent="0.25">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c r="AC876" s="203"/>
      <c r="AD876" s="203"/>
      <c r="AE876" s="203"/>
      <c r="AF876" s="203"/>
      <c r="AG876" s="203"/>
      <c r="AH876" s="203"/>
      <c r="AI876" s="203"/>
      <c r="AJ876" s="203"/>
      <c r="AK876" s="203"/>
      <c r="AL876" s="203"/>
      <c r="AM876" s="203"/>
      <c r="AN876" s="203"/>
      <c r="AO876" s="203"/>
      <c r="AP876" s="203"/>
      <c r="AQ876" s="203"/>
      <c r="AR876" s="203"/>
      <c r="AS876" s="203"/>
    </row>
    <row r="877" spans="1:45" ht="15.75" customHeight="1" x14ac:dyDescent="0.25">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c r="AK877" s="203"/>
      <c r="AL877" s="203"/>
      <c r="AM877" s="203"/>
      <c r="AN877" s="203"/>
      <c r="AO877" s="203"/>
      <c r="AP877" s="203"/>
      <c r="AQ877" s="203"/>
      <c r="AR877" s="203"/>
      <c r="AS877" s="203"/>
    </row>
    <row r="878" spans="1:45" ht="15.75" customHeight="1" x14ac:dyDescent="0.25">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c r="AC878" s="203"/>
      <c r="AD878" s="203"/>
      <c r="AE878" s="203"/>
      <c r="AF878" s="203"/>
      <c r="AG878" s="203"/>
      <c r="AH878" s="203"/>
      <c r="AI878" s="203"/>
      <c r="AJ878" s="203"/>
      <c r="AK878" s="203"/>
      <c r="AL878" s="203"/>
      <c r="AM878" s="203"/>
      <c r="AN878" s="203"/>
      <c r="AO878" s="203"/>
      <c r="AP878" s="203"/>
      <c r="AQ878" s="203"/>
      <c r="AR878" s="203"/>
      <c r="AS878" s="203"/>
    </row>
    <row r="879" spans="1:45" ht="15.75" customHeight="1" x14ac:dyDescent="0.25">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c r="AC879" s="203"/>
      <c r="AD879" s="203"/>
      <c r="AE879" s="203"/>
      <c r="AF879" s="203"/>
      <c r="AG879" s="203"/>
      <c r="AH879" s="203"/>
      <c r="AI879" s="203"/>
      <c r="AJ879" s="203"/>
      <c r="AK879" s="203"/>
      <c r="AL879" s="203"/>
      <c r="AM879" s="203"/>
      <c r="AN879" s="203"/>
      <c r="AO879" s="203"/>
      <c r="AP879" s="203"/>
      <c r="AQ879" s="203"/>
      <c r="AR879" s="203"/>
      <c r="AS879" s="203"/>
    </row>
    <row r="880" spans="1:45" ht="15.75" customHeight="1" x14ac:dyDescent="0.25">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c r="AC880" s="203"/>
      <c r="AD880" s="203"/>
      <c r="AE880" s="203"/>
      <c r="AF880" s="203"/>
      <c r="AG880" s="203"/>
      <c r="AH880" s="203"/>
      <c r="AI880" s="203"/>
      <c r="AJ880" s="203"/>
      <c r="AK880" s="203"/>
      <c r="AL880" s="203"/>
      <c r="AM880" s="203"/>
      <c r="AN880" s="203"/>
      <c r="AO880" s="203"/>
      <c r="AP880" s="203"/>
      <c r="AQ880" s="203"/>
      <c r="AR880" s="203"/>
      <c r="AS880" s="203"/>
    </row>
    <row r="881" spans="1:45" ht="15.75" customHeight="1" x14ac:dyDescent="0.25">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c r="AC881" s="203"/>
      <c r="AD881" s="203"/>
      <c r="AE881" s="203"/>
      <c r="AF881" s="203"/>
      <c r="AG881" s="203"/>
      <c r="AH881" s="203"/>
      <c r="AI881" s="203"/>
      <c r="AJ881" s="203"/>
      <c r="AK881" s="203"/>
      <c r="AL881" s="203"/>
      <c r="AM881" s="203"/>
      <c r="AN881" s="203"/>
      <c r="AO881" s="203"/>
      <c r="AP881" s="203"/>
      <c r="AQ881" s="203"/>
      <c r="AR881" s="203"/>
      <c r="AS881" s="203"/>
    </row>
    <row r="882" spans="1:45" ht="15.75" customHeight="1" x14ac:dyDescent="0.25">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c r="AC882" s="203"/>
      <c r="AD882" s="203"/>
      <c r="AE882" s="203"/>
      <c r="AF882" s="203"/>
      <c r="AG882" s="203"/>
      <c r="AH882" s="203"/>
      <c r="AI882" s="203"/>
      <c r="AJ882" s="203"/>
      <c r="AK882" s="203"/>
      <c r="AL882" s="203"/>
      <c r="AM882" s="203"/>
      <c r="AN882" s="203"/>
      <c r="AO882" s="203"/>
      <c r="AP882" s="203"/>
      <c r="AQ882" s="203"/>
      <c r="AR882" s="203"/>
      <c r="AS882" s="203"/>
    </row>
    <row r="883" spans="1:45" ht="15.75" customHeight="1" x14ac:dyDescent="0.25">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c r="AC883" s="203"/>
      <c r="AD883" s="203"/>
      <c r="AE883" s="203"/>
      <c r="AF883" s="203"/>
      <c r="AG883" s="203"/>
      <c r="AH883" s="203"/>
      <c r="AI883" s="203"/>
      <c r="AJ883" s="203"/>
      <c r="AK883" s="203"/>
      <c r="AL883" s="203"/>
      <c r="AM883" s="203"/>
      <c r="AN883" s="203"/>
      <c r="AO883" s="203"/>
      <c r="AP883" s="203"/>
      <c r="AQ883" s="203"/>
      <c r="AR883" s="203"/>
      <c r="AS883" s="203"/>
    </row>
    <row r="884" spans="1:45" ht="15.75" customHeight="1" x14ac:dyDescent="0.25">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c r="AI884" s="203"/>
      <c r="AJ884" s="203"/>
      <c r="AK884" s="203"/>
      <c r="AL884" s="203"/>
      <c r="AM884" s="203"/>
      <c r="AN884" s="203"/>
      <c r="AO884" s="203"/>
      <c r="AP884" s="203"/>
      <c r="AQ884" s="203"/>
      <c r="AR884" s="203"/>
      <c r="AS884" s="203"/>
    </row>
    <row r="885" spans="1:45" ht="15.75" customHeight="1" x14ac:dyDescent="0.25">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c r="AK885" s="203"/>
      <c r="AL885" s="203"/>
      <c r="AM885" s="203"/>
      <c r="AN885" s="203"/>
      <c r="AO885" s="203"/>
      <c r="AP885" s="203"/>
      <c r="AQ885" s="203"/>
      <c r="AR885" s="203"/>
      <c r="AS885" s="203"/>
    </row>
    <row r="886" spans="1:45" ht="15.75" customHeight="1" x14ac:dyDescent="0.25">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c r="AC886" s="203"/>
      <c r="AD886" s="203"/>
      <c r="AE886" s="203"/>
      <c r="AF886" s="203"/>
      <c r="AG886" s="203"/>
      <c r="AH886" s="203"/>
      <c r="AI886" s="203"/>
      <c r="AJ886" s="203"/>
      <c r="AK886" s="203"/>
      <c r="AL886" s="203"/>
      <c r="AM886" s="203"/>
      <c r="AN886" s="203"/>
      <c r="AO886" s="203"/>
      <c r="AP886" s="203"/>
      <c r="AQ886" s="203"/>
      <c r="AR886" s="203"/>
      <c r="AS886" s="203"/>
    </row>
    <row r="887" spans="1:45" ht="15.75" customHeight="1" x14ac:dyDescent="0.25">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c r="AC887" s="203"/>
      <c r="AD887" s="203"/>
      <c r="AE887" s="203"/>
      <c r="AF887" s="203"/>
      <c r="AG887" s="203"/>
      <c r="AH887" s="203"/>
      <c r="AI887" s="203"/>
      <c r="AJ887" s="203"/>
      <c r="AK887" s="203"/>
      <c r="AL887" s="203"/>
      <c r="AM887" s="203"/>
      <c r="AN887" s="203"/>
      <c r="AO887" s="203"/>
      <c r="AP887" s="203"/>
      <c r="AQ887" s="203"/>
      <c r="AR887" s="203"/>
      <c r="AS887" s="203"/>
    </row>
    <row r="888" spans="1:45" ht="15.75" customHeight="1" x14ac:dyDescent="0.25">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203"/>
      <c r="AM888" s="203"/>
      <c r="AN888" s="203"/>
      <c r="AO888" s="203"/>
      <c r="AP888" s="203"/>
      <c r="AQ888" s="203"/>
      <c r="AR888" s="203"/>
      <c r="AS888" s="203"/>
    </row>
    <row r="889" spans="1:45" ht="15.75" customHeight="1" x14ac:dyDescent="0.25">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L889" s="203"/>
      <c r="AM889" s="203"/>
      <c r="AN889" s="203"/>
      <c r="AO889" s="203"/>
      <c r="AP889" s="203"/>
      <c r="AQ889" s="203"/>
      <c r="AR889" s="203"/>
      <c r="AS889" s="203"/>
    </row>
    <row r="890" spans="1:45" ht="15.75" customHeight="1" x14ac:dyDescent="0.25">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c r="AC890" s="203"/>
      <c r="AD890" s="203"/>
      <c r="AE890" s="203"/>
      <c r="AF890" s="203"/>
      <c r="AG890" s="203"/>
      <c r="AH890" s="203"/>
      <c r="AI890" s="203"/>
      <c r="AJ890" s="203"/>
      <c r="AK890" s="203"/>
      <c r="AL890" s="203"/>
      <c r="AM890" s="203"/>
      <c r="AN890" s="203"/>
      <c r="AO890" s="203"/>
      <c r="AP890" s="203"/>
      <c r="AQ890" s="203"/>
      <c r="AR890" s="203"/>
      <c r="AS890" s="203"/>
    </row>
    <row r="891" spans="1:45" ht="15.75" customHeight="1" x14ac:dyDescent="0.25">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c r="AC891" s="203"/>
      <c r="AD891" s="203"/>
      <c r="AE891" s="203"/>
      <c r="AF891" s="203"/>
      <c r="AG891" s="203"/>
      <c r="AH891" s="203"/>
      <c r="AI891" s="203"/>
      <c r="AJ891" s="203"/>
      <c r="AK891" s="203"/>
      <c r="AL891" s="203"/>
      <c r="AM891" s="203"/>
      <c r="AN891" s="203"/>
      <c r="AO891" s="203"/>
      <c r="AP891" s="203"/>
      <c r="AQ891" s="203"/>
      <c r="AR891" s="203"/>
      <c r="AS891" s="203"/>
    </row>
    <row r="892" spans="1:45" ht="15.75" customHeight="1" x14ac:dyDescent="0.25">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c r="AC892" s="203"/>
      <c r="AD892" s="203"/>
      <c r="AE892" s="203"/>
      <c r="AF892" s="203"/>
      <c r="AG892" s="203"/>
      <c r="AH892" s="203"/>
      <c r="AI892" s="203"/>
      <c r="AJ892" s="203"/>
      <c r="AK892" s="203"/>
      <c r="AL892" s="203"/>
      <c r="AM892" s="203"/>
      <c r="AN892" s="203"/>
      <c r="AO892" s="203"/>
      <c r="AP892" s="203"/>
      <c r="AQ892" s="203"/>
      <c r="AR892" s="203"/>
      <c r="AS892" s="203"/>
    </row>
    <row r="893" spans="1:45" ht="15.75" customHeight="1" x14ac:dyDescent="0.25">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c r="AC893" s="203"/>
      <c r="AD893" s="203"/>
      <c r="AE893" s="203"/>
      <c r="AF893" s="203"/>
      <c r="AG893" s="203"/>
      <c r="AH893" s="203"/>
      <c r="AI893" s="203"/>
      <c r="AJ893" s="203"/>
      <c r="AK893" s="203"/>
      <c r="AL893" s="203"/>
      <c r="AM893" s="203"/>
      <c r="AN893" s="203"/>
      <c r="AO893" s="203"/>
      <c r="AP893" s="203"/>
      <c r="AQ893" s="203"/>
      <c r="AR893" s="203"/>
      <c r="AS893" s="203"/>
    </row>
    <row r="894" spans="1:45" ht="15.75" customHeight="1" x14ac:dyDescent="0.25">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c r="AC894" s="203"/>
      <c r="AD894" s="203"/>
      <c r="AE894" s="203"/>
      <c r="AF894" s="203"/>
      <c r="AG894" s="203"/>
      <c r="AH894" s="203"/>
      <c r="AI894" s="203"/>
      <c r="AJ894" s="203"/>
      <c r="AK894" s="203"/>
      <c r="AL894" s="203"/>
      <c r="AM894" s="203"/>
      <c r="AN894" s="203"/>
      <c r="AO894" s="203"/>
      <c r="AP894" s="203"/>
      <c r="AQ894" s="203"/>
      <c r="AR894" s="203"/>
      <c r="AS894" s="203"/>
    </row>
    <row r="895" spans="1:45" ht="15.75" customHeight="1" x14ac:dyDescent="0.25">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c r="AC895" s="203"/>
      <c r="AD895" s="203"/>
      <c r="AE895" s="203"/>
      <c r="AF895" s="203"/>
      <c r="AG895" s="203"/>
      <c r="AH895" s="203"/>
      <c r="AI895" s="203"/>
      <c r="AJ895" s="203"/>
      <c r="AK895" s="203"/>
      <c r="AL895" s="203"/>
      <c r="AM895" s="203"/>
      <c r="AN895" s="203"/>
      <c r="AO895" s="203"/>
      <c r="AP895" s="203"/>
      <c r="AQ895" s="203"/>
      <c r="AR895" s="203"/>
      <c r="AS895" s="203"/>
    </row>
    <row r="896" spans="1:45" ht="15.75" customHeight="1" x14ac:dyDescent="0.25">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c r="AC896" s="203"/>
      <c r="AD896" s="203"/>
      <c r="AE896" s="203"/>
      <c r="AF896" s="203"/>
      <c r="AG896" s="203"/>
      <c r="AH896" s="203"/>
      <c r="AI896" s="203"/>
      <c r="AJ896" s="203"/>
      <c r="AK896" s="203"/>
      <c r="AL896" s="203"/>
      <c r="AM896" s="203"/>
      <c r="AN896" s="203"/>
      <c r="AO896" s="203"/>
      <c r="AP896" s="203"/>
      <c r="AQ896" s="203"/>
      <c r="AR896" s="203"/>
      <c r="AS896" s="203"/>
    </row>
    <row r="897" spans="1:45" ht="15.75" customHeight="1" x14ac:dyDescent="0.25">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c r="AC897" s="203"/>
      <c r="AD897" s="203"/>
      <c r="AE897" s="203"/>
      <c r="AF897" s="203"/>
      <c r="AG897" s="203"/>
      <c r="AH897" s="203"/>
      <c r="AI897" s="203"/>
      <c r="AJ897" s="203"/>
      <c r="AK897" s="203"/>
      <c r="AL897" s="203"/>
      <c r="AM897" s="203"/>
      <c r="AN897" s="203"/>
      <c r="AO897" s="203"/>
      <c r="AP897" s="203"/>
      <c r="AQ897" s="203"/>
      <c r="AR897" s="203"/>
      <c r="AS897" s="203"/>
    </row>
    <row r="898" spans="1:45" ht="15.75" customHeight="1" x14ac:dyDescent="0.25">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c r="AC898" s="203"/>
      <c r="AD898" s="203"/>
      <c r="AE898" s="203"/>
      <c r="AF898" s="203"/>
      <c r="AG898" s="203"/>
      <c r="AH898" s="203"/>
      <c r="AI898" s="203"/>
      <c r="AJ898" s="203"/>
      <c r="AK898" s="203"/>
      <c r="AL898" s="203"/>
      <c r="AM898" s="203"/>
      <c r="AN898" s="203"/>
      <c r="AO898" s="203"/>
      <c r="AP898" s="203"/>
      <c r="AQ898" s="203"/>
      <c r="AR898" s="203"/>
      <c r="AS898" s="203"/>
    </row>
    <row r="899" spans="1:45" ht="15.75" customHeight="1" x14ac:dyDescent="0.25">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c r="AC899" s="203"/>
      <c r="AD899" s="203"/>
      <c r="AE899" s="203"/>
      <c r="AF899" s="203"/>
      <c r="AG899" s="203"/>
      <c r="AH899" s="203"/>
      <c r="AI899" s="203"/>
      <c r="AJ899" s="203"/>
      <c r="AK899" s="203"/>
      <c r="AL899" s="203"/>
      <c r="AM899" s="203"/>
      <c r="AN899" s="203"/>
      <c r="AO899" s="203"/>
      <c r="AP899" s="203"/>
      <c r="AQ899" s="203"/>
      <c r="AR899" s="203"/>
      <c r="AS899" s="203"/>
    </row>
    <row r="900" spans="1:45" ht="15.75" customHeight="1" x14ac:dyDescent="0.25">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c r="AC900" s="203"/>
      <c r="AD900" s="203"/>
      <c r="AE900" s="203"/>
      <c r="AF900" s="203"/>
      <c r="AG900" s="203"/>
      <c r="AH900" s="203"/>
      <c r="AI900" s="203"/>
      <c r="AJ900" s="203"/>
      <c r="AK900" s="203"/>
      <c r="AL900" s="203"/>
      <c r="AM900" s="203"/>
      <c r="AN900" s="203"/>
      <c r="AO900" s="203"/>
      <c r="AP900" s="203"/>
      <c r="AQ900" s="203"/>
      <c r="AR900" s="203"/>
      <c r="AS900" s="203"/>
    </row>
    <row r="901" spans="1:45" ht="15.75" customHeight="1" x14ac:dyDescent="0.25">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c r="AC901" s="203"/>
      <c r="AD901" s="203"/>
      <c r="AE901" s="203"/>
      <c r="AF901" s="203"/>
      <c r="AG901" s="203"/>
      <c r="AH901" s="203"/>
      <c r="AI901" s="203"/>
      <c r="AJ901" s="203"/>
      <c r="AK901" s="203"/>
      <c r="AL901" s="203"/>
      <c r="AM901" s="203"/>
      <c r="AN901" s="203"/>
      <c r="AO901" s="203"/>
      <c r="AP901" s="203"/>
      <c r="AQ901" s="203"/>
      <c r="AR901" s="203"/>
      <c r="AS901" s="203"/>
    </row>
    <row r="902" spans="1:45" ht="15.75" customHeight="1" x14ac:dyDescent="0.25">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c r="AC902" s="203"/>
      <c r="AD902" s="203"/>
      <c r="AE902" s="203"/>
      <c r="AF902" s="203"/>
      <c r="AG902" s="203"/>
      <c r="AH902" s="203"/>
      <c r="AI902" s="203"/>
      <c r="AJ902" s="203"/>
      <c r="AK902" s="203"/>
      <c r="AL902" s="203"/>
      <c r="AM902" s="203"/>
      <c r="AN902" s="203"/>
      <c r="AO902" s="203"/>
      <c r="AP902" s="203"/>
      <c r="AQ902" s="203"/>
      <c r="AR902" s="203"/>
      <c r="AS902" s="203"/>
    </row>
    <row r="903" spans="1:45" ht="15.75" customHeight="1" x14ac:dyDescent="0.25">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c r="AC903" s="203"/>
      <c r="AD903" s="203"/>
      <c r="AE903" s="203"/>
      <c r="AF903" s="203"/>
      <c r="AG903" s="203"/>
      <c r="AH903" s="203"/>
      <c r="AI903" s="203"/>
      <c r="AJ903" s="203"/>
      <c r="AK903" s="203"/>
      <c r="AL903" s="203"/>
      <c r="AM903" s="203"/>
      <c r="AN903" s="203"/>
      <c r="AO903" s="203"/>
      <c r="AP903" s="203"/>
      <c r="AQ903" s="203"/>
      <c r="AR903" s="203"/>
      <c r="AS903" s="203"/>
    </row>
    <row r="904" spans="1:45" ht="15.75" customHeight="1" x14ac:dyDescent="0.25">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c r="AC904" s="203"/>
      <c r="AD904" s="203"/>
      <c r="AE904" s="203"/>
      <c r="AF904" s="203"/>
      <c r="AG904" s="203"/>
      <c r="AH904" s="203"/>
      <c r="AI904" s="203"/>
      <c r="AJ904" s="203"/>
      <c r="AK904" s="203"/>
      <c r="AL904" s="203"/>
      <c r="AM904" s="203"/>
      <c r="AN904" s="203"/>
      <c r="AO904" s="203"/>
      <c r="AP904" s="203"/>
      <c r="AQ904" s="203"/>
      <c r="AR904" s="203"/>
      <c r="AS904" s="203"/>
    </row>
    <row r="905" spans="1:45" ht="15.75" customHeight="1" x14ac:dyDescent="0.25">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c r="AC905" s="203"/>
      <c r="AD905" s="203"/>
      <c r="AE905" s="203"/>
      <c r="AF905" s="203"/>
      <c r="AG905" s="203"/>
      <c r="AH905" s="203"/>
      <c r="AI905" s="203"/>
      <c r="AJ905" s="203"/>
      <c r="AK905" s="203"/>
      <c r="AL905" s="203"/>
      <c r="AM905" s="203"/>
      <c r="AN905" s="203"/>
      <c r="AO905" s="203"/>
      <c r="AP905" s="203"/>
      <c r="AQ905" s="203"/>
      <c r="AR905" s="203"/>
      <c r="AS905" s="203"/>
    </row>
    <row r="906" spans="1:45" ht="15.75" customHeight="1" x14ac:dyDescent="0.25">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c r="AC906" s="203"/>
      <c r="AD906" s="203"/>
      <c r="AE906" s="203"/>
      <c r="AF906" s="203"/>
      <c r="AG906" s="203"/>
      <c r="AH906" s="203"/>
      <c r="AI906" s="203"/>
      <c r="AJ906" s="203"/>
      <c r="AK906" s="203"/>
      <c r="AL906" s="203"/>
      <c r="AM906" s="203"/>
      <c r="AN906" s="203"/>
      <c r="AO906" s="203"/>
      <c r="AP906" s="203"/>
      <c r="AQ906" s="203"/>
      <c r="AR906" s="203"/>
      <c r="AS906" s="203"/>
    </row>
    <row r="907" spans="1:45" ht="15.75" customHeight="1" x14ac:dyDescent="0.25">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c r="AC907" s="203"/>
      <c r="AD907" s="203"/>
      <c r="AE907" s="203"/>
      <c r="AF907" s="203"/>
      <c r="AG907" s="203"/>
      <c r="AH907" s="203"/>
      <c r="AI907" s="203"/>
      <c r="AJ907" s="203"/>
      <c r="AK907" s="203"/>
      <c r="AL907" s="203"/>
      <c r="AM907" s="203"/>
      <c r="AN907" s="203"/>
      <c r="AO907" s="203"/>
      <c r="AP907" s="203"/>
      <c r="AQ907" s="203"/>
      <c r="AR907" s="203"/>
      <c r="AS907" s="203"/>
    </row>
    <row r="908" spans="1:45" ht="15.75" customHeight="1" x14ac:dyDescent="0.25">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c r="AC908" s="203"/>
      <c r="AD908" s="203"/>
      <c r="AE908" s="203"/>
      <c r="AF908" s="203"/>
      <c r="AG908" s="203"/>
      <c r="AH908" s="203"/>
      <c r="AI908" s="203"/>
      <c r="AJ908" s="203"/>
      <c r="AK908" s="203"/>
      <c r="AL908" s="203"/>
      <c r="AM908" s="203"/>
      <c r="AN908" s="203"/>
      <c r="AO908" s="203"/>
      <c r="AP908" s="203"/>
      <c r="AQ908" s="203"/>
      <c r="AR908" s="203"/>
      <c r="AS908" s="203"/>
    </row>
    <row r="909" spans="1:45" ht="15.75" customHeight="1" x14ac:dyDescent="0.25">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c r="AC909" s="203"/>
      <c r="AD909" s="203"/>
      <c r="AE909" s="203"/>
      <c r="AF909" s="203"/>
      <c r="AG909" s="203"/>
      <c r="AH909" s="203"/>
      <c r="AI909" s="203"/>
      <c r="AJ909" s="203"/>
      <c r="AK909" s="203"/>
      <c r="AL909" s="203"/>
      <c r="AM909" s="203"/>
      <c r="AN909" s="203"/>
      <c r="AO909" s="203"/>
      <c r="AP909" s="203"/>
      <c r="AQ909" s="203"/>
      <c r="AR909" s="203"/>
      <c r="AS909" s="203"/>
    </row>
    <row r="910" spans="1:45" ht="15.75" customHeight="1" x14ac:dyDescent="0.25">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c r="AC910" s="203"/>
      <c r="AD910" s="203"/>
      <c r="AE910" s="203"/>
      <c r="AF910" s="203"/>
      <c r="AG910" s="203"/>
      <c r="AH910" s="203"/>
      <c r="AI910" s="203"/>
      <c r="AJ910" s="203"/>
      <c r="AK910" s="203"/>
      <c r="AL910" s="203"/>
      <c r="AM910" s="203"/>
      <c r="AN910" s="203"/>
      <c r="AO910" s="203"/>
      <c r="AP910" s="203"/>
      <c r="AQ910" s="203"/>
      <c r="AR910" s="203"/>
      <c r="AS910" s="203"/>
    </row>
    <row r="911" spans="1:45" ht="15.75" customHeight="1" x14ac:dyDescent="0.25">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c r="AC911" s="203"/>
      <c r="AD911" s="203"/>
      <c r="AE911" s="203"/>
      <c r="AF911" s="203"/>
      <c r="AG911" s="203"/>
      <c r="AH911" s="203"/>
      <c r="AI911" s="203"/>
      <c r="AJ911" s="203"/>
      <c r="AK911" s="203"/>
      <c r="AL911" s="203"/>
      <c r="AM911" s="203"/>
      <c r="AN911" s="203"/>
      <c r="AO911" s="203"/>
      <c r="AP911" s="203"/>
      <c r="AQ911" s="203"/>
      <c r="AR911" s="203"/>
      <c r="AS911" s="203"/>
    </row>
    <row r="912" spans="1:45" ht="15.75" customHeight="1" x14ac:dyDescent="0.25">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c r="AC912" s="203"/>
      <c r="AD912" s="203"/>
      <c r="AE912" s="203"/>
      <c r="AF912" s="203"/>
      <c r="AG912" s="203"/>
      <c r="AH912" s="203"/>
      <c r="AI912" s="203"/>
      <c r="AJ912" s="203"/>
      <c r="AK912" s="203"/>
      <c r="AL912" s="203"/>
      <c r="AM912" s="203"/>
      <c r="AN912" s="203"/>
      <c r="AO912" s="203"/>
      <c r="AP912" s="203"/>
      <c r="AQ912" s="203"/>
      <c r="AR912" s="203"/>
      <c r="AS912" s="203"/>
    </row>
    <row r="913" spans="1:45" ht="15.75" customHeight="1" x14ac:dyDescent="0.25">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03"/>
      <c r="AF913" s="203"/>
      <c r="AG913" s="203"/>
      <c r="AH913" s="203"/>
      <c r="AI913" s="203"/>
      <c r="AJ913" s="203"/>
      <c r="AK913" s="203"/>
      <c r="AL913" s="203"/>
      <c r="AM913" s="203"/>
      <c r="AN913" s="203"/>
      <c r="AO913" s="203"/>
      <c r="AP913" s="203"/>
      <c r="AQ913" s="203"/>
      <c r="AR913" s="203"/>
      <c r="AS913" s="203"/>
    </row>
    <row r="914" spans="1:45" ht="15.75" customHeight="1" x14ac:dyDescent="0.25">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c r="AC914" s="203"/>
      <c r="AD914" s="203"/>
      <c r="AE914" s="203"/>
      <c r="AF914" s="203"/>
      <c r="AG914" s="203"/>
      <c r="AH914" s="203"/>
      <c r="AI914" s="203"/>
      <c r="AJ914" s="203"/>
      <c r="AK914" s="203"/>
      <c r="AL914" s="203"/>
      <c r="AM914" s="203"/>
      <c r="AN914" s="203"/>
      <c r="AO914" s="203"/>
      <c r="AP914" s="203"/>
      <c r="AQ914" s="203"/>
      <c r="AR914" s="203"/>
      <c r="AS914" s="203"/>
    </row>
    <row r="915" spans="1:45" ht="15.75" customHeight="1" x14ac:dyDescent="0.25">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c r="AC915" s="203"/>
      <c r="AD915" s="203"/>
      <c r="AE915" s="203"/>
      <c r="AF915" s="203"/>
      <c r="AG915" s="203"/>
      <c r="AH915" s="203"/>
      <c r="AI915" s="203"/>
      <c r="AJ915" s="203"/>
      <c r="AK915" s="203"/>
      <c r="AL915" s="203"/>
      <c r="AM915" s="203"/>
      <c r="AN915" s="203"/>
      <c r="AO915" s="203"/>
      <c r="AP915" s="203"/>
      <c r="AQ915" s="203"/>
      <c r="AR915" s="203"/>
      <c r="AS915" s="203"/>
    </row>
    <row r="916" spans="1:45" ht="15.75" customHeight="1" x14ac:dyDescent="0.25">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c r="AI916" s="203"/>
      <c r="AJ916" s="203"/>
      <c r="AK916" s="203"/>
      <c r="AL916" s="203"/>
      <c r="AM916" s="203"/>
      <c r="AN916" s="203"/>
      <c r="AO916" s="203"/>
      <c r="AP916" s="203"/>
      <c r="AQ916" s="203"/>
      <c r="AR916" s="203"/>
      <c r="AS916" s="203"/>
    </row>
    <row r="917" spans="1:45" ht="15.75" customHeight="1" x14ac:dyDescent="0.25">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c r="AC917" s="203"/>
      <c r="AD917" s="203"/>
      <c r="AE917" s="203"/>
      <c r="AF917" s="203"/>
      <c r="AG917" s="203"/>
      <c r="AH917" s="203"/>
      <c r="AI917" s="203"/>
      <c r="AJ917" s="203"/>
      <c r="AK917" s="203"/>
      <c r="AL917" s="203"/>
      <c r="AM917" s="203"/>
      <c r="AN917" s="203"/>
      <c r="AO917" s="203"/>
      <c r="AP917" s="203"/>
      <c r="AQ917" s="203"/>
      <c r="AR917" s="203"/>
      <c r="AS917" s="203"/>
    </row>
    <row r="918" spans="1:45" ht="15.75" customHeight="1" x14ac:dyDescent="0.25">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c r="AI918" s="203"/>
      <c r="AJ918" s="203"/>
      <c r="AK918" s="203"/>
      <c r="AL918" s="203"/>
      <c r="AM918" s="203"/>
      <c r="AN918" s="203"/>
      <c r="AO918" s="203"/>
      <c r="AP918" s="203"/>
      <c r="AQ918" s="203"/>
      <c r="AR918" s="203"/>
      <c r="AS918" s="203"/>
    </row>
    <row r="919" spans="1:45" ht="15.75" customHeight="1" x14ac:dyDescent="0.25">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c r="AC919" s="203"/>
      <c r="AD919" s="203"/>
      <c r="AE919" s="203"/>
      <c r="AF919" s="203"/>
      <c r="AG919" s="203"/>
      <c r="AH919" s="203"/>
      <c r="AI919" s="203"/>
      <c r="AJ919" s="203"/>
      <c r="AK919" s="203"/>
      <c r="AL919" s="203"/>
      <c r="AM919" s="203"/>
      <c r="AN919" s="203"/>
      <c r="AO919" s="203"/>
      <c r="AP919" s="203"/>
      <c r="AQ919" s="203"/>
      <c r="AR919" s="203"/>
      <c r="AS919" s="203"/>
    </row>
    <row r="920" spans="1:45" ht="15.75" customHeight="1" x14ac:dyDescent="0.25">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c r="AC920" s="203"/>
      <c r="AD920" s="203"/>
      <c r="AE920" s="203"/>
      <c r="AF920" s="203"/>
      <c r="AG920" s="203"/>
      <c r="AH920" s="203"/>
      <c r="AI920" s="203"/>
      <c r="AJ920" s="203"/>
      <c r="AK920" s="203"/>
      <c r="AL920" s="203"/>
      <c r="AM920" s="203"/>
      <c r="AN920" s="203"/>
      <c r="AO920" s="203"/>
      <c r="AP920" s="203"/>
      <c r="AQ920" s="203"/>
      <c r="AR920" s="203"/>
      <c r="AS920" s="203"/>
    </row>
    <row r="921" spans="1:45" ht="15.75" customHeight="1" x14ac:dyDescent="0.25">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c r="AC921" s="203"/>
      <c r="AD921" s="203"/>
      <c r="AE921" s="203"/>
      <c r="AF921" s="203"/>
      <c r="AG921" s="203"/>
      <c r="AH921" s="203"/>
      <c r="AI921" s="203"/>
      <c r="AJ921" s="203"/>
      <c r="AK921" s="203"/>
      <c r="AL921" s="203"/>
      <c r="AM921" s="203"/>
      <c r="AN921" s="203"/>
      <c r="AO921" s="203"/>
      <c r="AP921" s="203"/>
      <c r="AQ921" s="203"/>
      <c r="AR921" s="203"/>
      <c r="AS921" s="203"/>
    </row>
    <row r="922" spans="1:45" ht="15.75" customHeight="1" x14ac:dyDescent="0.25">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03"/>
      <c r="AK922" s="203"/>
      <c r="AL922" s="203"/>
      <c r="AM922" s="203"/>
      <c r="AN922" s="203"/>
      <c r="AO922" s="203"/>
      <c r="AP922" s="203"/>
      <c r="AQ922" s="203"/>
      <c r="AR922" s="203"/>
      <c r="AS922" s="203"/>
    </row>
    <row r="923" spans="1:45" ht="15.75" customHeight="1" x14ac:dyDescent="0.25">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c r="AK923" s="203"/>
      <c r="AL923" s="203"/>
      <c r="AM923" s="203"/>
      <c r="AN923" s="203"/>
      <c r="AO923" s="203"/>
      <c r="AP923" s="203"/>
      <c r="AQ923" s="203"/>
      <c r="AR923" s="203"/>
      <c r="AS923" s="203"/>
    </row>
    <row r="924" spans="1:45" ht="15.75" customHeight="1" x14ac:dyDescent="0.25">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c r="AC924" s="203"/>
      <c r="AD924" s="203"/>
      <c r="AE924" s="203"/>
      <c r="AF924" s="203"/>
      <c r="AG924" s="203"/>
      <c r="AH924" s="203"/>
      <c r="AI924" s="203"/>
      <c r="AJ924" s="203"/>
      <c r="AK924" s="203"/>
      <c r="AL924" s="203"/>
      <c r="AM924" s="203"/>
      <c r="AN924" s="203"/>
      <c r="AO924" s="203"/>
      <c r="AP924" s="203"/>
      <c r="AQ924" s="203"/>
      <c r="AR924" s="203"/>
      <c r="AS924" s="203"/>
    </row>
    <row r="925" spans="1:45" ht="15.75" customHeight="1" x14ac:dyDescent="0.25">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03"/>
      <c r="AK925" s="203"/>
      <c r="AL925" s="203"/>
      <c r="AM925" s="203"/>
      <c r="AN925" s="203"/>
      <c r="AO925" s="203"/>
      <c r="AP925" s="203"/>
      <c r="AQ925" s="203"/>
      <c r="AR925" s="203"/>
      <c r="AS925" s="203"/>
    </row>
    <row r="926" spans="1:45" ht="15.75" customHeight="1" x14ac:dyDescent="0.25">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c r="AC926" s="203"/>
      <c r="AD926" s="203"/>
      <c r="AE926" s="203"/>
      <c r="AF926" s="203"/>
      <c r="AG926" s="203"/>
      <c r="AH926" s="203"/>
      <c r="AI926" s="203"/>
      <c r="AJ926" s="203"/>
      <c r="AK926" s="203"/>
      <c r="AL926" s="203"/>
      <c r="AM926" s="203"/>
      <c r="AN926" s="203"/>
      <c r="AO926" s="203"/>
      <c r="AP926" s="203"/>
      <c r="AQ926" s="203"/>
      <c r="AR926" s="203"/>
      <c r="AS926" s="203"/>
    </row>
    <row r="927" spans="1:45" ht="15.75" customHeight="1" x14ac:dyDescent="0.25">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c r="AC927" s="203"/>
      <c r="AD927" s="203"/>
      <c r="AE927" s="203"/>
      <c r="AF927" s="203"/>
      <c r="AG927" s="203"/>
      <c r="AH927" s="203"/>
      <c r="AI927" s="203"/>
      <c r="AJ927" s="203"/>
      <c r="AK927" s="203"/>
      <c r="AL927" s="203"/>
      <c r="AM927" s="203"/>
      <c r="AN927" s="203"/>
      <c r="AO927" s="203"/>
      <c r="AP927" s="203"/>
      <c r="AQ927" s="203"/>
      <c r="AR927" s="203"/>
      <c r="AS927" s="203"/>
    </row>
    <row r="928" spans="1:45" ht="15.75" customHeight="1" x14ac:dyDescent="0.25">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c r="AC928" s="203"/>
      <c r="AD928" s="203"/>
      <c r="AE928" s="203"/>
      <c r="AF928" s="203"/>
      <c r="AG928" s="203"/>
      <c r="AH928" s="203"/>
      <c r="AI928" s="203"/>
      <c r="AJ928" s="203"/>
      <c r="AK928" s="203"/>
      <c r="AL928" s="203"/>
      <c r="AM928" s="203"/>
      <c r="AN928" s="203"/>
      <c r="AO928" s="203"/>
      <c r="AP928" s="203"/>
      <c r="AQ928" s="203"/>
      <c r="AR928" s="203"/>
      <c r="AS928" s="203"/>
    </row>
    <row r="929" spans="1:45" ht="15.75" customHeight="1" x14ac:dyDescent="0.25">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c r="AC929" s="203"/>
      <c r="AD929" s="203"/>
      <c r="AE929" s="203"/>
      <c r="AF929" s="203"/>
      <c r="AG929" s="203"/>
      <c r="AH929" s="203"/>
      <c r="AI929" s="203"/>
      <c r="AJ929" s="203"/>
      <c r="AK929" s="203"/>
      <c r="AL929" s="203"/>
      <c r="AM929" s="203"/>
      <c r="AN929" s="203"/>
      <c r="AO929" s="203"/>
      <c r="AP929" s="203"/>
      <c r="AQ929" s="203"/>
      <c r="AR929" s="203"/>
      <c r="AS929" s="203"/>
    </row>
    <row r="930" spans="1:45" ht="15.75" customHeight="1" x14ac:dyDescent="0.25">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c r="AC930" s="203"/>
      <c r="AD930" s="203"/>
      <c r="AE930" s="203"/>
      <c r="AF930" s="203"/>
      <c r="AG930" s="203"/>
      <c r="AH930" s="203"/>
      <c r="AI930" s="203"/>
      <c r="AJ930" s="203"/>
      <c r="AK930" s="203"/>
      <c r="AL930" s="203"/>
      <c r="AM930" s="203"/>
      <c r="AN930" s="203"/>
      <c r="AO930" s="203"/>
      <c r="AP930" s="203"/>
      <c r="AQ930" s="203"/>
      <c r="AR930" s="203"/>
      <c r="AS930" s="203"/>
    </row>
    <row r="931" spans="1:45" ht="15.75" customHeight="1" x14ac:dyDescent="0.25">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c r="AN931" s="203"/>
      <c r="AO931" s="203"/>
      <c r="AP931" s="203"/>
      <c r="AQ931" s="203"/>
      <c r="AR931" s="203"/>
      <c r="AS931" s="203"/>
    </row>
    <row r="932" spans="1:45" ht="15.75" customHeight="1" x14ac:dyDescent="0.25">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c r="AC932" s="203"/>
      <c r="AD932" s="203"/>
      <c r="AE932" s="203"/>
      <c r="AF932" s="203"/>
      <c r="AG932" s="203"/>
      <c r="AH932" s="203"/>
      <c r="AI932" s="203"/>
      <c r="AJ932" s="203"/>
      <c r="AK932" s="203"/>
      <c r="AL932" s="203"/>
      <c r="AM932" s="203"/>
      <c r="AN932" s="203"/>
      <c r="AO932" s="203"/>
      <c r="AP932" s="203"/>
      <c r="AQ932" s="203"/>
      <c r="AR932" s="203"/>
      <c r="AS932" s="203"/>
    </row>
    <row r="933" spans="1:45" ht="15.75" customHeight="1" x14ac:dyDescent="0.25">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c r="AC933" s="203"/>
      <c r="AD933" s="203"/>
      <c r="AE933" s="203"/>
      <c r="AF933" s="203"/>
      <c r="AG933" s="203"/>
      <c r="AH933" s="203"/>
      <c r="AI933" s="203"/>
      <c r="AJ933" s="203"/>
      <c r="AK933" s="203"/>
      <c r="AL933" s="203"/>
      <c r="AM933" s="203"/>
      <c r="AN933" s="203"/>
      <c r="AO933" s="203"/>
      <c r="AP933" s="203"/>
      <c r="AQ933" s="203"/>
      <c r="AR933" s="203"/>
      <c r="AS933" s="203"/>
    </row>
    <row r="934" spans="1:45" ht="15.75" customHeight="1" x14ac:dyDescent="0.25">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c r="AC934" s="203"/>
      <c r="AD934" s="203"/>
      <c r="AE934" s="203"/>
      <c r="AF934" s="203"/>
      <c r="AG934" s="203"/>
      <c r="AH934" s="203"/>
      <c r="AI934" s="203"/>
      <c r="AJ934" s="203"/>
      <c r="AK934" s="203"/>
      <c r="AL934" s="203"/>
      <c r="AM934" s="203"/>
      <c r="AN934" s="203"/>
      <c r="AO934" s="203"/>
      <c r="AP934" s="203"/>
      <c r="AQ934" s="203"/>
      <c r="AR934" s="203"/>
      <c r="AS934" s="203"/>
    </row>
    <row r="935" spans="1:45" ht="15.75" customHeight="1" x14ac:dyDescent="0.25">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c r="AC935" s="203"/>
      <c r="AD935" s="203"/>
      <c r="AE935" s="203"/>
      <c r="AF935" s="203"/>
      <c r="AG935" s="203"/>
      <c r="AH935" s="203"/>
      <c r="AI935" s="203"/>
      <c r="AJ935" s="203"/>
      <c r="AK935" s="203"/>
      <c r="AL935" s="203"/>
      <c r="AM935" s="203"/>
      <c r="AN935" s="203"/>
      <c r="AO935" s="203"/>
      <c r="AP935" s="203"/>
      <c r="AQ935" s="203"/>
      <c r="AR935" s="203"/>
      <c r="AS935" s="203"/>
    </row>
    <row r="936" spans="1:45" ht="15.75" customHeight="1" x14ac:dyDescent="0.25">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c r="AC936" s="203"/>
      <c r="AD936" s="203"/>
      <c r="AE936" s="203"/>
      <c r="AF936" s="203"/>
      <c r="AG936" s="203"/>
      <c r="AH936" s="203"/>
      <c r="AI936" s="203"/>
      <c r="AJ936" s="203"/>
      <c r="AK936" s="203"/>
      <c r="AL936" s="203"/>
      <c r="AM936" s="203"/>
      <c r="AN936" s="203"/>
      <c r="AO936" s="203"/>
      <c r="AP936" s="203"/>
      <c r="AQ936" s="203"/>
      <c r="AR936" s="203"/>
      <c r="AS936" s="203"/>
    </row>
    <row r="937" spans="1:45" ht="15.75" customHeight="1" x14ac:dyDescent="0.25">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c r="AC937" s="203"/>
      <c r="AD937" s="203"/>
      <c r="AE937" s="203"/>
      <c r="AF937" s="203"/>
      <c r="AG937" s="203"/>
      <c r="AH937" s="203"/>
      <c r="AI937" s="203"/>
      <c r="AJ937" s="203"/>
      <c r="AK937" s="203"/>
      <c r="AL937" s="203"/>
      <c r="AM937" s="203"/>
      <c r="AN937" s="203"/>
      <c r="AO937" s="203"/>
      <c r="AP937" s="203"/>
      <c r="AQ937" s="203"/>
      <c r="AR937" s="203"/>
      <c r="AS937" s="203"/>
    </row>
    <row r="938" spans="1:45" ht="15.75" customHeight="1" x14ac:dyDescent="0.25">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c r="AC938" s="203"/>
      <c r="AD938" s="203"/>
      <c r="AE938" s="203"/>
      <c r="AF938" s="203"/>
      <c r="AG938" s="203"/>
      <c r="AH938" s="203"/>
      <c r="AI938" s="203"/>
      <c r="AJ938" s="203"/>
      <c r="AK938" s="203"/>
      <c r="AL938" s="203"/>
      <c r="AM938" s="203"/>
      <c r="AN938" s="203"/>
      <c r="AO938" s="203"/>
      <c r="AP938" s="203"/>
      <c r="AQ938" s="203"/>
      <c r="AR938" s="203"/>
      <c r="AS938" s="203"/>
    </row>
    <row r="939" spans="1:45" ht="15.75" customHeight="1" x14ac:dyDescent="0.25">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c r="AC939" s="203"/>
      <c r="AD939" s="203"/>
      <c r="AE939" s="203"/>
      <c r="AF939" s="203"/>
      <c r="AG939" s="203"/>
      <c r="AH939" s="203"/>
      <c r="AI939" s="203"/>
      <c r="AJ939" s="203"/>
      <c r="AK939" s="203"/>
      <c r="AL939" s="203"/>
      <c r="AM939" s="203"/>
      <c r="AN939" s="203"/>
      <c r="AO939" s="203"/>
      <c r="AP939" s="203"/>
      <c r="AQ939" s="203"/>
      <c r="AR939" s="203"/>
      <c r="AS939" s="203"/>
    </row>
    <row r="940" spans="1:45" ht="15.75" customHeight="1" x14ac:dyDescent="0.25">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c r="AC940" s="203"/>
      <c r="AD940" s="203"/>
      <c r="AE940" s="203"/>
      <c r="AF940" s="203"/>
      <c r="AG940" s="203"/>
      <c r="AH940" s="203"/>
      <c r="AI940" s="203"/>
      <c r="AJ940" s="203"/>
      <c r="AK940" s="203"/>
      <c r="AL940" s="203"/>
      <c r="AM940" s="203"/>
      <c r="AN940" s="203"/>
      <c r="AO940" s="203"/>
      <c r="AP940" s="203"/>
      <c r="AQ940" s="203"/>
      <c r="AR940" s="203"/>
      <c r="AS940" s="203"/>
    </row>
    <row r="941" spans="1:45" ht="15.75" customHeight="1" x14ac:dyDescent="0.25">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c r="AC941" s="203"/>
      <c r="AD941" s="203"/>
      <c r="AE941" s="203"/>
      <c r="AF941" s="203"/>
      <c r="AG941" s="203"/>
      <c r="AH941" s="203"/>
      <c r="AI941" s="203"/>
      <c r="AJ941" s="203"/>
      <c r="AK941" s="203"/>
      <c r="AL941" s="203"/>
      <c r="AM941" s="203"/>
      <c r="AN941" s="203"/>
      <c r="AO941" s="203"/>
      <c r="AP941" s="203"/>
      <c r="AQ941" s="203"/>
      <c r="AR941" s="203"/>
      <c r="AS941" s="203"/>
    </row>
    <row r="942" spans="1:45" ht="15.75" customHeight="1" x14ac:dyDescent="0.25">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c r="AC942" s="203"/>
      <c r="AD942" s="203"/>
      <c r="AE942" s="203"/>
      <c r="AF942" s="203"/>
      <c r="AG942" s="203"/>
      <c r="AH942" s="203"/>
      <c r="AI942" s="203"/>
      <c r="AJ942" s="203"/>
      <c r="AK942" s="203"/>
      <c r="AL942" s="203"/>
      <c r="AM942" s="203"/>
      <c r="AN942" s="203"/>
      <c r="AO942" s="203"/>
      <c r="AP942" s="203"/>
      <c r="AQ942" s="203"/>
      <c r="AR942" s="203"/>
      <c r="AS942" s="203"/>
    </row>
    <row r="943" spans="1:45" ht="15.75" customHeight="1" x14ac:dyDescent="0.25">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c r="AC943" s="203"/>
      <c r="AD943" s="203"/>
      <c r="AE943" s="203"/>
      <c r="AF943" s="203"/>
      <c r="AG943" s="203"/>
      <c r="AH943" s="203"/>
      <c r="AI943" s="203"/>
      <c r="AJ943" s="203"/>
      <c r="AK943" s="203"/>
      <c r="AL943" s="203"/>
      <c r="AM943" s="203"/>
      <c r="AN943" s="203"/>
      <c r="AO943" s="203"/>
      <c r="AP943" s="203"/>
      <c r="AQ943" s="203"/>
      <c r="AR943" s="203"/>
      <c r="AS943" s="203"/>
    </row>
    <row r="944" spans="1:45" ht="15.75" customHeight="1" x14ac:dyDescent="0.25">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c r="AC944" s="203"/>
      <c r="AD944" s="203"/>
      <c r="AE944" s="203"/>
      <c r="AF944" s="203"/>
      <c r="AG944" s="203"/>
      <c r="AH944" s="203"/>
      <c r="AI944" s="203"/>
      <c r="AJ944" s="203"/>
      <c r="AK944" s="203"/>
      <c r="AL944" s="203"/>
      <c r="AM944" s="203"/>
      <c r="AN944" s="203"/>
      <c r="AO944" s="203"/>
      <c r="AP944" s="203"/>
      <c r="AQ944" s="203"/>
      <c r="AR944" s="203"/>
      <c r="AS944" s="203"/>
    </row>
    <row r="945" spans="1:45" ht="15.75" customHeight="1" x14ac:dyDescent="0.25">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c r="AC945" s="203"/>
      <c r="AD945" s="203"/>
      <c r="AE945" s="203"/>
      <c r="AF945" s="203"/>
      <c r="AG945" s="203"/>
      <c r="AH945" s="203"/>
      <c r="AI945" s="203"/>
      <c r="AJ945" s="203"/>
      <c r="AK945" s="203"/>
      <c r="AL945" s="203"/>
      <c r="AM945" s="203"/>
      <c r="AN945" s="203"/>
      <c r="AO945" s="203"/>
      <c r="AP945" s="203"/>
      <c r="AQ945" s="203"/>
      <c r="AR945" s="203"/>
      <c r="AS945" s="203"/>
    </row>
    <row r="946" spans="1:45" ht="15.75" customHeight="1" x14ac:dyDescent="0.25">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c r="AC946" s="203"/>
      <c r="AD946" s="203"/>
      <c r="AE946" s="203"/>
      <c r="AF946" s="203"/>
      <c r="AG946" s="203"/>
      <c r="AH946" s="203"/>
      <c r="AI946" s="203"/>
      <c r="AJ946" s="203"/>
      <c r="AK946" s="203"/>
      <c r="AL946" s="203"/>
      <c r="AM946" s="203"/>
      <c r="AN946" s="203"/>
      <c r="AO946" s="203"/>
      <c r="AP946" s="203"/>
      <c r="AQ946" s="203"/>
      <c r="AR946" s="203"/>
      <c r="AS946" s="203"/>
    </row>
    <row r="947" spans="1:45" ht="15.75" customHeight="1" x14ac:dyDescent="0.25">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c r="AC947" s="203"/>
      <c r="AD947" s="203"/>
      <c r="AE947" s="203"/>
      <c r="AF947" s="203"/>
      <c r="AG947" s="203"/>
      <c r="AH947" s="203"/>
      <c r="AI947" s="203"/>
      <c r="AJ947" s="203"/>
      <c r="AK947" s="203"/>
      <c r="AL947" s="203"/>
      <c r="AM947" s="203"/>
      <c r="AN947" s="203"/>
      <c r="AO947" s="203"/>
      <c r="AP947" s="203"/>
      <c r="AQ947" s="203"/>
      <c r="AR947" s="203"/>
      <c r="AS947" s="203"/>
    </row>
    <row r="948" spans="1:45" ht="15.75" customHeight="1" x14ac:dyDescent="0.25">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c r="AC948" s="203"/>
      <c r="AD948" s="203"/>
      <c r="AE948" s="203"/>
      <c r="AF948" s="203"/>
      <c r="AG948" s="203"/>
      <c r="AH948" s="203"/>
      <c r="AI948" s="203"/>
      <c r="AJ948" s="203"/>
      <c r="AK948" s="203"/>
      <c r="AL948" s="203"/>
      <c r="AM948" s="203"/>
      <c r="AN948" s="203"/>
      <c r="AO948" s="203"/>
      <c r="AP948" s="203"/>
      <c r="AQ948" s="203"/>
      <c r="AR948" s="203"/>
      <c r="AS948" s="203"/>
    </row>
    <row r="949" spans="1:45" ht="15.75" customHeight="1" x14ac:dyDescent="0.25">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c r="AC949" s="203"/>
      <c r="AD949" s="203"/>
      <c r="AE949" s="203"/>
      <c r="AF949" s="203"/>
      <c r="AG949" s="203"/>
      <c r="AH949" s="203"/>
      <c r="AI949" s="203"/>
      <c r="AJ949" s="203"/>
      <c r="AK949" s="203"/>
      <c r="AL949" s="203"/>
      <c r="AM949" s="203"/>
      <c r="AN949" s="203"/>
      <c r="AO949" s="203"/>
      <c r="AP949" s="203"/>
      <c r="AQ949" s="203"/>
      <c r="AR949" s="203"/>
      <c r="AS949" s="203"/>
    </row>
    <row r="950" spans="1:45" ht="15.75" customHeight="1" x14ac:dyDescent="0.25">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c r="AC950" s="203"/>
      <c r="AD950" s="203"/>
      <c r="AE950" s="203"/>
      <c r="AF950" s="203"/>
      <c r="AG950" s="203"/>
      <c r="AH950" s="203"/>
      <c r="AI950" s="203"/>
      <c r="AJ950" s="203"/>
      <c r="AK950" s="203"/>
      <c r="AL950" s="203"/>
      <c r="AM950" s="203"/>
      <c r="AN950" s="203"/>
      <c r="AO950" s="203"/>
      <c r="AP950" s="203"/>
      <c r="AQ950" s="203"/>
      <c r="AR950" s="203"/>
      <c r="AS950" s="203"/>
    </row>
    <row r="951" spans="1:45" ht="15.75" customHeight="1" x14ac:dyDescent="0.25">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c r="AC951" s="203"/>
      <c r="AD951" s="203"/>
      <c r="AE951" s="203"/>
      <c r="AF951" s="203"/>
      <c r="AG951" s="203"/>
      <c r="AH951" s="203"/>
      <c r="AI951" s="203"/>
      <c r="AJ951" s="203"/>
      <c r="AK951" s="203"/>
      <c r="AL951" s="203"/>
      <c r="AM951" s="203"/>
      <c r="AN951" s="203"/>
      <c r="AO951" s="203"/>
      <c r="AP951" s="203"/>
      <c r="AQ951" s="203"/>
      <c r="AR951" s="203"/>
      <c r="AS951" s="203"/>
    </row>
    <row r="952" spans="1:45" ht="15.75" customHeight="1" x14ac:dyDescent="0.25">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c r="AC952" s="203"/>
      <c r="AD952" s="203"/>
      <c r="AE952" s="203"/>
      <c r="AF952" s="203"/>
      <c r="AG952" s="203"/>
      <c r="AH952" s="203"/>
      <c r="AI952" s="203"/>
      <c r="AJ952" s="203"/>
      <c r="AK952" s="203"/>
      <c r="AL952" s="203"/>
      <c r="AM952" s="203"/>
      <c r="AN952" s="203"/>
      <c r="AO952" s="203"/>
      <c r="AP952" s="203"/>
      <c r="AQ952" s="203"/>
      <c r="AR952" s="203"/>
      <c r="AS952" s="203"/>
    </row>
    <row r="953" spans="1:45" ht="15.75" customHeight="1" x14ac:dyDescent="0.25">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03"/>
      <c r="AF953" s="203"/>
      <c r="AG953" s="203"/>
      <c r="AH953" s="203"/>
      <c r="AI953" s="203"/>
      <c r="AJ953" s="203"/>
      <c r="AK953" s="203"/>
      <c r="AL953" s="203"/>
      <c r="AM953" s="203"/>
      <c r="AN953" s="203"/>
      <c r="AO953" s="203"/>
      <c r="AP953" s="203"/>
      <c r="AQ953" s="203"/>
      <c r="AR953" s="203"/>
      <c r="AS953" s="203"/>
    </row>
    <row r="954" spans="1:45" ht="15.75" customHeight="1" x14ac:dyDescent="0.25">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c r="AC954" s="203"/>
      <c r="AD954" s="203"/>
      <c r="AE954" s="203"/>
      <c r="AF954" s="203"/>
      <c r="AG954" s="203"/>
      <c r="AH954" s="203"/>
      <c r="AI954" s="203"/>
      <c r="AJ954" s="203"/>
      <c r="AK954" s="203"/>
      <c r="AL954" s="203"/>
      <c r="AM954" s="203"/>
      <c r="AN954" s="203"/>
      <c r="AO954" s="203"/>
      <c r="AP954" s="203"/>
      <c r="AQ954" s="203"/>
      <c r="AR954" s="203"/>
      <c r="AS954" s="203"/>
    </row>
    <row r="955" spans="1:45" ht="15.75" customHeight="1" x14ac:dyDescent="0.25">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c r="AC955" s="203"/>
      <c r="AD955" s="203"/>
      <c r="AE955" s="203"/>
      <c r="AF955" s="203"/>
      <c r="AG955" s="203"/>
      <c r="AH955" s="203"/>
      <c r="AI955" s="203"/>
      <c r="AJ955" s="203"/>
      <c r="AK955" s="203"/>
      <c r="AL955" s="203"/>
      <c r="AM955" s="203"/>
      <c r="AN955" s="203"/>
      <c r="AO955" s="203"/>
      <c r="AP955" s="203"/>
      <c r="AQ955" s="203"/>
      <c r="AR955" s="203"/>
      <c r="AS955" s="203"/>
    </row>
    <row r="956" spans="1:45" ht="15.75" customHeight="1" x14ac:dyDescent="0.25">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c r="AC956" s="203"/>
      <c r="AD956" s="203"/>
      <c r="AE956" s="203"/>
      <c r="AF956" s="203"/>
      <c r="AG956" s="203"/>
      <c r="AH956" s="203"/>
      <c r="AI956" s="203"/>
      <c r="AJ956" s="203"/>
      <c r="AK956" s="203"/>
      <c r="AL956" s="203"/>
      <c r="AM956" s="203"/>
      <c r="AN956" s="203"/>
      <c r="AO956" s="203"/>
      <c r="AP956" s="203"/>
      <c r="AQ956" s="203"/>
      <c r="AR956" s="203"/>
      <c r="AS956" s="203"/>
    </row>
    <row r="957" spans="1:45" ht="15.75" customHeight="1" x14ac:dyDescent="0.25">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c r="AC957" s="203"/>
      <c r="AD957" s="203"/>
      <c r="AE957" s="203"/>
      <c r="AF957" s="203"/>
      <c r="AG957" s="203"/>
      <c r="AH957" s="203"/>
      <c r="AI957" s="203"/>
      <c r="AJ957" s="203"/>
      <c r="AK957" s="203"/>
      <c r="AL957" s="203"/>
      <c r="AM957" s="203"/>
      <c r="AN957" s="203"/>
      <c r="AO957" s="203"/>
      <c r="AP957" s="203"/>
      <c r="AQ957" s="203"/>
      <c r="AR957" s="203"/>
      <c r="AS957" s="203"/>
    </row>
    <row r="958" spans="1:45" ht="15.75" customHeight="1" x14ac:dyDescent="0.25">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c r="AC958" s="203"/>
      <c r="AD958" s="203"/>
      <c r="AE958" s="203"/>
      <c r="AF958" s="203"/>
      <c r="AG958" s="203"/>
      <c r="AH958" s="203"/>
      <c r="AI958" s="203"/>
      <c r="AJ958" s="203"/>
      <c r="AK958" s="203"/>
      <c r="AL958" s="203"/>
      <c r="AM958" s="203"/>
      <c r="AN958" s="203"/>
      <c r="AO958" s="203"/>
      <c r="AP958" s="203"/>
      <c r="AQ958" s="203"/>
      <c r="AR958" s="203"/>
      <c r="AS958" s="203"/>
    </row>
    <row r="959" spans="1:45" ht="15.75" customHeight="1" x14ac:dyDescent="0.25">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c r="AC959" s="203"/>
      <c r="AD959" s="203"/>
      <c r="AE959" s="203"/>
      <c r="AF959" s="203"/>
      <c r="AG959" s="203"/>
      <c r="AH959" s="203"/>
      <c r="AI959" s="203"/>
      <c r="AJ959" s="203"/>
      <c r="AK959" s="203"/>
      <c r="AL959" s="203"/>
      <c r="AM959" s="203"/>
      <c r="AN959" s="203"/>
      <c r="AO959" s="203"/>
      <c r="AP959" s="203"/>
      <c r="AQ959" s="203"/>
      <c r="AR959" s="203"/>
      <c r="AS959" s="203"/>
    </row>
    <row r="960" spans="1:45" ht="15.75" customHeight="1" x14ac:dyDescent="0.25">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c r="AC960" s="203"/>
      <c r="AD960" s="203"/>
      <c r="AE960" s="203"/>
      <c r="AF960" s="203"/>
      <c r="AG960" s="203"/>
      <c r="AH960" s="203"/>
      <c r="AI960" s="203"/>
      <c r="AJ960" s="203"/>
      <c r="AK960" s="203"/>
      <c r="AL960" s="203"/>
      <c r="AM960" s="203"/>
      <c r="AN960" s="203"/>
      <c r="AO960" s="203"/>
      <c r="AP960" s="203"/>
      <c r="AQ960" s="203"/>
      <c r="AR960" s="203"/>
      <c r="AS960" s="203"/>
    </row>
    <row r="961" spans="1:45" ht="15.75" customHeight="1" x14ac:dyDescent="0.25">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c r="AC961" s="203"/>
      <c r="AD961" s="203"/>
      <c r="AE961" s="203"/>
      <c r="AF961" s="203"/>
      <c r="AG961" s="203"/>
      <c r="AH961" s="203"/>
      <c r="AI961" s="203"/>
      <c r="AJ961" s="203"/>
      <c r="AK961" s="203"/>
      <c r="AL961" s="203"/>
      <c r="AM961" s="203"/>
      <c r="AN961" s="203"/>
      <c r="AO961" s="203"/>
      <c r="AP961" s="203"/>
      <c r="AQ961" s="203"/>
      <c r="AR961" s="203"/>
      <c r="AS961" s="203"/>
    </row>
    <row r="962" spans="1:45" ht="15.75" customHeight="1" x14ac:dyDescent="0.25">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c r="AC962" s="203"/>
      <c r="AD962" s="203"/>
      <c r="AE962" s="203"/>
      <c r="AF962" s="203"/>
      <c r="AG962" s="203"/>
      <c r="AH962" s="203"/>
      <c r="AI962" s="203"/>
      <c r="AJ962" s="203"/>
      <c r="AK962" s="203"/>
      <c r="AL962" s="203"/>
      <c r="AM962" s="203"/>
      <c r="AN962" s="203"/>
      <c r="AO962" s="203"/>
      <c r="AP962" s="203"/>
      <c r="AQ962" s="203"/>
      <c r="AR962" s="203"/>
      <c r="AS962" s="203"/>
    </row>
    <row r="963" spans="1:45" ht="15.75" customHeight="1" x14ac:dyDescent="0.25">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c r="AC963" s="203"/>
      <c r="AD963" s="203"/>
      <c r="AE963" s="203"/>
      <c r="AF963" s="203"/>
      <c r="AG963" s="203"/>
      <c r="AH963" s="203"/>
      <c r="AI963" s="203"/>
      <c r="AJ963" s="203"/>
      <c r="AK963" s="203"/>
      <c r="AL963" s="203"/>
      <c r="AM963" s="203"/>
      <c r="AN963" s="203"/>
      <c r="AO963" s="203"/>
      <c r="AP963" s="203"/>
      <c r="AQ963" s="203"/>
      <c r="AR963" s="203"/>
      <c r="AS963" s="203"/>
    </row>
    <row r="964" spans="1:45" ht="15.75" customHeight="1" x14ac:dyDescent="0.25">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c r="AC964" s="203"/>
      <c r="AD964" s="203"/>
      <c r="AE964" s="203"/>
      <c r="AF964" s="203"/>
      <c r="AG964" s="203"/>
      <c r="AH964" s="203"/>
      <c r="AI964" s="203"/>
      <c r="AJ964" s="203"/>
      <c r="AK964" s="203"/>
      <c r="AL964" s="203"/>
      <c r="AM964" s="203"/>
      <c r="AN964" s="203"/>
      <c r="AO964" s="203"/>
      <c r="AP964" s="203"/>
      <c r="AQ964" s="203"/>
      <c r="AR964" s="203"/>
      <c r="AS964" s="203"/>
    </row>
    <row r="965" spans="1:45" ht="15.75" customHeight="1" x14ac:dyDescent="0.25">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c r="AC965" s="203"/>
      <c r="AD965" s="203"/>
      <c r="AE965" s="203"/>
      <c r="AF965" s="203"/>
      <c r="AG965" s="203"/>
      <c r="AH965" s="203"/>
      <c r="AI965" s="203"/>
      <c r="AJ965" s="203"/>
      <c r="AK965" s="203"/>
      <c r="AL965" s="203"/>
      <c r="AM965" s="203"/>
      <c r="AN965" s="203"/>
      <c r="AO965" s="203"/>
      <c r="AP965" s="203"/>
      <c r="AQ965" s="203"/>
      <c r="AR965" s="203"/>
      <c r="AS965" s="203"/>
    </row>
    <row r="966" spans="1:45" ht="15.75" customHeight="1" x14ac:dyDescent="0.25">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c r="AC966" s="203"/>
      <c r="AD966" s="203"/>
      <c r="AE966" s="203"/>
      <c r="AF966" s="203"/>
      <c r="AG966" s="203"/>
      <c r="AH966" s="203"/>
      <c r="AI966" s="203"/>
      <c r="AJ966" s="203"/>
      <c r="AK966" s="203"/>
      <c r="AL966" s="203"/>
      <c r="AM966" s="203"/>
      <c r="AN966" s="203"/>
      <c r="AO966" s="203"/>
      <c r="AP966" s="203"/>
      <c r="AQ966" s="203"/>
      <c r="AR966" s="203"/>
      <c r="AS966" s="203"/>
    </row>
    <row r="967" spans="1:45" ht="15.75" customHeight="1" x14ac:dyDescent="0.25">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c r="AC967" s="203"/>
      <c r="AD967" s="203"/>
      <c r="AE967" s="203"/>
      <c r="AF967" s="203"/>
      <c r="AG967" s="203"/>
      <c r="AH967" s="203"/>
      <c r="AI967" s="203"/>
      <c r="AJ967" s="203"/>
      <c r="AK967" s="203"/>
      <c r="AL967" s="203"/>
      <c r="AM967" s="203"/>
      <c r="AN967" s="203"/>
      <c r="AO967" s="203"/>
      <c r="AP967" s="203"/>
      <c r="AQ967" s="203"/>
      <c r="AR967" s="203"/>
      <c r="AS967" s="203"/>
    </row>
    <row r="968" spans="1:45" ht="15.75" customHeight="1" x14ac:dyDescent="0.25">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c r="AC968" s="203"/>
      <c r="AD968" s="203"/>
      <c r="AE968" s="203"/>
      <c r="AF968" s="203"/>
      <c r="AG968" s="203"/>
      <c r="AH968" s="203"/>
      <c r="AI968" s="203"/>
      <c r="AJ968" s="203"/>
      <c r="AK968" s="203"/>
      <c r="AL968" s="203"/>
      <c r="AM968" s="203"/>
      <c r="AN968" s="203"/>
      <c r="AO968" s="203"/>
      <c r="AP968" s="203"/>
      <c r="AQ968" s="203"/>
      <c r="AR968" s="203"/>
      <c r="AS968" s="203"/>
    </row>
    <row r="969" spans="1:45" ht="15.75" customHeight="1" x14ac:dyDescent="0.25">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c r="AK969" s="203"/>
      <c r="AL969" s="203"/>
      <c r="AM969" s="203"/>
      <c r="AN969" s="203"/>
      <c r="AO969" s="203"/>
      <c r="AP969" s="203"/>
      <c r="AQ969" s="203"/>
      <c r="AR969" s="203"/>
      <c r="AS969" s="203"/>
    </row>
    <row r="970" spans="1:45" ht="15.75" customHeight="1" x14ac:dyDescent="0.25">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c r="AC970" s="203"/>
      <c r="AD970" s="203"/>
      <c r="AE970" s="203"/>
      <c r="AF970" s="203"/>
      <c r="AG970" s="203"/>
      <c r="AH970" s="203"/>
      <c r="AI970" s="203"/>
      <c r="AJ970" s="203"/>
      <c r="AK970" s="203"/>
      <c r="AL970" s="203"/>
      <c r="AM970" s="203"/>
      <c r="AN970" s="203"/>
      <c r="AO970" s="203"/>
      <c r="AP970" s="203"/>
      <c r="AQ970" s="203"/>
      <c r="AR970" s="203"/>
      <c r="AS970" s="203"/>
    </row>
    <row r="971" spans="1:45" ht="15.75" customHeight="1" x14ac:dyDescent="0.25">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c r="AC971" s="203"/>
      <c r="AD971" s="203"/>
      <c r="AE971" s="203"/>
      <c r="AF971" s="203"/>
      <c r="AG971" s="203"/>
      <c r="AH971" s="203"/>
      <c r="AI971" s="203"/>
      <c r="AJ971" s="203"/>
      <c r="AK971" s="203"/>
      <c r="AL971" s="203"/>
      <c r="AM971" s="203"/>
      <c r="AN971" s="203"/>
      <c r="AO971" s="203"/>
      <c r="AP971" s="203"/>
      <c r="AQ971" s="203"/>
      <c r="AR971" s="203"/>
      <c r="AS971" s="203"/>
    </row>
    <row r="972" spans="1:45" ht="15.75" customHeight="1" x14ac:dyDescent="0.25">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c r="AC972" s="203"/>
      <c r="AD972" s="203"/>
      <c r="AE972" s="203"/>
      <c r="AF972" s="203"/>
      <c r="AG972" s="203"/>
      <c r="AH972" s="203"/>
      <c r="AI972" s="203"/>
      <c r="AJ972" s="203"/>
      <c r="AK972" s="203"/>
      <c r="AL972" s="203"/>
      <c r="AM972" s="203"/>
      <c r="AN972" s="203"/>
      <c r="AO972" s="203"/>
      <c r="AP972" s="203"/>
      <c r="AQ972" s="203"/>
      <c r="AR972" s="203"/>
      <c r="AS972" s="203"/>
    </row>
    <row r="973" spans="1:45" ht="15.75" customHeight="1" x14ac:dyDescent="0.25">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c r="AC973" s="203"/>
      <c r="AD973" s="203"/>
      <c r="AE973" s="203"/>
      <c r="AF973" s="203"/>
      <c r="AG973" s="203"/>
      <c r="AH973" s="203"/>
      <c r="AI973" s="203"/>
      <c r="AJ973" s="203"/>
      <c r="AK973" s="203"/>
      <c r="AL973" s="203"/>
      <c r="AM973" s="203"/>
      <c r="AN973" s="203"/>
      <c r="AO973" s="203"/>
      <c r="AP973" s="203"/>
      <c r="AQ973" s="203"/>
      <c r="AR973" s="203"/>
      <c r="AS973" s="203"/>
    </row>
    <row r="974" spans="1:45" ht="15.75" customHeight="1" x14ac:dyDescent="0.25">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c r="AC974" s="203"/>
      <c r="AD974" s="203"/>
      <c r="AE974" s="203"/>
      <c r="AF974" s="203"/>
      <c r="AG974" s="203"/>
      <c r="AH974" s="203"/>
      <c r="AI974" s="203"/>
      <c r="AJ974" s="203"/>
      <c r="AK974" s="203"/>
      <c r="AL974" s="203"/>
      <c r="AM974" s="203"/>
      <c r="AN974" s="203"/>
      <c r="AO974" s="203"/>
      <c r="AP974" s="203"/>
      <c r="AQ974" s="203"/>
      <c r="AR974" s="203"/>
      <c r="AS974" s="203"/>
    </row>
    <row r="975" spans="1:45" ht="15.75" customHeight="1" x14ac:dyDescent="0.25">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c r="AC975" s="203"/>
      <c r="AD975" s="203"/>
      <c r="AE975" s="203"/>
      <c r="AF975" s="203"/>
      <c r="AG975" s="203"/>
      <c r="AH975" s="203"/>
      <c r="AI975" s="203"/>
      <c r="AJ975" s="203"/>
      <c r="AK975" s="203"/>
      <c r="AL975" s="203"/>
      <c r="AM975" s="203"/>
      <c r="AN975" s="203"/>
      <c r="AO975" s="203"/>
      <c r="AP975" s="203"/>
      <c r="AQ975" s="203"/>
      <c r="AR975" s="203"/>
      <c r="AS975" s="203"/>
    </row>
    <row r="976" spans="1:45" ht="15.75" customHeight="1" x14ac:dyDescent="0.25">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c r="AC976" s="203"/>
      <c r="AD976" s="203"/>
      <c r="AE976" s="203"/>
      <c r="AF976" s="203"/>
      <c r="AG976" s="203"/>
      <c r="AH976" s="203"/>
      <c r="AI976" s="203"/>
      <c r="AJ976" s="203"/>
      <c r="AK976" s="203"/>
      <c r="AL976" s="203"/>
      <c r="AM976" s="203"/>
      <c r="AN976" s="203"/>
      <c r="AO976" s="203"/>
      <c r="AP976" s="203"/>
      <c r="AQ976" s="203"/>
      <c r="AR976" s="203"/>
      <c r="AS976" s="203"/>
    </row>
    <row r="977" spans="1:45" ht="15.75" customHeight="1" x14ac:dyDescent="0.25">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c r="AK977" s="203"/>
      <c r="AL977" s="203"/>
      <c r="AM977" s="203"/>
      <c r="AN977" s="203"/>
      <c r="AO977" s="203"/>
      <c r="AP977" s="203"/>
      <c r="AQ977" s="203"/>
      <c r="AR977" s="203"/>
      <c r="AS977" s="203"/>
    </row>
    <row r="978" spans="1:45" ht="15.75" customHeight="1" x14ac:dyDescent="0.25">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c r="AC978" s="203"/>
      <c r="AD978" s="203"/>
      <c r="AE978" s="203"/>
      <c r="AF978" s="203"/>
      <c r="AG978" s="203"/>
      <c r="AH978" s="203"/>
      <c r="AI978" s="203"/>
      <c r="AJ978" s="203"/>
      <c r="AK978" s="203"/>
      <c r="AL978" s="203"/>
      <c r="AM978" s="203"/>
      <c r="AN978" s="203"/>
      <c r="AO978" s="203"/>
      <c r="AP978" s="203"/>
      <c r="AQ978" s="203"/>
      <c r="AR978" s="203"/>
      <c r="AS978" s="203"/>
    </row>
    <row r="979" spans="1:45" ht="15.75" customHeight="1" x14ac:dyDescent="0.25">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c r="AC979" s="203"/>
      <c r="AD979" s="203"/>
      <c r="AE979" s="203"/>
      <c r="AF979" s="203"/>
      <c r="AG979" s="203"/>
      <c r="AH979" s="203"/>
      <c r="AI979" s="203"/>
      <c r="AJ979" s="203"/>
      <c r="AK979" s="203"/>
      <c r="AL979" s="203"/>
      <c r="AM979" s="203"/>
      <c r="AN979" s="203"/>
      <c r="AO979" s="203"/>
      <c r="AP979" s="203"/>
      <c r="AQ979" s="203"/>
      <c r="AR979" s="203"/>
      <c r="AS979" s="203"/>
    </row>
    <row r="980" spans="1:45" ht="15.75" customHeight="1" x14ac:dyDescent="0.25">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c r="AC980" s="203"/>
      <c r="AD980" s="203"/>
      <c r="AE980" s="203"/>
      <c r="AF980" s="203"/>
      <c r="AG980" s="203"/>
      <c r="AH980" s="203"/>
      <c r="AI980" s="203"/>
      <c r="AJ980" s="203"/>
      <c r="AK980" s="203"/>
      <c r="AL980" s="203"/>
      <c r="AM980" s="203"/>
      <c r="AN980" s="203"/>
      <c r="AO980" s="203"/>
      <c r="AP980" s="203"/>
      <c r="AQ980" s="203"/>
      <c r="AR980" s="203"/>
      <c r="AS980" s="203"/>
    </row>
    <row r="981" spans="1:45" ht="15.75" customHeight="1" x14ac:dyDescent="0.25">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c r="AC981" s="203"/>
      <c r="AD981" s="203"/>
      <c r="AE981" s="203"/>
      <c r="AF981" s="203"/>
      <c r="AG981" s="203"/>
      <c r="AH981" s="203"/>
      <c r="AI981" s="203"/>
      <c r="AJ981" s="203"/>
      <c r="AK981" s="203"/>
      <c r="AL981" s="203"/>
      <c r="AM981" s="203"/>
      <c r="AN981" s="203"/>
      <c r="AO981" s="203"/>
      <c r="AP981" s="203"/>
      <c r="AQ981" s="203"/>
      <c r="AR981" s="203"/>
      <c r="AS981" s="203"/>
    </row>
    <row r="982" spans="1:45" ht="15.75" customHeight="1" x14ac:dyDescent="0.25">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c r="AC982" s="203"/>
      <c r="AD982" s="203"/>
      <c r="AE982" s="203"/>
      <c r="AF982" s="203"/>
      <c r="AG982" s="203"/>
      <c r="AH982" s="203"/>
      <c r="AI982" s="203"/>
      <c r="AJ982" s="203"/>
      <c r="AK982" s="203"/>
      <c r="AL982" s="203"/>
      <c r="AM982" s="203"/>
      <c r="AN982" s="203"/>
      <c r="AO982" s="203"/>
      <c r="AP982" s="203"/>
      <c r="AQ982" s="203"/>
      <c r="AR982" s="203"/>
      <c r="AS982" s="203"/>
    </row>
    <row r="983" spans="1:45" ht="15.75" customHeight="1" x14ac:dyDescent="0.25">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c r="AC983" s="203"/>
      <c r="AD983" s="203"/>
      <c r="AE983" s="203"/>
      <c r="AF983" s="203"/>
      <c r="AG983" s="203"/>
      <c r="AH983" s="203"/>
      <c r="AI983" s="203"/>
      <c r="AJ983" s="203"/>
      <c r="AK983" s="203"/>
      <c r="AL983" s="203"/>
      <c r="AM983" s="203"/>
      <c r="AN983" s="203"/>
      <c r="AO983" s="203"/>
      <c r="AP983" s="203"/>
      <c r="AQ983" s="203"/>
      <c r="AR983" s="203"/>
      <c r="AS983" s="203"/>
    </row>
    <row r="984" spans="1:45" ht="15.75" customHeight="1" x14ac:dyDescent="0.25">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c r="AC984" s="203"/>
      <c r="AD984" s="203"/>
      <c r="AE984" s="203"/>
      <c r="AF984" s="203"/>
      <c r="AG984" s="203"/>
      <c r="AH984" s="203"/>
      <c r="AI984" s="203"/>
      <c r="AJ984" s="203"/>
      <c r="AK984" s="203"/>
      <c r="AL984" s="203"/>
      <c r="AM984" s="203"/>
      <c r="AN984" s="203"/>
      <c r="AO984" s="203"/>
      <c r="AP984" s="203"/>
      <c r="AQ984" s="203"/>
      <c r="AR984" s="203"/>
      <c r="AS984" s="203"/>
    </row>
    <row r="985" spans="1:45" ht="15.75" customHeight="1" x14ac:dyDescent="0.25">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c r="AC985" s="203"/>
      <c r="AD985" s="203"/>
      <c r="AE985" s="203"/>
      <c r="AF985" s="203"/>
      <c r="AG985" s="203"/>
      <c r="AH985" s="203"/>
      <c r="AI985" s="203"/>
      <c r="AJ985" s="203"/>
      <c r="AK985" s="203"/>
      <c r="AL985" s="203"/>
      <c r="AM985" s="203"/>
      <c r="AN985" s="203"/>
      <c r="AO985" s="203"/>
      <c r="AP985" s="203"/>
      <c r="AQ985" s="203"/>
      <c r="AR985" s="203"/>
      <c r="AS985" s="203"/>
    </row>
    <row r="986" spans="1:45" ht="15.75" customHeight="1" x14ac:dyDescent="0.25">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c r="AC986" s="203"/>
      <c r="AD986" s="203"/>
      <c r="AE986" s="203"/>
      <c r="AF986" s="203"/>
      <c r="AG986" s="203"/>
      <c r="AH986" s="203"/>
      <c r="AI986" s="203"/>
      <c r="AJ986" s="203"/>
      <c r="AK986" s="203"/>
      <c r="AL986" s="203"/>
      <c r="AM986" s="203"/>
      <c r="AN986" s="203"/>
      <c r="AO986" s="203"/>
      <c r="AP986" s="203"/>
      <c r="AQ986" s="203"/>
      <c r="AR986" s="203"/>
      <c r="AS986" s="203"/>
    </row>
    <row r="987" spans="1:45" ht="15.75" customHeight="1" x14ac:dyDescent="0.25">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c r="AC987" s="203"/>
      <c r="AD987" s="203"/>
      <c r="AE987" s="203"/>
      <c r="AF987" s="203"/>
      <c r="AG987" s="203"/>
      <c r="AH987" s="203"/>
      <c r="AI987" s="203"/>
      <c r="AJ987" s="203"/>
      <c r="AK987" s="203"/>
      <c r="AL987" s="203"/>
      <c r="AM987" s="203"/>
      <c r="AN987" s="203"/>
      <c r="AO987" s="203"/>
      <c r="AP987" s="203"/>
      <c r="AQ987" s="203"/>
      <c r="AR987" s="203"/>
      <c r="AS987" s="203"/>
    </row>
    <row r="988" spans="1:45" ht="15.75" customHeight="1" x14ac:dyDescent="0.25">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c r="AC988" s="203"/>
      <c r="AD988" s="203"/>
      <c r="AE988" s="203"/>
      <c r="AF988" s="203"/>
      <c r="AG988" s="203"/>
      <c r="AH988" s="203"/>
      <c r="AI988" s="203"/>
      <c r="AJ988" s="203"/>
      <c r="AK988" s="203"/>
      <c r="AL988" s="203"/>
      <c r="AM988" s="203"/>
      <c r="AN988" s="203"/>
      <c r="AO988" s="203"/>
      <c r="AP988" s="203"/>
      <c r="AQ988" s="203"/>
      <c r="AR988" s="203"/>
      <c r="AS988" s="203"/>
    </row>
    <row r="989" spans="1:45" ht="15.75" customHeight="1" x14ac:dyDescent="0.25">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c r="AC989" s="203"/>
      <c r="AD989" s="203"/>
      <c r="AE989" s="203"/>
      <c r="AF989" s="203"/>
      <c r="AG989" s="203"/>
      <c r="AH989" s="203"/>
      <c r="AI989" s="203"/>
      <c r="AJ989" s="203"/>
      <c r="AK989" s="203"/>
      <c r="AL989" s="203"/>
      <c r="AM989" s="203"/>
      <c r="AN989" s="203"/>
      <c r="AO989" s="203"/>
      <c r="AP989" s="203"/>
      <c r="AQ989" s="203"/>
      <c r="AR989" s="203"/>
      <c r="AS989" s="203"/>
    </row>
    <row r="990" spans="1:45" ht="15.75" customHeight="1" x14ac:dyDescent="0.25">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c r="AC990" s="203"/>
      <c r="AD990" s="203"/>
      <c r="AE990" s="203"/>
      <c r="AF990" s="203"/>
      <c r="AG990" s="203"/>
      <c r="AH990" s="203"/>
      <c r="AI990" s="203"/>
      <c r="AJ990" s="203"/>
      <c r="AK990" s="203"/>
      <c r="AL990" s="203"/>
      <c r="AM990" s="203"/>
      <c r="AN990" s="203"/>
      <c r="AO990" s="203"/>
      <c r="AP990" s="203"/>
      <c r="AQ990" s="203"/>
      <c r="AR990" s="203"/>
      <c r="AS990" s="203"/>
    </row>
    <row r="991" spans="1:45" ht="15.75" customHeight="1" x14ac:dyDescent="0.25">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c r="AC991" s="203"/>
      <c r="AD991" s="203"/>
      <c r="AE991" s="203"/>
      <c r="AF991" s="203"/>
      <c r="AG991" s="203"/>
      <c r="AH991" s="203"/>
      <c r="AI991" s="203"/>
      <c r="AJ991" s="203"/>
      <c r="AK991" s="203"/>
      <c r="AL991" s="203"/>
      <c r="AM991" s="203"/>
      <c r="AN991" s="203"/>
      <c r="AO991" s="203"/>
      <c r="AP991" s="203"/>
      <c r="AQ991" s="203"/>
      <c r="AR991" s="203"/>
      <c r="AS991" s="203"/>
    </row>
    <row r="992" spans="1:45" ht="15.75" customHeight="1" x14ac:dyDescent="0.25">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c r="AC992" s="203"/>
      <c r="AD992" s="203"/>
      <c r="AE992" s="203"/>
      <c r="AF992" s="203"/>
      <c r="AG992" s="203"/>
      <c r="AH992" s="203"/>
      <c r="AI992" s="203"/>
      <c r="AJ992" s="203"/>
      <c r="AK992" s="203"/>
      <c r="AL992" s="203"/>
      <c r="AM992" s="203"/>
      <c r="AN992" s="203"/>
      <c r="AO992" s="203"/>
      <c r="AP992" s="203"/>
      <c r="AQ992" s="203"/>
      <c r="AR992" s="203"/>
      <c r="AS992" s="203"/>
    </row>
    <row r="993" spans="1:45" ht="15.75" customHeight="1" x14ac:dyDescent="0.25">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c r="AC993" s="203"/>
      <c r="AD993" s="203"/>
      <c r="AE993" s="203"/>
      <c r="AF993" s="203"/>
      <c r="AG993" s="203"/>
      <c r="AH993" s="203"/>
      <c r="AI993" s="203"/>
      <c r="AJ993" s="203"/>
      <c r="AK993" s="203"/>
      <c r="AL993" s="203"/>
      <c r="AM993" s="203"/>
      <c r="AN993" s="203"/>
      <c r="AO993" s="203"/>
      <c r="AP993" s="203"/>
      <c r="AQ993" s="203"/>
      <c r="AR993" s="203"/>
      <c r="AS993" s="203"/>
    </row>
    <row r="994" spans="1:45" ht="15.75" customHeight="1" x14ac:dyDescent="0.25">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c r="AC994" s="203"/>
      <c r="AD994" s="203"/>
      <c r="AE994" s="203"/>
      <c r="AF994" s="203"/>
      <c r="AG994" s="203"/>
      <c r="AH994" s="203"/>
      <c r="AI994" s="203"/>
      <c r="AJ994" s="203"/>
      <c r="AK994" s="203"/>
      <c r="AL994" s="203"/>
      <c r="AM994" s="203"/>
      <c r="AN994" s="203"/>
      <c r="AO994" s="203"/>
      <c r="AP994" s="203"/>
      <c r="AQ994" s="203"/>
      <c r="AR994" s="203"/>
      <c r="AS994" s="203"/>
    </row>
    <row r="995" spans="1:45" ht="15.75" customHeight="1" x14ac:dyDescent="0.25">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c r="AC995" s="203"/>
      <c r="AD995" s="203"/>
      <c r="AE995" s="203"/>
      <c r="AF995" s="203"/>
      <c r="AG995" s="203"/>
      <c r="AH995" s="203"/>
      <c r="AI995" s="203"/>
      <c r="AJ995" s="203"/>
      <c r="AK995" s="203"/>
      <c r="AL995" s="203"/>
      <c r="AM995" s="203"/>
      <c r="AN995" s="203"/>
      <c r="AO995" s="203"/>
      <c r="AP995" s="203"/>
      <c r="AQ995" s="203"/>
      <c r="AR995" s="203"/>
      <c r="AS995" s="203"/>
    </row>
    <row r="996" spans="1:45" ht="15.75" customHeight="1" x14ac:dyDescent="0.25">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c r="AC996" s="203"/>
      <c r="AD996" s="203"/>
      <c r="AE996" s="203"/>
      <c r="AF996" s="203"/>
      <c r="AG996" s="203"/>
      <c r="AH996" s="203"/>
      <c r="AI996" s="203"/>
      <c r="AJ996" s="203"/>
      <c r="AK996" s="203"/>
      <c r="AL996" s="203"/>
      <c r="AM996" s="203"/>
      <c r="AN996" s="203"/>
      <c r="AO996" s="203"/>
      <c r="AP996" s="203"/>
      <c r="AQ996" s="203"/>
      <c r="AR996" s="203"/>
      <c r="AS996" s="203"/>
    </row>
    <row r="997" spans="1:45" ht="15.75" customHeight="1" x14ac:dyDescent="0.25">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c r="AC997" s="203"/>
      <c r="AD997" s="203"/>
      <c r="AE997" s="203"/>
      <c r="AF997" s="203"/>
      <c r="AG997" s="203"/>
      <c r="AH997" s="203"/>
      <c r="AI997" s="203"/>
      <c r="AJ997" s="203"/>
      <c r="AK997" s="203"/>
      <c r="AL997" s="203"/>
      <c r="AM997" s="203"/>
      <c r="AN997" s="203"/>
      <c r="AO997" s="203"/>
      <c r="AP997" s="203"/>
      <c r="AQ997" s="203"/>
      <c r="AR997" s="203"/>
      <c r="AS997" s="203"/>
    </row>
    <row r="998" spans="1:45" ht="15.75" customHeight="1" x14ac:dyDescent="0.25">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c r="AA998" s="203"/>
      <c r="AB998" s="203"/>
      <c r="AC998" s="203"/>
      <c r="AD998" s="203"/>
      <c r="AE998" s="203"/>
      <c r="AF998" s="203"/>
      <c r="AG998" s="203"/>
      <c r="AH998" s="203"/>
      <c r="AI998" s="203"/>
      <c r="AJ998" s="203"/>
      <c r="AK998" s="203"/>
      <c r="AL998" s="203"/>
      <c r="AM998" s="203"/>
      <c r="AN998" s="203"/>
      <c r="AO998" s="203"/>
      <c r="AP998" s="203"/>
      <c r="AQ998" s="203"/>
      <c r="AR998" s="203"/>
      <c r="AS998" s="203"/>
    </row>
    <row r="999" spans="1:45" ht="15.75" customHeight="1" x14ac:dyDescent="0.25">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c r="AA999" s="203"/>
      <c r="AB999" s="203"/>
      <c r="AC999" s="203"/>
      <c r="AD999" s="203"/>
      <c r="AE999" s="203"/>
      <c r="AF999" s="203"/>
      <c r="AG999" s="203"/>
      <c r="AH999" s="203"/>
      <c r="AI999" s="203"/>
      <c r="AJ999" s="203"/>
      <c r="AK999" s="203"/>
      <c r="AL999" s="203"/>
      <c r="AM999" s="203"/>
      <c r="AN999" s="203"/>
      <c r="AO999" s="203"/>
      <c r="AP999" s="203"/>
      <c r="AQ999" s="203"/>
      <c r="AR999" s="203"/>
      <c r="AS999" s="203"/>
    </row>
    <row r="1000" spans="1:45" ht="15.75" customHeight="1" x14ac:dyDescent="0.25">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c r="AB1000" s="203"/>
      <c r="AC1000" s="203"/>
      <c r="AD1000" s="203"/>
      <c r="AE1000" s="203"/>
      <c r="AF1000" s="203"/>
      <c r="AG1000" s="203"/>
      <c r="AH1000" s="203"/>
      <c r="AI1000" s="203"/>
      <c r="AJ1000" s="203"/>
      <c r="AK1000" s="203"/>
      <c r="AL1000" s="203"/>
      <c r="AM1000" s="203"/>
      <c r="AN1000" s="203"/>
      <c r="AO1000" s="203"/>
      <c r="AP1000" s="203"/>
      <c r="AQ1000" s="203"/>
      <c r="AR1000" s="203"/>
      <c r="AS1000" s="203"/>
    </row>
  </sheetData>
  <mergeCells count="1223">
    <mergeCell ref="AJ107:AJ111"/>
    <mergeCell ref="AK107:AK111"/>
    <mergeCell ref="AL107:AL111"/>
    <mergeCell ref="AM107:AM111"/>
    <mergeCell ref="U104:U105"/>
    <mergeCell ref="V107:V111"/>
    <mergeCell ref="W107:W111"/>
    <mergeCell ref="O107:O111"/>
    <mergeCell ref="P107:P111"/>
    <mergeCell ref="Q107:Q111"/>
    <mergeCell ref="N107:N111"/>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G107:AG111"/>
    <mergeCell ref="AH107:AH111"/>
    <mergeCell ref="AI107:AI111"/>
    <mergeCell ref="AJ104:AJ105"/>
    <mergeCell ref="AK104:AK105"/>
    <mergeCell ref="AL104:AL105"/>
    <mergeCell ref="AM104:AM105"/>
    <mergeCell ref="H104:H105"/>
    <mergeCell ref="I104:I105"/>
    <mergeCell ref="J104:J105"/>
    <mergeCell ref="K104:K105"/>
    <mergeCell ref="L104:L105"/>
    <mergeCell ref="M104:M105"/>
    <mergeCell ref="N104:N105"/>
    <mergeCell ref="C57:C64"/>
    <mergeCell ref="D57:E57"/>
    <mergeCell ref="D58:E58"/>
    <mergeCell ref="D63:E63"/>
    <mergeCell ref="C65:E65"/>
    <mergeCell ref="C66:C70"/>
    <mergeCell ref="D66:E70"/>
    <mergeCell ref="C71:C74"/>
    <mergeCell ref="D71:E74"/>
    <mergeCell ref="D75:E75"/>
    <mergeCell ref="C89:C93"/>
    <mergeCell ref="D89:E93"/>
    <mergeCell ref="D76:E76"/>
    <mergeCell ref="D77:E77"/>
    <mergeCell ref="D78:E78"/>
    <mergeCell ref="D79:E79"/>
    <mergeCell ref="D80:E80"/>
    <mergeCell ref="D81:E81"/>
    <mergeCell ref="H71:H74"/>
    <mergeCell ref="H75:H81"/>
    <mergeCell ref="I75:I81"/>
    <mergeCell ref="H87:H88"/>
    <mergeCell ref="I87:I88"/>
    <mergeCell ref="J87:J88"/>
    <mergeCell ref="K87:K88"/>
    <mergeCell ref="O104:O105"/>
    <mergeCell ref="P104:P105"/>
    <mergeCell ref="Q104:Q105"/>
    <mergeCell ref="R104:R105"/>
    <mergeCell ref="S104:S105"/>
    <mergeCell ref="T104:T105"/>
    <mergeCell ref="V94:V99"/>
    <mergeCell ref="H107:H111"/>
    <mergeCell ref="I107:I111"/>
    <mergeCell ref="J107:J111"/>
    <mergeCell ref="K107:K111"/>
    <mergeCell ref="L107:L111"/>
    <mergeCell ref="M107:M111"/>
    <mergeCell ref="C100:C101"/>
    <mergeCell ref="D100:E101"/>
    <mergeCell ref="C102:C103"/>
    <mergeCell ref="D102:E103"/>
    <mergeCell ref="C104:C105"/>
    <mergeCell ref="D104:E105"/>
    <mergeCell ref="C107:C111"/>
    <mergeCell ref="D107:E111"/>
    <mergeCell ref="C94:C99"/>
    <mergeCell ref="D94:E94"/>
    <mergeCell ref="D95:E95"/>
    <mergeCell ref="D96:E96"/>
    <mergeCell ref="D97:E97"/>
    <mergeCell ref="D98:E98"/>
    <mergeCell ref="D99:E99"/>
    <mergeCell ref="R102:R103"/>
    <mergeCell ref="S102:S103"/>
    <mergeCell ref="T102:T103"/>
    <mergeCell ref="U102:U103"/>
    <mergeCell ref="D48:E48"/>
    <mergeCell ref="D49:E49"/>
    <mergeCell ref="D50:E50"/>
    <mergeCell ref="D51:E51"/>
    <mergeCell ref="C29:C51"/>
    <mergeCell ref="D29:E29"/>
    <mergeCell ref="D30:E30"/>
    <mergeCell ref="D31:E31"/>
    <mergeCell ref="D32:E32"/>
    <mergeCell ref="D59:E59"/>
    <mergeCell ref="D60:E60"/>
    <mergeCell ref="D61:E61"/>
    <mergeCell ref="D62:E62"/>
    <mergeCell ref="C52:C56"/>
    <mergeCell ref="D52:E52"/>
    <mergeCell ref="D55:E55"/>
    <mergeCell ref="D56:E56"/>
    <mergeCell ref="D42:E42"/>
    <mergeCell ref="D43:E43"/>
    <mergeCell ref="D44:E44"/>
    <mergeCell ref="D45:E45"/>
    <mergeCell ref="D46:E46"/>
    <mergeCell ref="D47:E47"/>
    <mergeCell ref="D36:E36"/>
    <mergeCell ref="D37:E37"/>
    <mergeCell ref="D38:E38"/>
    <mergeCell ref="D39:E39"/>
    <mergeCell ref="D40:E40"/>
    <mergeCell ref="D41:E41"/>
    <mergeCell ref="D53:E53"/>
    <mergeCell ref="D54:E54"/>
    <mergeCell ref="AC94:AC99"/>
    <mergeCell ref="AD94:AD99"/>
    <mergeCell ref="AE94:AE99"/>
    <mergeCell ref="AF94:AF99"/>
    <mergeCell ref="AG94:AG99"/>
    <mergeCell ref="AH94:AH99"/>
    <mergeCell ref="AI94:AI99"/>
    <mergeCell ref="V89:V93"/>
    <mergeCell ref="X71:X74"/>
    <mergeCell ref="Y71:Y74"/>
    <mergeCell ref="Z71:Z74"/>
    <mergeCell ref="AA71:AA74"/>
    <mergeCell ref="AB71:AB74"/>
    <mergeCell ref="AC71:AC74"/>
    <mergeCell ref="AD71:AD74"/>
    <mergeCell ref="AE71:AE74"/>
    <mergeCell ref="AF71:AF74"/>
    <mergeCell ref="AG71:AG74"/>
    <mergeCell ref="AH71:AH74"/>
    <mergeCell ref="AI71:AI74"/>
    <mergeCell ref="W89:W93"/>
    <mergeCell ref="X89:X93"/>
    <mergeCell ref="Y89:Y93"/>
    <mergeCell ref="Z89:Z93"/>
    <mergeCell ref="AA89:AA93"/>
    <mergeCell ref="AB89:AB93"/>
    <mergeCell ref="AH89:AH93"/>
    <mergeCell ref="AI89:AI93"/>
    <mergeCell ref="AD87:AD88"/>
    <mergeCell ref="AE87:AE88"/>
    <mergeCell ref="W87:W88"/>
    <mergeCell ref="X87:X88"/>
    <mergeCell ref="M42:M47"/>
    <mergeCell ref="R52:R56"/>
    <mergeCell ref="P42:P47"/>
    <mergeCell ref="Q42:Q47"/>
    <mergeCell ref="T42:T47"/>
    <mergeCell ref="U42:U47"/>
    <mergeCell ref="H52:H56"/>
    <mergeCell ref="AF42:AF47"/>
    <mergeCell ref="AM71:AM74"/>
    <mergeCell ref="X66:X70"/>
    <mergeCell ref="Y66:Y70"/>
    <mergeCell ref="Z66:Z70"/>
    <mergeCell ref="AA66:AA70"/>
    <mergeCell ref="AB66:AB70"/>
    <mergeCell ref="AC66:AC70"/>
    <mergeCell ref="AD66:AD70"/>
    <mergeCell ref="AE66:AE70"/>
    <mergeCell ref="AF66:AF70"/>
    <mergeCell ref="AG66:AG70"/>
    <mergeCell ref="AH66:AH70"/>
    <mergeCell ref="AI66:AI70"/>
    <mergeCell ref="AJ66:AJ70"/>
    <mergeCell ref="AK66:AK70"/>
    <mergeCell ref="AL66:AL70"/>
    <mergeCell ref="AM66:AM70"/>
    <mergeCell ref="J48:J51"/>
    <mergeCell ref="K48:K51"/>
    <mergeCell ref="AB42:AB47"/>
    <mergeCell ref="AC42:AC47"/>
    <mergeCell ref="AD42:AD47"/>
    <mergeCell ref="AE42:AE47"/>
    <mergeCell ref="T48:T51"/>
    <mergeCell ref="AJ71:AJ74"/>
    <mergeCell ref="AK71:AK74"/>
    <mergeCell ref="AL71:AL74"/>
    <mergeCell ref="R42:R47"/>
    <mergeCell ref="S42:S47"/>
    <mergeCell ref="AG42:AG47"/>
    <mergeCell ref="H66:H70"/>
    <mergeCell ref="I66:I70"/>
    <mergeCell ref="J66:J70"/>
    <mergeCell ref="K66:K70"/>
    <mergeCell ref="L66:L70"/>
    <mergeCell ref="M66:M70"/>
    <mergeCell ref="N66:N70"/>
    <mergeCell ref="O66:O70"/>
    <mergeCell ref="P66:P70"/>
    <mergeCell ref="Q66:Q70"/>
    <mergeCell ref="R66:R70"/>
    <mergeCell ref="S66:S70"/>
    <mergeCell ref="T66:T70"/>
    <mergeCell ref="U66:U70"/>
    <mergeCell ref="V66:V70"/>
    <mergeCell ref="W66:W70"/>
    <mergeCell ref="H42:H47"/>
    <mergeCell ref="I42:I47"/>
    <mergeCell ref="J42:J47"/>
    <mergeCell ref="K42:K47"/>
    <mergeCell ref="L42:L47"/>
    <mergeCell ref="H48:H51"/>
    <mergeCell ref="I48:I51"/>
    <mergeCell ref="AL48:AL51"/>
    <mergeCell ref="I52:I56"/>
    <mergeCell ref="J52:J56"/>
    <mergeCell ref="K52:K56"/>
    <mergeCell ref="L52:L56"/>
    <mergeCell ref="M52:M56"/>
    <mergeCell ref="N52:N56"/>
    <mergeCell ref="O52:O56"/>
    <mergeCell ref="P52:P56"/>
    <mergeCell ref="Q52:Q56"/>
    <mergeCell ref="U48:U51"/>
    <mergeCell ref="M48:M51"/>
    <mergeCell ref="N48:N51"/>
    <mergeCell ref="O48:O51"/>
    <mergeCell ref="P48:P51"/>
    <mergeCell ref="Q48:Q51"/>
    <mergeCell ref="R48:R51"/>
    <mergeCell ref="L48:L51"/>
    <mergeCell ref="AK48:AK51"/>
    <mergeCell ref="AH52:AH56"/>
    <mergeCell ref="S52:S56"/>
    <mergeCell ref="V52:V56"/>
    <mergeCell ref="W52:W56"/>
    <mergeCell ref="X52:X56"/>
    <mergeCell ref="Y52:Y56"/>
    <mergeCell ref="Z52:Z56"/>
    <mergeCell ref="AA52:AA56"/>
    <mergeCell ref="AB52:AB56"/>
    <mergeCell ref="AC52:AC56"/>
    <mergeCell ref="AH58:AH62"/>
    <mergeCell ref="U63:U64"/>
    <mergeCell ref="AE63:AE64"/>
    <mergeCell ref="AF63:AF64"/>
    <mergeCell ref="W42:W47"/>
    <mergeCell ref="AD52:AD56"/>
    <mergeCell ref="T52:T56"/>
    <mergeCell ref="U52:U56"/>
    <mergeCell ref="AC48:AC51"/>
    <mergeCell ref="AD48:AD51"/>
    <mergeCell ref="V48:V51"/>
    <mergeCell ref="W48:W51"/>
    <mergeCell ref="X48:X51"/>
    <mergeCell ref="Y48:Y51"/>
    <mergeCell ref="Z48:Z51"/>
    <mergeCell ref="AA48:AA51"/>
    <mergeCell ref="AB48:AB51"/>
    <mergeCell ref="X42:X47"/>
    <mergeCell ref="Y42:Y47"/>
    <mergeCell ref="Z42:Z47"/>
    <mergeCell ref="AA42:AA47"/>
    <mergeCell ref="N42:N47"/>
    <mergeCell ref="O42:O47"/>
    <mergeCell ref="AD63:AD64"/>
    <mergeCell ref="AI52:AI56"/>
    <mergeCell ref="AJ52:AJ56"/>
    <mergeCell ref="AK52:AK56"/>
    <mergeCell ref="AL52:AL56"/>
    <mergeCell ref="X63:X64"/>
    <mergeCell ref="Y63:Y64"/>
    <mergeCell ref="Z63:Z64"/>
    <mergeCell ref="AA63:AA64"/>
    <mergeCell ref="AB63:AB64"/>
    <mergeCell ref="AG63:AG64"/>
    <mergeCell ref="AH63:AH64"/>
    <mergeCell ref="AI63:AI64"/>
    <mergeCell ref="AJ63:AJ64"/>
    <mergeCell ref="P63:P64"/>
    <mergeCell ref="Q63:Q64"/>
    <mergeCell ref="R63:R64"/>
    <mergeCell ref="S63:S64"/>
    <mergeCell ref="T63:T64"/>
    <mergeCell ref="AC63:AC64"/>
    <mergeCell ref="AE52:AE56"/>
    <mergeCell ref="AA58:AA62"/>
    <mergeCell ref="AB58:AB62"/>
    <mergeCell ref="AE48:AE51"/>
    <mergeCell ref="AF48:AF51"/>
    <mergeCell ref="V42:V47"/>
    <mergeCell ref="S48:S51"/>
    <mergeCell ref="AH48:AH51"/>
    <mergeCell ref="AI48:AI51"/>
    <mergeCell ref="AJ48:AJ51"/>
    <mergeCell ref="D64:E64"/>
    <mergeCell ref="V58:V62"/>
    <mergeCell ref="W58:W62"/>
    <mergeCell ref="X58:X62"/>
    <mergeCell ref="Y58:Y62"/>
    <mergeCell ref="Z58:Z62"/>
    <mergeCell ref="L63:L64"/>
    <mergeCell ref="M63:M64"/>
    <mergeCell ref="N63:N64"/>
    <mergeCell ref="AC58:AC62"/>
    <mergeCell ref="H58:H62"/>
    <mergeCell ref="I58:I62"/>
    <mergeCell ref="J58:J62"/>
    <mergeCell ref="K58:K62"/>
    <mergeCell ref="L58:L62"/>
    <mergeCell ref="M58:M62"/>
    <mergeCell ref="N58:N62"/>
    <mergeCell ref="V63:V64"/>
    <mergeCell ref="W63:W64"/>
    <mergeCell ref="O63:O64"/>
    <mergeCell ref="H63:H64"/>
    <mergeCell ref="I63:I64"/>
    <mergeCell ref="J63:J64"/>
    <mergeCell ref="K63:K64"/>
    <mergeCell ref="O58:O62"/>
    <mergeCell ref="P58:P62"/>
    <mergeCell ref="Q58:Q62"/>
    <mergeCell ref="R58:R62"/>
    <mergeCell ref="S58:S62"/>
    <mergeCell ref="T58:T62"/>
    <mergeCell ref="U58:U62"/>
    <mergeCell ref="R33:R41"/>
    <mergeCell ref="S33:S41"/>
    <mergeCell ref="T33:T41"/>
    <mergeCell ref="U33:U41"/>
    <mergeCell ref="AE33:AE41"/>
    <mergeCell ref="AF33:AF41"/>
    <mergeCell ref="X33:X41"/>
    <mergeCell ref="Y33:Y41"/>
    <mergeCell ref="Z33:Z41"/>
    <mergeCell ref="AA33:AA41"/>
    <mergeCell ref="AB33:AB41"/>
    <mergeCell ref="AC33:AC41"/>
    <mergeCell ref="U30:U32"/>
    <mergeCell ref="X30:X32"/>
    <mergeCell ref="Y30:Y32"/>
    <mergeCell ref="Z30:Z32"/>
    <mergeCell ref="AA30:AA32"/>
    <mergeCell ref="AK27:AK28"/>
    <mergeCell ref="AL27:AL28"/>
    <mergeCell ref="AP29:AQ29"/>
    <mergeCell ref="AM27:AM28"/>
    <mergeCell ref="AG30:AG32"/>
    <mergeCell ref="AF52:AF56"/>
    <mergeCell ref="AG52:AG56"/>
    <mergeCell ref="AK63:AK64"/>
    <mergeCell ref="AL63:AL64"/>
    <mergeCell ref="AM63:AM64"/>
    <mergeCell ref="AD58:AD62"/>
    <mergeCell ref="AE58:AE62"/>
    <mergeCell ref="AF58:AF62"/>
    <mergeCell ref="AG58:AG62"/>
    <mergeCell ref="AD27:AD28"/>
    <mergeCell ref="AJ58:AJ62"/>
    <mergeCell ref="AK58:AK62"/>
    <mergeCell ref="AL58:AL62"/>
    <mergeCell ref="AM58:AM62"/>
    <mergeCell ref="AI58:AI62"/>
    <mergeCell ref="AM52:AM56"/>
    <mergeCell ref="AH42:AH47"/>
    <mergeCell ref="AI42:AI47"/>
    <mergeCell ref="AJ42:AJ47"/>
    <mergeCell ref="AK42:AK47"/>
    <mergeCell ref="AL42:AL47"/>
    <mergeCell ref="AM42:AM47"/>
    <mergeCell ref="AG33:AG41"/>
    <mergeCell ref="AH33:AH41"/>
    <mergeCell ref="AH30:AH32"/>
    <mergeCell ref="AM48:AM51"/>
    <mergeCell ref="AG48:AG51"/>
    <mergeCell ref="AI33:AI41"/>
    <mergeCell ref="AJ33:AJ41"/>
    <mergeCell ref="AK33:AK41"/>
    <mergeCell ref="AL33:AL41"/>
    <mergeCell ref="AM33:AM41"/>
    <mergeCell ref="D33:E33"/>
    <mergeCell ref="D35:E35"/>
    <mergeCell ref="V30:V32"/>
    <mergeCell ref="V33:V41"/>
    <mergeCell ref="D26:E26"/>
    <mergeCell ref="D27:E27"/>
    <mergeCell ref="O30:O32"/>
    <mergeCell ref="P30:P32"/>
    <mergeCell ref="Q30:Q32"/>
    <mergeCell ref="R30:R32"/>
    <mergeCell ref="S30:S32"/>
    <mergeCell ref="T30:T32"/>
    <mergeCell ref="W33:W41"/>
    <mergeCell ref="H33:H41"/>
    <mergeCell ref="I33:I41"/>
    <mergeCell ref="J33:J41"/>
    <mergeCell ref="AD33:AD41"/>
    <mergeCell ref="L33:L41"/>
    <mergeCell ref="AD30:AD32"/>
    <mergeCell ref="AE30:AE32"/>
    <mergeCell ref="AF30:AF32"/>
    <mergeCell ref="AB30:AB32"/>
    <mergeCell ref="AE27:AE28"/>
    <mergeCell ref="AF27:AF28"/>
    <mergeCell ref="Y25:Y26"/>
    <mergeCell ref="AI30:AI32"/>
    <mergeCell ref="AC30:AC32"/>
    <mergeCell ref="K19:K20"/>
    <mergeCell ref="W30:W32"/>
    <mergeCell ref="AP23:AQ23"/>
    <mergeCell ref="AP24:AQ24"/>
    <mergeCell ref="AP22:AQ22"/>
    <mergeCell ref="H22:H23"/>
    <mergeCell ref="H25:H26"/>
    <mergeCell ref="I25:I26"/>
    <mergeCell ref="J25:J26"/>
    <mergeCell ref="K25:K26"/>
    <mergeCell ref="L25:L26"/>
    <mergeCell ref="M25:M26"/>
    <mergeCell ref="N25:N26"/>
    <mergeCell ref="O25:O26"/>
    <mergeCell ref="P25:P26"/>
    <mergeCell ref="R25:R26"/>
    <mergeCell ref="Z27:Z28"/>
    <mergeCell ref="AA27:AA28"/>
    <mergeCell ref="AB27:AB28"/>
    <mergeCell ref="AC27:AC28"/>
    <mergeCell ref="AP25:AQ25"/>
    <mergeCell ref="Z25:Z26"/>
    <mergeCell ref="AA25:AA26"/>
    <mergeCell ref="AB25:AB26"/>
    <mergeCell ref="AC25:AC26"/>
    <mergeCell ref="AD25:AD26"/>
    <mergeCell ref="AE25:AE26"/>
    <mergeCell ref="AJ22:AJ23"/>
    <mergeCell ref="AK22:AK23"/>
    <mergeCell ref="AH27:AH28"/>
    <mergeCell ref="AI27:AI28"/>
    <mergeCell ref="AJ27:AJ28"/>
    <mergeCell ref="D28:E28"/>
    <mergeCell ref="N19:N20"/>
    <mergeCell ref="O19:O20"/>
    <mergeCell ref="P19:P20"/>
    <mergeCell ref="Q19:Q20"/>
    <mergeCell ref="O33:O41"/>
    <mergeCell ref="P33:P41"/>
    <mergeCell ref="Q33:Q41"/>
    <mergeCell ref="W22:W23"/>
    <mergeCell ref="X22:X23"/>
    <mergeCell ref="Y22:Y23"/>
    <mergeCell ref="H30:H32"/>
    <mergeCell ref="I30:I32"/>
    <mergeCell ref="J30:J32"/>
    <mergeCell ref="K30:K32"/>
    <mergeCell ref="L30:L32"/>
    <mergeCell ref="M30:M32"/>
    <mergeCell ref="N30:N32"/>
    <mergeCell ref="U27:U28"/>
    <mergeCell ref="K33:K41"/>
    <mergeCell ref="W27:W28"/>
    <mergeCell ref="M33:M41"/>
    <mergeCell ref="N33:N41"/>
    <mergeCell ref="D25:E25"/>
    <mergeCell ref="D19:E19"/>
    <mergeCell ref="L27:L28"/>
    <mergeCell ref="R19:R20"/>
    <mergeCell ref="S19:S20"/>
    <mergeCell ref="V27:V28"/>
    <mergeCell ref="H19:H20"/>
    <mergeCell ref="I19:I20"/>
    <mergeCell ref="J19:J20"/>
    <mergeCell ref="AM22:AM23"/>
    <mergeCell ref="W19:W20"/>
    <mergeCell ref="X19:X20"/>
    <mergeCell ref="Y19:Y20"/>
    <mergeCell ref="Z19:Z20"/>
    <mergeCell ref="AA19:AA20"/>
    <mergeCell ref="T22:T23"/>
    <mergeCell ref="U22:U23"/>
    <mergeCell ref="V22:V23"/>
    <mergeCell ref="AE19:AE20"/>
    <mergeCell ref="AF19:AF20"/>
    <mergeCell ref="AG19:AG20"/>
    <mergeCell ref="AH19:AH20"/>
    <mergeCell ref="Z22:Z23"/>
    <mergeCell ref="AA22:AA23"/>
    <mergeCell ref="AB22:AB23"/>
    <mergeCell ref="AC22:AC23"/>
    <mergeCell ref="AD22:AD23"/>
    <mergeCell ref="AE22:AE23"/>
    <mergeCell ref="AF22:AF23"/>
    <mergeCell ref="AG22:AG23"/>
    <mergeCell ref="AB19:AB20"/>
    <mergeCell ref="AC19:AC20"/>
    <mergeCell ref="AD19:AD20"/>
    <mergeCell ref="AP36:AQ36"/>
    <mergeCell ref="AP37:AQ37"/>
    <mergeCell ref="AP38:AQ38"/>
    <mergeCell ref="AP39:AQ39"/>
    <mergeCell ref="AP40:AQ40"/>
    <mergeCell ref="AJ30:AJ32"/>
    <mergeCell ref="AK30:AK32"/>
    <mergeCell ref="AL30:AL32"/>
    <mergeCell ref="AM30:AM32"/>
    <mergeCell ref="AP30:AQ30"/>
    <mergeCell ref="X27:X28"/>
    <mergeCell ref="Y27:Y28"/>
    <mergeCell ref="U19:U20"/>
    <mergeCell ref="V19:V20"/>
    <mergeCell ref="T19:T20"/>
    <mergeCell ref="Q25:Q26"/>
    <mergeCell ref="S25:S26"/>
    <mergeCell ref="T25:T26"/>
    <mergeCell ref="U25:U26"/>
    <mergeCell ref="V25:V26"/>
    <mergeCell ref="W25:W26"/>
    <mergeCell ref="X25:X26"/>
    <mergeCell ref="AP31:AQ31"/>
    <mergeCell ref="AP32:AQ32"/>
    <mergeCell ref="AG27:AG28"/>
    <mergeCell ref="AJ19:AJ20"/>
    <mergeCell ref="AK19:AK20"/>
    <mergeCell ref="AL19:AL20"/>
    <mergeCell ref="AM19:AM20"/>
    <mergeCell ref="AP26:AR26"/>
    <mergeCell ref="AP33:AR33"/>
    <mergeCell ref="AL22:AL23"/>
    <mergeCell ref="AI17:AI18"/>
    <mergeCell ref="AJ17:AJ18"/>
    <mergeCell ref="AK17:AK18"/>
    <mergeCell ref="AP19:AR19"/>
    <mergeCell ref="U17:U18"/>
    <mergeCell ref="V17:V18"/>
    <mergeCell ref="Z17:Z18"/>
    <mergeCell ref="W17:W18"/>
    <mergeCell ref="X17:X18"/>
    <mergeCell ref="Y17:Y18"/>
    <mergeCell ref="D20:E20"/>
    <mergeCell ref="C21:E21"/>
    <mergeCell ref="AM25:AM26"/>
    <mergeCell ref="AF25:AF26"/>
    <mergeCell ref="AG25:AG26"/>
    <mergeCell ref="AH25:AH26"/>
    <mergeCell ref="AI25:AI26"/>
    <mergeCell ref="AJ25:AJ26"/>
    <mergeCell ref="AK25:AK26"/>
    <mergeCell ref="AL25:AL26"/>
    <mergeCell ref="D22:E23"/>
    <mergeCell ref="D24:E24"/>
    <mergeCell ref="C22:C23"/>
    <mergeCell ref="I22:I23"/>
    <mergeCell ref="J22:J23"/>
    <mergeCell ref="K22:K23"/>
    <mergeCell ref="L22:L23"/>
    <mergeCell ref="C24:C28"/>
    <mergeCell ref="H27:H28"/>
    <mergeCell ref="I27:I28"/>
    <mergeCell ref="J27:J28"/>
    <mergeCell ref="K27:K28"/>
    <mergeCell ref="AR4:AR8"/>
    <mergeCell ref="AS4:AS8"/>
    <mergeCell ref="C12:E13"/>
    <mergeCell ref="C14:E14"/>
    <mergeCell ref="C16:E16"/>
    <mergeCell ref="D17:E17"/>
    <mergeCell ref="H17:H18"/>
    <mergeCell ref="I17:I18"/>
    <mergeCell ref="J17:J18"/>
    <mergeCell ref="D18:E18"/>
    <mergeCell ref="AL17:AL18"/>
    <mergeCell ref="AM17:AM18"/>
    <mergeCell ref="Z4:Z8"/>
    <mergeCell ref="AA4:AA8"/>
    <mergeCell ref="AB4:AB8"/>
    <mergeCell ref="R17:R18"/>
    <mergeCell ref="S17:S18"/>
    <mergeCell ref="AA17:AA18"/>
    <mergeCell ref="AF4:AF8"/>
    <mergeCell ref="AG4:AG8"/>
    <mergeCell ref="AH4:AH8"/>
    <mergeCell ref="AP15:AQ15"/>
    <mergeCell ref="AP16:AQ16"/>
    <mergeCell ref="AP17:AQ17"/>
    <mergeCell ref="AP18:AQ18"/>
    <mergeCell ref="AQ4:AQ8"/>
    <mergeCell ref="AL4:AL8"/>
    <mergeCell ref="AM4:AM8"/>
    <mergeCell ref="AK4:AK8"/>
    <mergeCell ref="AN4:AN8"/>
    <mergeCell ref="AP4:AP8"/>
    <mergeCell ref="AJ4:AJ8"/>
    <mergeCell ref="A1:AM1"/>
    <mergeCell ref="A2:AM2"/>
    <mergeCell ref="G4:G8"/>
    <mergeCell ref="H4:H8"/>
    <mergeCell ref="I4:I8"/>
    <mergeCell ref="J4:J8"/>
    <mergeCell ref="K4:K8"/>
    <mergeCell ref="D9:E9"/>
    <mergeCell ref="D10:E10"/>
    <mergeCell ref="D11:E11"/>
    <mergeCell ref="A12:B13"/>
    <mergeCell ref="F12:F13"/>
    <mergeCell ref="G12:G13"/>
    <mergeCell ref="H12:AN12"/>
    <mergeCell ref="AC17:AC18"/>
    <mergeCell ref="AD17:AD18"/>
    <mergeCell ref="AE17:AE18"/>
    <mergeCell ref="AF17:AF18"/>
    <mergeCell ref="AG17:AG18"/>
    <mergeCell ref="AH17:AH18"/>
    <mergeCell ref="K17:K18"/>
    <mergeCell ref="L17:L18"/>
    <mergeCell ref="M17:M18"/>
    <mergeCell ref="N17:N18"/>
    <mergeCell ref="O17:O18"/>
    <mergeCell ref="P17:P18"/>
    <mergeCell ref="AI4:AI8"/>
    <mergeCell ref="T4:T8"/>
    <mergeCell ref="AC4:AC8"/>
    <mergeCell ref="AD4:AD8"/>
    <mergeCell ref="AE4:AE8"/>
    <mergeCell ref="AB17:AB18"/>
    <mergeCell ref="L4:L8"/>
    <mergeCell ref="M4:M8"/>
    <mergeCell ref="N4:N8"/>
    <mergeCell ref="O4:O8"/>
    <mergeCell ref="P4:P8"/>
    <mergeCell ref="Q4:Q8"/>
    <mergeCell ref="R4:R8"/>
    <mergeCell ref="S4:S8"/>
    <mergeCell ref="U4:U8"/>
    <mergeCell ref="V4:V8"/>
    <mergeCell ref="W4:W8"/>
    <mergeCell ref="X4:X8"/>
    <mergeCell ref="Y4:Y8"/>
    <mergeCell ref="AH22:AH23"/>
    <mergeCell ref="AI22:AI23"/>
    <mergeCell ref="AI19:AI20"/>
    <mergeCell ref="U132:U136"/>
    <mergeCell ref="V132:V136"/>
    <mergeCell ref="Q17:Q18"/>
    <mergeCell ref="M27:M28"/>
    <mergeCell ref="N27:N28"/>
    <mergeCell ref="O27:O28"/>
    <mergeCell ref="P27:P28"/>
    <mergeCell ref="T17:T18"/>
    <mergeCell ref="Q27:Q28"/>
    <mergeCell ref="R27:R28"/>
    <mergeCell ref="S27:S28"/>
    <mergeCell ref="T27:T28"/>
    <mergeCell ref="U127:U131"/>
    <mergeCell ref="V127:V131"/>
    <mergeCell ref="W127:W131"/>
    <mergeCell ref="U117:U121"/>
    <mergeCell ref="L142:L146"/>
    <mergeCell ref="O100:O101"/>
    <mergeCell ref="P100:P101"/>
    <mergeCell ref="Q100:Q101"/>
    <mergeCell ref="R100:R101"/>
    <mergeCell ref="S100:S101"/>
    <mergeCell ref="T100:T101"/>
    <mergeCell ref="L19:L20"/>
    <mergeCell ref="M19:M20"/>
    <mergeCell ref="M22:M23"/>
    <mergeCell ref="N22:N23"/>
    <mergeCell ref="O22:O23"/>
    <mergeCell ref="P22:P23"/>
    <mergeCell ref="Q22:Q23"/>
    <mergeCell ref="R22:R23"/>
    <mergeCell ref="S22:S23"/>
    <mergeCell ref="O127:O131"/>
    <mergeCell ref="P127:P131"/>
    <mergeCell ref="Q127:Q131"/>
    <mergeCell ref="R127:R131"/>
    <mergeCell ref="S127:S131"/>
    <mergeCell ref="T127:T131"/>
    <mergeCell ref="S117:S121"/>
    <mergeCell ref="T117:T121"/>
    <mergeCell ref="P142:P146"/>
    <mergeCell ref="Q142:Q146"/>
    <mergeCell ref="R142:R146"/>
    <mergeCell ref="S142:S146"/>
    <mergeCell ref="T142:T146"/>
    <mergeCell ref="O102:O103"/>
    <mergeCell ref="P102:P103"/>
    <mergeCell ref="Q102:Q103"/>
    <mergeCell ref="AG122:AG126"/>
    <mergeCell ref="X122:X126"/>
    <mergeCell ref="Y122:Y126"/>
    <mergeCell ref="Z122:Z126"/>
    <mergeCell ref="X127:X131"/>
    <mergeCell ref="AJ112:AJ116"/>
    <mergeCell ref="AK112:AK116"/>
    <mergeCell ref="AL112:AL116"/>
    <mergeCell ref="AM112:AM116"/>
    <mergeCell ref="AE122:AE126"/>
    <mergeCell ref="AF122:AF126"/>
    <mergeCell ref="AF117:AF121"/>
    <mergeCell ref="AG117:AG121"/>
    <mergeCell ref="AH117:AH121"/>
    <mergeCell ref="AI117:AI121"/>
    <mergeCell ref="AJ117:AJ121"/>
    <mergeCell ref="AK117:AK121"/>
    <mergeCell ref="AL117:AL121"/>
    <mergeCell ref="AM122:AM126"/>
    <mergeCell ref="AM117:AM121"/>
    <mergeCell ref="AE117:AE121"/>
    <mergeCell ref="AF127:AF131"/>
    <mergeCell ref="AG127:AG131"/>
    <mergeCell ref="AH127:AH131"/>
    <mergeCell ref="AI127:AI131"/>
    <mergeCell ref="AJ127:AJ131"/>
    <mergeCell ref="AK127:AK131"/>
    <mergeCell ref="AL127:AL131"/>
    <mergeCell ref="AM127:AM131"/>
    <mergeCell ref="D113:E113"/>
    <mergeCell ref="D114:E114"/>
    <mergeCell ref="D122:E122"/>
    <mergeCell ref="D123:E123"/>
    <mergeCell ref="D124:E124"/>
    <mergeCell ref="D125:E125"/>
    <mergeCell ref="D126:E126"/>
    <mergeCell ref="K117:K121"/>
    <mergeCell ref="L117:L121"/>
    <mergeCell ref="M117:M121"/>
    <mergeCell ref="N117:N121"/>
    <mergeCell ref="O117:O121"/>
    <mergeCell ref="P117:P121"/>
    <mergeCell ref="Q117:Q121"/>
    <mergeCell ref="Y117:Y121"/>
    <mergeCell ref="Z117:Z121"/>
    <mergeCell ref="AD127:AD131"/>
    <mergeCell ref="AA117:AA121"/>
    <mergeCell ref="AB117:AB121"/>
    <mergeCell ref="AC117:AC121"/>
    <mergeCell ref="AD117:AD121"/>
    <mergeCell ref="AA122:AA126"/>
    <mergeCell ref="AB122:AB126"/>
    <mergeCell ref="AC122:AC126"/>
    <mergeCell ref="V117:V121"/>
    <mergeCell ref="W117:W121"/>
    <mergeCell ref="X117:X121"/>
    <mergeCell ref="AD122:AD126"/>
    <mergeCell ref="AM147:AM151"/>
    <mergeCell ref="AG152:AG156"/>
    <mergeCell ref="AH152:AH156"/>
    <mergeCell ref="AI152:AI156"/>
    <mergeCell ref="AJ152:AJ156"/>
    <mergeCell ref="AK152:AK156"/>
    <mergeCell ref="AL152:AL156"/>
    <mergeCell ref="AM152:AM156"/>
    <mergeCell ref="AG147:AG151"/>
    <mergeCell ref="AH147:AH151"/>
    <mergeCell ref="AI147:AI151"/>
    <mergeCell ref="AJ147:AJ151"/>
    <mergeCell ref="AK147:AK151"/>
    <mergeCell ref="AL147:AL151"/>
    <mergeCell ref="AA127:AA131"/>
    <mergeCell ref="AH122:AH126"/>
    <mergeCell ref="AI122:AI126"/>
    <mergeCell ref="AJ122:AJ126"/>
    <mergeCell ref="AK122:AK126"/>
    <mergeCell ref="AL122:AL126"/>
    <mergeCell ref="AM132:AM136"/>
    <mergeCell ref="AE137:AE141"/>
    <mergeCell ref="AF137:AF141"/>
    <mergeCell ref="AA137:AA141"/>
    <mergeCell ref="AG142:AG146"/>
    <mergeCell ref="AH142:AH146"/>
    <mergeCell ref="AI142:AI146"/>
    <mergeCell ref="AJ142:AJ146"/>
    <mergeCell ref="AK142:AK146"/>
    <mergeCell ref="AL142:AL146"/>
    <mergeCell ref="AM142:AM146"/>
    <mergeCell ref="AE127:AE131"/>
    <mergeCell ref="E170:F170"/>
    <mergeCell ref="K147:K151"/>
    <mergeCell ref="L147:L151"/>
    <mergeCell ref="M147:M151"/>
    <mergeCell ref="N147:N151"/>
    <mergeCell ref="O147:O151"/>
    <mergeCell ref="P147:P151"/>
    <mergeCell ref="Q147:Q151"/>
    <mergeCell ref="D156:E156"/>
    <mergeCell ref="A157:F157"/>
    <mergeCell ref="A158:F158"/>
    <mergeCell ref="D143:E143"/>
    <mergeCell ref="D144:E144"/>
    <mergeCell ref="C152:C156"/>
    <mergeCell ref="D152:E152"/>
    <mergeCell ref="D153:E153"/>
    <mergeCell ref="D154:E154"/>
    <mergeCell ref="D155:E155"/>
    <mergeCell ref="C147:C151"/>
    <mergeCell ref="D147:E151"/>
    <mergeCell ref="H147:H151"/>
    <mergeCell ref="I147:I151"/>
    <mergeCell ref="J147:J151"/>
    <mergeCell ref="H152:H156"/>
    <mergeCell ref="I152:I156"/>
    <mergeCell ref="J152:J156"/>
    <mergeCell ref="K152:K156"/>
    <mergeCell ref="L152:L156"/>
    <mergeCell ref="M152:M156"/>
    <mergeCell ref="N152:N156"/>
    <mergeCell ref="D145:E145"/>
    <mergeCell ref="D146:E146"/>
    <mergeCell ref="C142:C146"/>
    <mergeCell ref="D142:E142"/>
    <mergeCell ref="H142:H146"/>
    <mergeCell ref="I142:I146"/>
    <mergeCell ref="J142:J146"/>
    <mergeCell ref="K142:K146"/>
    <mergeCell ref="P152:P156"/>
    <mergeCell ref="Q152:Q156"/>
    <mergeCell ref="R152:R156"/>
    <mergeCell ref="S152:S156"/>
    <mergeCell ref="T152:T156"/>
    <mergeCell ref="U152:U156"/>
    <mergeCell ref="AE152:AE156"/>
    <mergeCell ref="AF152:AF156"/>
    <mergeCell ref="X152:X156"/>
    <mergeCell ref="Y152:Y156"/>
    <mergeCell ref="Z152:Z156"/>
    <mergeCell ref="AA152:AA156"/>
    <mergeCell ref="Y147:Y151"/>
    <mergeCell ref="Z147:Z151"/>
    <mergeCell ref="AE147:AE151"/>
    <mergeCell ref="R147:R151"/>
    <mergeCell ref="S147:S151"/>
    <mergeCell ref="T147:T151"/>
    <mergeCell ref="U147:U151"/>
    <mergeCell ref="V147:V151"/>
    <mergeCell ref="W147:W151"/>
    <mergeCell ref="X147:X151"/>
    <mergeCell ref="AC142:AC146"/>
    <mergeCell ref="M142:M146"/>
    <mergeCell ref="N142:N146"/>
    <mergeCell ref="O142:O146"/>
    <mergeCell ref="U142:U146"/>
    <mergeCell ref="V142:V146"/>
    <mergeCell ref="W142:W146"/>
    <mergeCell ref="X142:X146"/>
    <mergeCell ref="Y142:Y146"/>
    <mergeCell ref="Z142:Z146"/>
    <mergeCell ref="AA142:AA146"/>
    <mergeCell ref="AB142:AB146"/>
    <mergeCell ref="AB152:AB156"/>
    <mergeCell ref="AC152:AC156"/>
    <mergeCell ref="AD152:AD156"/>
    <mergeCell ref="AD142:AD146"/>
    <mergeCell ref="AE142:AE146"/>
    <mergeCell ref="AF142:AF146"/>
    <mergeCell ref="V152:V156"/>
    <mergeCell ref="W152:W156"/>
    <mergeCell ref="O152:O156"/>
    <mergeCell ref="AA147:AA151"/>
    <mergeCell ref="AB147:AB151"/>
    <mergeCell ref="AC147:AC151"/>
    <mergeCell ref="AD147:AD151"/>
    <mergeCell ref="AF147:AF151"/>
    <mergeCell ref="Q137:Q141"/>
    <mergeCell ref="R137:R141"/>
    <mergeCell ref="S137:S141"/>
    <mergeCell ref="AB137:AB141"/>
    <mergeCell ref="AC137:AC141"/>
    <mergeCell ref="AD137:AD141"/>
    <mergeCell ref="T137:T141"/>
    <mergeCell ref="U137:U141"/>
    <mergeCell ref="X137:X141"/>
    <mergeCell ref="Y137:Y141"/>
    <mergeCell ref="Z137:Z141"/>
    <mergeCell ref="D128:E128"/>
    <mergeCell ref="D129:E129"/>
    <mergeCell ref="D130:E130"/>
    <mergeCell ref="D131:E131"/>
    <mergeCell ref="Y127:Y131"/>
    <mergeCell ref="Z127:Z131"/>
    <mergeCell ref="S132:S136"/>
    <mergeCell ref="T132:T136"/>
    <mergeCell ref="W132:W136"/>
    <mergeCell ref="X132:X136"/>
    <mergeCell ref="C137:C141"/>
    <mergeCell ref="D137:E141"/>
    <mergeCell ref="K132:K136"/>
    <mergeCell ref="L132:L136"/>
    <mergeCell ref="M132:M136"/>
    <mergeCell ref="N132:N136"/>
    <mergeCell ref="O132:O136"/>
    <mergeCell ref="P132:P136"/>
    <mergeCell ref="Q132:Q136"/>
    <mergeCell ref="Y132:Y136"/>
    <mergeCell ref="Z132:Z136"/>
    <mergeCell ref="AA132:AA136"/>
    <mergeCell ref="AB132:AB136"/>
    <mergeCell ref="AC132:AC136"/>
    <mergeCell ref="AD132:AD136"/>
    <mergeCell ref="H137:H141"/>
    <mergeCell ref="I137:I141"/>
    <mergeCell ref="J137:J141"/>
    <mergeCell ref="K137:K141"/>
    <mergeCell ref="C132:C136"/>
    <mergeCell ref="D132:E136"/>
    <mergeCell ref="H132:H136"/>
    <mergeCell ref="I132:I136"/>
    <mergeCell ref="J132:J136"/>
    <mergeCell ref="M137:M141"/>
    <mergeCell ref="N137:N141"/>
    <mergeCell ref="R132:R136"/>
    <mergeCell ref="L137:L141"/>
    <mergeCell ref="V137:V141"/>
    <mergeCell ref="W137:W141"/>
    <mergeCell ref="O137:O141"/>
    <mergeCell ref="P137:P141"/>
    <mergeCell ref="AH137:AH141"/>
    <mergeCell ref="AI137:AI141"/>
    <mergeCell ref="AJ137:AJ141"/>
    <mergeCell ref="AK137:AK141"/>
    <mergeCell ref="AL137:AL141"/>
    <mergeCell ref="AM137:AM141"/>
    <mergeCell ref="AE132:AE136"/>
    <mergeCell ref="AF132:AF136"/>
    <mergeCell ref="AG132:AG136"/>
    <mergeCell ref="AH132:AH136"/>
    <mergeCell ref="AI132:AI136"/>
    <mergeCell ref="AJ132:AJ136"/>
    <mergeCell ref="AK132:AK136"/>
    <mergeCell ref="AL132:AL136"/>
    <mergeCell ref="AG137:AG141"/>
    <mergeCell ref="AB127:AB131"/>
    <mergeCell ref="AC127:AC131"/>
    <mergeCell ref="C117:C121"/>
    <mergeCell ref="D117:E121"/>
    <mergeCell ref="H117:H121"/>
    <mergeCell ref="I117:I121"/>
    <mergeCell ref="J117:J121"/>
    <mergeCell ref="V122:V126"/>
    <mergeCell ref="W122:W126"/>
    <mergeCell ref="O122:O126"/>
    <mergeCell ref="P122:P126"/>
    <mergeCell ref="Q122:Q126"/>
    <mergeCell ref="R122:R126"/>
    <mergeCell ref="S122:S126"/>
    <mergeCell ref="T122:T126"/>
    <mergeCell ref="U122:U126"/>
    <mergeCell ref="M127:M131"/>
    <mergeCell ref="N127:N131"/>
    <mergeCell ref="C122:C126"/>
    <mergeCell ref="H122:H126"/>
    <mergeCell ref="I122:I126"/>
    <mergeCell ref="J122:J126"/>
    <mergeCell ref="K122:K126"/>
    <mergeCell ref="L122:L126"/>
    <mergeCell ref="M122:M126"/>
    <mergeCell ref="N122:N126"/>
    <mergeCell ref="R117:R121"/>
    <mergeCell ref="C127:C131"/>
    <mergeCell ref="D127:E127"/>
    <mergeCell ref="H127:H131"/>
    <mergeCell ref="I127:I131"/>
    <mergeCell ref="J127:J131"/>
    <mergeCell ref="K127:K131"/>
    <mergeCell ref="L127:L131"/>
    <mergeCell ref="X107:X111"/>
    <mergeCell ref="Y107:Y111"/>
    <mergeCell ref="Z107:Z111"/>
    <mergeCell ref="AA107:AA111"/>
    <mergeCell ref="AB107:AB111"/>
    <mergeCell ref="AC107:AC111"/>
    <mergeCell ref="AD107:AD111"/>
    <mergeCell ref="C112:C116"/>
    <mergeCell ref="D112:E112"/>
    <mergeCell ref="H112:H116"/>
    <mergeCell ref="I112:I116"/>
    <mergeCell ref="J112:J116"/>
    <mergeCell ref="K112:K116"/>
    <mergeCell ref="L112:L116"/>
    <mergeCell ref="D115:E115"/>
    <mergeCell ref="D116:E116"/>
    <mergeCell ref="M112:M116"/>
    <mergeCell ref="N112:N116"/>
    <mergeCell ref="R107:R111"/>
    <mergeCell ref="S107:S111"/>
    <mergeCell ref="T107:T111"/>
    <mergeCell ref="U107:U111"/>
    <mergeCell ref="O112:O116"/>
    <mergeCell ref="P112:P116"/>
    <mergeCell ref="Q112:Q116"/>
    <mergeCell ref="R112:R116"/>
    <mergeCell ref="S112:S116"/>
    <mergeCell ref="T112:T116"/>
    <mergeCell ref="U112:U116"/>
    <mergeCell ref="V112:V116"/>
    <mergeCell ref="W112:W116"/>
    <mergeCell ref="X112:X116"/>
    <mergeCell ref="AC102:AC103"/>
    <mergeCell ref="AD102:AD103"/>
    <mergeCell ref="AE102:AE103"/>
    <mergeCell ref="AF102:AF103"/>
    <mergeCell ref="AG102:AG103"/>
    <mergeCell ref="AH102:AH103"/>
    <mergeCell ref="AI102:AI103"/>
    <mergeCell ref="AG112:AG116"/>
    <mergeCell ref="Y112:Y116"/>
    <mergeCell ref="Z112:Z116"/>
    <mergeCell ref="AA112:AA116"/>
    <mergeCell ref="AB112:AB116"/>
    <mergeCell ref="AE107:AE111"/>
    <mergeCell ref="AF107:AF111"/>
    <mergeCell ref="AF112:AF116"/>
    <mergeCell ref="AC112:AC116"/>
    <mergeCell ref="AD112:AD116"/>
    <mergeCell ref="AE112:AE116"/>
    <mergeCell ref="AH112:AH116"/>
    <mergeCell ref="AI112:AI116"/>
    <mergeCell ref="V102:V103"/>
    <mergeCell ref="W102:W103"/>
    <mergeCell ref="X102:X103"/>
    <mergeCell ref="H102:H103"/>
    <mergeCell ref="I102:I103"/>
    <mergeCell ref="J102:J103"/>
    <mergeCell ref="K102:K103"/>
    <mergeCell ref="L102:L103"/>
    <mergeCell ref="M102:M103"/>
    <mergeCell ref="N102:N103"/>
    <mergeCell ref="AH100:AH101"/>
    <mergeCell ref="AI100:AI101"/>
    <mergeCell ref="AJ100:AJ101"/>
    <mergeCell ref="AK100:AK101"/>
    <mergeCell ref="AL100:AL101"/>
    <mergeCell ref="AM100:AM101"/>
    <mergeCell ref="AJ94:AJ99"/>
    <mergeCell ref="AK94:AK99"/>
    <mergeCell ref="AL94:AL99"/>
    <mergeCell ref="AM94:AM99"/>
    <mergeCell ref="M100:M101"/>
    <mergeCell ref="N100:N101"/>
    <mergeCell ref="W94:W99"/>
    <mergeCell ref="X94:X99"/>
    <mergeCell ref="Y94:Y99"/>
    <mergeCell ref="Z94:Z99"/>
    <mergeCell ref="AA94:AA99"/>
    <mergeCell ref="AB94:AB99"/>
    <mergeCell ref="Y102:Y103"/>
    <mergeCell ref="Z102:Z103"/>
    <mergeCell ref="AA102:AA103"/>
    <mergeCell ref="AB102:AB103"/>
    <mergeCell ref="AJ89:AJ93"/>
    <mergeCell ref="AK89:AK93"/>
    <mergeCell ref="AL89:AL93"/>
    <mergeCell ref="AM89:AM93"/>
    <mergeCell ref="AJ102:AJ103"/>
    <mergeCell ref="AK102:AK103"/>
    <mergeCell ref="AL102:AL103"/>
    <mergeCell ref="AM102:AM103"/>
    <mergeCell ref="D87:E87"/>
    <mergeCell ref="D88:E88"/>
    <mergeCell ref="AC89:AC93"/>
    <mergeCell ref="AD89:AD93"/>
    <mergeCell ref="AE89:AE93"/>
    <mergeCell ref="AF89:AF93"/>
    <mergeCell ref="AG89:AG93"/>
    <mergeCell ref="V100:V101"/>
    <mergeCell ref="W100:W101"/>
    <mergeCell ref="AE100:AE101"/>
    <mergeCell ref="AF100:AF101"/>
    <mergeCell ref="X100:X101"/>
    <mergeCell ref="Y100:Y101"/>
    <mergeCell ref="Z100:Z101"/>
    <mergeCell ref="AA100:AA101"/>
    <mergeCell ref="AB100:AB101"/>
    <mergeCell ref="AC100:AC101"/>
    <mergeCell ref="AD100:AD101"/>
    <mergeCell ref="AG100:AG101"/>
    <mergeCell ref="H100:H101"/>
    <mergeCell ref="I100:I101"/>
    <mergeCell ref="J100:J101"/>
    <mergeCell ref="K100:K101"/>
    <mergeCell ref="L100:L101"/>
    <mergeCell ref="L87:L88"/>
    <mergeCell ref="M87:M88"/>
    <mergeCell ref="T83:T86"/>
    <mergeCell ref="U83:U86"/>
    <mergeCell ref="U100:U101"/>
    <mergeCell ref="D82:E82"/>
    <mergeCell ref="D83:E83"/>
    <mergeCell ref="I83:I86"/>
    <mergeCell ref="J83:J86"/>
    <mergeCell ref="K83:K86"/>
    <mergeCell ref="L83:L86"/>
    <mergeCell ref="D86:E86"/>
    <mergeCell ref="D84:E84"/>
    <mergeCell ref="D85:E85"/>
    <mergeCell ref="H89:H93"/>
    <mergeCell ref="I89:I93"/>
    <mergeCell ref="J89:J93"/>
    <mergeCell ref="K89:K93"/>
    <mergeCell ref="L89:L93"/>
    <mergeCell ref="M89:M93"/>
    <mergeCell ref="N89:N93"/>
    <mergeCell ref="O89:O93"/>
    <mergeCell ref="P89:P93"/>
    <mergeCell ref="Q89:Q93"/>
    <mergeCell ref="R89:R93"/>
    <mergeCell ref="S89:S93"/>
    <mergeCell ref="T89:T93"/>
    <mergeCell ref="U89:U93"/>
    <mergeCell ref="AM87:AM88"/>
    <mergeCell ref="AF87:AF88"/>
    <mergeCell ref="AG87:AG88"/>
    <mergeCell ref="AH87:AH88"/>
    <mergeCell ref="AI87:AI88"/>
    <mergeCell ref="AJ87:AJ88"/>
    <mergeCell ref="AK87:AK88"/>
    <mergeCell ref="AL87:AL88"/>
    <mergeCell ref="C82:C88"/>
    <mergeCell ref="O94:O99"/>
    <mergeCell ref="P94:P99"/>
    <mergeCell ref="Q94:Q99"/>
    <mergeCell ref="R94:R99"/>
    <mergeCell ref="S94:S99"/>
    <mergeCell ref="T94:T99"/>
    <mergeCell ref="U94:U99"/>
    <mergeCell ref="H94:H99"/>
    <mergeCell ref="I94:I99"/>
    <mergeCell ref="J94:J99"/>
    <mergeCell ref="K94:K99"/>
    <mergeCell ref="L94:L99"/>
    <mergeCell ref="M94:M99"/>
    <mergeCell ref="N94:N99"/>
    <mergeCell ref="U87:U88"/>
    <mergeCell ref="N87:N88"/>
    <mergeCell ref="O87:O88"/>
    <mergeCell ref="P87:P88"/>
    <mergeCell ref="Q87:Q88"/>
    <mergeCell ref="R87:R88"/>
    <mergeCell ref="S87:S88"/>
    <mergeCell ref="T87:T88"/>
    <mergeCell ref="H83:H86"/>
    <mergeCell ref="Y87:Y88"/>
    <mergeCell ref="Z87:Z88"/>
    <mergeCell ref="AA87:AA88"/>
    <mergeCell ref="AB87:AB88"/>
    <mergeCell ref="AC87:AC88"/>
    <mergeCell ref="V83:V86"/>
    <mergeCell ref="W83:W86"/>
    <mergeCell ref="X83:X86"/>
    <mergeCell ref="Y83:Y86"/>
    <mergeCell ref="Z83:Z86"/>
    <mergeCell ref="AA83:AA86"/>
    <mergeCell ref="AB83:AB86"/>
    <mergeCell ref="AC83:AC86"/>
    <mergeCell ref="V87:V88"/>
    <mergeCell ref="Y75:Y81"/>
    <mergeCell ref="Z75:Z81"/>
    <mergeCell ref="AA75:AA81"/>
    <mergeCell ref="AB75:AB81"/>
    <mergeCell ref="AC75:AC81"/>
    <mergeCell ref="AD75:AD81"/>
    <mergeCell ref="AE75:AE81"/>
    <mergeCell ref="AF75:AF81"/>
    <mergeCell ref="AG75:AG81"/>
    <mergeCell ref="AH75:AH81"/>
    <mergeCell ref="AI75:AI81"/>
    <mergeCell ref="AJ75:AJ81"/>
    <mergeCell ref="AK75:AK81"/>
    <mergeCell ref="AL75:AL81"/>
    <mergeCell ref="AM75:AM81"/>
    <mergeCell ref="M83:M86"/>
    <mergeCell ref="N83:N86"/>
    <mergeCell ref="O83:O86"/>
    <mergeCell ref="P83:P86"/>
    <mergeCell ref="Q83:Q86"/>
    <mergeCell ref="R83:R86"/>
    <mergeCell ref="S83:S86"/>
    <mergeCell ref="AH83:AH86"/>
    <mergeCell ref="AI83:AI86"/>
    <mergeCell ref="AJ83:AJ86"/>
    <mergeCell ref="AK83:AK86"/>
    <mergeCell ref="AL83:AL86"/>
    <mergeCell ref="AM83:AM86"/>
    <mergeCell ref="AD83:AD86"/>
    <mergeCell ref="AE83:AE86"/>
    <mergeCell ref="AF83:AF86"/>
    <mergeCell ref="AG83:AG86"/>
    <mergeCell ref="X75:X81"/>
    <mergeCell ref="J75:J81"/>
    <mergeCell ref="K75:K81"/>
    <mergeCell ref="L75:L81"/>
    <mergeCell ref="M75:M81"/>
    <mergeCell ref="N75:N81"/>
    <mergeCell ref="O75:O81"/>
    <mergeCell ref="P75:P81"/>
    <mergeCell ref="Q75:Q81"/>
    <mergeCell ref="R75:R81"/>
    <mergeCell ref="S75:S81"/>
    <mergeCell ref="T75:T81"/>
    <mergeCell ref="U75:U81"/>
    <mergeCell ref="V75:V81"/>
    <mergeCell ref="W75:W81"/>
    <mergeCell ref="I71:I74"/>
    <mergeCell ref="J71:J74"/>
    <mergeCell ref="K71:K74"/>
    <mergeCell ref="L71:L74"/>
    <mergeCell ref="M71:M74"/>
    <mergeCell ref="N71:N74"/>
    <mergeCell ref="O71:O74"/>
    <mergeCell ref="P71:P74"/>
    <mergeCell ref="Q71:Q74"/>
    <mergeCell ref="R71:R74"/>
    <mergeCell ref="S71:S74"/>
    <mergeCell ref="T71:T74"/>
    <mergeCell ref="U71:U74"/>
    <mergeCell ref="V71:V74"/>
    <mergeCell ref="W71:W74"/>
  </mergeCells>
  <pageMargins left="0.7" right="0.7" top="0.75" bottom="0.75" header="0" footer="0"/>
  <pageSetup orientation="landscape"/>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A1000"/>
  <sheetViews>
    <sheetView topLeftCell="A15" zoomScale="70" zoomScaleNormal="70" workbookViewId="0">
      <selection activeCell="G11" sqref="G11"/>
    </sheetView>
  </sheetViews>
  <sheetFormatPr defaultColWidth="12.6640625" defaultRowHeight="15" customHeight="1" x14ac:dyDescent="0.25"/>
  <cols>
    <col min="1" max="1" width="5.88671875" customWidth="1"/>
    <col min="2" max="2" width="9.109375" hidden="1" customWidth="1"/>
    <col min="3" max="3" width="9.109375" customWidth="1"/>
    <col min="4" max="4" width="42.6640625" customWidth="1"/>
    <col min="5" max="5" width="20.6640625" customWidth="1"/>
    <col min="6" max="6" width="6.88671875" customWidth="1"/>
    <col min="7" max="7" width="5.6640625" customWidth="1"/>
    <col min="8" max="8" width="5.33203125" customWidth="1"/>
    <col min="9" max="9" width="6" customWidth="1"/>
    <col min="10" max="11" width="5.33203125" customWidth="1"/>
    <col min="12" max="12" width="5.6640625" customWidth="1"/>
    <col min="13" max="13" width="5.33203125" customWidth="1"/>
    <col min="14" max="14" width="6.33203125" customWidth="1"/>
    <col min="15" max="15" width="5.109375" customWidth="1"/>
    <col min="16" max="16" width="5.33203125" customWidth="1"/>
    <col min="17" max="17" width="6.109375" customWidth="1"/>
    <col min="18" max="27" width="9.109375" customWidth="1"/>
  </cols>
  <sheetData>
    <row r="1" spans="1:27" ht="17.25" customHeight="1" x14ac:dyDescent="0.25">
      <c r="A1" s="1199" t="s">
        <v>2011</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row>
    <row r="2" spans="1:27" ht="17.25" customHeight="1" x14ac:dyDescent="0.25">
      <c r="A2" s="1199" t="s">
        <v>1029</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row>
    <row r="3" spans="1:27" ht="17.25" customHeight="1" x14ac:dyDescent="0.25">
      <c r="A3" s="203"/>
      <c r="B3" s="203"/>
      <c r="C3" s="203"/>
      <c r="D3" s="203"/>
      <c r="E3" s="203"/>
      <c r="F3" s="203"/>
      <c r="G3" s="204"/>
      <c r="H3" s="203"/>
      <c r="I3" s="203"/>
      <c r="J3" s="203"/>
      <c r="K3" s="203"/>
      <c r="L3" s="203"/>
      <c r="M3" s="203"/>
      <c r="N3" s="203"/>
      <c r="O3" s="203"/>
      <c r="P3" s="203"/>
      <c r="Q3" s="203"/>
      <c r="R3" s="203"/>
      <c r="S3" s="203"/>
      <c r="T3" s="203"/>
      <c r="U3" s="203"/>
      <c r="V3" s="203"/>
      <c r="W3" s="203"/>
      <c r="X3" s="203"/>
      <c r="Y3" s="203"/>
      <c r="Z3" s="203"/>
      <c r="AA3" s="203"/>
    </row>
    <row r="4" spans="1:27" ht="15" customHeight="1" x14ac:dyDescent="0.25">
      <c r="A4" s="203"/>
      <c r="B4" s="203"/>
      <c r="C4" s="525"/>
      <c r="D4" s="526"/>
      <c r="E4" s="661"/>
      <c r="F4" s="1260" t="s">
        <v>2012</v>
      </c>
      <c r="G4" s="1256" t="s">
        <v>2375</v>
      </c>
      <c r="H4" s="1253" t="s">
        <v>2376</v>
      </c>
      <c r="I4" s="1253"/>
      <c r="J4" s="1253"/>
      <c r="K4" s="1253"/>
      <c r="L4" s="1253"/>
      <c r="M4" s="1253"/>
      <c r="N4" s="1254"/>
      <c r="O4" s="1254"/>
      <c r="P4" s="1254"/>
      <c r="Q4" s="1232"/>
      <c r="R4" s="203"/>
      <c r="S4" s="1263"/>
      <c r="T4" s="1226"/>
      <c r="U4" s="662"/>
      <c r="V4" s="203"/>
      <c r="W4" s="203"/>
      <c r="X4" s="203"/>
      <c r="Y4" s="203"/>
      <c r="Z4" s="203"/>
      <c r="AA4" s="203"/>
    </row>
    <row r="5" spans="1:27" ht="15" customHeight="1" x14ac:dyDescent="0.25">
      <c r="A5" s="203"/>
      <c r="B5" s="203"/>
      <c r="C5" s="525" t="s">
        <v>1032</v>
      </c>
      <c r="D5" s="526"/>
      <c r="E5" s="524"/>
      <c r="F5" s="866"/>
      <c r="G5" s="866"/>
      <c r="H5" s="866"/>
      <c r="I5" s="866"/>
      <c r="J5" s="866"/>
      <c r="K5" s="866"/>
      <c r="L5" s="866"/>
      <c r="M5" s="866"/>
      <c r="N5" s="866"/>
      <c r="O5" s="866"/>
      <c r="P5" s="866"/>
      <c r="Q5" s="866"/>
      <c r="R5" s="203"/>
      <c r="S5" s="1007"/>
      <c r="T5" s="1007"/>
      <c r="U5" s="662"/>
      <c r="V5" s="203"/>
      <c r="W5" s="203"/>
      <c r="X5" s="203"/>
      <c r="Y5" s="203"/>
      <c r="Z5" s="203"/>
      <c r="AA5" s="203"/>
    </row>
    <row r="6" spans="1:27" ht="15" customHeight="1" x14ac:dyDescent="0.25">
      <c r="A6" s="203"/>
      <c r="B6" s="203"/>
      <c r="C6" s="525" t="s">
        <v>1531</v>
      </c>
      <c r="D6" s="526"/>
      <c r="E6" s="524"/>
      <c r="F6" s="866"/>
      <c r="G6" s="866"/>
      <c r="H6" s="866"/>
      <c r="I6" s="866"/>
      <c r="J6" s="866"/>
      <c r="K6" s="866"/>
      <c r="L6" s="866"/>
      <c r="M6" s="866"/>
      <c r="N6" s="866"/>
      <c r="O6" s="866"/>
      <c r="P6" s="866"/>
      <c r="Q6" s="866"/>
      <c r="R6" s="203"/>
      <c r="S6" s="1007"/>
      <c r="T6" s="1007"/>
      <c r="U6" s="662"/>
      <c r="V6" s="203"/>
      <c r="W6" s="203"/>
      <c r="X6" s="203"/>
      <c r="Y6" s="203"/>
      <c r="Z6" s="203"/>
      <c r="AA6" s="203"/>
    </row>
    <row r="7" spans="1:27" ht="12.75" customHeight="1" x14ac:dyDescent="0.25">
      <c r="A7" s="203"/>
      <c r="B7" s="203"/>
      <c r="C7" s="203"/>
      <c r="D7" s="527"/>
      <c r="E7" s="527"/>
      <c r="F7" s="866"/>
      <c r="G7" s="866"/>
      <c r="H7" s="866"/>
      <c r="I7" s="866"/>
      <c r="J7" s="866"/>
      <c r="K7" s="866"/>
      <c r="L7" s="866"/>
      <c r="M7" s="866"/>
      <c r="N7" s="866"/>
      <c r="O7" s="866"/>
      <c r="P7" s="866"/>
      <c r="Q7" s="866"/>
      <c r="R7" s="203"/>
      <c r="S7" s="1007"/>
      <c r="T7" s="1007"/>
      <c r="U7" s="662"/>
      <c r="V7" s="203"/>
      <c r="W7" s="203"/>
      <c r="X7" s="203"/>
      <c r="Y7" s="203"/>
      <c r="Z7" s="203"/>
      <c r="AA7" s="203"/>
    </row>
    <row r="8" spans="1:27" ht="12.75" customHeight="1" x14ac:dyDescent="0.25">
      <c r="A8" s="1021"/>
      <c r="B8" s="864"/>
      <c r="C8" s="1022"/>
      <c r="D8" s="864"/>
      <c r="E8" s="54"/>
      <c r="F8" s="867"/>
      <c r="G8" s="867"/>
      <c r="H8" s="867"/>
      <c r="I8" s="867"/>
      <c r="J8" s="867"/>
      <c r="K8" s="867"/>
      <c r="L8" s="867"/>
      <c r="M8" s="867"/>
      <c r="N8" s="867"/>
      <c r="O8" s="867"/>
      <c r="P8" s="867"/>
      <c r="Q8" s="867"/>
      <c r="R8" s="203"/>
      <c r="S8" s="1008"/>
      <c r="T8" s="1008"/>
      <c r="U8" s="662"/>
      <c r="V8" s="203"/>
      <c r="W8" s="203"/>
      <c r="X8" s="203"/>
      <c r="Y8" s="203"/>
      <c r="Z8" s="203"/>
      <c r="AA8" s="203"/>
    </row>
    <row r="9" spans="1:27" ht="12.75" customHeight="1" x14ac:dyDescent="0.25">
      <c r="A9" s="663"/>
      <c r="B9" s="664"/>
      <c r="C9" s="520" t="s">
        <v>1037</v>
      </c>
      <c r="D9" s="664"/>
      <c r="E9" s="664"/>
      <c r="F9" s="532">
        <f t="shared" ref="F9:F10" si="0">SUM(G9:P9)</f>
        <v>16</v>
      </c>
      <c r="G9" s="665">
        <v>4</v>
      </c>
      <c r="H9" s="595">
        <v>12</v>
      </c>
      <c r="I9" s="595"/>
      <c r="J9" s="595"/>
      <c r="K9" s="595"/>
      <c r="L9" s="595"/>
      <c r="M9" s="595"/>
      <c r="N9" s="595"/>
      <c r="O9" s="595"/>
      <c r="P9" s="595"/>
      <c r="Q9" s="593"/>
      <c r="R9" s="203"/>
      <c r="S9" s="519">
        <f t="shared" ref="S9:S10" si="1">SUM(G9:M9)</f>
        <v>16</v>
      </c>
      <c r="T9" s="519">
        <f t="shared" ref="T9:T10" si="2">SUM(N9:P9)</f>
        <v>0</v>
      </c>
      <c r="U9" s="203"/>
      <c r="V9" s="203"/>
      <c r="W9" s="203"/>
      <c r="X9" s="203"/>
      <c r="Y9" s="203"/>
      <c r="Z9" s="203"/>
      <c r="AA9" s="203"/>
    </row>
    <row r="10" spans="1:27" ht="12.75" customHeight="1" x14ac:dyDescent="0.25">
      <c r="A10" s="666"/>
      <c r="B10" s="667"/>
      <c r="C10" s="520" t="s">
        <v>1039</v>
      </c>
      <c r="D10" s="667"/>
      <c r="E10" s="667"/>
      <c r="F10" s="532">
        <f t="shared" si="0"/>
        <v>16</v>
      </c>
      <c r="G10" s="665">
        <v>4</v>
      </c>
      <c r="H10" s="595">
        <v>12</v>
      </c>
      <c r="I10" s="595"/>
      <c r="J10" s="595"/>
      <c r="K10" s="595"/>
      <c r="L10" s="595"/>
      <c r="M10" s="595"/>
      <c r="N10" s="595"/>
      <c r="O10" s="595"/>
      <c r="P10" s="595"/>
      <c r="Q10" s="593"/>
      <c r="R10" s="203"/>
      <c r="S10" s="519">
        <f t="shared" si="1"/>
        <v>16</v>
      </c>
      <c r="T10" s="519">
        <f t="shared" si="2"/>
        <v>0</v>
      </c>
      <c r="U10" s="203"/>
      <c r="V10" s="203"/>
      <c r="W10" s="203"/>
      <c r="X10" s="203"/>
      <c r="Y10" s="203"/>
      <c r="Z10" s="203"/>
      <c r="AA10" s="203"/>
    </row>
    <row r="11" spans="1:27" ht="12.75" customHeight="1" x14ac:dyDescent="0.25">
      <c r="A11" s="666"/>
      <c r="B11" s="667"/>
      <c r="C11" s="520"/>
      <c r="D11" s="667"/>
      <c r="E11" s="668"/>
      <c r="F11" s="669"/>
      <c r="G11" s="670"/>
      <c r="H11" s="671"/>
      <c r="I11" s="671"/>
      <c r="J11" s="671"/>
      <c r="K11" s="671"/>
      <c r="L11" s="671"/>
      <c r="M11" s="671"/>
      <c r="N11" s="671"/>
      <c r="O11" s="671"/>
      <c r="P11" s="671"/>
      <c r="Q11" s="672"/>
      <c r="R11" s="203"/>
      <c r="S11" s="203"/>
      <c r="T11" s="203"/>
      <c r="U11" s="203"/>
      <c r="V11" s="203"/>
      <c r="W11" s="203"/>
      <c r="X11" s="203"/>
      <c r="Y11" s="203"/>
      <c r="Z11" s="203"/>
      <c r="AA11" s="203"/>
    </row>
    <row r="12" spans="1:27" ht="21.75" customHeight="1" x14ac:dyDescent="0.25">
      <c r="A12" s="1257" t="s">
        <v>1</v>
      </c>
      <c r="B12" s="876"/>
      <c r="C12" s="1257" t="s">
        <v>1043</v>
      </c>
      <c r="D12" s="1164"/>
      <c r="E12" s="1261" t="s">
        <v>1044</v>
      </c>
      <c r="F12" s="1261" t="s">
        <v>1045</v>
      </c>
      <c r="G12" s="1255" t="s">
        <v>2013</v>
      </c>
      <c r="H12" s="869"/>
      <c r="I12" s="869"/>
      <c r="J12" s="869"/>
      <c r="K12" s="869"/>
      <c r="L12" s="869"/>
      <c r="M12" s="869"/>
      <c r="N12" s="869"/>
      <c r="O12" s="869"/>
      <c r="P12" s="869"/>
      <c r="Q12" s="870"/>
      <c r="R12" s="530"/>
      <c r="S12" s="203"/>
      <c r="T12" s="203"/>
      <c r="U12" s="203"/>
      <c r="V12" s="203"/>
      <c r="W12" s="203"/>
      <c r="X12" s="203"/>
      <c r="Y12" s="203"/>
      <c r="Z12" s="203"/>
      <c r="AA12" s="203"/>
    </row>
    <row r="13" spans="1:27" ht="21" customHeight="1" x14ac:dyDescent="0.25">
      <c r="A13" s="1163"/>
      <c r="B13" s="1110"/>
      <c r="C13" s="1163"/>
      <c r="D13" s="1171"/>
      <c r="E13" s="895"/>
      <c r="F13" s="895"/>
      <c r="G13" s="673">
        <v>1</v>
      </c>
      <c r="H13" s="674">
        <f t="shared" ref="H13:P13" si="3">G13+1</f>
        <v>2</v>
      </c>
      <c r="I13" s="674">
        <f t="shared" si="3"/>
        <v>3</v>
      </c>
      <c r="J13" s="674">
        <f t="shared" si="3"/>
        <v>4</v>
      </c>
      <c r="K13" s="674">
        <f t="shared" si="3"/>
        <v>5</v>
      </c>
      <c r="L13" s="674">
        <f t="shared" si="3"/>
        <v>6</v>
      </c>
      <c r="M13" s="674">
        <f t="shared" si="3"/>
        <v>7</v>
      </c>
      <c r="N13" s="674">
        <f t="shared" si="3"/>
        <v>8</v>
      </c>
      <c r="O13" s="674">
        <f t="shared" si="3"/>
        <v>9</v>
      </c>
      <c r="P13" s="674">
        <f t="shared" si="3"/>
        <v>10</v>
      </c>
      <c r="Q13" s="675"/>
      <c r="R13" s="530"/>
      <c r="S13" s="203"/>
      <c r="T13" s="203"/>
      <c r="U13" s="203"/>
      <c r="V13" s="203"/>
      <c r="W13" s="203"/>
      <c r="X13" s="203"/>
      <c r="Y13" s="203"/>
      <c r="Z13" s="203"/>
      <c r="AA13" s="203"/>
    </row>
    <row r="14" spans="1:27" ht="19.5" customHeight="1" x14ac:dyDescent="0.25">
      <c r="A14" s="676" t="s">
        <v>1033</v>
      </c>
      <c r="B14" s="677"/>
      <c r="C14" s="678" t="s">
        <v>1062</v>
      </c>
      <c r="D14" s="678"/>
      <c r="E14" s="679"/>
      <c r="F14" s="679"/>
      <c r="G14" s="680"/>
      <c r="H14" s="680"/>
      <c r="I14" s="680"/>
      <c r="J14" s="680"/>
      <c r="K14" s="680"/>
      <c r="L14" s="680"/>
      <c r="M14" s="680"/>
      <c r="N14" s="680"/>
      <c r="O14" s="680"/>
      <c r="P14" s="680"/>
      <c r="Q14" s="681"/>
      <c r="R14" s="530"/>
      <c r="S14" s="519">
        <f>S4</f>
        <v>0</v>
      </c>
      <c r="T14" s="203"/>
      <c r="U14" s="203"/>
      <c r="V14" s="203"/>
      <c r="W14" s="203"/>
      <c r="X14" s="203"/>
      <c r="Y14" s="203"/>
      <c r="Z14" s="203"/>
      <c r="AA14" s="203"/>
    </row>
    <row r="15" spans="1:27" ht="12.75" customHeight="1" x14ac:dyDescent="0.25">
      <c r="A15" s="1262" t="s">
        <v>2014</v>
      </c>
      <c r="B15" s="876"/>
      <c r="C15" s="682" t="s">
        <v>2015</v>
      </c>
      <c r="D15" s="683"/>
      <c r="E15" s="521"/>
      <c r="F15" s="521"/>
      <c r="G15" s="684"/>
      <c r="H15" s="683"/>
      <c r="I15" s="683"/>
      <c r="J15" s="683"/>
      <c r="K15" s="683"/>
      <c r="L15" s="683"/>
      <c r="M15" s="683"/>
      <c r="N15" s="683"/>
      <c r="O15" s="683"/>
      <c r="P15" s="683"/>
      <c r="Q15" s="611"/>
      <c r="R15" s="530"/>
      <c r="S15" s="1178" t="s">
        <v>2016</v>
      </c>
      <c r="T15" s="869"/>
      <c r="U15" s="613" t="s">
        <v>1051</v>
      </c>
      <c r="V15" s="614">
        <f t="shared" ref="V15:V18" si="4">COUNTIF($G$146:$M$146,U15)</f>
        <v>0</v>
      </c>
      <c r="W15" s="203"/>
      <c r="X15" s="203"/>
      <c r="Y15" s="203"/>
      <c r="Z15" s="203"/>
      <c r="AA15" s="203"/>
    </row>
    <row r="16" spans="1:27" ht="15" customHeight="1" x14ac:dyDescent="0.25">
      <c r="A16" s="902"/>
      <c r="B16" s="982"/>
      <c r="C16" s="1258" t="s">
        <v>2017</v>
      </c>
      <c r="D16" s="1259"/>
      <c r="E16" s="646" t="s">
        <v>1058</v>
      </c>
      <c r="F16" s="685">
        <v>3</v>
      </c>
      <c r="G16" s="1251">
        <v>3</v>
      </c>
      <c r="H16" s="1251">
        <v>3</v>
      </c>
      <c r="I16" s="1251"/>
      <c r="J16" s="1251"/>
      <c r="K16" s="1251"/>
      <c r="L16" s="1251"/>
      <c r="M16" s="1251"/>
      <c r="N16" s="1251"/>
      <c r="O16" s="1251"/>
      <c r="P16" s="1251"/>
      <c r="Q16" s="588"/>
      <c r="R16" s="530"/>
      <c r="S16" s="1178" t="s">
        <v>2016</v>
      </c>
      <c r="T16" s="869"/>
      <c r="U16" s="613" t="s">
        <v>1053</v>
      </c>
      <c r="V16" s="614">
        <f t="shared" si="4"/>
        <v>2</v>
      </c>
      <c r="W16" s="203"/>
      <c r="X16" s="203"/>
      <c r="Y16" s="203"/>
      <c r="Z16" s="203"/>
      <c r="AA16" s="203"/>
    </row>
    <row r="17" spans="1:27" ht="15" customHeight="1" x14ac:dyDescent="0.25">
      <c r="A17" s="902"/>
      <c r="B17" s="982"/>
      <c r="C17" s="882"/>
      <c r="D17" s="1166"/>
      <c r="E17" s="612" t="s">
        <v>1055</v>
      </c>
      <c r="F17" s="686">
        <v>0</v>
      </c>
      <c r="G17" s="1111"/>
      <c r="H17" s="1111"/>
      <c r="I17" s="1111"/>
      <c r="J17" s="1111"/>
      <c r="K17" s="1111"/>
      <c r="L17" s="1111"/>
      <c r="M17" s="1111"/>
      <c r="N17" s="1111"/>
      <c r="O17" s="1111"/>
      <c r="P17" s="1111"/>
      <c r="Q17" s="531"/>
      <c r="R17" s="530"/>
      <c r="S17" s="1178" t="s">
        <v>2016</v>
      </c>
      <c r="T17" s="869"/>
      <c r="U17" s="613" t="s">
        <v>1056</v>
      </c>
      <c r="V17" s="614">
        <f t="shared" si="4"/>
        <v>0</v>
      </c>
      <c r="W17" s="203"/>
      <c r="X17" s="203"/>
      <c r="Y17" s="203"/>
      <c r="Z17" s="203"/>
      <c r="AA17" s="203"/>
    </row>
    <row r="18" spans="1:27" ht="15" customHeight="1" x14ac:dyDescent="0.25">
      <c r="A18" s="902"/>
      <c r="B18" s="982"/>
      <c r="C18" s="1266" t="s">
        <v>2018</v>
      </c>
      <c r="D18" s="876"/>
      <c r="E18" s="610" t="s">
        <v>1058</v>
      </c>
      <c r="F18" s="685">
        <v>3</v>
      </c>
      <c r="G18" s="1252">
        <v>3</v>
      </c>
      <c r="H18" s="1252">
        <v>3</v>
      </c>
      <c r="I18" s="1252"/>
      <c r="J18" s="1252"/>
      <c r="K18" s="1252"/>
      <c r="L18" s="1252"/>
      <c r="M18" s="1252"/>
      <c r="N18" s="1252"/>
      <c r="O18" s="1252"/>
      <c r="P18" s="1252"/>
      <c r="Q18" s="531"/>
      <c r="R18" s="530"/>
      <c r="S18" s="1178" t="s">
        <v>2016</v>
      </c>
      <c r="T18" s="869"/>
      <c r="U18" s="613" t="s">
        <v>1059</v>
      </c>
      <c r="V18" s="614">
        <f t="shared" si="4"/>
        <v>0</v>
      </c>
      <c r="W18" s="203"/>
      <c r="X18" s="203"/>
      <c r="Y18" s="203"/>
      <c r="Z18" s="203"/>
      <c r="AA18" s="203"/>
    </row>
    <row r="19" spans="1:27" ht="15" customHeight="1" x14ac:dyDescent="0.25">
      <c r="A19" s="882"/>
      <c r="B19" s="884"/>
      <c r="C19" s="1163"/>
      <c r="D19" s="1110"/>
      <c r="E19" s="687" t="s">
        <v>1055</v>
      </c>
      <c r="F19" s="688">
        <v>0</v>
      </c>
      <c r="G19" s="895"/>
      <c r="H19" s="895"/>
      <c r="I19" s="895"/>
      <c r="J19" s="895"/>
      <c r="K19" s="895"/>
      <c r="L19" s="895"/>
      <c r="M19" s="895"/>
      <c r="N19" s="895"/>
      <c r="O19" s="895"/>
      <c r="P19" s="895"/>
      <c r="Q19" s="689"/>
      <c r="R19" s="530"/>
      <c r="S19" s="1234" t="s">
        <v>2356</v>
      </c>
      <c r="T19" s="1181"/>
      <c r="U19" s="1235"/>
      <c r="V19" s="628">
        <f>SUM(V15:V18)</f>
        <v>2</v>
      </c>
      <c r="W19" s="203"/>
      <c r="X19" s="203"/>
      <c r="Y19" s="203"/>
      <c r="Z19" s="203"/>
      <c r="AA19" s="203"/>
    </row>
    <row r="20" spans="1:27" ht="15" customHeight="1" x14ac:dyDescent="0.25">
      <c r="A20" s="1264" t="s">
        <v>1053</v>
      </c>
      <c r="B20" s="929"/>
      <c r="C20" s="690" t="s">
        <v>2019</v>
      </c>
      <c r="D20" s="690"/>
      <c r="E20" s="691"/>
      <c r="F20" s="692"/>
      <c r="G20" s="693"/>
      <c r="H20" s="693"/>
      <c r="I20" s="693"/>
      <c r="J20" s="693"/>
      <c r="K20" s="693"/>
      <c r="L20" s="693"/>
      <c r="M20" s="693"/>
      <c r="N20" s="693"/>
      <c r="O20" s="693"/>
      <c r="P20" s="693"/>
      <c r="Q20" s="522"/>
      <c r="R20" s="530"/>
      <c r="S20" s="203"/>
      <c r="T20" s="203"/>
      <c r="U20" s="203"/>
      <c r="V20" s="203"/>
      <c r="W20" s="203"/>
      <c r="X20" s="203"/>
      <c r="Y20" s="203"/>
      <c r="Z20" s="203"/>
      <c r="AA20" s="203"/>
    </row>
    <row r="21" spans="1:27" ht="15" customHeight="1" x14ac:dyDescent="0.25">
      <c r="A21" s="1265">
        <v>2</v>
      </c>
      <c r="B21" s="683">
        <v>1</v>
      </c>
      <c r="C21" s="682" t="s">
        <v>2020</v>
      </c>
      <c r="D21" s="683"/>
      <c r="E21" s="683"/>
      <c r="F21" s="694"/>
      <c r="G21" s="695"/>
      <c r="H21" s="695"/>
      <c r="I21" s="695"/>
      <c r="J21" s="695"/>
      <c r="K21" s="695"/>
      <c r="L21" s="695"/>
      <c r="M21" s="695"/>
      <c r="N21" s="695"/>
      <c r="O21" s="695"/>
      <c r="P21" s="695"/>
      <c r="Q21" s="588"/>
      <c r="R21" s="530"/>
      <c r="S21" s="519">
        <f>T4</f>
        <v>0</v>
      </c>
      <c r="T21" s="203"/>
      <c r="U21" s="203"/>
      <c r="V21" s="203"/>
      <c r="W21" s="203"/>
      <c r="X21" s="203"/>
      <c r="Y21" s="203"/>
      <c r="Z21" s="203"/>
      <c r="AA21" s="203"/>
    </row>
    <row r="22" spans="1:27" ht="15" customHeight="1" x14ac:dyDescent="0.25">
      <c r="A22" s="904"/>
      <c r="B22" s="611"/>
      <c r="C22" s="1266" t="s">
        <v>2021</v>
      </c>
      <c r="D22" s="876"/>
      <c r="E22" s="610" t="s">
        <v>2022</v>
      </c>
      <c r="F22" s="685">
        <v>3</v>
      </c>
      <c r="G22" s="1252">
        <v>3</v>
      </c>
      <c r="H22" s="1252">
        <v>3</v>
      </c>
      <c r="I22" s="1252"/>
      <c r="J22" s="1252"/>
      <c r="K22" s="1252"/>
      <c r="L22" s="1252"/>
      <c r="M22" s="1252"/>
      <c r="N22" s="1252"/>
      <c r="O22" s="1252"/>
      <c r="P22" s="1252"/>
      <c r="Q22" s="531"/>
      <c r="R22" s="530"/>
      <c r="S22" s="1178" t="s">
        <v>1050</v>
      </c>
      <c r="T22" s="869"/>
      <c r="U22" s="613" t="s">
        <v>1051</v>
      </c>
      <c r="V22" s="614">
        <f t="shared" ref="V22:V25" si="5">COUNTIF($N$146:$P$146,U22)</f>
        <v>0</v>
      </c>
      <c r="W22" s="203"/>
      <c r="X22" s="203"/>
      <c r="Y22" s="203"/>
      <c r="Z22" s="203"/>
      <c r="AA22" s="203"/>
    </row>
    <row r="23" spans="1:27" ht="15" customHeight="1" x14ac:dyDescent="0.25">
      <c r="A23" s="904"/>
      <c r="B23" s="611"/>
      <c r="C23" s="902"/>
      <c r="D23" s="982"/>
      <c r="E23" s="611" t="s">
        <v>2023</v>
      </c>
      <c r="F23" s="686">
        <v>1</v>
      </c>
      <c r="G23" s="866"/>
      <c r="H23" s="866"/>
      <c r="I23" s="866"/>
      <c r="J23" s="866"/>
      <c r="K23" s="866"/>
      <c r="L23" s="866"/>
      <c r="M23" s="866"/>
      <c r="N23" s="866"/>
      <c r="O23" s="866"/>
      <c r="P23" s="866"/>
      <c r="Q23" s="531"/>
      <c r="R23" s="530"/>
      <c r="S23" s="1178" t="s">
        <v>1050</v>
      </c>
      <c r="T23" s="869"/>
      <c r="U23" s="613" t="s">
        <v>1053</v>
      </c>
      <c r="V23" s="614">
        <f t="shared" si="5"/>
        <v>0</v>
      </c>
      <c r="W23" s="203"/>
      <c r="X23" s="203"/>
      <c r="Y23" s="203"/>
      <c r="Z23" s="203"/>
      <c r="AA23" s="203"/>
    </row>
    <row r="24" spans="1:27" ht="15" customHeight="1" x14ac:dyDescent="0.25">
      <c r="A24" s="904"/>
      <c r="B24" s="611"/>
      <c r="C24" s="1163"/>
      <c r="D24" s="1110"/>
      <c r="E24" s="611" t="s">
        <v>1055</v>
      </c>
      <c r="F24" s="686">
        <v>0</v>
      </c>
      <c r="G24" s="867"/>
      <c r="H24" s="867"/>
      <c r="I24" s="867"/>
      <c r="J24" s="867"/>
      <c r="K24" s="867"/>
      <c r="L24" s="867"/>
      <c r="M24" s="867"/>
      <c r="N24" s="867"/>
      <c r="O24" s="867"/>
      <c r="P24" s="867"/>
      <c r="Q24" s="531"/>
      <c r="R24" s="530"/>
      <c r="S24" s="1178" t="s">
        <v>1847</v>
      </c>
      <c r="T24" s="869"/>
      <c r="U24" s="613" t="s">
        <v>1056</v>
      </c>
      <c r="V24" s="614">
        <f t="shared" si="5"/>
        <v>0</v>
      </c>
      <c r="W24" s="203"/>
      <c r="X24" s="203"/>
      <c r="Y24" s="203"/>
      <c r="Z24" s="203"/>
      <c r="AA24" s="203"/>
    </row>
    <row r="25" spans="1:27" ht="15" customHeight="1" x14ac:dyDescent="0.25">
      <c r="A25" s="904"/>
      <c r="B25" s="683"/>
      <c r="C25" s="696" t="s">
        <v>2024</v>
      </c>
      <c r="D25" s="697"/>
      <c r="E25" s="611" t="s">
        <v>2025</v>
      </c>
      <c r="F25" s="686">
        <v>3</v>
      </c>
      <c r="G25" s="1252">
        <v>3</v>
      </c>
      <c r="H25" s="1252">
        <v>3</v>
      </c>
      <c r="I25" s="1252"/>
      <c r="J25" s="1252"/>
      <c r="K25" s="1252"/>
      <c r="L25" s="1252"/>
      <c r="M25" s="1252"/>
      <c r="N25" s="1252"/>
      <c r="O25" s="1252"/>
      <c r="P25" s="1252"/>
      <c r="Q25" s="531"/>
      <c r="R25" s="530"/>
      <c r="S25" s="1178" t="s">
        <v>1050</v>
      </c>
      <c r="T25" s="869"/>
      <c r="U25" s="613" t="s">
        <v>1059</v>
      </c>
      <c r="V25" s="614">
        <f t="shared" si="5"/>
        <v>0</v>
      </c>
      <c r="W25" s="203"/>
      <c r="X25" s="203"/>
      <c r="Y25" s="203"/>
      <c r="Z25" s="203"/>
      <c r="AA25" s="203"/>
    </row>
    <row r="26" spans="1:27" ht="15" customHeight="1" x14ac:dyDescent="0.25">
      <c r="A26" s="904"/>
      <c r="B26" s="683"/>
      <c r="C26" s="698" t="s">
        <v>2026</v>
      </c>
      <c r="D26" s="699"/>
      <c r="E26" s="611" t="s">
        <v>2027</v>
      </c>
      <c r="F26" s="686">
        <v>2</v>
      </c>
      <c r="G26" s="866"/>
      <c r="H26" s="866"/>
      <c r="I26" s="866"/>
      <c r="J26" s="866"/>
      <c r="K26" s="866"/>
      <c r="L26" s="866"/>
      <c r="M26" s="866"/>
      <c r="N26" s="866"/>
      <c r="O26" s="866"/>
      <c r="P26" s="866"/>
      <c r="Q26" s="531"/>
      <c r="R26" s="530"/>
      <c r="S26" s="1234" t="s">
        <v>2356</v>
      </c>
      <c r="T26" s="1181"/>
      <c r="U26" s="1235"/>
      <c r="V26" s="628">
        <f>SUM(V22:V25)</f>
        <v>0</v>
      </c>
      <c r="W26" s="203"/>
      <c r="X26" s="203"/>
      <c r="Y26" s="203"/>
      <c r="Z26" s="203"/>
      <c r="AA26" s="203"/>
    </row>
    <row r="27" spans="1:27" ht="15" customHeight="1" x14ac:dyDescent="0.25">
      <c r="A27" s="904"/>
      <c r="B27" s="683"/>
      <c r="C27" s="698" t="s">
        <v>2028</v>
      </c>
      <c r="D27" s="699"/>
      <c r="E27" s="611" t="s">
        <v>2029</v>
      </c>
      <c r="F27" s="686">
        <v>1</v>
      </c>
      <c r="G27" s="866"/>
      <c r="H27" s="866"/>
      <c r="I27" s="866"/>
      <c r="J27" s="866"/>
      <c r="K27" s="866"/>
      <c r="L27" s="866"/>
      <c r="M27" s="866"/>
      <c r="N27" s="866"/>
      <c r="O27" s="866"/>
      <c r="P27" s="866"/>
      <c r="Q27" s="531"/>
      <c r="R27" s="530"/>
      <c r="S27" s="700"/>
      <c r="T27" s="700"/>
      <c r="U27" s="700"/>
      <c r="V27" s="701"/>
      <c r="W27" s="203"/>
      <c r="X27" s="203"/>
      <c r="Y27" s="203"/>
      <c r="Z27" s="203"/>
      <c r="AA27" s="203"/>
    </row>
    <row r="28" spans="1:27" ht="15" customHeight="1" x14ac:dyDescent="0.25">
      <c r="A28" s="904"/>
      <c r="B28" s="683"/>
      <c r="C28" s="698" t="s">
        <v>2030</v>
      </c>
      <c r="D28" s="699"/>
      <c r="E28" s="611" t="s">
        <v>1055</v>
      </c>
      <c r="F28" s="686">
        <v>0</v>
      </c>
      <c r="G28" s="866"/>
      <c r="H28" s="866"/>
      <c r="I28" s="866"/>
      <c r="J28" s="866"/>
      <c r="K28" s="866"/>
      <c r="L28" s="866"/>
      <c r="M28" s="866"/>
      <c r="N28" s="866"/>
      <c r="O28" s="866"/>
      <c r="P28" s="866"/>
      <c r="Q28" s="531"/>
      <c r="R28" s="530"/>
      <c r="S28" s="519"/>
      <c r="T28" s="519"/>
      <c r="U28" s="519"/>
      <c r="V28" s="519"/>
      <c r="W28" s="203"/>
      <c r="X28" s="203"/>
      <c r="Y28" s="203"/>
      <c r="Z28" s="203"/>
      <c r="AA28" s="203"/>
    </row>
    <row r="29" spans="1:27" ht="15" customHeight="1" x14ac:dyDescent="0.25">
      <c r="A29" s="904"/>
      <c r="B29" s="683"/>
      <c r="C29" s="702" t="s">
        <v>2031</v>
      </c>
      <c r="D29" s="699"/>
      <c r="E29" s="703"/>
      <c r="F29" s="704"/>
      <c r="G29" s="867"/>
      <c r="H29" s="867"/>
      <c r="I29" s="867"/>
      <c r="J29" s="867"/>
      <c r="K29" s="867"/>
      <c r="L29" s="867"/>
      <c r="M29" s="867"/>
      <c r="N29" s="867"/>
      <c r="O29" s="867"/>
      <c r="P29" s="867"/>
      <c r="Q29" s="531"/>
      <c r="R29" s="530"/>
      <c r="S29" s="203"/>
      <c r="T29" s="203"/>
      <c r="U29" s="203"/>
      <c r="V29" s="203"/>
      <c r="W29" s="203"/>
      <c r="X29" s="203"/>
      <c r="Y29" s="203"/>
      <c r="Z29" s="203"/>
      <c r="AA29" s="203"/>
    </row>
    <row r="30" spans="1:27" ht="15" customHeight="1" x14ac:dyDescent="0.25">
      <c r="A30" s="904"/>
      <c r="B30" s="611">
        <v>2</v>
      </c>
      <c r="C30" s="705" t="s">
        <v>2032</v>
      </c>
      <c r="D30" s="706"/>
      <c r="E30" s="683"/>
      <c r="F30" s="694"/>
      <c r="G30" s="707"/>
      <c r="H30" s="707"/>
      <c r="I30" s="707"/>
      <c r="J30" s="707"/>
      <c r="K30" s="707"/>
      <c r="L30" s="707"/>
      <c r="M30" s="707"/>
      <c r="N30" s="707"/>
      <c r="O30" s="707"/>
      <c r="P30" s="707"/>
      <c r="Q30" s="531"/>
      <c r="R30" s="530"/>
      <c r="S30" s="203"/>
      <c r="T30" s="203"/>
      <c r="U30" s="203"/>
      <c r="V30" s="203"/>
      <c r="W30" s="203"/>
      <c r="X30" s="203"/>
      <c r="Y30" s="203"/>
      <c r="Z30" s="203"/>
      <c r="AA30" s="203"/>
    </row>
    <row r="31" spans="1:27" ht="15" customHeight="1" x14ac:dyDescent="0.25">
      <c r="A31" s="904"/>
      <c r="B31" s="611"/>
      <c r="C31" s="1258" t="s">
        <v>1910</v>
      </c>
      <c r="D31" s="988"/>
      <c r="E31" s="610" t="s">
        <v>2033</v>
      </c>
      <c r="F31" s="685">
        <v>3</v>
      </c>
      <c r="G31" s="1252">
        <v>3</v>
      </c>
      <c r="H31" s="1252">
        <v>3</v>
      </c>
      <c r="I31" s="1252"/>
      <c r="J31" s="1252"/>
      <c r="K31" s="1252"/>
      <c r="L31" s="1252"/>
      <c r="M31" s="1252"/>
      <c r="N31" s="1252"/>
      <c r="O31" s="1252"/>
      <c r="P31" s="1252"/>
      <c r="Q31" s="531"/>
      <c r="R31" s="530"/>
      <c r="S31" s="203"/>
      <c r="T31" s="203"/>
      <c r="U31" s="203"/>
      <c r="V31" s="203"/>
      <c r="W31" s="203"/>
      <c r="X31" s="203"/>
      <c r="Y31" s="203"/>
      <c r="Z31" s="203"/>
      <c r="AA31" s="203"/>
    </row>
    <row r="32" spans="1:27" ht="15" customHeight="1" x14ac:dyDescent="0.25">
      <c r="A32" s="904"/>
      <c r="B32" s="611"/>
      <c r="C32" s="902"/>
      <c r="D32" s="982"/>
      <c r="E32" s="611" t="s">
        <v>2034</v>
      </c>
      <c r="F32" s="686">
        <v>2</v>
      </c>
      <c r="G32" s="866"/>
      <c r="H32" s="866"/>
      <c r="I32" s="866"/>
      <c r="J32" s="866"/>
      <c r="K32" s="866"/>
      <c r="L32" s="866"/>
      <c r="M32" s="866"/>
      <c r="N32" s="866"/>
      <c r="O32" s="866"/>
      <c r="P32" s="866"/>
      <c r="Q32" s="531"/>
      <c r="R32" s="530"/>
      <c r="S32" s="203"/>
      <c r="T32" s="203"/>
      <c r="U32" s="203"/>
      <c r="V32" s="203"/>
      <c r="W32" s="203"/>
      <c r="X32" s="203"/>
      <c r="Y32" s="203"/>
      <c r="Z32" s="203"/>
      <c r="AA32" s="203"/>
    </row>
    <row r="33" spans="1:27" ht="15" customHeight="1" x14ac:dyDescent="0.25">
      <c r="A33" s="904"/>
      <c r="B33" s="611"/>
      <c r="C33" s="882"/>
      <c r="D33" s="884"/>
      <c r="E33" s="611" t="s">
        <v>2035</v>
      </c>
      <c r="F33" s="685">
        <v>1</v>
      </c>
      <c r="G33" s="867"/>
      <c r="H33" s="867"/>
      <c r="I33" s="867"/>
      <c r="J33" s="867"/>
      <c r="K33" s="867"/>
      <c r="L33" s="867"/>
      <c r="M33" s="867"/>
      <c r="N33" s="867"/>
      <c r="O33" s="867"/>
      <c r="P33" s="867"/>
      <c r="Q33" s="531"/>
      <c r="R33" s="530"/>
      <c r="S33" s="203"/>
      <c r="T33" s="203"/>
      <c r="U33" s="203"/>
      <c r="V33" s="203"/>
      <c r="W33" s="203"/>
      <c r="X33" s="203"/>
      <c r="Y33" s="203"/>
      <c r="Z33" s="203"/>
      <c r="AA33" s="203"/>
    </row>
    <row r="34" spans="1:27" ht="15" customHeight="1" x14ac:dyDescent="0.25">
      <c r="A34" s="904"/>
      <c r="B34" s="611"/>
      <c r="C34" s="1266" t="s">
        <v>2036</v>
      </c>
      <c r="D34" s="876"/>
      <c r="E34" s="611" t="s">
        <v>2037</v>
      </c>
      <c r="F34" s="685">
        <v>2</v>
      </c>
      <c r="G34" s="1252">
        <v>3</v>
      </c>
      <c r="H34" s="1252">
        <v>3</v>
      </c>
      <c r="I34" s="1252"/>
      <c r="J34" s="1252"/>
      <c r="K34" s="1252"/>
      <c r="L34" s="1252"/>
      <c r="M34" s="1252"/>
      <c r="N34" s="1252"/>
      <c r="O34" s="1252"/>
      <c r="P34" s="1252"/>
      <c r="Q34" s="531"/>
      <c r="R34" s="530"/>
      <c r="S34" s="203"/>
      <c r="T34" s="203"/>
      <c r="U34" s="203"/>
      <c r="V34" s="203"/>
      <c r="W34" s="203"/>
      <c r="X34" s="203"/>
      <c r="Y34" s="203"/>
      <c r="Z34" s="203"/>
      <c r="AA34" s="203"/>
    </row>
    <row r="35" spans="1:27" ht="15" customHeight="1" x14ac:dyDescent="0.25">
      <c r="A35" s="904"/>
      <c r="B35" s="611"/>
      <c r="C35" s="902"/>
      <c r="D35" s="982"/>
      <c r="E35" s="611" t="s">
        <v>2035</v>
      </c>
      <c r="F35" s="686">
        <v>1</v>
      </c>
      <c r="G35" s="866"/>
      <c r="H35" s="866"/>
      <c r="I35" s="866"/>
      <c r="J35" s="866"/>
      <c r="K35" s="866"/>
      <c r="L35" s="866"/>
      <c r="M35" s="866"/>
      <c r="N35" s="866"/>
      <c r="O35" s="866"/>
      <c r="P35" s="866"/>
      <c r="Q35" s="531"/>
      <c r="R35" s="530"/>
      <c r="S35" s="203"/>
      <c r="T35" s="203"/>
      <c r="U35" s="203"/>
      <c r="V35" s="203"/>
      <c r="W35" s="203"/>
      <c r="X35" s="203"/>
      <c r="Y35" s="203"/>
      <c r="Z35" s="203"/>
      <c r="AA35" s="203"/>
    </row>
    <row r="36" spans="1:27" ht="15" customHeight="1" x14ac:dyDescent="0.25">
      <c r="A36" s="938"/>
      <c r="B36" s="611"/>
      <c r="C36" s="1163"/>
      <c r="D36" s="1110"/>
      <c r="E36" s="703" t="s">
        <v>1055</v>
      </c>
      <c r="F36" s="704">
        <v>0</v>
      </c>
      <c r="G36" s="867"/>
      <c r="H36" s="867"/>
      <c r="I36" s="867"/>
      <c r="J36" s="867"/>
      <c r="K36" s="867"/>
      <c r="L36" s="867"/>
      <c r="M36" s="867"/>
      <c r="N36" s="867"/>
      <c r="O36" s="867"/>
      <c r="P36" s="867"/>
      <c r="Q36" s="531"/>
      <c r="R36" s="530"/>
      <c r="S36" s="700"/>
      <c r="T36" s="700"/>
      <c r="U36" s="700"/>
      <c r="V36" s="701"/>
      <c r="W36" s="203"/>
      <c r="X36" s="203"/>
      <c r="Y36" s="203"/>
      <c r="Z36" s="203"/>
      <c r="AA36" s="203"/>
    </row>
    <row r="37" spans="1:27" ht="15" customHeight="1" x14ac:dyDescent="0.25">
      <c r="A37" s="1262">
        <v>3</v>
      </c>
      <c r="B37" s="1164"/>
      <c r="C37" s="690" t="s">
        <v>2038</v>
      </c>
      <c r="D37" s="691"/>
      <c r="E37" s="708"/>
      <c r="F37" s="694"/>
      <c r="G37" s="707"/>
      <c r="H37" s="707"/>
      <c r="I37" s="707"/>
      <c r="J37" s="707"/>
      <c r="K37" s="707"/>
      <c r="L37" s="707"/>
      <c r="M37" s="707"/>
      <c r="N37" s="707"/>
      <c r="O37" s="707"/>
      <c r="P37" s="707"/>
      <c r="Q37" s="531"/>
      <c r="R37" s="530"/>
      <c r="S37" s="700"/>
      <c r="T37" s="700"/>
      <c r="U37" s="700"/>
      <c r="V37" s="701"/>
      <c r="W37" s="203"/>
      <c r="X37" s="203"/>
      <c r="Y37" s="203"/>
      <c r="Z37" s="203"/>
      <c r="AA37" s="203"/>
    </row>
    <row r="38" spans="1:27" ht="15" customHeight="1" x14ac:dyDescent="0.25">
      <c r="A38" s="902"/>
      <c r="B38" s="1165"/>
      <c r="C38" s="696" t="s">
        <v>2039</v>
      </c>
      <c r="D38" s="697"/>
      <c r="E38" s="610" t="s">
        <v>2040</v>
      </c>
      <c r="F38" s="685">
        <v>3</v>
      </c>
      <c r="G38" s="1252">
        <v>2</v>
      </c>
      <c r="H38" s="1252">
        <v>2</v>
      </c>
      <c r="I38" s="1252"/>
      <c r="J38" s="1252"/>
      <c r="K38" s="1252"/>
      <c r="L38" s="1252"/>
      <c r="M38" s="1252"/>
      <c r="N38" s="1252"/>
      <c r="O38" s="1252"/>
      <c r="P38" s="1252"/>
      <c r="Q38" s="531"/>
      <c r="R38" s="530"/>
      <c r="S38" s="700"/>
      <c r="T38" s="700"/>
      <c r="U38" s="700"/>
      <c r="V38" s="701"/>
      <c r="W38" s="203"/>
      <c r="X38" s="203"/>
      <c r="Y38" s="203"/>
      <c r="Z38" s="203"/>
      <c r="AA38" s="203"/>
    </row>
    <row r="39" spans="1:27" ht="15" customHeight="1" x14ac:dyDescent="0.25">
      <c r="A39" s="902"/>
      <c r="B39" s="1165"/>
      <c r="C39" s="698" t="s">
        <v>2041</v>
      </c>
      <c r="D39" s="699"/>
      <c r="E39" s="611" t="s">
        <v>2042</v>
      </c>
      <c r="F39" s="686">
        <v>2</v>
      </c>
      <c r="G39" s="866"/>
      <c r="H39" s="866"/>
      <c r="I39" s="866"/>
      <c r="J39" s="866"/>
      <c r="K39" s="866"/>
      <c r="L39" s="866"/>
      <c r="M39" s="866"/>
      <c r="N39" s="866"/>
      <c r="O39" s="866"/>
      <c r="P39" s="866"/>
      <c r="Q39" s="531"/>
      <c r="R39" s="530"/>
      <c r="S39" s="519"/>
      <c r="T39" s="519"/>
      <c r="U39" s="519"/>
      <c r="V39" s="519"/>
      <c r="W39" s="203"/>
      <c r="X39" s="203"/>
      <c r="Y39" s="203"/>
      <c r="Z39" s="203"/>
      <c r="AA39" s="203"/>
    </row>
    <row r="40" spans="1:27" ht="15" customHeight="1" x14ac:dyDescent="0.25">
      <c r="A40" s="902"/>
      <c r="B40" s="1165"/>
      <c r="C40" s="698"/>
      <c r="D40" s="699"/>
      <c r="E40" s="611" t="s">
        <v>2043</v>
      </c>
      <c r="F40" s="686">
        <v>1</v>
      </c>
      <c r="G40" s="866"/>
      <c r="H40" s="866"/>
      <c r="I40" s="866"/>
      <c r="J40" s="866"/>
      <c r="K40" s="866"/>
      <c r="L40" s="866"/>
      <c r="M40" s="866"/>
      <c r="N40" s="866"/>
      <c r="O40" s="866"/>
      <c r="P40" s="866"/>
      <c r="Q40" s="531"/>
      <c r="R40" s="530"/>
      <c r="S40" s="700"/>
      <c r="T40" s="700"/>
      <c r="U40" s="700"/>
      <c r="V40" s="701"/>
      <c r="W40" s="203"/>
      <c r="X40" s="203"/>
      <c r="Y40" s="203"/>
      <c r="Z40" s="203"/>
      <c r="AA40" s="203"/>
    </row>
    <row r="41" spans="1:27" ht="15" customHeight="1" x14ac:dyDescent="0.25">
      <c r="A41" s="902"/>
      <c r="B41" s="1165"/>
      <c r="C41" s="698"/>
      <c r="D41" s="699"/>
      <c r="E41" s="611" t="s">
        <v>1055</v>
      </c>
      <c r="F41" s="686">
        <v>0</v>
      </c>
      <c r="G41" s="867"/>
      <c r="H41" s="867"/>
      <c r="I41" s="867"/>
      <c r="J41" s="867"/>
      <c r="K41" s="867"/>
      <c r="L41" s="867"/>
      <c r="M41" s="867"/>
      <c r="N41" s="867"/>
      <c r="O41" s="867"/>
      <c r="P41" s="867"/>
      <c r="Q41" s="531"/>
      <c r="R41" s="530"/>
      <c r="S41" s="700"/>
      <c r="T41" s="700"/>
      <c r="U41" s="700"/>
      <c r="V41" s="701"/>
      <c r="W41" s="203"/>
      <c r="X41" s="203"/>
      <c r="Y41" s="203"/>
      <c r="Z41" s="203"/>
      <c r="AA41" s="203"/>
    </row>
    <row r="42" spans="1:27" ht="15" customHeight="1" x14ac:dyDescent="0.25">
      <c r="A42" s="902"/>
      <c r="B42" s="1165"/>
      <c r="C42" s="696" t="s">
        <v>2044</v>
      </c>
      <c r="D42" s="697"/>
      <c r="E42" s="611" t="s">
        <v>1058</v>
      </c>
      <c r="F42" s="686">
        <v>2</v>
      </c>
      <c r="G42" s="1252">
        <v>2</v>
      </c>
      <c r="H42" s="1252">
        <v>2</v>
      </c>
      <c r="I42" s="1252"/>
      <c r="J42" s="1252"/>
      <c r="K42" s="1252"/>
      <c r="L42" s="1252"/>
      <c r="M42" s="1252"/>
      <c r="N42" s="1252"/>
      <c r="O42" s="1252"/>
      <c r="P42" s="1252"/>
      <c r="Q42" s="531"/>
      <c r="R42" s="530"/>
      <c r="S42" s="700"/>
      <c r="T42" s="700"/>
      <c r="U42" s="700"/>
      <c r="V42" s="701"/>
      <c r="W42" s="203"/>
      <c r="X42" s="203"/>
      <c r="Y42" s="203"/>
      <c r="Z42" s="203"/>
      <c r="AA42" s="203"/>
    </row>
    <row r="43" spans="1:27" ht="15" customHeight="1" x14ac:dyDescent="0.25">
      <c r="A43" s="902"/>
      <c r="B43" s="1165"/>
      <c r="C43" s="702" t="s">
        <v>2045</v>
      </c>
      <c r="D43" s="709"/>
      <c r="E43" s="611" t="s">
        <v>1055</v>
      </c>
      <c r="F43" s="686">
        <v>0</v>
      </c>
      <c r="G43" s="867"/>
      <c r="H43" s="867"/>
      <c r="I43" s="867"/>
      <c r="J43" s="867"/>
      <c r="K43" s="867"/>
      <c r="L43" s="867"/>
      <c r="M43" s="867"/>
      <c r="N43" s="867"/>
      <c r="O43" s="867"/>
      <c r="P43" s="867"/>
      <c r="Q43" s="531"/>
      <c r="R43" s="530"/>
      <c r="S43" s="700"/>
      <c r="T43" s="700"/>
      <c r="U43" s="700"/>
      <c r="V43" s="701"/>
      <c r="W43" s="203"/>
      <c r="X43" s="203"/>
      <c r="Y43" s="203"/>
      <c r="Z43" s="203"/>
      <c r="AA43" s="203"/>
    </row>
    <row r="44" spans="1:27" ht="15" customHeight="1" x14ac:dyDescent="0.25">
      <c r="A44" s="902"/>
      <c r="B44" s="1165"/>
      <c r="C44" s="1266" t="s">
        <v>2046</v>
      </c>
      <c r="D44" s="876"/>
      <c r="E44" s="611" t="s">
        <v>1058</v>
      </c>
      <c r="F44" s="686">
        <v>1</v>
      </c>
      <c r="G44" s="1252">
        <v>1</v>
      </c>
      <c r="H44" s="1252">
        <v>0</v>
      </c>
      <c r="I44" s="1252"/>
      <c r="J44" s="1252"/>
      <c r="K44" s="1252"/>
      <c r="L44" s="1252"/>
      <c r="M44" s="1252"/>
      <c r="N44" s="1252"/>
      <c r="O44" s="1252"/>
      <c r="P44" s="1252"/>
      <c r="Q44" s="531"/>
      <c r="R44" s="530"/>
      <c r="S44" s="519"/>
      <c r="T44" s="519"/>
      <c r="U44" s="519"/>
      <c r="V44" s="519"/>
      <c r="W44" s="203"/>
      <c r="X44" s="203"/>
      <c r="Y44" s="203"/>
      <c r="Z44" s="203"/>
      <c r="AA44" s="203"/>
    </row>
    <row r="45" spans="1:27" ht="15" customHeight="1" x14ac:dyDescent="0.25">
      <c r="A45" s="902"/>
      <c r="B45" s="1165"/>
      <c r="C45" s="882"/>
      <c r="D45" s="884"/>
      <c r="E45" s="611" t="s">
        <v>1055</v>
      </c>
      <c r="F45" s="686">
        <v>0</v>
      </c>
      <c r="G45" s="867"/>
      <c r="H45" s="867"/>
      <c r="I45" s="867"/>
      <c r="J45" s="867"/>
      <c r="K45" s="867"/>
      <c r="L45" s="867"/>
      <c r="M45" s="867"/>
      <c r="N45" s="867"/>
      <c r="O45" s="867"/>
      <c r="P45" s="867"/>
      <c r="Q45" s="531"/>
      <c r="R45" s="530"/>
      <c r="S45" s="700"/>
      <c r="T45" s="700"/>
      <c r="U45" s="700"/>
      <c r="V45" s="701"/>
      <c r="W45" s="203"/>
      <c r="X45" s="203"/>
      <c r="Y45" s="203"/>
      <c r="Z45" s="203"/>
      <c r="AA45" s="203"/>
    </row>
    <row r="46" spans="1:27" ht="15" customHeight="1" x14ac:dyDescent="0.25">
      <c r="A46" s="902"/>
      <c r="B46" s="1165"/>
      <c r="C46" s="1266" t="s">
        <v>2047</v>
      </c>
      <c r="D46" s="876"/>
      <c r="E46" s="611" t="s">
        <v>1058</v>
      </c>
      <c r="F46" s="686">
        <v>1</v>
      </c>
      <c r="G46" s="1252">
        <v>1</v>
      </c>
      <c r="H46" s="1252">
        <v>1</v>
      </c>
      <c r="I46" s="1252"/>
      <c r="J46" s="1252"/>
      <c r="K46" s="1252"/>
      <c r="L46" s="1252"/>
      <c r="M46" s="1252"/>
      <c r="N46" s="1252"/>
      <c r="O46" s="1252"/>
      <c r="P46" s="1252"/>
      <c r="Q46" s="531"/>
      <c r="R46" s="530"/>
      <c r="S46" s="700"/>
      <c r="T46" s="700"/>
      <c r="U46" s="700"/>
      <c r="V46" s="701"/>
      <c r="W46" s="203"/>
      <c r="X46" s="203"/>
      <c r="Y46" s="203"/>
      <c r="Z46" s="203"/>
      <c r="AA46" s="203"/>
    </row>
    <row r="47" spans="1:27" ht="15" customHeight="1" x14ac:dyDescent="0.25">
      <c r="A47" s="902"/>
      <c r="B47" s="1165"/>
      <c r="C47" s="882"/>
      <c r="D47" s="884"/>
      <c r="E47" s="611" t="s">
        <v>1055</v>
      </c>
      <c r="F47" s="686">
        <v>0</v>
      </c>
      <c r="G47" s="867"/>
      <c r="H47" s="867"/>
      <c r="I47" s="867"/>
      <c r="J47" s="867"/>
      <c r="K47" s="867"/>
      <c r="L47" s="867"/>
      <c r="M47" s="867"/>
      <c r="N47" s="867"/>
      <c r="O47" s="867"/>
      <c r="P47" s="867"/>
      <c r="Q47" s="531"/>
      <c r="R47" s="530"/>
      <c r="S47" s="700"/>
      <c r="T47" s="700"/>
      <c r="U47" s="700"/>
      <c r="V47" s="701"/>
      <c r="W47" s="203"/>
      <c r="X47" s="203"/>
      <c r="Y47" s="203"/>
      <c r="Z47" s="203"/>
      <c r="AA47" s="203"/>
    </row>
    <row r="48" spans="1:27" ht="15" customHeight="1" x14ac:dyDescent="0.25">
      <c r="A48" s="902"/>
      <c r="B48" s="1165"/>
      <c r="C48" s="1266" t="s">
        <v>2048</v>
      </c>
      <c r="D48" s="876"/>
      <c r="E48" s="611" t="s">
        <v>1058</v>
      </c>
      <c r="F48" s="686">
        <v>1</v>
      </c>
      <c r="G48" s="1252">
        <v>1</v>
      </c>
      <c r="H48" s="1252">
        <v>1</v>
      </c>
      <c r="I48" s="1252"/>
      <c r="J48" s="1252"/>
      <c r="K48" s="1252"/>
      <c r="L48" s="1252"/>
      <c r="M48" s="1252"/>
      <c r="N48" s="1252"/>
      <c r="O48" s="1252"/>
      <c r="P48" s="1252"/>
      <c r="Q48" s="531"/>
      <c r="R48" s="530"/>
      <c r="S48" s="700"/>
      <c r="T48" s="700"/>
      <c r="U48" s="700"/>
      <c r="V48" s="701"/>
      <c r="W48" s="519"/>
      <c r="X48" s="203"/>
      <c r="Y48" s="203"/>
      <c r="Z48" s="203"/>
      <c r="AA48" s="203"/>
    </row>
    <row r="49" spans="1:27" ht="15" customHeight="1" x14ac:dyDescent="0.25">
      <c r="A49" s="902"/>
      <c r="B49" s="1165"/>
      <c r="C49" s="1163"/>
      <c r="D49" s="1110"/>
      <c r="E49" s="610" t="s">
        <v>1055</v>
      </c>
      <c r="F49" s="685">
        <v>0</v>
      </c>
      <c r="G49" s="867"/>
      <c r="H49" s="867"/>
      <c r="I49" s="867"/>
      <c r="J49" s="867"/>
      <c r="K49" s="867"/>
      <c r="L49" s="867"/>
      <c r="M49" s="867"/>
      <c r="N49" s="867"/>
      <c r="O49" s="867"/>
      <c r="P49" s="867"/>
      <c r="Q49" s="531"/>
      <c r="R49" s="530"/>
      <c r="S49" s="700"/>
      <c r="T49" s="700"/>
      <c r="U49" s="700"/>
      <c r="V49" s="701"/>
      <c r="W49" s="519"/>
      <c r="X49" s="519"/>
      <c r="Y49" s="203"/>
      <c r="Z49" s="203"/>
      <c r="AA49" s="203"/>
    </row>
    <row r="50" spans="1:27" ht="15" customHeight="1" x14ac:dyDescent="0.25">
      <c r="A50" s="902"/>
      <c r="B50" s="1165"/>
      <c r="C50" s="1266" t="s">
        <v>2049</v>
      </c>
      <c r="D50" s="876"/>
      <c r="E50" s="610" t="s">
        <v>1058</v>
      </c>
      <c r="F50" s="685">
        <v>2</v>
      </c>
      <c r="G50" s="1252">
        <v>2</v>
      </c>
      <c r="H50" s="1252">
        <v>0</v>
      </c>
      <c r="I50" s="1252"/>
      <c r="J50" s="1252"/>
      <c r="K50" s="1252"/>
      <c r="L50" s="1252"/>
      <c r="M50" s="1252"/>
      <c r="N50" s="1252"/>
      <c r="O50" s="1252"/>
      <c r="P50" s="1252"/>
      <c r="Q50" s="531"/>
      <c r="R50" s="530"/>
      <c r="S50" s="700"/>
      <c r="T50" s="700"/>
      <c r="U50" s="700"/>
      <c r="V50" s="701"/>
      <c r="W50" s="519"/>
      <c r="X50" s="519"/>
      <c r="Y50" s="203"/>
      <c r="Z50" s="203"/>
      <c r="AA50" s="203"/>
    </row>
    <row r="51" spans="1:27" ht="15" customHeight="1" x14ac:dyDescent="0.25">
      <c r="A51" s="882"/>
      <c r="B51" s="1166"/>
      <c r="C51" s="1163"/>
      <c r="D51" s="1110"/>
      <c r="E51" s="687" t="s">
        <v>1055</v>
      </c>
      <c r="F51" s="688">
        <v>0</v>
      </c>
      <c r="G51" s="867"/>
      <c r="H51" s="867"/>
      <c r="I51" s="867"/>
      <c r="J51" s="867"/>
      <c r="K51" s="867"/>
      <c r="L51" s="867"/>
      <c r="M51" s="867"/>
      <c r="N51" s="867"/>
      <c r="O51" s="867"/>
      <c r="P51" s="867"/>
      <c r="Q51" s="531"/>
      <c r="R51" s="530"/>
      <c r="S51" s="700"/>
      <c r="T51" s="700"/>
      <c r="U51" s="700"/>
      <c r="V51" s="701"/>
      <c r="W51" s="203"/>
      <c r="X51" s="519"/>
      <c r="Y51" s="203"/>
      <c r="Z51" s="203"/>
      <c r="AA51" s="203"/>
    </row>
    <row r="52" spans="1:27" ht="15" customHeight="1" x14ac:dyDescent="0.25">
      <c r="A52" s="1270">
        <v>4</v>
      </c>
      <c r="B52" s="521">
        <v>4</v>
      </c>
      <c r="C52" s="710" t="s">
        <v>2050</v>
      </c>
      <c r="D52" s="521"/>
      <c r="E52" s="521"/>
      <c r="F52" s="711"/>
      <c r="G52" s="707"/>
      <c r="H52" s="707"/>
      <c r="I52" s="707"/>
      <c r="J52" s="707"/>
      <c r="K52" s="707"/>
      <c r="L52" s="707"/>
      <c r="M52" s="707"/>
      <c r="N52" s="707"/>
      <c r="O52" s="707"/>
      <c r="P52" s="707"/>
      <c r="Q52" s="531"/>
      <c r="R52" s="519"/>
      <c r="S52" s="700"/>
      <c r="T52" s="700"/>
      <c r="U52" s="700"/>
      <c r="V52" s="701"/>
      <c r="W52" s="203"/>
      <c r="X52" s="203"/>
      <c r="Y52" s="519"/>
      <c r="Z52" s="519"/>
      <c r="AA52" s="519"/>
    </row>
    <row r="53" spans="1:27" ht="15" customHeight="1" x14ac:dyDescent="0.25">
      <c r="A53" s="902"/>
      <c r="B53" s="522"/>
      <c r="C53" s="1271" t="s">
        <v>2051</v>
      </c>
      <c r="D53" s="876"/>
      <c r="E53" s="587" t="s">
        <v>2052</v>
      </c>
      <c r="F53" s="712">
        <v>3</v>
      </c>
      <c r="G53" s="1252">
        <v>3</v>
      </c>
      <c r="H53" s="1252">
        <v>3</v>
      </c>
      <c r="I53" s="1252"/>
      <c r="J53" s="1252"/>
      <c r="K53" s="1252"/>
      <c r="L53" s="1252"/>
      <c r="M53" s="1252"/>
      <c r="N53" s="1252"/>
      <c r="O53" s="1252"/>
      <c r="P53" s="1252"/>
      <c r="Q53" s="531"/>
      <c r="R53" s="519"/>
      <c r="S53" s="700"/>
      <c r="T53" s="700"/>
      <c r="U53" s="700"/>
      <c r="V53" s="701"/>
      <c r="W53" s="203"/>
      <c r="X53" s="203"/>
      <c r="Y53" s="519"/>
      <c r="Z53" s="519"/>
      <c r="AA53" s="519"/>
    </row>
    <row r="54" spans="1:27" ht="15" customHeight="1" x14ac:dyDescent="0.25">
      <c r="A54" s="902"/>
      <c r="B54" s="522"/>
      <c r="C54" s="902"/>
      <c r="D54" s="982"/>
      <c r="E54" s="587" t="s">
        <v>2053</v>
      </c>
      <c r="F54" s="712">
        <v>2</v>
      </c>
      <c r="G54" s="866"/>
      <c r="H54" s="866"/>
      <c r="I54" s="866"/>
      <c r="J54" s="866"/>
      <c r="K54" s="866"/>
      <c r="L54" s="866"/>
      <c r="M54" s="866"/>
      <c r="N54" s="866"/>
      <c r="O54" s="866"/>
      <c r="P54" s="866"/>
      <c r="Q54" s="531"/>
      <c r="R54" s="519"/>
      <c r="S54" s="519"/>
      <c r="T54" s="519"/>
      <c r="U54" s="519"/>
      <c r="V54" s="519"/>
      <c r="W54" s="203"/>
      <c r="X54" s="203"/>
      <c r="Y54" s="519"/>
      <c r="Z54" s="519"/>
      <c r="AA54" s="519"/>
    </row>
    <row r="55" spans="1:27" ht="15" customHeight="1" x14ac:dyDescent="0.25">
      <c r="A55" s="902"/>
      <c r="B55" s="611"/>
      <c r="C55" s="902"/>
      <c r="D55" s="982"/>
      <c r="E55" s="610" t="s">
        <v>2054</v>
      </c>
      <c r="F55" s="685">
        <v>1</v>
      </c>
      <c r="G55" s="866"/>
      <c r="H55" s="866"/>
      <c r="I55" s="866"/>
      <c r="J55" s="866"/>
      <c r="K55" s="866"/>
      <c r="L55" s="866"/>
      <c r="M55" s="866"/>
      <c r="N55" s="866"/>
      <c r="O55" s="866"/>
      <c r="P55" s="866"/>
      <c r="Q55" s="531"/>
      <c r="R55" s="530"/>
      <c r="S55" s="519"/>
      <c r="T55" s="519"/>
      <c r="U55" s="519"/>
      <c r="V55" s="519"/>
      <c r="W55" s="203"/>
      <c r="X55" s="203"/>
      <c r="Y55" s="203"/>
      <c r="Z55" s="203"/>
      <c r="AA55" s="203"/>
    </row>
    <row r="56" spans="1:27" ht="15" customHeight="1" x14ac:dyDescent="0.25">
      <c r="A56" s="902"/>
      <c r="B56" s="611"/>
      <c r="C56" s="882"/>
      <c r="D56" s="884"/>
      <c r="E56" s="610" t="s">
        <v>1055</v>
      </c>
      <c r="F56" s="685">
        <v>0</v>
      </c>
      <c r="G56" s="867"/>
      <c r="H56" s="867"/>
      <c r="I56" s="867"/>
      <c r="J56" s="867"/>
      <c r="K56" s="867"/>
      <c r="L56" s="867"/>
      <c r="M56" s="867"/>
      <c r="N56" s="867"/>
      <c r="O56" s="867"/>
      <c r="P56" s="867"/>
      <c r="Q56" s="531"/>
      <c r="R56" s="530"/>
      <c r="S56" s="203"/>
      <c r="T56" s="203"/>
      <c r="U56" s="203"/>
      <c r="V56" s="203"/>
      <c r="W56" s="203"/>
      <c r="X56" s="203"/>
      <c r="Y56" s="203"/>
      <c r="Z56" s="203"/>
      <c r="AA56" s="203"/>
    </row>
    <row r="57" spans="1:27" ht="15" customHeight="1" x14ac:dyDescent="0.25">
      <c r="A57" s="902"/>
      <c r="B57" s="611"/>
      <c r="C57" s="1266" t="s">
        <v>2055</v>
      </c>
      <c r="D57" s="876"/>
      <c r="E57" s="610" t="s">
        <v>2056</v>
      </c>
      <c r="F57" s="685">
        <v>2</v>
      </c>
      <c r="G57" s="1252">
        <v>2</v>
      </c>
      <c r="H57" s="1252">
        <v>2</v>
      </c>
      <c r="I57" s="1252"/>
      <c r="J57" s="1252"/>
      <c r="K57" s="1252"/>
      <c r="L57" s="1252"/>
      <c r="M57" s="1252"/>
      <c r="N57" s="1252"/>
      <c r="O57" s="1252"/>
      <c r="P57" s="1252"/>
      <c r="Q57" s="531"/>
      <c r="R57" s="530"/>
      <c r="S57" s="203"/>
      <c r="T57" s="203"/>
      <c r="U57" s="203"/>
      <c r="V57" s="203"/>
      <c r="W57" s="203"/>
      <c r="X57" s="203"/>
      <c r="Y57" s="203"/>
      <c r="Z57" s="203"/>
      <c r="AA57" s="203"/>
    </row>
    <row r="58" spans="1:27" ht="15" customHeight="1" x14ac:dyDescent="0.25">
      <c r="A58" s="902"/>
      <c r="B58" s="611"/>
      <c r="C58" s="902"/>
      <c r="D58" s="982"/>
      <c r="E58" s="610" t="s">
        <v>2057</v>
      </c>
      <c r="F58" s="685">
        <v>1</v>
      </c>
      <c r="G58" s="866"/>
      <c r="H58" s="866"/>
      <c r="I58" s="866"/>
      <c r="J58" s="866"/>
      <c r="K58" s="866"/>
      <c r="L58" s="866"/>
      <c r="M58" s="866"/>
      <c r="N58" s="866"/>
      <c r="O58" s="866"/>
      <c r="P58" s="866"/>
      <c r="Q58" s="531"/>
      <c r="R58" s="530"/>
      <c r="S58" s="203"/>
      <c r="T58" s="203"/>
      <c r="U58" s="203"/>
      <c r="V58" s="203"/>
      <c r="W58" s="203"/>
      <c r="X58" s="203"/>
      <c r="Y58" s="203"/>
      <c r="Z58" s="203"/>
      <c r="AA58" s="203"/>
    </row>
    <row r="59" spans="1:27" ht="15" customHeight="1" x14ac:dyDescent="0.25">
      <c r="A59" s="902"/>
      <c r="B59" s="703"/>
      <c r="C59" s="1163"/>
      <c r="D59" s="1110"/>
      <c r="E59" s="703" t="s">
        <v>1055</v>
      </c>
      <c r="F59" s="704">
        <v>0</v>
      </c>
      <c r="G59" s="895"/>
      <c r="H59" s="895"/>
      <c r="I59" s="895"/>
      <c r="J59" s="895"/>
      <c r="K59" s="895"/>
      <c r="L59" s="895"/>
      <c r="M59" s="895"/>
      <c r="N59" s="895"/>
      <c r="O59" s="895"/>
      <c r="P59" s="895"/>
      <c r="Q59" s="689"/>
      <c r="R59" s="530"/>
      <c r="S59" s="203"/>
      <c r="T59" s="203"/>
      <c r="U59" s="203"/>
      <c r="V59" s="203"/>
      <c r="W59" s="203"/>
      <c r="X59" s="203"/>
      <c r="Y59" s="203"/>
      <c r="Z59" s="203"/>
      <c r="AA59" s="203"/>
    </row>
    <row r="60" spans="1:27" ht="26.25" customHeight="1" x14ac:dyDescent="0.25">
      <c r="A60" s="676" t="s">
        <v>98</v>
      </c>
      <c r="B60" s="713"/>
      <c r="C60" s="677" t="s">
        <v>1123</v>
      </c>
      <c r="D60" s="713"/>
      <c r="E60" s="713"/>
      <c r="F60" s="714"/>
      <c r="G60" s="715"/>
      <c r="H60" s="715"/>
      <c r="I60" s="715"/>
      <c r="J60" s="715"/>
      <c r="K60" s="715"/>
      <c r="L60" s="715"/>
      <c r="M60" s="715"/>
      <c r="N60" s="715"/>
      <c r="O60" s="715"/>
      <c r="P60" s="715"/>
      <c r="Q60" s="716"/>
      <c r="R60" s="530"/>
      <c r="S60" s="203"/>
      <c r="T60" s="203"/>
      <c r="U60" s="203"/>
      <c r="V60" s="203"/>
      <c r="W60" s="203"/>
      <c r="X60" s="203"/>
      <c r="Y60" s="203"/>
      <c r="Z60" s="203"/>
      <c r="AA60" s="203"/>
    </row>
    <row r="61" spans="1:27" ht="15" customHeight="1" x14ac:dyDescent="0.25">
      <c r="A61" s="1265">
        <v>1</v>
      </c>
      <c r="B61" s="610">
        <v>1</v>
      </c>
      <c r="C61" s="1266" t="s">
        <v>2058</v>
      </c>
      <c r="D61" s="876"/>
      <c r="E61" s="610" t="s">
        <v>2059</v>
      </c>
      <c r="F61" s="685">
        <v>3</v>
      </c>
      <c r="G61" s="1252">
        <v>3</v>
      </c>
      <c r="H61" s="1252">
        <v>3</v>
      </c>
      <c r="I61" s="1252"/>
      <c r="J61" s="1252"/>
      <c r="K61" s="1252"/>
      <c r="L61" s="1252"/>
      <c r="M61" s="1252"/>
      <c r="N61" s="1252"/>
      <c r="O61" s="1252"/>
      <c r="P61" s="1252"/>
      <c r="Q61" s="588"/>
      <c r="R61" s="530"/>
      <c r="S61" s="203"/>
      <c r="T61" s="203"/>
      <c r="U61" s="203"/>
      <c r="V61" s="203"/>
      <c r="W61" s="203"/>
      <c r="X61" s="203"/>
      <c r="Y61" s="203"/>
      <c r="Z61" s="203"/>
      <c r="AA61" s="203"/>
    </row>
    <row r="62" spans="1:27" ht="15" customHeight="1" x14ac:dyDescent="0.25">
      <c r="A62" s="904"/>
      <c r="B62" s="611"/>
      <c r="C62" s="902"/>
      <c r="D62" s="982"/>
      <c r="E62" s="610" t="s">
        <v>2060</v>
      </c>
      <c r="F62" s="685">
        <v>2</v>
      </c>
      <c r="G62" s="866"/>
      <c r="H62" s="866"/>
      <c r="I62" s="866"/>
      <c r="J62" s="866"/>
      <c r="K62" s="866"/>
      <c r="L62" s="866"/>
      <c r="M62" s="866"/>
      <c r="N62" s="866"/>
      <c r="O62" s="866"/>
      <c r="P62" s="866"/>
      <c r="Q62" s="531"/>
      <c r="R62" s="530"/>
      <c r="S62" s="203"/>
      <c r="T62" s="203"/>
      <c r="U62" s="203"/>
      <c r="V62" s="203"/>
      <c r="W62" s="203"/>
      <c r="X62" s="203"/>
      <c r="Y62" s="203"/>
      <c r="Z62" s="203"/>
      <c r="AA62" s="203"/>
    </row>
    <row r="63" spans="1:27" ht="15" customHeight="1" x14ac:dyDescent="0.25">
      <c r="A63" s="904"/>
      <c r="B63" s="611"/>
      <c r="C63" s="902"/>
      <c r="D63" s="982"/>
      <c r="E63" s="611" t="s">
        <v>2061</v>
      </c>
      <c r="F63" s="686">
        <v>1</v>
      </c>
      <c r="G63" s="866"/>
      <c r="H63" s="866"/>
      <c r="I63" s="866"/>
      <c r="J63" s="866"/>
      <c r="K63" s="866"/>
      <c r="L63" s="866"/>
      <c r="M63" s="866"/>
      <c r="N63" s="866"/>
      <c r="O63" s="866"/>
      <c r="P63" s="866"/>
      <c r="Q63" s="531"/>
      <c r="R63" s="530"/>
      <c r="S63" s="203"/>
      <c r="T63" s="203"/>
      <c r="U63" s="203"/>
      <c r="V63" s="203"/>
      <c r="W63" s="203"/>
      <c r="X63" s="203"/>
      <c r="Y63" s="203"/>
      <c r="Z63" s="203"/>
      <c r="AA63" s="203"/>
    </row>
    <row r="64" spans="1:27" ht="15" customHeight="1" x14ac:dyDescent="0.25">
      <c r="A64" s="938"/>
      <c r="B64" s="611"/>
      <c r="C64" s="1163"/>
      <c r="D64" s="1110"/>
      <c r="E64" s="703" t="s">
        <v>2062</v>
      </c>
      <c r="F64" s="704">
        <v>0</v>
      </c>
      <c r="G64" s="867"/>
      <c r="H64" s="867"/>
      <c r="I64" s="867"/>
      <c r="J64" s="867"/>
      <c r="K64" s="867"/>
      <c r="L64" s="867"/>
      <c r="M64" s="867"/>
      <c r="N64" s="867"/>
      <c r="O64" s="867"/>
      <c r="P64" s="867"/>
      <c r="Q64" s="531"/>
      <c r="R64" s="530"/>
      <c r="S64" s="203"/>
      <c r="T64" s="203"/>
      <c r="U64" s="203"/>
      <c r="V64" s="203"/>
      <c r="W64" s="203"/>
      <c r="X64" s="203"/>
      <c r="Y64" s="203"/>
      <c r="Z64" s="203"/>
      <c r="AA64" s="203"/>
    </row>
    <row r="65" spans="1:27" ht="15" customHeight="1" x14ac:dyDescent="0.25">
      <c r="A65" s="1265">
        <v>2</v>
      </c>
      <c r="B65" s="683">
        <v>2</v>
      </c>
      <c r="C65" s="690" t="s">
        <v>2063</v>
      </c>
      <c r="D65" s="717"/>
      <c r="E65" s="683"/>
      <c r="F65" s="694"/>
      <c r="G65" s="707"/>
      <c r="H65" s="707"/>
      <c r="I65" s="707"/>
      <c r="J65" s="707"/>
      <c r="K65" s="707"/>
      <c r="L65" s="707"/>
      <c r="M65" s="707"/>
      <c r="N65" s="707"/>
      <c r="O65" s="707"/>
      <c r="P65" s="707"/>
      <c r="Q65" s="531"/>
      <c r="R65" s="530"/>
      <c r="S65" s="203"/>
      <c r="T65" s="203"/>
      <c r="U65" s="203"/>
      <c r="V65" s="203"/>
      <c r="W65" s="203"/>
      <c r="X65" s="203"/>
      <c r="Y65" s="203"/>
      <c r="Z65" s="203"/>
      <c r="AA65" s="203"/>
    </row>
    <row r="66" spans="1:27" ht="15" customHeight="1" x14ac:dyDescent="0.25">
      <c r="A66" s="904"/>
      <c r="B66" s="683"/>
      <c r="C66" s="718" t="s">
        <v>2064</v>
      </c>
      <c r="D66" s="703"/>
      <c r="E66" s="610" t="s">
        <v>2065</v>
      </c>
      <c r="F66" s="685">
        <v>4</v>
      </c>
      <c r="G66" s="1252">
        <v>4</v>
      </c>
      <c r="H66" s="1252">
        <v>1</v>
      </c>
      <c r="I66" s="1252"/>
      <c r="J66" s="1252"/>
      <c r="K66" s="1252"/>
      <c r="L66" s="1252"/>
      <c r="M66" s="1252"/>
      <c r="N66" s="1252"/>
      <c r="O66" s="1252"/>
      <c r="P66" s="1252"/>
      <c r="Q66" s="531"/>
      <c r="R66" s="530"/>
      <c r="S66" s="203"/>
      <c r="T66" s="203"/>
      <c r="U66" s="203"/>
      <c r="V66" s="203"/>
      <c r="W66" s="203"/>
      <c r="X66" s="203"/>
      <c r="Y66" s="203"/>
      <c r="Z66" s="203"/>
      <c r="AA66" s="203"/>
    </row>
    <row r="67" spans="1:27" ht="15" customHeight="1" x14ac:dyDescent="0.25">
      <c r="A67" s="904"/>
      <c r="B67" s="683"/>
      <c r="C67" s="698" t="s">
        <v>2066</v>
      </c>
      <c r="D67" s="687"/>
      <c r="E67" s="611" t="s">
        <v>2067</v>
      </c>
      <c r="F67" s="685">
        <v>3</v>
      </c>
      <c r="G67" s="866"/>
      <c r="H67" s="866"/>
      <c r="I67" s="866"/>
      <c r="J67" s="866"/>
      <c r="K67" s="866"/>
      <c r="L67" s="866"/>
      <c r="M67" s="866"/>
      <c r="N67" s="866"/>
      <c r="O67" s="866"/>
      <c r="P67" s="866"/>
      <c r="Q67" s="531"/>
      <c r="R67" s="530"/>
      <c r="S67" s="203"/>
      <c r="T67" s="203"/>
      <c r="U67" s="203"/>
      <c r="V67" s="203"/>
      <c r="W67" s="203"/>
      <c r="X67" s="203"/>
      <c r="Y67" s="203"/>
      <c r="Z67" s="203"/>
      <c r="AA67" s="203"/>
    </row>
    <row r="68" spans="1:27" ht="15" customHeight="1" x14ac:dyDescent="0.25">
      <c r="A68" s="904"/>
      <c r="B68" s="683"/>
      <c r="C68" s="719"/>
      <c r="D68" s="687"/>
      <c r="E68" s="611" t="s">
        <v>2068</v>
      </c>
      <c r="F68" s="685">
        <v>2</v>
      </c>
      <c r="G68" s="866"/>
      <c r="H68" s="866"/>
      <c r="I68" s="866"/>
      <c r="J68" s="866"/>
      <c r="K68" s="866"/>
      <c r="L68" s="866"/>
      <c r="M68" s="866"/>
      <c r="N68" s="866"/>
      <c r="O68" s="866"/>
      <c r="P68" s="866"/>
      <c r="Q68" s="531"/>
      <c r="R68" s="530"/>
      <c r="S68" s="203"/>
      <c r="T68" s="203"/>
      <c r="U68" s="203"/>
      <c r="V68" s="203"/>
      <c r="W68" s="203"/>
      <c r="X68" s="203"/>
      <c r="Y68" s="203"/>
      <c r="Z68" s="203"/>
      <c r="AA68" s="203"/>
    </row>
    <row r="69" spans="1:27" ht="15" customHeight="1" x14ac:dyDescent="0.25">
      <c r="A69" s="904"/>
      <c r="B69" s="683"/>
      <c r="C69" s="719"/>
      <c r="D69" s="687"/>
      <c r="E69" s="611" t="s">
        <v>2069</v>
      </c>
      <c r="F69" s="685">
        <v>1</v>
      </c>
      <c r="G69" s="866"/>
      <c r="H69" s="866"/>
      <c r="I69" s="866"/>
      <c r="J69" s="866"/>
      <c r="K69" s="866"/>
      <c r="L69" s="866"/>
      <c r="M69" s="866"/>
      <c r="N69" s="866"/>
      <c r="O69" s="866"/>
      <c r="P69" s="866"/>
      <c r="Q69" s="531"/>
      <c r="R69" s="530"/>
      <c r="S69" s="203"/>
      <c r="T69" s="203"/>
      <c r="U69" s="203"/>
      <c r="V69" s="203"/>
      <c r="W69" s="203"/>
      <c r="X69" s="203"/>
      <c r="Y69" s="203"/>
      <c r="Z69" s="203"/>
      <c r="AA69" s="203"/>
    </row>
    <row r="70" spans="1:27" ht="15" customHeight="1" x14ac:dyDescent="0.25">
      <c r="A70" s="904"/>
      <c r="B70" s="683"/>
      <c r="C70" s="719"/>
      <c r="D70" s="687"/>
      <c r="E70" s="610" t="s">
        <v>1055</v>
      </c>
      <c r="F70" s="685">
        <v>0</v>
      </c>
      <c r="G70" s="867"/>
      <c r="H70" s="867"/>
      <c r="I70" s="867"/>
      <c r="J70" s="867"/>
      <c r="K70" s="867"/>
      <c r="L70" s="867"/>
      <c r="M70" s="867"/>
      <c r="N70" s="867"/>
      <c r="O70" s="867"/>
      <c r="P70" s="867"/>
      <c r="Q70" s="531"/>
      <c r="R70" s="530"/>
      <c r="S70" s="203"/>
      <c r="T70" s="203"/>
      <c r="U70" s="203"/>
      <c r="V70" s="203"/>
      <c r="W70" s="203"/>
      <c r="X70" s="203"/>
      <c r="Y70" s="203"/>
      <c r="Z70" s="203"/>
      <c r="AA70" s="203"/>
    </row>
    <row r="71" spans="1:27" ht="15" customHeight="1" x14ac:dyDescent="0.25">
      <c r="A71" s="904"/>
      <c r="B71" s="683"/>
      <c r="C71" s="718" t="s">
        <v>2070</v>
      </c>
      <c r="D71" s="703"/>
      <c r="E71" s="610" t="s">
        <v>2071</v>
      </c>
      <c r="F71" s="685">
        <v>3</v>
      </c>
      <c r="G71" s="1252">
        <v>3</v>
      </c>
      <c r="H71" s="1252">
        <v>3</v>
      </c>
      <c r="I71" s="1252"/>
      <c r="J71" s="1252"/>
      <c r="K71" s="1252"/>
      <c r="L71" s="1252"/>
      <c r="M71" s="1252"/>
      <c r="N71" s="1252"/>
      <c r="O71" s="1252"/>
      <c r="P71" s="1252"/>
      <c r="Q71" s="531"/>
      <c r="R71" s="530"/>
      <c r="S71" s="203"/>
      <c r="T71" s="203"/>
      <c r="U71" s="203"/>
      <c r="V71" s="203"/>
      <c r="W71" s="203"/>
      <c r="X71" s="203"/>
      <c r="Y71" s="203"/>
      <c r="Z71" s="203"/>
      <c r="AA71" s="203"/>
    </row>
    <row r="72" spans="1:27" ht="15" customHeight="1" x14ac:dyDescent="0.25">
      <c r="A72" s="904"/>
      <c r="B72" s="683"/>
      <c r="C72" s="698" t="s">
        <v>2072</v>
      </c>
      <c r="D72" s="687"/>
      <c r="E72" s="611" t="s">
        <v>2073</v>
      </c>
      <c r="F72" s="685">
        <v>2</v>
      </c>
      <c r="G72" s="866"/>
      <c r="H72" s="866"/>
      <c r="I72" s="866"/>
      <c r="J72" s="866"/>
      <c r="K72" s="866"/>
      <c r="L72" s="866"/>
      <c r="M72" s="866"/>
      <c r="N72" s="866"/>
      <c r="O72" s="866"/>
      <c r="P72" s="866"/>
      <c r="Q72" s="531"/>
      <c r="R72" s="530"/>
      <c r="S72" s="203"/>
      <c r="T72" s="203"/>
      <c r="U72" s="203"/>
      <c r="V72" s="203"/>
      <c r="W72" s="203"/>
      <c r="X72" s="203"/>
      <c r="Y72" s="203"/>
      <c r="Z72" s="203"/>
      <c r="AA72" s="203"/>
    </row>
    <row r="73" spans="1:27" ht="15" customHeight="1" x14ac:dyDescent="0.25">
      <c r="A73" s="904"/>
      <c r="B73" s="683"/>
      <c r="C73" s="698" t="s">
        <v>2074</v>
      </c>
      <c r="D73" s="687"/>
      <c r="E73" s="611" t="s">
        <v>1055</v>
      </c>
      <c r="F73" s="686">
        <v>0</v>
      </c>
      <c r="G73" s="867"/>
      <c r="H73" s="867"/>
      <c r="I73" s="867"/>
      <c r="J73" s="867"/>
      <c r="K73" s="867"/>
      <c r="L73" s="867"/>
      <c r="M73" s="867"/>
      <c r="N73" s="867"/>
      <c r="O73" s="867"/>
      <c r="P73" s="867"/>
      <c r="Q73" s="531"/>
      <c r="R73" s="530"/>
      <c r="S73" s="203"/>
      <c r="T73" s="203"/>
      <c r="U73" s="203"/>
      <c r="V73" s="203"/>
      <c r="W73" s="203"/>
      <c r="X73" s="203"/>
      <c r="Y73" s="203"/>
      <c r="Z73" s="203"/>
      <c r="AA73" s="203"/>
    </row>
    <row r="74" spans="1:27" ht="15" customHeight="1" x14ac:dyDescent="0.25">
      <c r="A74" s="904"/>
      <c r="B74" s="683"/>
      <c r="C74" s="718" t="s">
        <v>2075</v>
      </c>
      <c r="D74" s="703"/>
      <c r="E74" s="611" t="s">
        <v>2076</v>
      </c>
      <c r="F74" s="686">
        <v>3</v>
      </c>
      <c r="G74" s="1252">
        <v>3</v>
      </c>
      <c r="H74" s="1252">
        <v>2</v>
      </c>
      <c r="I74" s="1252"/>
      <c r="J74" s="1252"/>
      <c r="K74" s="1252"/>
      <c r="L74" s="1252"/>
      <c r="M74" s="1252"/>
      <c r="N74" s="1252"/>
      <c r="O74" s="1252"/>
      <c r="P74" s="1252"/>
      <c r="Q74" s="531"/>
      <c r="R74" s="530"/>
      <c r="S74" s="203"/>
      <c r="T74" s="203"/>
      <c r="U74" s="203"/>
      <c r="V74" s="203"/>
      <c r="W74" s="203"/>
      <c r="X74" s="203"/>
      <c r="Y74" s="203"/>
      <c r="Z74" s="203"/>
      <c r="AA74" s="203"/>
    </row>
    <row r="75" spans="1:27" ht="15" customHeight="1" x14ac:dyDescent="0.25">
      <c r="A75" s="904"/>
      <c r="B75" s="683"/>
      <c r="C75" s="698" t="s">
        <v>2077</v>
      </c>
      <c r="D75" s="687"/>
      <c r="E75" s="610" t="s">
        <v>2071</v>
      </c>
      <c r="F75" s="685">
        <v>2</v>
      </c>
      <c r="G75" s="866"/>
      <c r="H75" s="866"/>
      <c r="I75" s="866"/>
      <c r="J75" s="866"/>
      <c r="K75" s="866"/>
      <c r="L75" s="866"/>
      <c r="M75" s="866"/>
      <c r="N75" s="866"/>
      <c r="O75" s="866"/>
      <c r="P75" s="866"/>
      <c r="Q75" s="531"/>
      <c r="R75" s="530"/>
      <c r="S75" s="203"/>
      <c r="T75" s="203"/>
      <c r="U75" s="203"/>
      <c r="V75" s="203"/>
      <c r="W75" s="203"/>
      <c r="X75" s="203"/>
      <c r="Y75" s="203"/>
      <c r="Z75" s="203"/>
      <c r="AA75" s="203"/>
    </row>
    <row r="76" spans="1:27" ht="30" customHeight="1" x14ac:dyDescent="0.25">
      <c r="A76" s="904"/>
      <c r="B76" s="683"/>
      <c r="C76" s="1272" t="s">
        <v>2078</v>
      </c>
      <c r="D76" s="1149"/>
      <c r="E76" s="610" t="s">
        <v>2073</v>
      </c>
      <c r="F76" s="685">
        <v>1</v>
      </c>
      <c r="G76" s="866"/>
      <c r="H76" s="866"/>
      <c r="I76" s="866"/>
      <c r="J76" s="866"/>
      <c r="K76" s="866"/>
      <c r="L76" s="866"/>
      <c r="M76" s="866"/>
      <c r="N76" s="866"/>
      <c r="O76" s="866"/>
      <c r="P76" s="866"/>
      <c r="Q76" s="531"/>
      <c r="R76" s="530"/>
      <c r="S76" s="203"/>
      <c r="T76" s="203"/>
      <c r="U76" s="203"/>
      <c r="V76" s="203"/>
      <c r="W76" s="203"/>
      <c r="X76" s="203"/>
      <c r="Y76" s="203"/>
      <c r="Z76" s="203"/>
      <c r="AA76" s="203"/>
    </row>
    <row r="77" spans="1:27" ht="15" customHeight="1" x14ac:dyDescent="0.25">
      <c r="A77" s="938"/>
      <c r="B77" s="683"/>
      <c r="C77" s="702" t="s">
        <v>2079</v>
      </c>
      <c r="D77" s="610"/>
      <c r="E77" s="610" t="s">
        <v>1055</v>
      </c>
      <c r="F77" s="685">
        <v>0</v>
      </c>
      <c r="G77" s="867"/>
      <c r="H77" s="867"/>
      <c r="I77" s="867"/>
      <c r="J77" s="867"/>
      <c r="K77" s="867"/>
      <c r="L77" s="867"/>
      <c r="M77" s="867"/>
      <c r="N77" s="867"/>
      <c r="O77" s="867"/>
      <c r="P77" s="867"/>
      <c r="Q77" s="531"/>
      <c r="R77" s="530"/>
      <c r="S77" s="203"/>
      <c r="T77" s="203"/>
      <c r="U77" s="203"/>
      <c r="V77" s="203"/>
      <c r="W77" s="203"/>
      <c r="X77" s="203"/>
      <c r="Y77" s="203"/>
      <c r="Z77" s="203"/>
      <c r="AA77" s="203"/>
    </row>
    <row r="78" spans="1:27" ht="15" customHeight="1" x14ac:dyDescent="0.25">
      <c r="A78" s="1265">
        <v>3</v>
      </c>
      <c r="B78" s="611">
        <v>3</v>
      </c>
      <c r="C78" s="1266" t="s">
        <v>2080</v>
      </c>
      <c r="D78" s="876"/>
      <c r="E78" s="610" t="s">
        <v>1058</v>
      </c>
      <c r="F78" s="685">
        <v>2</v>
      </c>
      <c r="G78" s="1252">
        <v>2</v>
      </c>
      <c r="H78" s="1252">
        <v>2</v>
      </c>
      <c r="I78" s="1252"/>
      <c r="J78" s="1252"/>
      <c r="K78" s="1252"/>
      <c r="L78" s="1252"/>
      <c r="M78" s="1252"/>
      <c r="N78" s="1252"/>
      <c r="O78" s="1252"/>
      <c r="P78" s="1252"/>
      <c r="Q78" s="531"/>
      <c r="R78" s="530"/>
      <c r="S78" s="203"/>
      <c r="T78" s="203"/>
      <c r="U78" s="203"/>
      <c r="V78" s="203"/>
      <c r="W78" s="203"/>
      <c r="X78" s="203"/>
      <c r="Y78" s="203"/>
      <c r="Z78" s="203"/>
      <c r="AA78" s="203"/>
    </row>
    <row r="79" spans="1:27" ht="15" customHeight="1" x14ac:dyDescent="0.25">
      <c r="A79" s="938"/>
      <c r="B79" s="611"/>
      <c r="C79" s="1163"/>
      <c r="D79" s="1110"/>
      <c r="E79" s="687" t="s">
        <v>1055</v>
      </c>
      <c r="F79" s="688">
        <v>0</v>
      </c>
      <c r="G79" s="867"/>
      <c r="H79" s="867"/>
      <c r="I79" s="867"/>
      <c r="J79" s="867"/>
      <c r="K79" s="867"/>
      <c r="L79" s="867"/>
      <c r="M79" s="867"/>
      <c r="N79" s="867"/>
      <c r="O79" s="867"/>
      <c r="P79" s="867"/>
      <c r="Q79" s="531"/>
      <c r="R79" s="530"/>
      <c r="S79" s="203"/>
      <c r="T79" s="203"/>
      <c r="U79" s="203"/>
      <c r="V79" s="203"/>
      <c r="W79" s="203"/>
      <c r="X79" s="203"/>
      <c r="Y79" s="203"/>
      <c r="Z79" s="203"/>
      <c r="AA79" s="203"/>
    </row>
    <row r="80" spans="1:27" ht="15" customHeight="1" x14ac:dyDescent="0.25">
      <c r="A80" s="1265">
        <v>4</v>
      </c>
      <c r="B80" s="611">
        <v>4</v>
      </c>
      <c r="C80" s="682" t="s">
        <v>2081</v>
      </c>
      <c r="D80" s="706"/>
      <c r="E80" s="683"/>
      <c r="F80" s="694" t="s">
        <v>125</v>
      </c>
      <c r="G80" s="707"/>
      <c r="H80" s="707"/>
      <c r="I80" s="707"/>
      <c r="J80" s="707"/>
      <c r="K80" s="707"/>
      <c r="L80" s="707"/>
      <c r="M80" s="707"/>
      <c r="N80" s="707"/>
      <c r="O80" s="707"/>
      <c r="P80" s="707"/>
      <c r="Q80" s="531"/>
      <c r="R80" s="530"/>
      <c r="S80" s="203"/>
      <c r="T80" s="203"/>
      <c r="U80" s="203"/>
      <c r="V80" s="203"/>
      <c r="W80" s="203"/>
      <c r="X80" s="203"/>
      <c r="Y80" s="203"/>
      <c r="Z80" s="203"/>
      <c r="AA80" s="203"/>
    </row>
    <row r="81" spans="1:27" ht="15" customHeight="1" x14ac:dyDescent="0.25">
      <c r="A81" s="904"/>
      <c r="B81" s="611"/>
      <c r="C81" s="1258" t="s">
        <v>2082</v>
      </c>
      <c r="D81" s="988"/>
      <c r="E81" s="610" t="s">
        <v>2083</v>
      </c>
      <c r="F81" s="685">
        <v>3</v>
      </c>
      <c r="G81" s="1252">
        <v>0</v>
      </c>
      <c r="H81" s="1252">
        <v>2</v>
      </c>
      <c r="I81" s="1252"/>
      <c r="J81" s="1252"/>
      <c r="K81" s="1252"/>
      <c r="L81" s="1252"/>
      <c r="M81" s="1252"/>
      <c r="N81" s="1252"/>
      <c r="O81" s="1252"/>
      <c r="P81" s="1252"/>
      <c r="Q81" s="531"/>
      <c r="R81" s="530"/>
      <c r="S81" s="203"/>
      <c r="T81" s="203"/>
      <c r="U81" s="203"/>
      <c r="V81" s="203"/>
      <c r="W81" s="203"/>
      <c r="X81" s="203"/>
      <c r="Y81" s="203"/>
      <c r="Z81" s="203"/>
      <c r="AA81" s="203"/>
    </row>
    <row r="82" spans="1:27" ht="15" customHeight="1" x14ac:dyDescent="0.25">
      <c r="A82" s="904"/>
      <c r="B82" s="611"/>
      <c r="C82" s="902"/>
      <c r="D82" s="982"/>
      <c r="E82" s="611" t="s">
        <v>1147</v>
      </c>
      <c r="F82" s="686">
        <v>2</v>
      </c>
      <c r="G82" s="866"/>
      <c r="H82" s="866"/>
      <c r="I82" s="866"/>
      <c r="J82" s="866"/>
      <c r="K82" s="866"/>
      <c r="L82" s="866"/>
      <c r="M82" s="866"/>
      <c r="N82" s="866"/>
      <c r="O82" s="866"/>
      <c r="P82" s="866"/>
      <c r="Q82" s="531"/>
      <c r="R82" s="530"/>
      <c r="S82" s="203"/>
      <c r="T82" s="203"/>
      <c r="U82" s="203"/>
      <c r="V82" s="203"/>
      <c r="W82" s="203"/>
      <c r="X82" s="203"/>
      <c r="Y82" s="203"/>
      <c r="Z82" s="203"/>
      <c r="AA82" s="203"/>
    </row>
    <row r="83" spans="1:27" ht="15" customHeight="1" x14ac:dyDescent="0.25">
      <c r="A83" s="904"/>
      <c r="B83" s="611"/>
      <c r="C83" s="882"/>
      <c r="D83" s="884"/>
      <c r="E83" s="611" t="s">
        <v>1055</v>
      </c>
      <c r="F83" s="686">
        <v>0</v>
      </c>
      <c r="G83" s="867"/>
      <c r="H83" s="867"/>
      <c r="I83" s="867"/>
      <c r="J83" s="867"/>
      <c r="K83" s="867"/>
      <c r="L83" s="867"/>
      <c r="M83" s="867"/>
      <c r="N83" s="867"/>
      <c r="O83" s="867"/>
      <c r="P83" s="867"/>
      <c r="Q83" s="531"/>
      <c r="R83" s="530"/>
      <c r="S83" s="203"/>
      <c r="T83" s="203"/>
      <c r="U83" s="203"/>
      <c r="V83" s="203"/>
      <c r="W83" s="203"/>
      <c r="X83" s="203"/>
      <c r="Y83" s="203"/>
      <c r="Z83" s="203"/>
      <c r="AA83" s="203"/>
    </row>
    <row r="84" spans="1:27" ht="15" customHeight="1" x14ac:dyDescent="0.25">
      <c r="A84" s="904"/>
      <c r="B84" s="611"/>
      <c r="C84" s="1266" t="s">
        <v>2084</v>
      </c>
      <c r="D84" s="876"/>
      <c r="E84" s="611" t="s">
        <v>2083</v>
      </c>
      <c r="F84" s="686">
        <v>3</v>
      </c>
      <c r="G84" s="1252">
        <v>0</v>
      </c>
      <c r="H84" s="1252">
        <v>2</v>
      </c>
      <c r="I84" s="1252"/>
      <c r="J84" s="1252"/>
      <c r="K84" s="1252"/>
      <c r="L84" s="1252"/>
      <c r="M84" s="1252"/>
      <c r="N84" s="1252"/>
      <c r="O84" s="1252"/>
      <c r="P84" s="1252"/>
      <c r="Q84" s="531"/>
      <c r="R84" s="530"/>
      <c r="S84" s="203"/>
      <c r="T84" s="203"/>
      <c r="U84" s="203"/>
      <c r="V84" s="203"/>
      <c r="W84" s="203"/>
      <c r="X84" s="203"/>
      <c r="Y84" s="203"/>
      <c r="Z84" s="203"/>
      <c r="AA84" s="203"/>
    </row>
    <row r="85" spans="1:27" ht="15" customHeight="1" x14ac:dyDescent="0.25">
      <c r="A85" s="904"/>
      <c r="B85" s="611"/>
      <c r="C85" s="902"/>
      <c r="D85" s="982"/>
      <c r="E85" s="611" t="s">
        <v>1147</v>
      </c>
      <c r="F85" s="686">
        <v>2</v>
      </c>
      <c r="G85" s="866"/>
      <c r="H85" s="866"/>
      <c r="I85" s="866"/>
      <c r="J85" s="866"/>
      <c r="K85" s="866"/>
      <c r="L85" s="866"/>
      <c r="M85" s="866"/>
      <c r="N85" s="866"/>
      <c r="O85" s="866"/>
      <c r="P85" s="866"/>
      <c r="Q85" s="531"/>
      <c r="R85" s="530"/>
      <c r="S85" s="203"/>
      <c r="T85" s="203"/>
      <c r="U85" s="203"/>
      <c r="V85" s="203"/>
      <c r="W85" s="203"/>
      <c r="X85" s="203"/>
      <c r="Y85" s="203"/>
      <c r="Z85" s="203"/>
      <c r="AA85" s="203"/>
    </row>
    <row r="86" spans="1:27" ht="15" customHeight="1" x14ac:dyDescent="0.25">
      <c r="A86" s="938"/>
      <c r="B86" s="611"/>
      <c r="C86" s="1163"/>
      <c r="D86" s="1110"/>
      <c r="E86" s="611" t="s">
        <v>1055</v>
      </c>
      <c r="F86" s="686">
        <v>0</v>
      </c>
      <c r="G86" s="867"/>
      <c r="H86" s="867"/>
      <c r="I86" s="867"/>
      <c r="J86" s="867"/>
      <c r="K86" s="867"/>
      <c r="L86" s="867"/>
      <c r="M86" s="867"/>
      <c r="N86" s="867"/>
      <c r="O86" s="867"/>
      <c r="P86" s="867"/>
      <c r="Q86" s="531"/>
      <c r="R86" s="530"/>
      <c r="S86" s="203"/>
      <c r="T86" s="203"/>
      <c r="U86" s="203"/>
      <c r="V86" s="203"/>
      <c r="W86" s="203"/>
      <c r="X86" s="203"/>
      <c r="Y86" s="203"/>
      <c r="Z86" s="203"/>
      <c r="AA86" s="203"/>
    </row>
    <row r="87" spans="1:27" ht="15" customHeight="1" x14ac:dyDescent="0.25">
      <c r="A87" s="1265">
        <v>5</v>
      </c>
      <c r="B87" s="683">
        <v>5</v>
      </c>
      <c r="C87" s="718" t="s">
        <v>2085</v>
      </c>
      <c r="D87" s="703"/>
      <c r="E87" s="611"/>
      <c r="F87" s="686"/>
      <c r="G87" s="1252">
        <v>3</v>
      </c>
      <c r="H87" s="1252">
        <v>2</v>
      </c>
      <c r="I87" s="1252"/>
      <c r="J87" s="1252"/>
      <c r="K87" s="1252"/>
      <c r="L87" s="1252"/>
      <c r="M87" s="1252"/>
      <c r="N87" s="1252"/>
      <c r="O87" s="1252"/>
      <c r="P87" s="1252"/>
      <c r="Q87" s="531"/>
      <c r="R87" s="530"/>
      <c r="S87" s="203"/>
      <c r="T87" s="203"/>
      <c r="U87" s="203"/>
      <c r="V87" s="203"/>
      <c r="W87" s="203"/>
      <c r="X87" s="203"/>
      <c r="Y87" s="203"/>
      <c r="Z87" s="203"/>
      <c r="AA87" s="203"/>
    </row>
    <row r="88" spans="1:27" ht="15" customHeight="1" x14ac:dyDescent="0.25">
      <c r="A88" s="904"/>
      <c r="B88" s="683"/>
      <c r="C88" s="698" t="s">
        <v>2086</v>
      </c>
      <c r="D88" s="687"/>
      <c r="E88" s="611" t="s">
        <v>2087</v>
      </c>
      <c r="F88" s="686">
        <v>3</v>
      </c>
      <c r="G88" s="866"/>
      <c r="H88" s="866"/>
      <c r="I88" s="866"/>
      <c r="J88" s="866"/>
      <c r="K88" s="866"/>
      <c r="L88" s="866"/>
      <c r="M88" s="866"/>
      <c r="N88" s="866"/>
      <c r="O88" s="866"/>
      <c r="P88" s="866"/>
      <c r="Q88" s="531"/>
      <c r="R88" s="530"/>
      <c r="S88" s="203"/>
      <c r="T88" s="203"/>
      <c r="U88" s="203"/>
      <c r="V88" s="203"/>
      <c r="W88" s="203"/>
      <c r="X88" s="203"/>
      <c r="Y88" s="203"/>
      <c r="Z88" s="203"/>
      <c r="AA88" s="203"/>
    </row>
    <row r="89" spans="1:27" ht="15" customHeight="1" x14ac:dyDescent="0.25">
      <c r="A89" s="904"/>
      <c r="B89" s="683"/>
      <c r="C89" s="698" t="s">
        <v>2088</v>
      </c>
      <c r="D89" s="687"/>
      <c r="E89" s="611" t="s">
        <v>2089</v>
      </c>
      <c r="F89" s="686">
        <v>2</v>
      </c>
      <c r="G89" s="866"/>
      <c r="H89" s="866"/>
      <c r="I89" s="866"/>
      <c r="J89" s="866"/>
      <c r="K89" s="866"/>
      <c r="L89" s="866"/>
      <c r="M89" s="866"/>
      <c r="N89" s="866"/>
      <c r="O89" s="866"/>
      <c r="P89" s="866"/>
      <c r="Q89" s="531"/>
      <c r="R89" s="530"/>
      <c r="S89" s="203"/>
      <c r="T89" s="203"/>
      <c r="U89" s="203"/>
      <c r="V89" s="203"/>
      <c r="W89" s="203"/>
      <c r="X89" s="203"/>
      <c r="Y89" s="203"/>
      <c r="Z89" s="203"/>
      <c r="AA89" s="203"/>
    </row>
    <row r="90" spans="1:27" ht="15" customHeight="1" x14ac:dyDescent="0.25">
      <c r="A90" s="904"/>
      <c r="B90" s="683"/>
      <c r="C90" s="698" t="s">
        <v>2090</v>
      </c>
      <c r="D90" s="687"/>
      <c r="E90" s="611" t="s">
        <v>2091</v>
      </c>
      <c r="F90" s="686">
        <v>1</v>
      </c>
      <c r="G90" s="866"/>
      <c r="H90" s="866"/>
      <c r="I90" s="866"/>
      <c r="J90" s="866"/>
      <c r="K90" s="866"/>
      <c r="L90" s="866"/>
      <c r="M90" s="866"/>
      <c r="N90" s="866"/>
      <c r="O90" s="866"/>
      <c r="P90" s="866"/>
      <c r="Q90" s="531"/>
      <c r="R90" s="530"/>
      <c r="S90" s="203"/>
      <c r="T90" s="203"/>
      <c r="U90" s="203"/>
      <c r="V90" s="203"/>
      <c r="W90" s="203"/>
      <c r="X90" s="203"/>
      <c r="Y90" s="203"/>
      <c r="Z90" s="203"/>
      <c r="AA90" s="203"/>
    </row>
    <row r="91" spans="1:27" ht="15" customHeight="1" x14ac:dyDescent="0.25">
      <c r="A91" s="904"/>
      <c r="B91" s="683"/>
      <c r="C91" s="698" t="s">
        <v>2092</v>
      </c>
      <c r="D91" s="687"/>
      <c r="E91" s="610" t="s">
        <v>1055</v>
      </c>
      <c r="F91" s="685">
        <v>0</v>
      </c>
      <c r="G91" s="866"/>
      <c r="H91" s="866"/>
      <c r="I91" s="866"/>
      <c r="J91" s="866"/>
      <c r="K91" s="866"/>
      <c r="L91" s="866"/>
      <c r="M91" s="866"/>
      <c r="N91" s="866"/>
      <c r="O91" s="866"/>
      <c r="P91" s="866"/>
      <c r="Q91" s="531"/>
      <c r="R91" s="530"/>
      <c r="S91" s="203"/>
      <c r="T91" s="203"/>
      <c r="U91" s="203"/>
      <c r="V91" s="203"/>
      <c r="W91" s="203"/>
      <c r="X91" s="203"/>
      <c r="Y91" s="203"/>
      <c r="Z91" s="203"/>
      <c r="AA91" s="203"/>
    </row>
    <row r="92" spans="1:27" ht="15" customHeight="1" x14ac:dyDescent="0.25">
      <c r="A92" s="904"/>
      <c r="B92" s="683"/>
      <c r="C92" s="698" t="s">
        <v>2093</v>
      </c>
      <c r="D92" s="687"/>
      <c r="E92" s="611"/>
      <c r="F92" s="686"/>
      <c r="G92" s="866"/>
      <c r="H92" s="866"/>
      <c r="I92" s="866"/>
      <c r="J92" s="866"/>
      <c r="K92" s="866"/>
      <c r="L92" s="866"/>
      <c r="M92" s="866"/>
      <c r="N92" s="866"/>
      <c r="O92" s="866"/>
      <c r="P92" s="866"/>
      <c r="Q92" s="531"/>
      <c r="R92" s="530"/>
      <c r="S92" s="203"/>
      <c r="T92" s="203"/>
      <c r="U92" s="203"/>
      <c r="V92" s="203"/>
      <c r="W92" s="203"/>
      <c r="X92" s="203"/>
      <c r="Y92" s="203"/>
      <c r="Z92" s="203"/>
      <c r="AA92" s="203"/>
    </row>
    <row r="93" spans="1:27" ht="15" customHeight="1" x14ac:dyDescent="0.25">
      <c r="A93" s="938"/>
      <c r="B93" s="683"/>
      <c r="C93" s="702" t="s">
        <v>2094</v>
      </c>
      <c r="D93" s="610"/>
      <c r="E93" s="610"/>
      <c r="F93" s="685"/>
      <c r="G93" s="867"/>
      <c r="H93" s="867"/>
      <c r="I93" s="867"/>
      <c r="J93" s="867"/>
      <c r="K93" s="867"/>
      <c r="L93" s="867"/>
      <c r="M93" s="867"/>
      <c r="N93" s="867"/>
      <c r="O93" s="867"/>
      <c r="P93" s="867"/>
      <c r="Q93" s="531"/>
      <c r="R93" s="530"/>
      <c r="S93" s="203"/>
      <c r="T93" s="203"/>
      <c r="U93" s="203"/>
      <c r="V93" s="203"/>
      <c r="W93" s="203"/>
      <c r="X93" s="203"/>
      <c r="Y93" s="203"/>
      <c r="Z93" s="203"/>
      <c r="AA93" s="203"/>
    </row>
    <row r="94" spans="1:27" ht="15" customHeight="1" x14ac:dyDescent="0.25">
      <c r="A94" s="1265">
        <v>6</v>
      </c>
      <c r="B94" s="611">
        <v>6</v>
      </c>
      <c r="C94" s="1266" t="s">
        <v>2095</v>
      </c>
      <c r="D94" s="876"/>
      <c r="E94" s="610" t="s">
        <v>2096</v>
      </c>
      <c r="F94" s="685">
        <v>3</v>
      </c>
      <c r="G94" s="1252">
        <v>2</v>
      </c>
      <c r="H94" s="1252">
        <v>2</v>
      </c>
      <c r="I94" s="1252"/>
      <c r="J94" s="1252"/>
      <c r="K94" s="1252"/>
      <c r="L94" s="1252"/>
      <c r="M94" s="1252"/>
      <c r="N94" s="1252"/>
      <c r="O94" s="1252"/>
      <c r="P94" s="1252"/>
      <c r="Q94" s="531"/>
      <c r="R94" s="530"/>
      <c r="S94" s="203"/>
      <c r="T94" s="203"/>
      <c r="U94" s="203"/>
      <c r="V94" s="203"/>
      <c r="W94" s="203"/>
      <c r="X94" s="203"/>
      <c r="Y94" s="203"/>
      <c r="Z94" s="203"/>
      <c r="AA94" s="203"/>
    </row>
    <row r="95" spans="1:27" ht="15" customHeight="1" x14ac:dyDescent="0.25">
      <c r="A95" s="904"/>
      <c r="B95" s="611"/>
      <c r="C95" s="902"/>
      <c r="D95" s="982"/>
      <c r="E95" s="610" t="s">
        <v>2097</v>
      </c>
      <c r="F95" s="685">
        <v>2</v>
      </c>
      <c r="G95" s="866"/>
      <c r="H95" s="866"/>
      <c r="I95" s="866"/>
      <c r="J95" s="866"/>
      <c r="K95" s="866"/>
      <c r="L95" s="866"/>
      <c r="M95" s="866"/>
      <c r="N95" s="866"/>
      <c r="O95" s="866"/>
      <c r="P95" s="866"/>
      <c r="Q95" s="531"/>
      <c r="R95" s="530"/>
      <c r="S95" s="203"/>
      <c r="T95" s="203"/>
      <c r="U95" s="203"/>
      <c r="V95" s="203"/>
      <c r="W95" s="203"/>
      <c r="X95" s="203"/>
      <c r="Y95" s="203"/>
      <c r="Z95" s="203"/>
      <c r="AA95" s="203"/>
    </row>
    <row r="96" spans="1:27" ht="15" customHeight="1" x14ac:dyDescent="0.25">
      <c r="A96" s="904"/>
      <c r="B96" s="611"/>
      <c r="C96" s="902"/>
      <c r="D96" s="982"/>
      <c r="E96" s="610" t="s">
        <v>2098</v>
      </c>
      <c r="F96" s="685">
        <v>1</v>
      </c>
      <c r="G96" s="866"/>
      <c r="H96" s="866"/>
      <c r="I96" s="866"/>
      <c r="J96" s="866"/>
      <c r="K96" s="866"/>
      <c r="L96" s="866"/>
      <c r="M96" s="866"/>
      <c r="N96" s="866"/>
      <c r="O96" s="866"/>
      <c r="P96" s="866"/>
      <c r="Q96" s="531"/>
      <c r="R96" s="530"/>
      <c r="S96" s="203"/>
      <c r="T96" s="203"/>
      <c r="U96" s="203"/>
      <c r="V96" s="203"/>
      <c r="W96" s="203"/>
      <c r="X96" s="203"/>
      <c r="Y96" s="203"/>
      <c r="Z96" s="203"/>
      <c r="AA96" s="203"/>
    </row>
    <row r="97" spans="1:27" ht="15" customHeight="1" x14ac:dyDescent="0.25">
      <c r="A97" s="938"/>
      <c r="B97" s="611"/>
      <c r="C97" s="882"/>
      <c r="D97" s="884"/>
      <c r="E97" s="610" t="s">
        <v>2099</v>
      </c>
      <c r="F97" s="685">
        <v>0</v>
      </c>
      <c r="G97" s="867"/>
      <c r="H97" s="867"/>
      <c r="I97" s="867"/>
      <c r="J97" s="867"/>
      <c r="K97" s="867"/>
      <c r="L97" s="867"/>
      <c r="M97" s="867"/>
      <c r="N97" s="867"/>
      <c r="O97" s="867"/>
      <c r="P97" s="867"/>
      <c r="Q97" s="531"/>
      <c r="R97" s="530"/>
      <c r="S97" s="203"/>
      <c r="T97" s="203"/>
      <c r="U97" s="203"/>
      <c r="V97" s="203"/>
      <c r="W97" s="203"/>
      <c r="X97" s="203"/>
      <c r="Y97" s="203"/>
      <c r="Z97" s="203"/>
      <c r="AA97" s="203"/>
    </row>
    <row r="98" spans="1:27" ht="15" customHeight="1" x14ac:dyDescent="0.25">
      <c r="A98" s="1265">
        <v>7</v>
      </c>
      <c r="B98" s="611">
        <v>7</v>
      </c>
      <c r="C98" s="1266" t="s">
        <v>2100</v>
      </c>
      <c r="D98" s="876"/>
      <c r="E98" s="610" t="s">
        <v>2096</v>
      </c>
      <c r="F98" s="685">
        <v>4</v>
      </c>
      <c r="G98" s="1252">
        <v>4</v>
      </c>
      <c r="H98" s="1252">
        <v>3</v>
      </c>
      <c r="I98" s="1252"/>
      <c r="J98" s="1252"/>
      <c r="K98" s="1252"/>
      <c r="L98" s="1252"/>
      <c r="M98" s="1252"/>
      <c r="N98" s="1252"/>
      <c r="O98" s="1252"/>
      <c r="P98" s="1252"/>
      <c r="Q98" s="531"/>
      <c r="R98" s="530"/>
      <c r="S98" s="203"/>
      <c r="T98" s="203"/>
      <c r="U98" s="203"/>
      <c r="V98" s="203"/>
      <c r="W98" s="203"/>
      <c r="X98" s="203"/>
      <c r="Y98" s="203"/>
      <c r="Z98" s="203"/>
      <c r="AA98" s="203"/>
    </row>
    <row r="99" spans="1:27" ht="15" customHeight="1" x14ac:dyDescent="0.25">
      <c r="A99" s="904"/>
      <c r="B99" s="611"/>
      <c r="C99" s="902"/>
      <c r="D99" s="982"/>
      <c r="E99" s="610" t="s">
        <v>2097</v>
      </c>
      <c r="F99" s="685">
        <v>3</v>
      </c>
      <c r="G99" s="866"/>
      <c r="H99" s="866"/>
      <c r="I99" s="866"/>
      <c r="J99" s="866"/>
      <c r="K99" s="866"/>
      <c r="L99" s="866"/>
      <c r="M99" s="866"/>
      <c r="N99" s="866"/>
      <c r="O99" s="866"/>
      <c r="P99" s="866"/>
      <c r="Q99" s="531"/>
      <c r="R99" s="530"/>
      <c r="S99" s="203"/>
      <c r="T99" s="203"/>
      <c r="U99" s="203"/>
      <c r="V99" s="203"/>
      <c r="W99" s="203"/>
      <c r="X99" s="203"/>
      <c r="Y99" s="203"/>
      <c r="Z99" s="203"/>
      <c r="AA99" s="203"/>
    </row>
    <row r="100" spans="1:27" ht="15" customHeight="1" x14ac:dyDescent="0.25">
      <c r="A100" s="904"/>
      <c r="B100" s="611"/>
      <c r="C100" s="902"/>
      <c r="D100" s="982"/>
      <c r="E100" s="610" t="s">
        <v>2098</v>
      </c>
      <c r="F100" s="685">
        <v>2</v>
      </c>
      <c r="G100" s="866"/>
      <c r="H100" s="866"/>
      <c r="I100" s="866"/>
      <c r="J100" s="866"/>
      <c r="K100" s="866"/>
      <c r="L100" s="866"/>
      <c r="M100" s="866"/>
      <c r="N100" s="866"/>
      <c r="O100" s="866"/>
      <c r="P100" s="866"/>
      <c r="Q100" s="531"/>
      <c r="R100" s="530"/>
      <c r="S100" s="203"/>
      <c r="T100" s="203"/>
      <c r="U100" s="203"/>
      <c r="V100" s="203"/>
      <c r="W100" s="203"/>
      <c r="X100" s="203"/>
      <c r="Y100" s="203"/>
      <c r="Z100" s="203"/>
      <c r="AA100" s="203"/>
    </row>
    <row r="101" spans="1:27" ht="15" customHeight="1" x14ac:dyDescent="0.25">
      <c r="A101" s="905"/>
      <c r="B101" s="703"/>
      <c r="C101" s="1163"/>
      <c r="D101" s="1110"/>
      <c r="E101" s="687" t="s">
        <v>2099</v>
      </c>
      <c r="F101" s="688">
        <v>0</v>
      </c>
      <c r="G101" s="895"/>
      <c r="H101" s="895"/>
      <c r="I101" s="895"/>
      <c r="J101" s="895"/>
      <c r="K101" s="895"/>
      <c r="L101" s="895"/>
      <c r="M101" s="895"/>
      <c r="N101" s="895"/>
      <c r="O101" s="895"/>
      <c r="P101" s="895"/>
      <c r="Q101" s="689"/>
      <c r="R101" s="530"/>
      <c r="S101" s="203"/>
      <c r="T101" s="203"/>
      <c r="U101" s="203"/>
      <c r="V101" s="203"/>
      <c r="W101" s="203"/>
      <c r="X101" s="203"/>
      <c r="Y101" s="203"/>
      <c r="Z101" s="203"/>
      <c r="AA101" s="203"/>
    </row>
    <row r="102" spans="1:27" ht="22.5" customHeight="1" x14ac:dyDescent="0.25">
      <c r="A102" s="676" t="s">
        <v>1036</v>
      </c>
      <c r="B102" s="677"/>
      <c r="C102" s="677" t="s">
        <v>1143</v>
      </c>
      <c r="D102" s="713"/>
      <c r="E102" s="713"/>
      <c r="F102" s="714"/>
      <c r="G102" s="715"/>
      <c r="H102" s="715"/>
      <c r="I102" s="715"/>
      <c r="J102" s="715"/>
      <c r="K102" s="715"/>
      <c r="L102" s="715"/>
      <c r="M102" s="715"/>
      <c r="N102" s="715"/>
      <c r="O102" s="715"/>
      <c r="P102" s="715"/>
      <c r="Q102" s="716"/>
      <c r="R102" s="530"/>
      <c r="S102" s="203"/>
      <c r="T102" s="203"/>
      <c r="U102" s="203"/>
      <c r="V102" s="203"/>
      <c r="W102" s="203"/>
      <c r="X102" s="203"/>
      <c r="Y102" s="203"/>
      <c r="Z102" s="203"/>
      <c r="AA102" s="203"/>
    </row>
    <row r="103" spans="1:27" ht="15" customHeight="1" x14ac:dyDescent="0.25">
      <c r="A103" s="1265">
        <v>1</v>
      </c>
      <c r="B103" s="610">
        <v>1</v>
      </c>
      <c r="C103" s="1266" t="s">
        <v>2101</v>
      </c>
      <c r="D103" s="876"/>
      <c r="E103" s="610" t="s">
        <v>2102</v>
      </c>
      <c r="F103" s="685">
        <v>5</v>
      </c>
      <c r="G103" s="1252">
        <v>5</v>
      </c>
      <c r="H103" s="1252">
        <v>4</v>
      </c>
      <c r="I103" s="1252"/>
      <c r="J103" s="1252"/>
      <c r="K103" s="1252"/>
      <c r="L103" s="1252"/>
      <c r="M103" s="1252"/>
      <c r="N103" s="1252"/>
      <c r="O103" s="1252"/>
      <c r="P103" s="1252"/>
      <c r="Q103" s="588"/>
      <c r="R103" s="530"/>
      <c r="S103" s="203"/>
      <c r="T103" s="203"/>
      <c r="U103" s="203"/>
      <c r="V103" s="203"/>
      <c r="W103" s="203"/>
      <c r="X103" s="203"/>
      <c r="Y103" s="203"/>
      <c r="Z103" s="203"/>
      <c r="AA103" s="203"/>
    </row>
    <row r="104" spans="1:27" ht="15" customHeight="1" x14ac:dyDescent="0.25">
      <c r="A104" s="904"/>
      <c r="B104" s="611"/>
      <c r="C104" s="902"/>
      <c r="D104" s="982"/>
      <c r="E104" s="610" t="s">
        <v>2103</v>
      </c>
      <c r="F104" s="686">
        <v>4</v>
      </c>
      <c r="G104" s="866"/>
      <c r="H104" s="866"/>
      <c r="I104" s="866"/>
      <c r="J104" s="866"/>
      <c r="K104" s="866"/>
      <c r="L104" s="866"/>
      <c r="M104" s="866"/>
      <c r="N104" s="866"/>
      <c r="O104" s="866"/>
      <c r="P104" s="866"/>
      <c r="Q104" s="531"/>
      <c r="R104" s="530"/>
      <c r="S104" s="203"/>
      <c r="T104" s="203"/>
      <c r="U104" s="203"/>
      <c r="V104" s="203"/>
      <c r="W104" s="203"/>
      <c r="X104" s="203"/>
      <c r="Y104" s="203"/>
      <c r="Z104" s="203"/>
      <c r="AA104" s="203"/>
    </row>
    <row r="105" spans="1:27" ht="15" customHeight="1" x14ac:dyDescent="0.25">
      <c r="A105" s="904"/>
      <c r="B105" s="611"/>
      <c r="C105" s="902"/>
      <c r="D105" s="982"/>
      <c r="E105" s="610" t="s">
        <v>2104</v>
      </c>
      <c r="F105" s="686">
        <v>3</v>
      </c>
      <c r="G105" s="866"/>
      <c r="H105" s="866"/>
      <c r="I105" s="866"/>
      <c r="J105" s="866"/>
      <c r="K105" s="866"/>
      <c r="L105" s="866"/>
      <c r="M105" s="866"/>
      <c r="N105" s="866"/>
      <c r="O105" s="866"/>
      <c r="P105" s="866"/>
      <c r="Q105" s="531"/>
      <c r="R105" s="530"/>
      <c r="S105" s="203"/>
      <c r="T105" s="203"/>
      <c r="U105" s="203"/>
      <c r="V105" s="203"/>
      <c r="W105" s="203"/>
      <c r="X105" s="203"/>
      <c r="Y105" s="203"/>
      <c r="Z105" s="203"/>
      <c r="AA105" s="203"/>
    </row>
    <row r="106" spans="1:27" ht="15" customHeight="1" x14ac:dyDescent="0.25">
      <c r="A106" s="904"/>
      <c r="B106" s="611"/>
      <c r="C106" s="902"/>
      <c r="D106" s="982"/>
      <c r="E106" s="610" t="s">
        <v>2105</v>
      </c>
      <c r="F106" s="686">
        <v>2</v>
      </c>
      <c r="G106" s="866"/>
      <c r="H106" s="866"/>
      <c r="I106" s="866"/>
      <c r="J106" s="866"/>
      <c r="K106" s="866"/>
      <c r="L106" s="866"/>
      <c r="M106" s="866"/>
      <c r="N106" s="866"/>
      <c r="O106" s="866"/>
      <c r="P106" s="866"/>
      <c r="Q106" s="531"/>
      <c r="R106" s="530"/>
      <c r="S106" s="203"/>
      <c r="T106" s="203"/>
      <c r="U106" s="203"/>
      <c r="V106" s="203"/>
      <c r="W106" s="203"/>
      <c r="X106" s="203"/>
      <c r="Y106" s="203"/>
      <c r="Z106" s="203"/>
      <c r="AA106" s="203"/>
    </row>
    <row r="107" spans="1:27" ht="15" customHeight="1" x14ac:dyDescent="0.25">
      <c r="A107" s="904"/>
      <c r="B107" s="611"/>
      <c r="C107" s="902"/>
      <c r="D107" s="982"/>
      <c r="E107" s="610" t="s">
        <v>2106</v>
      </c>
      <c r="F107" s="686">
        <v>1</v>
      </c>
      <c r="G107" s="866"/>
      <c r="H107" s="866"/>
      <c r="I107" s="866"/>
      <c r="J107" s="866"/>
      <c r="K107" s="866"/>
      <c r="L107" s="866"/>
      <c r="M107" s="866"/>
      <c r="N107" s="866"/>
      <c r="O107" s="866"/>
      <c r="P107" s="866"/>
      <c r="Q107" s="531"/>
      <c r="R107" s="530"/>
      <c r="S107" s="203"/>
      <c r="T107" s="203"/>
      <c r="U107" s="203"/>
      <c r="V107" s="203"/>
      <c r="W107" s="203"/>
      <c r="X107" s="203"/>
      <c r="Y107" s="203"/>
      <c r="Z107" s="203"/>
      <c r="AA107" s="203"/>
    </row>
    <row r="108" spans="1:27" ht="15" customHeight="1" x14ac:dyDescent="0.25">
      <c r="A108" s="938"/>
      <c r="B108" s="611"/>
      <c r="C108" s="882"/>
      <c r="D108" s="884"/>
      <c r="E108" s="610" t="s">
        <v>2107</v>
      </c>
      <c r="F108" s="686">
        <v>0</v>
      </c>
      <c r="G108" s="867"/>
      <c r="H108" s="867"/>
      <c r="I108" s="867"/>
      <c r="J108" s="867"/>
      <c r="K108" s="867"/>
      <c r="L108" s="867"/>
      <c r="M108" s="867"/>
      <c r="N108" s="867"/>
      <c r="O108" s="867"/>
      <c r="P108" s="867"/>
      <c r="Q108" s="531"/>
      <c r="R108" s="530"/>
      <c r="S108" s="203"/>
      <c r="T108" s="203"/>
      <c r="U108" s="203"/>
      <c r="V108" s="203"/>
      <c r="W108" s="203"/>
      <c r="X108" s="203"/>
      <c r="Y108" s="203"/>
      <c r="Z108" s="203"/>
      <c r="AA108" s="203"/>
    </row>
    <row r="109" spans="1:27" ht="15" customHeight="1" x14ac:dyDescent="0.25">
      <c r="A109" s="1265">
        <v>2</v>
      </c>
      <c r="B109" s="611">
        <v>2</v>
      </c>
      <c r="C109" s="1266" t="s">
        <v>2108</v>
      </c>
      <c r="D109" s="876"/>
      <c r="E109" s="610" t="s">
        <v>2102</v>
      </c>
      <c r="F109" s="685">
        <v>5</v>
      </c>
      <c r="G109" s="1252">
        <v>5</v>
      </c>
      <c r="H109" s="1252">
        <v>5</v>
      </c>
      <c r="I109" s="1252"/>
      <c r="J109" s="1252"/>
      <c r="K109" s="1252"/>
      <c r="L109" s="1252"/>
      <c r="M109" s="1252"/>
      <c r="N109" s="1252"/>
      <c r="O109" s="1252"/>
      <c r="P109" s="1252"/>
      <c r="Q109" s="531"/>
      <c r="R109" s="530"/>
      <c r="S109" s="203"/>
      <c r="T109" s="203"/>
      <c r="U109" s="203"/>
      <c r="V109" s="203"/>
      <c r="W109" s="203"/>
      <c r="X109" s="203"/>
      <c r="Y109" s="203"/>
      <c r="Z109" s="203"/>
      <c r="AA109" s="203"/>
    </row>
    <row r="110" spans="1:27" ht="15" customHeight="1" x14ac:dyDescent="0.25">
      <c r="A110" s="904"/>
      <c r="B110" s="611"/>
      <c r="C110" s="902"/>
      <c r="D110" s="982"/>
      <c r="E110" s="610" t="s">
        <v>2103</v>
      </c>
      <c r="F110" s="686">
        <v>4</v>
      </c>
      <c r="G110" s="866"/>
      <c r="H110" s="866"/>
      <c r="I110" s="866"/>
      <c r="J110" s="866"/>
      <c r="K110" s="866"/>
      <c r="L110" s="866"/>
      <c r="M110" s="866"/>
      <c r="N110" s="866"/>
      <c r="O110" s="866"/>
      <c r="P110" s="866"/>
      <c r="Q110" s="531"/>
      <c r="R110" s="530"/>
      <c r="S110" s="203"/>
      <c r="T110" s="203"/>
      <c r="U110" s="203"/>
      <c r="V110" s="203"/>
      <c r="W110" s="203"/>
      <c r="X110" s="203"/>
      <c r="Y110" s="203"/>
      <c r="Z110" s="203"/>
      <c r="AA110" s="203"/>
    </row>
    <row r="111" spans="1:27" ht="15" customHeight="1" x14ac:dyDescent="0.25">
      <c r="A111" s="904"/>
      <c r="B111" s="611"/>
      <c r="C111" s="902"/>
      <c r="D111" s="982"/>
      <c r="E111" s="610" t="s">
        <v>2104</v>
      </c>
      <c r="F111" s="686">
        <v>3</v>
      </c>
      <c r="G111" s="866"/>
      <c r="H111" s="866"/>
      <c r="I111" s="866"/>
      <c r="J111" s="866"/>
      <c r="K111" s="866"/>
      <c r="L111" s="866"/>
      <c r="M111" s="866"/>
      <c r="N111" s="866"/>
      <c r="O111" s="866"/>
      <c r="P111" s="866"/>
      <c r="Q111" s="531"/>
      <c r="R111" s="530"/>
      <c r="S111" s="203"/>
      <c r="T111" s="203"/>
      <c r="U111" s="203"/>
      <c r="V111" s="203"/>
      <c r="W111" s="203"/>
      <c r="X111" s="203"/>
      <c r="Y111" s="203"/>
      <c r="Z111" s="203"/>
      <c r="AA111" s="203"/>
    </row>
    <row r="112" spans="1:27" ht="15" customHeight="1" x14ac:dyDescent="0.25">
      <c r="A112" s="904"/>
      <c r="B112" s="611"/>
      <c r="C112" s="902"/>
      <c r="D112" s="982"/>
      <c r="E112" s="610" t="s">
        <v>2105</v>
      </c>
      <c r="F112" s="686">
        <v>2</v>
      </c>
      <c r="G112" s="866"/>
      <c r="H112" s="866"/>
      <c r="I112" s="866"/>
      <c r="J112" s="866"/>
      <c r="K112" s="866"/>
      <c r="L112" s="866"/>
      <c r="M112" s="866"/>
      <c r="N112" s="866"/>
      <c r="O112" s="866"/>
      <c r="P112" s="866"/>
      <c r="Q112" s="531"/>
      <c r="R112" s="530"/>
      <c r="S112" s="203"/>
      <c r="T112" s="203"/>
      <c r="U112" s="203"/>
      <c r="V112" s="203"/>
      <c r="W112" s="203"/>
      <c r="X112" s="203"/>
      <c r="Y112" s="203"/>
      <c r="Z112" s="203"/>
      <c r="AA112" s="203"/>
    </row>
    <row r="113" spans="1:27" ht="15" customHeight="1" x14ac:dyDescent="0.25">
      <c r="A113" s="904"/>
      <c r="B113" s="611"/>
      <c r="C113" s="902"/>
      <c r="D113" s="982"/>
      <c r="E113" s="610" t="s">
        <v>2109</v>
      </c>
      <c r="F113" s="686">
        <v>1</v>
      </c>
      <c r="G113" s="866"/>
      <c r="H113" s="866"/>
      <c r="I113" s="866"/>
      <c r="J113" s="866"/>
      <c r="K113" s="866"/>
      <c r="L113" s="866"/>
      <c r="M113" s="866"/>
      <c r="N113" s="866"/>
      <c r="O113" s="866"/>
      <c r="P113" s="866"/>
      <c r="Q113" s="531"/>
      <c r="R113" s="530"/>
      <c r="S113" s="203"/>
      <c r="T113" s="203"/>
      <c r="U113" s="203"/>
      <c r="V113" s="203"/>
      <c r="W113" s="203"/>
      <c r="X113" s="203"/>
      <c r="Y113" s="203"/>
      <c r="Z113" s="203"/>
      <c r="AA113" s="203"/>
    </row>
    <row r="114" spans="1:27" ht="15" customHeight="1" x14ac:dyDescent="0.25">
      <c r="A114" s="938"/>
      <c r="B114" s="611"/>
      <c r="C114" s="882"/>
      <c r="D114" s="884"/>
      <c r="E114" s="610" t="s">
        <v>1055</v>
      </c>
      <c r="F114" s="686">
        <v>0</v>
      </c>
      <c r="G114" s="867"/>
      <c r="H114" s="867"/>
      <c r="I114" s="867"/>
      <c r="J114" s="867"/>
      <c r="K114" s="867"/>
      <c r="L114" s="867"/>
      <c r="M114" s="867"/>
      <c r="N114" s="867"/>
      <c r="O114" s="867"/>
      <c r="P114" s="867"/>
      <c r="Q114" s="531"/>
      <c r="R114" s="530"/>
      <c r="S114" s="203"/>
      <c r="T114" s="203"/>
      <c r="U114" s="203"/>
      <c r="V114" s="203"/>
      <c r="W114" s="203"/>
      <c r="X114" s="203"/>
      <c r="Y114" s="203"/>
      <c r="Z114" s="203"/>
      <c r="AA114" s="203"/>
    </row>
    <row r="115" spans="1:27" ht="15" customHeight="1" x14ac:dyDescent="0.25">
      <c r="A115" s="1265">
        <v>3</v>
      </c>
      <c r="B115" s="611">
        <v>3</v>
      </c>
      <c r="C115" s="1266" t="s">
        <v>2110</v>
      </c>
      <c r="D115" s="876"/>
      <c r="E115" s="610" t="s">
        <v>2102</v>
      </c>
      <c r="F115" s="685">
        <v>5</v>
      </c>
      <c r="G115" s="1252">
        <v>5</v>
      </c>
      <c r="H115" s="1252">
        <v>2</v>
      </c>
      <c r="I115" s="1252"/>
      <c r="J115" s="1252"/>
      <c r="K115" s="1252"/>
      <c r="L115" s="1252"/>
      <c r="M115" s="1252"/>
      <c r="N115" s="1252"/>
      <c r="O115" s="1252"/>
      <c r="P115" s="1252"/>
      <c r="Q115" s="531"/>
      <c r="R115" s="530"/>
      <c r="S115" s="203"/>
      <c r="T115" s="203"/>
      <c r="U115" s="203"/>
      <c r="V115" s="203"/>
      <c r="W115" s="203"/>
      <c r="X115" s="203"/>
      <c r="Y115" s="203"/>
      <c r="Z115" s="203"/>
      <c r="AA115" s="203"/>
    </row>
    <row r="116" spans="1:27" ht="15" customHeight="1" x14ac:dyDescent="0.25">
      <c r="A116" s="904"/>
      <c r="B116" s="611"/>
      <c r="C116" s="902"/>
      <c r="D116" s="982"/>
      <c r="E116" s="610" t="s">
        <v>2103</v>
      </c>
      <c r="F116" s="686">
        <v>4</v>
      </c>
      <c r="G116" s="866"/>
      <c r="H116" s="866"/>
      <c r="I116" s="866"/>
      <c r="J116" s="866"/>
      <c r="K116" s="866"/>
      <c r="L116" s="866"/>
      <c r="M116" s="866"/>
      <c r="N116" s="866"/>
      <c r="O116" s="866"/>
      <c r="P116" s="866"/>
      <c r="Q116" s="531"/>
      <c r="R116" s="530"/>
      <c r="S116" s="203"/>
      <c r="T116" s="203"/>
      <c r="U116" s="203"/>
      <c r="V116" s="203"/>
      <c r="W116" s="203"/>
      <c r="X116" s="203"/>
      <c r="Y116" s="203"/>
      <c r="Z116" s="203"/>
      <c r="AA116" s="203"/>
    </row>
    <row r="117" spans="1:27" ht="15" customHeight="1" x14ac:dyDescent="0.25">
      <c r="A117" s="904"/>
      <c r="B117" s="611"/>
      <c r="C117" s="902"/>
      <c r="D117" s="982"/>
      <c r="E117" s="610" t="s">
        <v>2104</v>
      </c>
      <c r="F117" s="686">
        <v>3</v>
      </c>
      <c r="G117" s="866"/>
      <c r="H117" s="866"/>
      <c r="I117" s="866"/>
      <c r="J117" s="866"/>
      <c r="K117" s="866"/>
      <c r="L117" s="866"/>
      <c r="M117" s="866"/>
      <c r="N117" s="866"/>
      <c r="O117" s="866"/>
      <c r="P117" s="866"/>
      <c r="Q117" s="531"/>
      <c r="R117" s="530"/>
      <c r="S117" s="203"/>
      <c r="T117" s="203"/>
      <c r="U117" s="203"/>
      <c r="V117" s="203"/>
      <c r="W117" s="203"/>
      <c r="X117" s="203"/>
      <c r="Y117" s="203"/>
      <c r="Z117" s="203"/>
      <c r="AA117" s="203"/>
    </row>
    <row r="118" spans="1:27" ht="15" customHeight="1" x14ac:dyDescent="0.25">
      <c r="A118" s="904"/>
      <c r="B118" s="611"/>
      <c r="C118" s="902"/>
      <c r="D118" s="982"/>
      <c r="E118" s="610" t="s">
        <v>2105</v>
      </c>
      <c r="F118" s="686">
        <v>2</v>
      </c>
      <c r="G118" s="866"/>
      <c r="H118" s="866"/>
      <c r="I118" s="866"/>
      <c r="J118" s="866"/>
      <c r="K118" s="866"/>
      <c r="L118" s="866"/>
      <c r="M118" s="866"/>
      <c r="N118" s="866"/>
      <c r="O118" s="866"/>
      <c r="P118" s="866"/>
      <c r="Q118" s="531"/>
      <c r="R118" s="530"/>
      <c r="S118" s="203"/>
      <c r="T118" s="203"/>
      <c r="U118" s="203"/>
      <c r="V118" s="203"/>
      <c r="W118" s="203"/>
      <c r="X118" s="203"/>
      <c r="Y118" s="203"/>
      <c r="Z118" s="203"/>
      <c r="AA118" s="203"/>
    </row>
    <row r="119" spans="1:27" ht="15" customHeight="1" x14ac:dyDescent="0.25">
      <c r="A119" s="904"/>
      <c r="B119" s="611"/>
      <c r="C119" s="902"/>
      <c r="D119" s="982"/>
      <c r="E119" s="610" t="s">
        <v>2106</v>
      </c>
      <c r="F119" s="686">
        <v>1</v>
      </c>
      <c r="G119" s="866"/>
      <c r="H119" s="866"/>
      <c r="I119" s="866"/>
      <c r="J119" s="866"/>
      <c r="K119" s="866"/>
      <c r="L119" s="866"/>
      <c r="M119" s="866"/>
      <c r="N119" s="866"/>
      <c r="O119" s="866"/>
      <c r="P119" s="866"/>
      <c r="Q119" s="531"/>
      <c r="R119" s="530"/>
      <c r="S119" s="203"/>
      <c r="T119" s="203"/>
      <c r="U119" s="203"/>
      <c r="V119" s="203"/>
      <c r="W119" s="203"/>
      <c r="X119" s="203"/>
      <c r="Y119" s="203"/>
      <c r="Z119" s="203"/>
      <c r="AA119" s="203"/>
    </row>
    <row r="120" spans="1:27" ht="15" customHeight="1" x14ac:dyDescent="0.25">
      <c r="A120" s="938"/>
      <c r="B120" s="611"/>
      <c r="C120" s="1163"/>
      <c r="D120" s="1110"/>
      <c r="E120" s="687" t="s">
        <v>2107</v>
      </c>
      <c r="F120" s="704">
        <v>0</v>
      </c>
      <c r="G120" s="867"/>
      <c r="H120" s="867"/>
      <c r="I120" s="867"/>
      <c r="J120" s="867"/>
      <c r="K120" s="867"/>
      <c r="L120" s="867"/>
      <c r="M120" s="867"/>
      <c r="N120" s="867"/>
      <c r="O120" s="867"/>
      <c r="P120" s="867"/>
      <c r="Q120" s="531"/>
      <c r="R120" s="530"/>
      <c r="S120" s="203"/>
      <c r="T120" s="203"/>
      <c r="U120" s="203"/>
      <c r="V120" s="203"/>
      <c r="W120" s="203"/>
      <c r="X120" s="203"/>
      <c r="Y120" s="203"/>
      <c r="Z120" s="203"/>
      <c r="AA120" s="203"/>
    </row>
    <row r="121" spans="1:27" ht="15" customHeight="1" x14ac:dyDescent="0.25">
      <c r="A121" s="1265">
        <v>4</v>
      </c>
      <c r="B121" s="683">
        <v>4</v>
      </c>
      <c r="C121" s="682" t="s">
        <v>2111</v>
      </c>
      <c r="D121" s="683"/>
      <c r="E121" s="683"/>
      <c r="F121" s="694"/>
      <c r="G121" s="707"/>
      <c r="H121" s="707"/>
      <c r="I121" s="707"/>
      <c r="J121" s="707"/>
      <c r="K121" s="707"/>
      <c r="L121" s="707"/>
      <c r="M121" s="707"/>
      <c r="N121" s="707"/>
      <c r="O121" s="707"/>
      <c r="P121" s="707"/>
      <c r="Q121" s="531"/>
      <c r="R121" s="530"/>
      <c r="S121" s="203"/>
      <c r="T121" s="203"/>
      <c r="U121" s="203"/>
      <c r="V121" s="203"/>
      <c r="W121" s="203"/>
      <c r="X121" s="203"/>
      <c r="Y121" s="203"/>
      <c r="Z121" s="203"/>
      <c r="AA121" s="203"/>
    </row>
    <row r="122" spans="1:27" ht="15" customHeight="1" x14ac:dyDescent="0.25">
      <c r="A122" s="904"/>
      <c r="B122" s="611"/>
      <c r="C122" s="1266" t="s">
        <v>2112</v>
      </c>
      <c r="D122" s="876"/>
      <c r="E122" s="610" t="s">
        <v>2113</v>
      </c>
      <c r="F122" s="685">
        <v>5</v>
      </c>
      <c r="G122" s="1252">
        <v>2</v>
      </c>
      <c r="H122" s="1252">
        <v>5</v>
      </c>
      <c r="I122" s="1252"/>
      <c r="J122" s="1252"/>
      <c r="K122" s="1252"/>
      <c r="L122" s="1252"/>
      <c r="M122" s="1252"/>
      <c r="N122" s="1252"/>
      <c r="O122" s="1252"/>
      <c r="P122" s="1252"/>
      <c r="Q122" s="531"/>
      <c r="R122" s="530"/>
      <c r="S122" s="203"/>
      <c r="T122" s="203"/>
      <c r="U122" s="203"/>
      <c r="V122" s="203"/>
      <c r="W122" s="203"/>
      <c r="X122" s="203"/>
      <c r="Y122" s="203"/>
      <c r="Z122" s="203"/>
      <c r="AA122" s="203"/>
    </row>
    <row r="123" spans="1:27" ht="15" customHeight="1" x14ac:dyDescent="0.25">
      <c r="A123" s="904"/>
      <c r="B123" s="611"/>
      <c r="C123" s="902"/>
      <c r="D123" s="982"/>
      <c r="E123" s="611" t="s">
        <v>2114</v>
      </c>
      <c r="F123" s="686">
        <v>4</v>
      </c>
      <c r="G123" s="866"/>
      <c r="H123" s="866"/>
      <c r="I123" s="866"/>
      <c r="J123" s="866"/>
      <c r="K123" s="866"/>
      <c r="L123" s="866"/>
      <c r="M123" s="866"/>
      <c r="N123" s="866"/>
      <c r="O123" s="866"/>
      <c r="P123" s="866"/>
      <c r="Q123" s="531"/>
      <c r="R123" s="530"/>
      <c r="S123" s="203"/>
      <c r="T123" s="203"/>
      <c r="U123" s="203"/>
      <c r="V123" s="203"/>
      <c r="W123" s="203"/>
      <c r="X123" s="203"/>
      <c r="Y123" s="203"/>
      <c r="Z123" s="203"/>
      <c r="AA123" s="203"/>
    </row>
    <row r="124" spans="1:27" ht="15" customHeight="1" x14ac:dyDescent="0.25">
      <c r="A124" s="904"/>
      <c r="B124" s="611"/>
      <c r="C124" s="902"/>
      <c r="D124" s="982"/>
      <c r="E124" s="611" t="s">
        <v>2115</v>
      </c>
      <c r="F124" s="686">
        <v>3</v>
      </c>
      <c r="G124" s="866"/>
      <c r="H124" s="866"/>
      <c r="I124" s="866"/>
      <c r="J124" s="866"/>
      <c r="K124" s="866"/>
      <c r="L124" s="866"/>
      <c r="M124" s="866"/>
      <c r="N124" s="866"/>
      <c r="O124" s="866"/>
      <c r="P124" s="866"/>
      <c r="Q124" s="531"/>
      <c r="R124" s="530"/>
      <c r="S124" s="203"/>
      <c r="T124" s="203"/>
      <c r="U124" s="203"/>
      <c r="V124" s="203"/>
      <c r="W124" s="203"/>
      <c r="X124" s="203"/>
      <c r="Y124" s="203"/>
      <c r="Z124" s="203"/>
      <c r="AA124" s="203"/>
    </row>
    <row r="125" spans="1:27" ht="15" customHeight="1" x14ac:dyDescent="0.25">
      <c r="A125" s="904"/>
      <c r="B125" s="611"/>
      <c r="C125" s="902"/>
      <c r="D125" s="982"/>
      <c r="E125" s="611" t="s">
        <v>2116</v>
      </c>
      <c r="F125" s="686">
        <v>2</v>
      </c>
      <c r="G125" s="866"/>
      <c r="H125" s="866"/>
      <c r="I125" s="866"/>
      <c r="J125" s="866"/>
      <c r="K125" s="866"/>
      <c r="L125" s="866"/>
      <c r="M125" s="866"/>
      <c r="N125" s="866"/>
      <c r="O125" s="866"/>
      <c r="P125" s="866"/>
      <c r="Q125" s="531"/>
      <c r="R125" s="530"/>
      <c r="S125" s="203"/>
      <c r="T125" s="203"/>
      <c r="U125" s="203"/>
      <c r="V125" s="203"/>
      <c r="W125" s="203"/>
      <c r="X125" s="203"/>
      <c r="Y125" s="203"/>
      <c r="Z125" s="203"/>
      <c r="AA125" s="203"/>
    </row>
    <row r="126" spans="1:27" ht="15" customHeight="1" x14ac:dyDescent="0.25">
      <c r="A126" s="904"/>
      <c r="B126" s="611"/>
      <c r="C126" s="902"/>
      <c r="D126" s="982"/>
      <c r="E126" s="611" t="s">
        <v>2117</v>
      </c>
      <c r="F126" s="686">
        <v>1</v>
      </c>
      <c r="G126" s="866"/>
      <c r="H126" s="866"/>
      <c r="I126" s="866"/>
      <c r="J126" s="866"/>
      <c r="K126" s="866"/>
      <c r="L126" s="866"/>
      <c r="M126" s="866"/>
      <c r="N126" s="866"/>
      <c r="O126" s="866"/>
      <c r="P126" s="866"/>
      <c r="Q126" s="531"/>
      <c r="R126" s="530"/>
      <c r="S126" s="203"/>
      <c r="T126" s="203"/>
      <c r="U126" s="203"/>
      <c r="V126" s="203"/>
      <c r="W126" s="203"/>
      <c r="X126" s="203"/>
      <c r="Y126" s="203"/>
      <c r="Z126" s="203"/>
      <c r="AA126" s="203"/>
    </row>
    <row r="127" spans="1:27" ht="15" customHeight="1" x14ac:dyDescent="0.25">
      <c r="A127" s="904"/>
      <c r="B127" s="611"/>
      <c r="C127" s="882"/>
      <c r="D127" s="884"/>
      <c r="E127" s="611" t="s">
        <v>2118</v>
      </c>
      <c r="F127" s="686">
        <v>0</v>
      </c>
      <c r="G127" s="867"/>
      <c r="H127" s="867"/>
      <c r="I127" s="867"/>
      <c r="J127" s="867"/>
      <c r="K127" s="867"/>
      <c r="L127" s="867"/>
      <c r="M127" s="867"/>
      <c r="N127" s="867"/>
      <c r="O127" s="867"/>
      <c r="P127" s="867"/>
      <c r="Q127" s="531"/>
      <c r="R127" s="530"/>
      <c r="S127" s="203"/>
      <c r="T127" s="203"/>
      <c r="U127" s="203"/>
      <c r="V127" s="203"/>
      <c r="W127" s="203"/>
      <c r="X127" s="203"/>
      <c r="Y127" s="203"/>
      <c r="Z127" s="203"/>
      <c r="AA127" s="203"/>
    </row>
    <row r="128" spans="1:27" ht="15" customHeight="1" x14ac:dyDescent="0.25">
      <c r="A128" s="904"/>
      <c r="B128" s="611"/>
      <c r="C128" s="1266" t="s">
        <v>2119</v>
      </c>
      <c r="D128" s="876"/>
      <c r="E128" s="611" t="s">
        <v>2120</v>
      </c>
      <c r="F128" s="685">
        <v>5</v>
      </c>
      <c r="G128" s="1252">
        <v>4</v>
      </c>
      <c r="H128" s="1252">
        <v>3</v>
      </c>
      <c r="I128" s="1252"/>
      <c r="J128" s="1252"/>
      <c r="K128" s="1252"/>
      <c r="L128" s="1252"/>
      <c r="M128" s="1252"/>
      <c r="N128" s="1252"/>
      <c r="O128" s="1252"/>
      <c r="P128" s="1252"/>
      <c r="Q128" s="531"/>
      <c r="R128" s="530"/>
      <c r="S128" s="203"/>
      <c r="T128" s="203"/>
      <c r="U128" s="203"/>
      <c r="V128" s="203"/>
      <c r="W128" s="203"/>
      <c r="X128" s="203"/>
      <c r="Y128" s="203"/>
      <c r="Z128" s="203"/>
      <c r="AA128" s="203"/>
    </row>
    <row r="129" spans="1:27" ht="15" customHeight="1" x14ac:dyDescent="0.25">
      <c r="A129" s="904"/>
      <c r="B129" s="611"/>
      <c r="C129" s="902"/>
      <c r="D129" s="982"/>
      <c r="E129" s="611" t="s">
        <v>2121</v>
      </c>
      <c r="F129" s="686">
        <v>4</v>
      </c>
      <c r="G129" s="866"/>
      <c r="H129" s="866"/>
      <c r="I129" s="866"/>
      <c r="J129" s="866"/>
      <c r="K129" s="866"/>
      <c r="L129" s="866"/>
      <c r="M129" s="866"/>
      <c r="N129" s="866"/>
      <c r="O129" s="866"/>
      <c r="P129" s="866"/>
      <c r="Q129" s="531"/>
      <c r="R129" s="530"/>
      <c r="S129" s="203"/>
      <c r="T129" s="203"/>
      <c r="U129" s="203"/>
      <c r="V129" s="203"/>
      <c r="W129" s="203"/>
      <c r="X129" s="203"/>
      <c r="Y129" s="203"/>
      <c r="Z129" s="203"/>
      <c r="AA129" s="203"/>
    </row>
    <row r="130" spans="1:27" ht="15" customHeight="1" x14ac:dyDescent="0.25">
      <c r="A130" s="904"/>
      <c r="B130" s="611"/>
      <c r="C130" s="902"/>
      <c r="D130" s="982"/>
      <c r="E130" s="611" t="s">
        <v>2122</v>
      </c>
      <c r="F130" s="686">
        <v>3</v>
      </c>
      <c r="G130" s="866"/>
      <c r="H130" s="866"/>
      <c r="I130" s="866"/>
      <c r="J130" s="866"/>
      <c r="K130" s="866"/>
      <c r="L130" s="866"/>
      <c r="M130" s="866"/>
      <c r="N130" s="866"/>
      <c r="O130" s="866"/>
      <c r="P130" s="866"/>
      <c r="Q130" s="531"/>
      <c r="R130" s="530"/>
      <c r="S130" s="203"/>
      <c r="T130" s="203"/>
      <c r="U130" s="203"/>
      <c r="V130" s="203"/>
      <c r="W130" s="203"/>
      <c r="X130" s="203"/>
      <c r="Y130" s="203"/>
      <c r="Z130" s="203"/>
      <c r="AA130" s="203"/>
    </row>
    <row r="131" spans="1:27" ht="15" customHeight="1" x14ac:dyDescent="0.25">
      <c r="A131" s="904"/>
      <c r="B131" s="611"/>
      <c r="C131" s="902"/>
      <c r="D131" s="982"/>
      <c r="E131" s="611" t="s">
        <v>2123</v>
      </c>
      <c r="F131" s="686">
        <v>2</v>
      </c>
      <c r="G131" s="866"/>
      <c r="H131" s="866"/>
      <c r="I131" s="866"/>
      <c r="J131" s="866"/>
      <c r="K131" s="866"/>
      <c r="L131" s="866"/>
      <c r="M131" s="866"/>
      <c r="N131" s="866"/>
      <c r="O131" s="866"/>
      <c r="P131" s="866"/>
      <c r="Q131" s="531"/>
      <c r="R131" s="530"/>
      <c r="S131" s="203"/>
      <c r="T131" s="203"/>
      <c r="U131" s="203"/>
      <c r="V131" s="203"/>
      <c r="W131" s="203"/>
      <c r="X131" s="203"/>
      <c r="Y131" s="203"/>
      <c r="Z131" s="203"/>
      <c r="AA131" s="203"/>
    </row>
    <row r="132" spans="1:27" ht="15" customHeight="1" x14ac:dyDescent="0.25">
      <c r="A132" s="904"/>
      <c r="B132" s="611"/>
      <c r="C132" s="902"/>
      <c r="D132" s="982"/>
      <c r="E132" s="611" t="s">
        <v>2124</v>
      </c>
      <c r="F132" s="686">
        <v>1</v>
      </c>
      <c r="G132" s="866"/>
      <c r="H132" s="866"/>
      <c r="I132" s="866"/>
      <c r="J132" s="866"/>
      <c r="K132" s="866"/>
      <c r="L132" s="866"/>
      <c r="M132" s="866"/>
      <c r="N132" s="866"/>
      <c r="O132" s="866"/>
      <c r="P132" s="866"/>
      <c r="Q132" s="531"/>
      <c r="R132" s="530"/>
      <c r="S132" s="203"/>
      <c r="T132" s="203"/>
      <c r="U132" s="203"/>
      <c r="V132" s="203"/>
      <c r="W132" s="203"/>
      <c r="X132" s="203"/>
      <c r="Y132" s="203"/>
      <c r="Z132" s="203"/>
      <c r="AA132" s="203"/>
    </row>
    <row r="133" spans="1:27" ht="15" customHeight="1" x14ac:dyDescent="0.25">
      <c r="A133" s="904"/>
      <c r="B133" s="611"/>
      <c r="C133" s="882"/>
      <c r="D133" s="884"/>
      <c r="E133" s="611" t="s">
        <v>1055</v>
      </c>
      <c r="F133" s="686">
        <v>0</v>
      </c>
      <c r="G133" s="867"/>
      <c r="H133" s="867"/>
      <c r="I133" s="867"/>
      <c r="J133" s="867"/>
      <c r="K133" s="867"/>
      <c r="L133" s="867"/>
      <c r="M133" s="867"/>
      <c r="N133" s="867"/>
      <c r="O133" s="867"/>
      <c r="P133" s="867"/>
      <c r="Q133" s="531"/>
      <c r="R133" s="530"/>
      <c r="S133" s="203"/>
      <c r="T133" s="203"/>
      <c r="U133" s="203"/>
      <c r="V133" s="203"/>
      <c r="W133" s="203"/>
      <c r="X133" s="203"/>
      <c r="Y133" s="203"/>
      <c r="Z133" s="203"/>
      <c r="AA133" s="203"/>
    </row>
    <row r="134" spans="1:27" ht="15" customHeight="1" x14ac:dyDescent="0.25">
      <c r="A134" s="904"/>
      <c r="B134" s="611">
        <v>5</v>
      </c>
      <c r="C134" s="1266" t="s">
        <v>2125</v>
      </c>
      <c r="D134" s="876"/>
      <c r="E134" s="611" t="s">
        <v>2126</v>
      </c>
      <c r="F134" s="686">
        <v>5</v>
      </c>
      <c r="G134" s="1252">
        <v>3</v>
      </c>
      <c r="H134" s="1252">
        <v>0</v>
      </c>
      <c r="I134" s="1252"/>
      <c r="J134" s="1252"/>
      <c r="K134" s="1252"/>
      <c r="L134" s="1252"/>
      <c r="M134" s="1252"/>
      <c r="N134" s="1252"/>
      <c r="O134" s="1252"/>
      <c r="P134" s="1252"/>
      <c r="Q134" s="531"/>
      <c r="R134" s="530"/>
      <c r="S134" s="203"/>
      <c r="T134" s="203"/>
      <c r="U134" s="203"/>
      <c r="V134" s="203"/>
      <c r="W134" s="203"/>
      <c r="X134" s="203"/>
      <c r="Y134" s="203"/>
      <c r="Z134" s="203"/>
      <c r="AA134" s="203"/>
    </row>
    <row r="135" spans="1:27" ht="15" customHeight="1" x14ac:dyDescent="0.25">
      <c r="A135" s="904"/>
      <c r="B135" s="611"/>
      <c r="C135" s="902"/>
      <c r="D135" s="982"/>
      <c r="E135" s="610" t="s">
        <v>2127</v>
      </c>
      <c r="F135" s="685">
        <v>3</v>
      </c>
      <c r="G135" s="866"/>
      <c r="H135" s="866"/>
      <c r="I135" s="866"/>
      <c r="J135" s="866"/>
      <c r="K135" s="866"/>
      <c r="L135" s="866"/>
      <c r="M135" s="866"/>
      <c r="N135" s="866"/>
      <c r="O135" s="866"/>
      <c r="P135" s="866"/>
      <c r="Q135" s="531"/>
      <c r="R135" s="530"/>
      <c r="S135" s="203"/>
      <c r="T135" s="203"/>
      <c r="U135" s="203"/>
      <c r="V135" s="203"/>
      <c r="W135" s="203"/>
      <c r="X135" s="203"/>
      <c r="Y135" s="203"/>
      <c r="Z135" s="203"/>
      <c r="AA135" s="203"/>
    </row>
    <row r="136" spans="1:27" ht="15" customHeight="1" x14ac:dyDescent="0.25">
      <c r="A136" s="938"/>
      <c r="B136" s="611"/>
      <c r="C136" s="882"/>
      <c r="D136" s="884"/>
      <c r="E136" s="610" t="s">
        <v>1055</v>
      </c>
      <c r="F136" s="685">
        <v>0</v>
      </c>
      <c r="G136" s="867"/>
      <c r="H136" s="867"/>
      <c r="I136" s="867"/>
      <c r="J136" s="867"/>
      <c r="K136" s="867"/>
      <c r="L136" s="867"/>
      <c r="M136" s="867"/>
      <c r="N136" s="867"/>
      <c r="O136" s="867"/>
      <c r="P136" s="867"/>
      <c r="Q136" s="531"/>
      <c r="R136" s="530"/>
      <c r="S136" s="203"/>
      <c r="T136" s="203"/>
      <c r="U136" s="203"/>
      <c r="V136" s="203"/>
      <c r="W136" s="203"/>
      <c r="X136" s="203"/>
      <c r="Y136" s="203"/>
      <c r="Z136" s="203"/>
      <c r="AA136" s="203"/>
    </row>
    <row r="137" spans="1:27" ht="15" customHeight="1" x14ac:dyDescent="0.25">
      <c r="A137" s="1262">
        <v>5</v>
      </c>
      <c r="B137" s="876"/>
      <c r="C137" s="1267" t="s">
        <v>2128</v>
      </c>
      <c r="D137" s="876"/>
      <c r="E137" s="611" t="s">
        <v>2120</v>
      </c>
      <c r="F137" s="685">
        <v>5</v>
      </c>
      <c r="G137" s="1252">
        <v>5</v>
      </c>
      <c r="H137" s="1252">
        <v>3</v>
      </c>
      <c r="I137" s="1252"/>
      <c r="J137" s="1252"/>
      <c r="K137" s="1252"/>
      <c r="L137" s="1252"/>
      <c r="M137" s="1252"/>
      <c r="N137" s="1252"/>
      <c r="O137" s="1252"/>
      <c r="P137" s="1252"/>
      <c r="Q137" s="531"/>
      <c r="R137" s="530"/>
      <c r="S137" s="203"/>
      <c r="T137" s="203"/>
      <c r="U137" s="203"/>
      <c r="V137" s="203"/>
      <c r="W137" s="203"/>
      <c r="X137" s="203"/>
      <c r="Y137" s="203"/>
      <c r="Z137" s="203"/>
      <c r="AA137" s="203"/>
    </row>
    <row r="138" spans="1:27" ht="15" customHeight="1" x14ac:dyDescent="0.25">
      <c r="A138" s="902"/>
      <c r="B138" s="982"/>
      <c r="C138" s="902"/>
      <c r="D138" s="982"/>
      <c r="E138" s="611" t="s">
        <v>2121</v>
      </c>
      <c r="F138" s="685">
        <v>4</v>
      </c>
      <c r="G138" s="866"/>
      <c r="H138" s="866"/>
      <c r="I138" s="866"/>
      <c r="J138" s="866"/>
      <c r="K138" s="866"/>
      <c r="L138" s="866"/>
      <c r="M138" s="866"/>
      <c r="N138" s="866"/>
      <c r="O138" s="866"/>
      <c r="P138" s="866"/>
      <c r="Q138" s="531"/>
      <c r="R138" s="530"/>
      <c r="S138" s="203"/>
      <c r="T138" s="203"/>
      <c r="U138" s="203"/>
      <c r="V138" s="203"/>
      <c r="W138" s="203"/>
      <c r="X138" s="203"/>
      <c r="Y138" s="203"/>
      <c r="Z138" s="203"/>
      <c r="AA138" s="203"/>
    </row>
    <row r="139" spans="1:27" ht="15" customHeight="1" x14ac:dyDescent="0.25">
      <c r="A139" s="902"/>
      <c r="B139" s="982"/>
      <c r="C139" s="902"/>
      <c r="D139" s="982"/>
      <c r="E139" s="611" t="s">
        <v>2122</v>
      </c>
      <c r="F139" s="685">
        <v>3</v>
      </c>
      <c r="G139" s="866"/>
      <c r="H139" s="866"/>
      <c r="I139" s="866"/>
      <c r="J139" s="866"/>
      <c r="K139" s="866"/>
      <c r="L139" s="866"/>
      <c r="M139" s="866"/>
      <c r="N139" s="866"/>
      <c r="O139" s="866"/>
      <c r="P139" s="866"/>
      <c r="Q139" s="531"/>
      <c r="R139" s="530"/>
      <c r="S139" s="203"/>
      <c r="T139" s="203"/>
      <c r="U139" s="203"/>
      <c r="V139" s="203"/>
      <c r="W139" s="203"/>
      <c r="X139" s="203"/>
      <c r="Y139" s="203"/>
      <c r="Z139" s="203"/>
      <c r="AA139" s="203"/>
    </row>
    <row r="140" spans="1:27" ht="15" customHeight="1" x14ac:dyDescent="0.25">
      <c r="A140" s="902"/>
      <c r="B140" s="982"/>
      <c r="C140" s="902"/>
      <c r="D140" s="982"/>
      <c r="E140" s="611" t="s">
        <v>2123</v>
      </c>
      <c r="F140" s="685">
        <v>2</v>
      </c>
      <c r="G140" s="866"/>
      <c r="H140" s="866"/>
      <c r="I140" s="866"/>
      <c r="J140" s="866"/>
      <c r="K140" s="866"/>
      <c r="L140" s="866"/>
      <c r="M140" s="866"/>
      <c r="N140" s="866"/>
      <c r="O140" s="866"/>
      <c r="P140" s="866"/>
      <c r="Q140" s="531"/>
      <c r="R140" s="530"/>
      <c r="S140" s="203"/>
      <c r="T140" s="203"/>
      <c r="U140" s="203"/>
      <c r="V140" s="203"/>
      <c r="W140" s="203"/>
      <c r="X140" s="203"/>
      <c r="Y140" s="203"/>
      <c r="Z140" s="203"/>
      <c r="AA140" s="203"/>
    </row>
    <row r="141" spans="1:27" ht="15" customHeight="1" x14ac:dyDescent="0.25">
      <c r="A141" s="902"/>
      <c r="B141" s="982"/>
      <c r="C141" s="902"/>
      <c r="D141" s="982"/>
      <c r="E141" s="611" t="s">
        <v>2124</v>
      </c>
      <c r="F141" s="685">
        <v>1</v>
      </c>
      <c r="G141" s="866"/>
      <c r="H141" s="866"/>
      <c r="I141" s="866"/>
      <c r="J141" s="866"/>
      <c r="K141" s="866"/>
      <c r="L141" s="866"/>
      <c r="M141" s="866"/>
      <c r="N141" s="866"/>
      <c r="O141" s="866"/>
      <c r="P141" s="866"/>
      <c r="Q141" s="531"/>
      <c r="R141" s="530"/>
      <c r="S141" s="203"/>
      <c r="T141" s="203"/>
      <c r="U141" s="203"/>
      <c r="V141" s="203"/>
      <c r="W141" s="203"/>
      <c r="X141" s="203"/>
      <c r="Y141" s="203"/>
      <c r="Z141" s="203"/>
      <c r="AA141" s="203"/>
    </row>
    <row r="142" spans="1:27" ht="15" customHeight="1" x14ac:dyDescent="0.25">
      <c r="A142" s="882"/>
      <c r="B142" s="884"/>
      <c r="C142" s="882"/>
      <c r="D142" s="884"/>
      <c r="E142" s="611" t="s">
        <v>1055</v>
      </c>
      <c r="F142" s="685">
        <v>0</v>
      </c>
      <c r="G142" s="867"/>
      <c r="H142" s="867"/>
      <c r="I142" s="867"/>
      <c r="J142" s="867"/>
      <c r="K142" s="867"/>
      <c r="L142" s="867"/>
      <c r="M142" s="867"/>
      <c r="N142" s="867"/>
      <c r="O142" s="867"/>
      <c r="P142" s="867"/>
      <c r="Q142" s="531"/>
      <c r="R142" s="530"/>
      <c r="S142" s="203"/>
      <c r="T142" s="203"/>
      <c r="U142" s="203"/>
      <c r="V142" s="203"/>
      <c r="W142" s="203"/>
      <c r="X142" s="203"/>
      <c r="Y142" s="203"/>
      <c r="Z142" s="203"/>
      <c r="AA142" s="203"/>
    </row>
    <row r="143" spans="1:27" ht="15" customHeight="1" x14ac:dyDescent="0.25">
      <c r="A143" s="1262">
        <v>6</v>
      </c>
      <c r="B143" s="876"/>
      <c r="C143" s="1266" t="s">
        <v>2129</v>
      </c>
      <c r="D143" s="876"/>
      <c r="E143" s="611" t="s">
        <v>1058</v>
      </c>
      <c r="F143" s="686">
        <v>2</v>
      </c>
      <c r="G143" s="1252">
        <v>2</v>
      </c>
      <c r="H143" s="1252">
        <v>0</v>
      </c>
      <c r="I143" s="1252"/>
      <c r="J143" s="1252"/>
      <c r="K143" s="1252"/>
      <c r="L143" s="1252"/>
      <c r="M143" s="1252"/>
      <c r="N143" s="1252"/>
      <c r="O143" s="1252"/>
      <c r="P143" s="1252"/>
      <c r="Q143" s="531"/>
      <c r="R143" s="530"/>
      <c r="S143" s="203"/>
      <c r="T143" s="203"/>
      <c r="U143" s="203"/>
      <c r="V143" s="203"/>
      <c r="W143" s="203"/>
      <c r="X143" s="203"/>
      <c r="Y143" s="203"/>
      <c r="Z143" s="203"/>
      <c r="AA143" s="203"/>
    </row>
    <row r="144" spans="1:27" ht="15" customHeight="1" x14ac:dyDescent="0.25">
      <c r="A144" s="882"/>
      <c r="B144" s="884"/>
      <c r="C144" s="882"/>
      <c r="D144" s="884"/>
      <c r="E144" s="611" t="s">
        <v>1055</v>
      </c>
      <c r="F144" s="686">
        <v>0</v>
      </c>
      <c r="G144" s="867"/>
      <c r="H144" s="867"/>
      <c r="I144" s="867"/>
      <c r="J144" s="867"/>
      <c r="K144" s="867"/>
      <c r="L144" s="867"/>
      <c r="M144" s="867"/>
      <c r="N144" s="867"/>
      <c r="O144" s="867"/>
      <c r="P144" s="867"/>
      <c r="Q144" s="531"/>
      <c r="R144" s="530"/>
      <c r="S144" s="203"/>
      <c r="T144" s="203"/>
      <c r="U144" s="203"/>
      <c r="V144" s="203"/>
      <c r="W144" s="203"/>
      <c r="X144" s="203"/>
      <c r="Y144" s="203"/>
      <c r="Z144" s="203"/>
      <c r="AA144" s="203"/>
    </row>
    <row r="145" spans="1:27" ht="15" customHeight="1" x14ac:dyDescent="0.25">
      <c r="A145" s="1268" t="s">
        <v>1186</v>
      </c>
      <c r="B145" s="869"/>
      <c r="C145" s="869"/>
      <c r="D145" s="870"/>
      <c r="E145" s="720"/>
      <c r="F145" s="686">
        <v>100</v>
      </c>
      <c r="G145" s="598">
        <f t="shared" ref="G145:Q145" si="6">SUM(G16:G144)</f>
        <v>87</v>
      </c>
      <c r="H145" s="612">
        <f t="shared" si="6"/>
        <v>73</v>
      </c>
      <c r="I145" s="612">
        <f t="shared" si="6"/>
        <v>0</v>
      </c>
      <c r="J145" s="612">
        <f t="shared" si="6"/>
        <v>0</v>
      </c>
      <c r="K145" s="612">
        <f t="shared" si="6"/>
        <v>0</v>
      </c>
      <c r="L145" s="612">
        <f t="shared" si="6"/>
        <v>0</v>
      </c>
      <c r="M145" s="612">
        <f t="shared" si="6"/>
        <v>0</v>
      </c>
      <c r="N145" s="612">
        <f t="shared" si="6"/>
        <v>0</v>
      </c>
      <c r="O145" s="612">
        <f t="shared" si="6"/>
        <v>0</v>
      </c>
      <c r="P145" s="612">
        <f t="shared" si="6"/>
        <v>0</v>
      </c>
      <c r="Q145" s="612">
        <f t="shared" si="6"/>
        <v>0</v>
      </c>
      <c r="R145" s="530"/>
      <c r="S145" s="203"/>
      <c r="T145" s="203"/>
      <c r="U145" s="203"/>
      <c r="V145" s="203"/>
      <c r="W145" s="203"/>
      <c r="X145" s="203"/>
      <c r="Y145" s="203"/>
      <c r="Z145" s="203"/>
      <c r="AA145" s="203"/>
    </row>
    <row r="146" spans="1:27" ht="15" customHeight="1" x14ac:dyDescent="0.25">
      <c r="A146" s="1268" t="s">
        <v>1187</v>
      </c>
      <c r="B146" s="869"/>
      <c r="C146" s="869"/>
      <c r="D146" s="870"/>
      <c r="E146" s="720"/>
      <c r="F146" s="686"/>
      <c r="G146" s="657" t="str">
        <f t="shared" ref="G146:P146" si="7">IF(G145&gt;=90,"I",IF(G145&gt;=70,"II",IF(G145&gt;=50,"III",IF(G145&gt;=1,"IV"," "))))</f>
        <v>II</v>
      </c>
      <c r="H146" s="657" t="str">
        <f t="shared" si="7"/>
        <v>II</v>
      </c>
      <c r="I146" s="657" t="str">
        <f t="shared" si="7"/>
        <v xml:space="preserve"> </v>
      </c>
      <c r="J146" s="657" t="str">
        <f t="shared" si="7"/>
        <v xml:space="preserve"> </v>
      </c>
      <c r="K146" s="657" t="str">
        <f t="shared" si="7"/>
        <v xml:space="preserve"> </v>
      </c>
      <c r="L146" s="657" t="str">
        <f t="shared" si="7"/>
        <v xml:space="preserve"> </v>
      </c>
      <c r="M146" s="657" t="str">
        <f t="shared" si="7"/>
        <v xml:space="preserve"> </v>
      </c>
      <c r="N146" s="657" t="str">
        <f t="shared" si="7"/>
        <v xml:space="preserve"> </v>
      </c>
      <c r="O146" s="657" t="str">
        <f t="shared" si="7"/>
        <v xml:space="preserve"> </v>
      </c>
      <c r="P146" s="657" t="str">
        <f t="shared" si="7"/>
        <v xml:space="preserve"> </v>
      </c>
      <c r="Q146" s="657" t="str">
        <f>IF(Q145&gt;=95,"I",IF(Q145&gt;=75,"II",IF(Q145&gt;=60,"III",IF(Q145&gt;=1,"IV"," "))))</f>
        <v xml:space="preserve"> </v>
      </c>
      <c r="R146" s="530"/>
      <c r="S146" s="203"/>
      <c r="T146" s="203"/>
      <c r="U146" s="203"/>
      <c r="V146" s="203"/>
      <c r="W146" s="203"/>
      <c r="X146" s="203"/>
      <c r="Y146" s="203"/>
      <c r="Z146" s="203"/>
      <c r="AA146" s="203"/>
    </row>
    <row r="147" spans="1:27" ht="12.75" customHeight="1" x14ac:dyDescent="0.25">
      <c r="A147" s="203"/>
      <c r="B147" s="203"/>
      <c r="C147" s="203"/>
      <c r="D147" s="203"/>
      <c r="E147" s="203"/>
      <c r="F147" s="203"/>
      <c r="G147" s="204"/>
      <c r="H147" s="203"/>
      <c r="I147" s="203"/>
      <c r="J147" s="203"/>
      <c r="K147" s="203"/>
      <c r="L147" s="203"/>
      <c r="M147" s="203"/>
      <c r="N147" s="203"/>
      <c r="O147" s="203"/>
      <c r="P147" s="203"/>
      <c r="Q147" s="203"/>
      <c r="R147" s="203"/>
      <c r="S147" s="203"/>
      <c r="T147" s="203"/>
      <c r="U147" s="203"/>
      <c r="V147" s="203"/>
      <c r="W147" s="203"/>
      <c r="X147" s="203"/>
      <c r="Y147" s="203"/>
      <c r="Z147" s="203"/>
      <c r="AA147" s="203"/>
    </row>
    <row r="148" spans="1:27" ht="15" customHeight="1" x14ac:dyDescent="0.25">
      <c r="A148" s="203"/>
      <c r="B148" s="203"/>
      <c r="C148" s="299" t="s">
        <v>1518</v>
      </c>
      <c r="D148" s="299" t="s">
        <v>2130</v>
      </c>
      <c r="E148" s="586" t="s">
        <v>1520</v>
      </c>
      <c r="F148" s="1178" t="s">
        <v>1050</v>
      </c>
      <c r="G148" s="869"/>
      <c r="H148" s="869"/>
      <c r="I148" s="869"/>
      <c r="J148" s="869"/>
      <c r="K148" s="627" t="s">
        <v>1051</v>
      </c>
      <c r="L148" s="531">
        <f t="shared" ref="L148:L151" si="8">V15+V22</f>
        <v>0</v>
      </c>
      <c r="M148" s="721"/>
      <c r="N148" s="701"/>
      <c r="O148" s="701"/>
      <c r="P148" s="701"/>
      <c r="Q148" s="203"/>
      <c r="R148" s="203"/>
      <c r="S148" s="203"/>
      <c r="T148" s="203"/>
      <c r="U148" s="203"/>
      <c r="V148" s="203"/>
      <c r="W148" s="203"/>
      <c r="X148" s="203"/>
      <c r="Y148" s="203"/>
      <c r="Z148" s="203"/>
      <c r="AA148" s="203"/>
    </row>
    <row r="149" spans="1:27" ht="15" customHeight="1" x14ac:dyDescent="0.25">
      <c r="A149" s="203"/>
      <c r="B149" s="203"/>
      <c r="C149" s="203"/>
      <c r="D149" s="299" t="s">
        <v>2131</v>
      </c>
      <c r="E149" s="586" t="s">
        <v>1522</v>
      </c>
      <c r="F149" s="1178" t="s">
        <v>1050</v>
      </c>
      <c r="G149" s="869"/>
      <c r="H149" s="869"/>
      <c r="I149" s="869"/>
      <c r="J149" s="869"/>
      <c r="K149" s="627" t="s">
        <v>1053</v>
      </c>
      <c r="L149" s="531">
        <f t="shared" si="8"/>
        <v>2</v>
      </c>
      <c r="M149" s="721"/>
      <c r="N149" s="701"/>
      <c r="O149" s="701"/>
      <c r="P149" s="701"/>
      <c r="Q149" s="203"/>
      <c r="R149" s="203"/>
      <c r="S149" s="203"/>
      <c r="T149" s="203"/>
      <c r="U149" s="203"/>
      <c r="V149" s="203"/>
      <c r="W149" s="203"/>
      <c r="X149" s="203"/>
      <c r="Y149" s="203"/>
      <c r="Z149" s="203"/>
      <c r="AA149" s="203"/>
    </row>
    <row r="150" spans="1:27" ht="15" customHeight="1" x14ac:dyDescent="0.25">
      <c r="A150" s="203"/>
      <c r="B150" s="203"/>
      <c r="C150" s="203"/>
      <c r="D150" s="299" t="s">
        <v>2132</v>
      </c>
      <c r="E150" s="586" t="s">
        <v>1524</v>
      </c>
      <c r="F150" s="1178" t="s">
        <v>1847</v>
      </c>
      <c r="G150" s="869"/>
      <c r="H150" s="869"/>
      <c r="I150" s="869"/>
      <c r="J150" s="869"/>
      <c r="K150" s="627" t="s">
        <v>1056</v>
      </c>
      <c r="L150" s="531">
        <f t="shared" si="8"/>
        <v>0</v>
      </c>
      <c r="M150" s="721"/>
      <c r="N150" s="701"/>
      <c r="O150" s="701"/>
      <c r="P150" s="701"/>
      <c r="Q150" s="203"/>
      <c r="R150" s="203"/>
      <c r="S150" s="203"/>
      <c r="T150" s="203"/>
      <c r="U150" s="203"/>
      <c r="V150" s="203"/>
      <c r="W150" s="203"/>
      <c r="X150" s="203"/>
      <c r="Y150" s="203"/>
      <c r="Z150" s="203"/>
      <c r="AA150" s="203"/>
    </row>
    <row r="151" spans="1:27" ht="15" customHeight="1" x14ac:dyDescent="0.25">
      <c r="A151" s="203"/>
      <c r="B151" s="203"/>
      <c r="C151" s="203"/>
      <c r="D151" s="299" t="s">
        <v>2133</v>
      </c>
      <c r="E151" s="586" t="s">
        <v>1526</v>
      </c>
      <c r="F151" s="1269" t="s">
        <v>1050</v>
      </c>
      <c r="G151" s="881"/>
      <c r="H151" s="881"/>
      <c r="I151" s="881"/>
      <c r="J151" s="881"/>
      <c r="K151" s="722" t="s">
        <v>1059</v>
      </c>
      <c r="L151" s="531">
        <f t="shared" si="8"/>
        <v>0</v>
      </c>
      <c r="M151" s="721"/>
      <c r="N151" s="701"/>
      <c r="O151" s="701"/>
      <c r="P151" s="701"/>
      <c r="Q151" s="203"/>
      <c r="R151" s="203"/>
      <c r="S151" s="203"/>
      <c r="T151" s="203"/>
      <c r="U151" s="203"/>
      <c r="V151" s="203"/>
      <c r="W151" s="203"/>
      <c r="X151" s="203"/>
      <c r="Y151" s="203"/>
      <c r="Z151" s="203"/>
      <c r="AA151" s="203"/>
    </row>
    <row r="152" spans="1:27" ht="12.75" customHeight="1" x14ac:dyDescent="0.25">
      <c r="A152" s="203"/>
      <c r="B152" s="203"/>
      <c r="C152" s="203"/>
      <c r="D152" s="203"/>
      <c r="E152" s="203"/>
      <c r="F152" s="1180" t="s">
        <v>1060</v>
      </c>
      <c r="G152" s="869"/>
      <c r="H152" s="869"/>
      <c r="I152" s="869"/>
      <c r="J152" s="869"/>
      <c r="K152" s="723"/>
      <c r="L152" s="616">
        <f>SUM(L148:L151)</f>
        <v>2</v>
      </c>
      <c r="M152" s="724"/>
      <c r="N152" s="725"/>
      <c r="O152" s="725"/>
      <c r="P152" s="725"/>
      <c r="Q152" s="203"/>
      <c r="R152" s="203"/>
      <c r="S152" s="203"/>
      <c r="T152" s="203"/>
      <c r="U152" s="203"/>
      <c r="V152" s="203"/>
      <c r="W152" s="203"/>
      <c r="X152" s="203"/>
      <c r="Y152" s="203"/>
      <c r="Z152" s="203"/>
      <c r="AA152" s="203"/>
    </row>
    <row r="153" spans="1:27" ht="12.75" customHeight="1" x14ac:dyDescent="0.25">
      <c r="A153" s="203"/>
      <c r="B153" s="203"/>
      <c r="C153" s="726"/>
      <c r="D153" s="726"/>
      <c r="E153" s="203"/>
      <c r="F153" s="203"/>
      <c r="G153" s="204"/>
      <c r="H153" s="203"/>
      <c r="I153" s="203"/>
      <c r="J153" s="203"/>
      <c r="K153" s="203"/>
      <c r="L153" s="203"/>
      <c r="M153" s="203"/>
      <c r="N153" s="203"/>
      <c r="O153" s="203"/>
      <c r="P153" s="203"/>
      <c r="Q153" s="203"/>
      <c r="R153" s="203"/>
      <c r="S153" s="203"/>
      <c r="T153" s="203"/>
      <c r="U153" s="203"/>
      <c r="V153" s="203"/>
      <c r="W153" s="203"/>
      <c r="X153" s="203"/>
      <c r="Y153" s="203"/>
      <c r="Z153" s="203"/>
      <c r="AA153" s="203"/>
    </row>
    <row r="154" spans="1:27" ht="12.75" customHeight="1" x14ac:dyDescent="0.25">
      <c r="A154" s="203"/>
      <c r="B154" s="203"/>
      <c r="C154" s="726"/>
      <c r="D154" s="726"/>
      <c r="E154" s="203"/>
      <c r="F154" s="203"/>
      <c r="G154" s="204"/>
      <c r="H154" s="203"/>
      <c r="I154" s="203"/>
      <c r="J154" s="203"/>
      <c r="K154" s="203"/>
      <c r="L154" s="203"/>
      <c r="M154" s="203"/>
      <c r="N154" s="203"/>
      <c r="O154" s="203"/>
      <c r="P154" s="203"/>
      <c r="Q154" s="203"/>
      <c r="R154" s="203"/>
      <c r="S154" s="203"/>
      <c r="T154" s="203"/>
      <c r="U154" s="203"/>
      <c r="V154" s="203"/>
      <c r="W154" s="203"/>
      <c r="X154" s="203"/>
      <c r="Y154" s="203"/>
      <c r="Z154" s="203"/>
      <c r="AA154" s="203"/>
    </row>
    <row r="155" spans="1:27" ht="12.75" customHeight="1" x14ac:dyDescent="0.25">
      <c r="A155" s="203"/>
      <c r="B155" s="203"/>
      <c r="C155" s="203"/>
      <c r="D155" s="203"/>
      <c r="E155" s="203"/>
      <c r="F155" s="203"/>
      <c r="G155" s="204"/>
      <c r="H155" s="203"/>
      <c r="I155" s="203"/>
      <c r="J155" s="203"/>
      <c r="K155" s="203"/>
      <c r="L155" s="203"/>
      <c r="M155" s="203"/>
      <c r="N155" s="203"/>
      <c r="O155" s="203"/>
      <c r="P155" s="203"/>
      <c r="Q155" s="203"/>
      <c r="R155" s="203"/>
      <c r="S155" s="203"/>
      <c r="T155" s="203"/>
      <c r="U155" s="203"/>
      <c r="V155" s="203"/>
      <c r="W155" s="203"/>
      <c r="X155" s="203"/>
      <c r="Y155" s="203"/>
      <c r="Z155" s="203"/>
      <c r="AA155" s="203"/>
    </row>
    <row r="156" spans="1:27" ht="12.75" customHeight="1" x14ac:dyDescent="0.25">
      <c r="A156" s="203"/>
      <c r="B156" s="203"/>
      <c r="C156" s="203"/>
      <c r="D156" s="203"/>
      <c r="E156" s="203"/>
      <c r="F156" s="203"/>
      <c r="G156" s="204"/>
      <c r="H156" s="203"/>
      <c r="I156" s="203"/>
      <c r="J156" s="203"/>
      <c r="K156" s="203"/>
      <c r="L156" s="203"/>
      <c r="M156" s="203"/>
      <c r="N156" s="203"/>
      <c r="O156" s="203"/>
      <c r="P156" s="203"/>
      <c r="Q156" s="203"/>
      <c r="R156" s="203"/>
      <c r="S156" s="203"/>
      <c r="T156" s="203"/>
      <c r="U156" s="203"/>
      <c r="V156" s="203"/>
      <c r="W156" s="203"/>
      <c r="X156" s="203"/>
      <c r="Y156" s="203"/>
      <c r="Z156" s="203"/>
      <c r="AA156" s="203"/>
    </row>
    <row r="157" spans="1:27" ht="12.75" customHeight="1" x14ac:dyDescent="0.25">
      <c r="A157" s="203"/>
      <c r="B157" s="203"/>
      <c r="C157" s="203"/>
      <c r="D157" s="203"/>
      <c r="E157" s="203"/>
      <c r="F157" s="203"/>
      <c r="G157" s="204"/>
      <c r="H157" s="203"/>
      <c r="I157" s="203"/>
      <c r="J157" s="203"/>
      <c r="K157" s="203"/>
      <c r="L157" s="203"/>
      <c r="M157" s="203"/>
      <c r="N157" s="203"/>
      <c r="O157" s="203"/>
      <c r="P157" s="203"/>
      <c r="Q157" s="203"/>
      <c r="R157" s="203"/>
      <c r="S157" s="203"/>
      <c r="T157" s="203"/>
      <c r="U157" s="203"/>
      <c r="V157" s="203"/>
      <c r="W157" s="203"/>
      <c r="X157" s="203"/>
      <c r="Y157" s="203"/>
      <c r="Z157" s="203"/>
      <c r="AA157" s="203"/>
    </row>
    <row r="158" spans="1:27" ht="12.75" customHeight="1" x14ac:dyDescent="0.25">
      <c r="A158" s="203"/>
      <c r="B158" s="203"/>
      <c r="C158" s="203"/>
      <c r="D158" s="203"/>
      <c r="E158" s="203"/>
      <c r="F158" s="203"/>
      <c r="G158" s="204"/>
      <c r="H158" s="203"/>
      <c r="I158" s="203"/>
      <c r="J158" s="203"/>
      <c r="K158" s="203"/>
      <c r="L158" s="203"/>
      <c r="M158" s="203"/>
      <c r="N158" s="203"/>
      <c r="O158" s="203"/>
      <c r="P158" s="203"/>
      <c r="Q158" s="203"/>
      <c r="R158" s="203"/>
      <c r="S158" s="203"/>
      <c r="T158" s="203"/>
      <c r="U158" s="203"/>
      <c r="V158" s="203"/>
      <c r="W158" s="203"/>
      <c r="X158" s="203"/>
      <c r="Y158" s="203"/>
      <c r="Z158" s="203"/>
      <c r="AA158" s="203"/>
    </row>
    <row r="159" spans="1:27" ht="12.75" customHeight="1" x14ac:dyDescent="0.25">
      <c r="A159" s="203"/>
      <c r="B159" s="203"/>
      <c r="C159" s="203"/>
      <c r="D159" s="203"/>
      <c r="E159" s="203"/>
      <c r="F159" s="203"/>
      <c r="G159" s="204"/>
      <c r="H159" s="203"/>
      <c r="I159" s="203"/>
      <c r="J159" s="203"/>
      <c r="K159" s="203"/>
      <c r="L159" s="203"/>
      <c r="M159" s="203"/>
      <c r="N159" s="203"/>
      <c r="O159" s="203"/>
      <c r="P159" s="203"/>
      <c r="Q159" s="203"/>
      <c r="R159" s="203"/>
      <c r="S159" s="203"/>
      <c r="T159" s="203"/>
      <c r="U159" s="203"/>
      <c r="V159" s="203"/>
      <c r="W159" s="203"/>
      <c r="X159" s="203"/>
      <c r="Y159" s="203"/>
      <c r="Z159" s="203"/>
      <c r="AA159" s="203"/>
    </row>
    <row r="160" spans="1:27" ht="12.75" customHeight="1" x14ac:dyDescent="0.25">
      <c r="A160" s="203"/>
      <c r="B160" s="203"/>
      <c r="C160" s="203"/>
      <c r="D160" s="203"/>
      <c r="E160" s="203"/>
      <c r="F160" s="203"/>
      <c r="G160" s="204"/>
      <c r="H160" s="203"/>
      <c r="I160" s="203"/>
      <c r="J160" s="203"/>
      <c r="K160" s="203"/>
      <c r="L160" s="203"/>
      <c r="M160" s="203"/>
      <c r="N160" s="203"/>
      <c r="O160" s="203"/>
      <c r="P160" s="203"/>
      <c r="Q160" s="203"/>
      <c r="R160" s="203"/>
      <c r="S160" s="203"/>
      <c r="T160" s="203"/>
      <c r="U160" s="203"/>
      <c r="V160" s="203"/>
      <c r="W160" s="203"/>
      <c r="X160" s="203"/>
      <c r="Y160" s="203"/>
      <c r="Z160" s="203"/>
      <c r="AA160" s="203"/>
    </row>
    <row r="161" spans="1:27" ht="12.75" customHeight="1" x14ac:dyDescent="0.25">
      <c r="A161" s="203"/>
      <c r="B161" s="203"/>
      <c r="C161" s="203"/>
      <c r="D161" s="203"/>
      <c r="E161" s="203"/>
      <c r="F161" s="203"/>
      <c r="G161" s="204"/>
      <c r="H161" s="203"/>
      <c r="I161" s="203"/>
      <c r="J161" s="203"/>
      <c r="K161" s="203"/>
      <c r="L161" s="203"/>
      <c r="M161" s="203"/>
      <c r="N161" s="203"/>
      <c r="O161" s="203"/>
      <c r="P161" s="203"/>
      <c r="Q161" s="203"/>
      <c r="R161" s="203"/>
      <c r="S161" s="203"/>
      <c r="T161" s="203"/>
      <c r="U161" s="203"/>
      <c r="V161" s="203"/>
      <c r="W161" s="203"/>
      <c r="X161" s="203"/>
      <c r="Y161" s="203"/>
      <c r="Z161" s="203"/>
      <c r="AA161" s="203"/>
    </row>
    <row r="162" spans="1:27" ht="12.75" customHeight="1" x14ac:dyDescent="0.25">
      <c r="A162" s="203"/>
      <c r="B162" s="203"/>
      <c r="C162" s="203"/>
      <c r="D162" s="203"/>
      <c r="E162" s="203"/>
      <c r="F162" s="203"/>
      <c r="G162" s="204"/>
      <c r="H162" s="203"/>
      <c r="I162" s="203"/>
      <c r="J162" s="203"/>
      <c r="K162" s="203"/>
      <c r="L162" s="203"/>
      <c r="M162" s="203"/>
      <c r="N162" s="203"/>
      <c r="O162" s="203"/>
      <c r="P162" s="203"/>
      <c r="Q162" s="203"/>
      <c r="R162" s="203"/>
      <c r="S162" s="203"/>
      <c r="T162" s="203"/>
      <c r="U162" s="203"/>
      <c r="V162" s="203"/>
      <c r="W162" s="203"/>
      <c r="X162" s="203"/>
      <c r="Y162" s="203"/>
      <c r="Z162" s="203"/>
      <c r="AA162" s="203"/>
    </row>
    <row r="163" spans="1:27" ht="12.75" customHeight="1" x14ac:dyDescent="0.25">
      <c r="A163" s="203"/>
      <c r="B163" s="203"/>
      <c r="C163" s="203"/>
      <c r="D163" s="203"/>
      <c r="E163" s="203"/>
      <c r="F163" s="203"/>
      <c r="G163" s="204"/>
      <c r="H163" s="203"/>
      <c r="I163" s="203"/>
      <c r="J163" s="203"/>
      <c r="K163" s="203"/>
      <c r="L163" s="203"/>
      <c r="M163" s="203"/>
      <c r="N163" s="203"/>
      <c r="O163" s="203"/>
      <c r="P163" s="203"/>
      <c r="Q163" s="203"/>
      <c r="R163" s="203"/>
      <c r="S163" s="203"/>
      <c r="T163" s="203"/>
      <c r="U163" s="203"/>
      <c r="V163" s="203"/>
      <c r="W163" s="203"/>
      <c r="X163" s="203"/>
      <c r="Y163" s="203"/>
      <c r="Z163" s="203"/>
      <c r="AA163" s="203"/>
    </row>
    <row r="164" spans="1:27" ht="12.75" customHeight="1" x14ac:dyDescent="0.25">
      <c r="A164" s="203"/>
      <c r="B164" s="203"/>
      <c r="C164" s="203"/>
      <c r="D164" s="203"/>
      <c r="E164" s="203"/>
      <c r="F164" s="203"/>
      <c r="G164" s="204"/>
      <c r="H164" s="203"/>
      <c r="I164" s="203"/>
      <c r="J164" s="203"/>
      <c r="K164" s="203"/>
      <c r="L164" s="203"/>
      <c r="M164" s="203"/>
      <c r="N164" s="203"/>
      <c r="O164" s="203"/>
      <c r="P164" s="203"/>
      <c r="Q164" s="203"/>
      <c r="R164" s="203"/>
      <c r="S164" s="203"/>
      <c r="T164" s="203"/>
      <c r="U164" s="203"/>
      <c r="V164" s="203"/>
      <c r="W164" s="203"/>
      <c r="X164" s="203"/>
      <c r="Y164" s="203"/>
      <c r="Z164" s="203"/>
      <c r="AA164" s="203"/>
    </row>
    <row r="165" spans="1:27" ht="12.75" customHeight="1" x14ac:dyDescent="0.25">
      <c r="A165" s="203"/>
      <c r="B165" s="203"/>
      <c r="C165" s="203"/>
      <c r="D165" s="203"/>
      <c r="E165" s="203"/>
      <c r="F165" s="203"/>
      <c r="G165" s="204"/>
      <c r="H165" s="203"/>
      <c r="I165" s="203"/>
      <c r="J165" s="203"/>
      <c r="K165" s="203"/>
      <c r="L165" s="203"/>
      <c r="M165" s="203"/>
      <c r="N165" s="203"/>
      <c r="O165" s="203"/>
      <c r="P165" s="203"/>
      <c r="Q165" s="203"/>
      <c r="R165" s="203"/>
      <c r="S165" s="203"/>
      <c r="T165" s="203"/>
      <c r="U165" s="203"/>
      <c r="V165" s="203"/>
      <c r="W165" s="203"/>
      <c r="X165" s="203"/>
      <c r="Y165" s="203"/>
      <c r="Z165" s="203"/>
      <c r="AA165" s="203"/>
    </row>
    <row r="166" spans="1:27" ht="12.75" customHeight="1" x14ac:dyDescent="0.25">
      <c r="A166" s="203"/>
      <c r="B166" s="203"/>
      <c r="C166" s="203"/>
      <c r="D166" s="203"/>
      <c r="E166" s="203"/>
      <c r="F166" s="203"/>
      <c r="G166" s="204"/>
      <c r="H166" s="203"/>
      <c r="I166" s="203"/>
      <c r="J166" s="203"/>
      <c r="K166" s="203"/>
      <c r="L166" s="203"/>
      <c r="M166" s="203"/>
      <c r="N166" s="203"/>
      <c r="O166" s="203"/>
      <c r="P166" s="203"/>
      <c r="Q166" s="203"/>
      <c r="R166" s="203"/>
      <c r="S166" s="203"/>
      <c r="T166" s="203"/>
      <c r="U166" s="203"/>
      <c r="V166" s="203"/>
      <c r="W166" s="203"/>
      <c r="X166" s="203"/>
      <c r="Y166" s="203"/>
      <c r="Z166" s="203"/>
      <c r="AA166" s="203"/>
    </row>
    <row r="167" spans="1:27" ht="12.75" customHeight="1" x14ac:dyDescent="0.25">
      <c r="A167" s="203"/>
      <c r="B167" s="203"/>
      <c r="C167" s="203"/>
      <c r="D167" s="203"/>
      <c r="E167" s="203"/>
      <c r="F167" s="203"/>
      <c r="G167" s="204"/>
      <c r="H167" s="203"/>
      <c r="I167" s="203"/>
      <c r="J167" s="203"/>
      <c r="K167" s="203"/>
      <c r="L167" s="203"/>
      <c r="M167" s="203"/>
      <c r="N167" s="203"/>
      <c r="O167" s="203"/>
      <c r="P167" s="203"/>
      <c r="Q167" s="203"/>
      <c r="R167" s="203"/>
      <c r="S167" s="203"/>
      <c r="T167" s="203"/>
      <c r="U167" s="203"/>
      <c r="V167" s="203"/>
      <c r="W167" s="203"/>
      <c r="X167" s="203"/>
      <c r="Y167" s="203"/>
      <c r="Z167" s="203"/>
      <c r="AA167" s="203"/>
    </row>
    <row r="168" spans="1:27" ht="12.75" customHeight="1" x14ac:dyDescent="0.25">
      <c r="A168" s="203"/>
      <c r="B168" s="203"/>
      <c r="C168" s="203"/>
      <c r="D168" s="203"/>
      <c r="E168" s="203"/>
      <c r="F168" s="203"/>
      <c r="G168" s="204"/>
      <c r="H168" s="203"/>
      <c r="I168" s="203"/>
      <c r="J168" s="203"/>
      <c r="K168" s="203"/>
      <c r="L168" s="203"/>
      <c r="M168" s="203"/>
      <c r="N168" s="203"/>
      <c r="O168" s="203"/>
      <c r="P168" s="203"/>
      <c r="Q168" s="203"/>
      <c r="R168" s="203"/>
      <c r="S168" s="203"/>
      <c r="T168" s="203"/>
      <c r="U168" s="203"/>
      <c r="V168" s="203"/>
      <c r="W168" s="203"/>
      <c r="X168" s="203"/>
      <c r="Y168" s="203"/>
      <c r="Z168" s="203"/>
      <c r="AA168" s="203"/>
    </row>
    <row r="169" spans="1:27" ht="12.75" customHeight="1" x14ac:dyDescent="0.25">
      <c r="A169" s="203"/>
      <c r="B169" s="203"/>
      <c r="C169" s="203"/>
      <c r="D169" s="203"/>
      <c r="E169" s="203"/>
      <c r="F169" s="203"/>
      <c r="G169" s="204"/>
      <c r="H169" s="203"/>
      <c r="I169" s="203"/>
      <c r="J169" s="203"/>
      <c r="K169" s="203"/>
      <c r="L169" s="203"/>
      <c r="M169" s="203"/>
      <c r="N169" s="203"/>
      <c r="O169" s="203"/>
      <c r="P169" s="203"/>
      <c r="Q169" s="203"/>
      <c r="R169" s="203"/>
      <c r="S169" s="203"/>
      <c r="T169" s="203"/>
      <c r="U169" s="203"/>
      <c r="V169" s="203"/>
      <c r="W169" s="203"/>
      <c r="X169" s="203"/>
      <c r="Y169" s="203"/>
      <c r="Z169" s="203"/>
      <c r="AA169" s="203"/>
    </row>
    <row r="170" spans="1:27" ht="12.75" customHeight="1" x14ac:dyDescent="0.25">
      <c r="A170" s="203"/>
      <c r="B170" s="203"/>
      <c r="C170" s="203"/>
      <c r="D170" s="203"/>
      <c r="E170" s="203"/>
      <c r="F170" s="203"/>
      <c r="G170" s="204"/>
      <c r="H170" s="203"/>
      <c r="I170" s="203"/>
      <c r="J170" s="203"/>
      <c r="K170" s="203"/>
      <c r="L170" s="203"/>
      <c r="M170" s="203"/>
      <c r="N170" s="203"/>
      <c r="O170" s="203"/>
      <c r="P170" s="203"/>
      <c r="Q170" s="203"/>
      <c r="R170" s="203"/>
      <c r="S170" s="203"/>
      <c r="T170" s="203"/>
      <c r="U170" s="203"/>
      <c r="V170" s="203"/>
      <c r="W170" s="203"/>
      <c r="X170" s="203"/>
      <c r="Y170" s="203"/>
      <c r="Z170" s="203"/>
      <c r="AA170" s="203"/>
    </row>
    <row r="171" spans="1:27" ht="12.75" customHeight="1" x14ac:dyDescent="0.25">
      <c r="A171" s="203"/>
      <c r="B171" s="203"/>
      <c r="C171" s="203"/>
      <c r="D171" s="203"/>
      <c r="E171" s="203"/>
      <c r="F171" s="203"/>
      <c r="G171" s="204"/>
      <c r="H171" s="203"/>
      <c r="I171" s="203"/>
      <c r="J171" s="203"/>
      <c r="K171" s="203"/>
      <c r="L171" s="203"/>
      <c r="M171" s="203"/>
      <c r="N171" s="203"/>
      <c r="O171" s="203"/>
      <c r="P171" s="203"/>
      <c r="Q171" s="203"/>
      <c r="R171" s="203"/>
      <c r="S171" s="203"/>
      <c r="T171" s="203"/>
      <c r="U171" s="203"/>
      <c r="V171" s="203"/>
      <c r="W171" s="203"/>
      <c r="X171" s="203"/>
      <c r="Y171" s="203"/>
      <c r="Z171" s="203"/>
      <c r="AA171" s="203"/>
    </row>
    <row r="172" spans="1:27" ht="12.75" customHeight="1" x14ac:dyDescent="0.25">
      <c r="A172" s="203"/>
      <c r="B172" s="203"/>
      <c r="C172" s="203"/>
      <c r="D172" s="203"/>
      <c r="E172" s="203"/>
      <c r="F172" s="203"/>
      <c r="G172" s="204"/>
      <c r="H172" s="203"/>
      <c r="I172" s="203"/>
      <c r="J172" s="203"/>
      <c r="K172" s="203"/>
      <c r="L172" s="203"/>
      <c r="M172" s="203"/>
      <c r="N172" s="203"/>
      <c r="O172" s="203"/>
      <c r="P172" s="203"/>
      <c r="Q172" s="203"/>
      <c r="R172" s="203"/>
      <c r="S172" s="203"/>
      <c r="T172" s="203"/>
      <c r="U172" s="203"/>
      <c r="V172" s="203"/>
      <c r="W172" s="203"/>
      <c r="X172" s="203"/>
      <c r="Y172" s="203"/>
      <c r="Z172" s="203"/>
      <c r="AA172" s="203"/>
    </row>
    <row r="173" spans="1:27" ht="12.75" customHeight="1" x14ac:dyDescent="0.25">
      <c r="A173" s="203"/>
      <c r="B173" s="203"/>
      <c r="C173" s="203"/>
      <c r="D173" s="203"/>
      <c r="E173" s="203"/>
      <c r="F173" s="203"/>
      <c r="G173" s="204"/>
      <c r="H173" s="203"/>
      <c r="I173" s="203"/>
      <c r="J173" s="203"/>
      <c r="K173" s="203"/>
      <c r="L173" s="203"/>
      <c r="M173" s="203"/>
      <c r="N173" s="203"/>
      <c r="O173" s="203"/>
      <c r="P173" s="203"/>
      <c r="Q173" s="203"/>
      <c r="R173" s="203"/>
      <c r="S173" s="203"/>
      <c r="T173" s="203"/>
      <c r="U173" s="203"/>
      <c r="V173" s="203"/>
      <c r="W173" s="203"/>
      <c r="X173" s="203"/>
      <c r="Y173" s="203"/>
      <c r="Z173" s="203"/>
      <c r="AA173" s="203"/>
    </row>
    <row r="174" spans="1:27" ht="12.75" customHeight="1" x14ac:dyDescent="0.25">
      <c r="A174" s="203"/>
      <c r="B174" s="203"/>
      <c r="C174" s="203"/>
      <c r="D174" s="203"/>
      <c r="E174" s="203"/>
      <c r="F174" s="203"/>
      <c r="G174" s="204"/>
      <c r="H174" s="203"/>
      <c r="I174" s="203"/>
      <c r="J174" s="203"/>
      <c r="K174" s="203"/>
      <c r="L174" s="203"/>
      <c r="M174" s="203"/>
      <c r="N174" s="203"/>
      <c r="O174" s="203"/>
      <c r="P174" s="203"/>
      <c r="Q174" s="203"/>
      <c r="R174" s="203"/>
      <c r="S174" s="203"/>
      <c r="T174" s="203"/>
      <c r="U174" s="203"/>
      <c r="V174" s="203"/>
      <c r="W174" s="203"/>
      <c r="X174" s="203"/>
      <c r="Y174" s="203"/>
      <c r="Z174" s="203"/>
      <c r="AA174" s="203"/>
    </row>
    <row r="175" spans="1:27" ht="12.75" customHeight="1" x14ac:dyDescent="0.25">
      <c r="A175" s="203"/>
      <c r="B175" s="203"/>
      <c r="C175" s="203"/>
      <c r="D175" s="203"/>
      <c r="E175" s="203"/>
      <c r="F175" s="203"/>
      <c r="G175" s="204"/>
      <c r="H175" s="203"/>
      <c r="I175" s="203"/>
      <c r="J175" s="203"/>
      <c r="K175" s="203"/>
      <c r="L175" s="203"/>
      <c r="M175" s="203"/>
      <c r="N175" s="203"/>
      <c r="O175" s="203"/>
      <c r="P175" s="203"/>
      <c r="Q175" s="203"/>
      <c r="R175" s="203"/>
      <c r="S175" s="203"/>
      <c r="T175" s="203"/>
      <c r="U175" s="203"/>
      <c r="V175" s="203"/>
      <c r="W175" s="203"/>
      <c r="X175" s="203"/>
      <c r="Y175" s="203"/>
      <c r="Z175" s="203"/>
      <c r="AA175" s="203"/>
    </row>
    <row r="176" spans="1:27" ht="12.75" customHeight="1" x14ac:dyDescent="0.25">
      <c r="A176" s="203"/>
      <c r="B176" s="203"/>
      <c r="C176" s="203"/>
      <c r="D176" s="203"/>
      <c r="E176" s="203"/>
      <c r="F176" s="203"/>
      <c r="G176" s="204"/>
      <c r="H176" s="203"/>
      <c r="I176" s="203"/>
      <c r="J176" s="203"/>
      <c r="K176" s="203"/>
      <c r="L176" s="203"/>
      <c r="M176" s="203"/>
      <c r="N176" s="203"/>
      <c r="O176" s="203"/>
      <c r="P176" s="203"/>
      <c r="Q176" s="203"/>
      <c r="R176" s="203"/>
      <c r="S176" s="203"/>
      <c r="T176" s="203"/>
      <c r="U176" s="203"/>
      <c r="V176" s="203"/>
      <c r="W176" s="203"/>
      <c r="X176" s="203"/>
      <c r="Y176" s="203"/>
      <c r="Z176" s="203"/>
      <c r="AA176" s="203"/>
    </row>
    <row r="177" spans="1:27" ht="12.75" customHeight="1" x14ac:dyDescent="0.25">
      <c r="A177" s="203"/>
      <c r="B177" s="203"/>
      <c r="C177" s="203"/>
      <c r="D177" s="203"/>
      <c r="E177" s="203"/>
      <c r="F177" s="203"/>
      <c r="G177" s="204"/>
      <c r="H177" s="203"/>
      <c r="I177" s="203"/>
      <c r="J177" s="203"/>
      <c r="K177" s="203"/>
      <c r="L177" s="203"/>
      <c r="M177" s="203"/>
      <c r="N177" s="203"/>
      <c r="O177" s="203"/>
      <c r="P177" s="203"/>
      <c r="Q177" s="203"/>
      <c r="R177" s="203"/>
      <c r="S177" s="203"/>
      <c r="T177" s="203"/>
      <c r="U177" s="203"/>
      <c r="V177" s="203"/>
      <c r="W177" s="203"/>
      <c r="X177" s="203"/>
      <c r="Y177" s="203"/>
      <c r="Z177" s="203"/>
      <c r="AA177" s="203"/>
    </row>
    <row r="178" spans="1:27" ht="12.75" customHeight="1" x14ac:dyDescent="0.25">
      <c r="A178" s="203"/>
      <c r="B178" s="203"/>
      <c r="C178" s="203"/>
      <c r="D178" s="203"/>
      <c r="E178" s="203"/>
      <c r="F178" s="203"/>
      <c r="G178" s="204"/>
      <c r="H178" s="203"/>
      <c r="I178" s="203"/>
      <c r="J178" s="203"/>
      <c r="K178" s="203"/>
      <c r="L178" s="203"/>
      <c r="M178" s="203"/>
      <c r="N178" s="203"/>
      <c r="O178" s="203"/>
      <c r="P178" s="203"/>
      <c r="Q178" s="203"/>
      <c r="R178" s="203"/>
      <c r="S178" s="203"/>
      <c r="T178" s="203"/>
      <c r="U178" s="203"/>
      <c r="V178" s="203"/>
      <c r="W178" s="203"/>
      <c r="X178" s="203"/>
      <c r="Y178" s="203"/>
      <c r="Z178" s="203"/>
      <c r="AA178" s="203"/>
    </row>
    <row r="179" spans="1:27" ht="12.75" customHeight="1" x14ac:dyDescent="0.25">
      <c r="A179" s="203"/>
      <c r="B179" s="203"/>
      <c r="C179" s="203"/>
      <c r="D179" s="203"/>
      <c r="E179" s="203"/>
      <c r="F179" s="203"/>
      <c r="G179" s="204"/>
      <c r="H179" s="203"/>
      <c r="I179" s="203"/>
      <c r="J179" s="203"/>
      <c r="K179" s="203"/>
      <c r="L179" s="203"/>
      <c r="M179" s="203"/>
      <c r="N179" s="203"/>
      <c r="O179" s="203"/>
      <c r="P179" s="203"/>
      <c r="Q179" s="203"/>
      <c r="R179" s="203"/>
      <c r="S179" s="203"/>
      <c r="T179" s="203"/>
      <c r="U179" s="203"/>
      <c r="V179" s="203"/>
      <c r="W179" s="203"/>
      <c r="X179" s="203"/>
      <c r="Y179" s="203"/>
      <c r="Z179" s="203"/>
      <c r="AA179" s="203"/>
    </row>
    <row r="180" spans="1:27" ht="12.75" customHeight="1" x14ac:dyDescent="0.25">
      <c r="A180" s="203"/>
      <c r="B180" s="203"/>
      <c r="C180" s="203"/>
      <c r="D180" s="203"/>
      <c r="E180" s="203"/>
      <c r="F180" s="203"/>
      <c r="G180" s="204"/>
      <c r="H180" s="203"/>
      <c r="I180" s="203"/>
      <c r="J180" s="203"/>
      <c r="K180" s="203"/>
      <c r="L180" s="203"/>
      <c r="M180" s="203"/>
      <c r="N180" s="203"/>
      <c r="O180" s="203"/>
      <c r="P180" s="203"/>
      <c r="Q180" s="203"/>
      <c r="R180" s="203"/>
      <c r="S180" s="203"/>
      <c r="T180" s="203"/>
      <c r="U180" s="203"/>
      <c r="V180" s="203"/>
      <c r="W180" s="203"/>
      <c r="X180" s="203"/>
      <c r="Y180" s="203"/>
      <c r="Z180" s="203"/>
      <c r="AA180" s="203"/>
    </row>
    <row r="181" spans="1:27" ht="12.75" customHeight="1" x14ac:dyDescent="0.25">
      <c r="A181" s="203"/>
      <c r="B181" s="203"/>
      <c r="C181" s="203"/>
      <c r="D181" s="203"/>
      <c r="E181" s="203"/>
      <c r="F181" s="203"/>
      <c r="G181" s="204"/>
      <c r="H181" s="203"/>
      <c r="I181" s="203"/>
      <c r="J181" s="203"/>
      <c r="K181" s="203"/>
      <c r="L181" s="203"/>
      <c r="M181" s="203"/>
      <c r="N181" s="203"/>
      <c r="O181" s="203"/>
      <c r="P181" s="203"/>
      <c r="Q181" s="203"/>
      <c r="R181" s="203"/>
      <c r="S181" s="203"/>
      <c r="T181" s="203"/>
      <c r="U181" s="203"/>
      <c r="V181" s="203"/>
      <c r="W181" s="203"/>
      <c r="X181" s="203"/>
      <c r="Y181" s="203"/>
      <c r="Z181" s="203"/>
      <c r="AA181" s="203"/>
    </row>
    <row r="182" spans="1:27" ht="12.75" customHeight="1" x14ac:dyDescent="0.25">
      <c r="A182" s="203"/>
      <c r="B182" s="203"/>
      <c r="C182" s="203"/>
      <c r="D182" s="203"/>
      <c r="E182" s="203"/>
      <c r="F182" s="203"/>
      <c r="G182" s="204"/>
      <c r="H182" s="203"/>
      <c r="I182" s="203"/>
      <c r="J182" s="203"/>
      <c r="K182" s="203"/>
      <c r="L182" s="203"/>
      <c r="M182" s="203"/>
      <c r="N182" s="203"/>
      <c r="O182" s="203"/>
      <c r="P182" s="203"/>
      <c r="Q182" s="203"/>
      <c r="R182" s="203"/>
      <c r="S182" s="203"/>
      <c r="T182" s="203"/>
      <c r="U182" s="203"/>
      <c r="V182" s="203"/>
      <c r="W182" s="203"/>
      <c r="X182" s="203"/>
      <c r="Y182" s="203"/>
      <c r="Z182" s="203"/>
      <c r="AA182" s="203"/>
    </row>
    <row r="183" spans="1:27" ht="12.75" customHeight="1" x14ac:dyDescent="0.25">
      <c r="A183" s="203"/>
      <c r="B183" s="203"/>
      <c r="C183" s="203"/>
      <c r="D183" s="203"/>
      <c r="E183" s="203"/>
      <c r="F183" s="203"/>
      <c r="G183" s="204"/>
      <c r="H183" s="203"/>
      <c r="I183" s="203"/>
      <c r="J183" s="203"/>
      <c r="K183" s="203"/>
      <c r="L183" s="203"/>
      <c r="M183" s="203"/>
      <c r="N183" s="203"/>
      <c r="O183" s="203"/>
      <c r="P183" s="203"/>
      <c r="Q183" s="203"/>
      <c r="R183" s="203"/>
      <c r="S183" s="203"/>
      <c r="T183" s="203"/>
      <c r="U183" s="203"/>
      <c r="V183" s="203"/>
      <c r="W183" s="203"/>
      <c r="X183" s="203"/>
      <c r="Y183" s="203"/>
      <c r="Z183" s="203"/>
      <c r="AA183" s="203"/>
    </row>
    <row r="184" spans="1:27" ht="12.75" customHeight="1" x14ac:dyDescent="0.25">
      <c r="A184" s="203"/>
      <c r="B184" s="203"/>
      <c r="C184" s="203"/>
      <c r="D184" s="203"/>
      <c r="E184" s="203"/>
      <c r="F184" s="203"/>
      <c r="G184" s="204"/>
      <c r="H184" s="203"/>
      <c r="I184" s="203"/>
      <c r="J184" s="203"/>
      <c r="K184" s="203"/>
      <c r="L184" s="203"/>
      <c r="M184" s="203"/>
      <c r="N184" s="203"/>
      <c r="O184" s="203"/>
      <c r="P184" s="203"/>
      <c r="Q184" s="203"/>
      <c r="R184" s="203"/>
      <c r="S184" s="203"/>
      <c r="T184" s="203"/>
      <c r="U184" s="203"/>
      <c r="V184" s="203"/>
      <c r="W184" s="203"/>
      <c r="X184" s="203"/>
      <c r="Y184" s="203"/>
      <c r="Z184" s="203"/>
      <c r="AA184" s="203"/>
    </row>
    <row r="185" spans="1:27" ht="12.75" customHeight="1" x14ac:dyDescent="0.25">
      <c r="A185" s="203"/>
      <c r="B185" s="203"/>
      <c r="C185" s="203"/>
      <c r="D185" s="203"/>
      <c r="E185" s="203"/>
      <c r="F185" s="203"/>
      <c r="G185" s="204"/>
      <c r="H185" s="203"/>
      <c r="I185" s="203"/>
      <c r="J185" s="203"/>
      <c r="K185" s="203"/>
      <c r="L185" s="203"/>
      <c r="M185" s="203"/>
      <c r="N185" s="203"/>
      <c r="O185" s="203"/>
      <c r="P185" s="203"/>
      <c r="Q185" s="203"/>
      <c r="R185" s="203"/>
      <c r="S185" s="203"/>
      <c r="T185" s="203"/>
      <c r="U185" s="203"/>
      <c r="V185" s="203"/>
      <c r="W185" s="203"/>
      <c r="X185" s="203"/>
      <c r="Y185" s="203"/>
      <c r="Z185" s="203"/>
      <c r="AA185" s="203"/>
    </row>
    <row r="186" spans="1:27" ht="12.75" customHeight="1" x14ac:dyDescent="0.25">
      <c r="A186" s="203"/>
      <c r="B186" s="203"/>
      <c r="C186" s="203"/>
      <c r="D186" s="203"/>
      <c r="E186" s="203"/>
      <c r="F186" s="203"/>
      <c r="G186" s="204"/>
      <c r="H186" s="203"/>
      <c r="I186" s="203"/>
      <c r="J186" s="203"/>
      <c r="K186" s="203"/>
      <c r="L186" s="203"/>
      <c r="M186" s="203"/>
      <c r="N186" s="203"/>
      <c r="O186" s="203"/>
      <c r="P186" s="203"/>
      <c r="Q186" s="203"/>
      <c r="R186" s="203"/>
      <c r="S186" s="203"/>
      <c r="T186" s="203"/>
      <c r="U186" s="203"/>
      <c r="V186" s="203"/>
      <c r="W186" s="203"/>
      <c r="X186" s="203"/>
      <c r="Y186" s="203"/>
      <c r="Z186" s="203"/>
      <c r="AA186" s="203"/>
    </row>
    <row r="187" spans="1:27" ht="12.75" customHeight="1" x14ac:dyDescent="0.25">
      <c r="A187" s="203"/>
      <c r="B187" s="203"/>
      <c r="C187" s="203"/>
      <c r="D187" s="203"/>
      <c r="E187" s="203"/>
      <c r="F187" s="203"/>
      <c r="G187" s="204"/>
      <c r="H187" s="203"/>
      <c r="I187" s="203"/>
      <c r="J187" s="203"/>
      <c r="K187" s="203"/>
      <c r="L187" s="203"/>
      <c r="M187" s="203"/>
      <c r="N187" s="203"/>
      <c r="O187" s="203"/>
      <c r="P187" s="203"/>
      <c r="Q187" s="203"/>
      <c r="R187" s="203"/>
      <c r="S187" s="203"/>
      <c r="T187" s="203"/>
      <c r="U187" s="203"/>
      <c r="V187" s="203"/>
      <c r="W187" s="203"/>
      <c r="X187" s="203"/>
      <c r="Y187" s="203"/>
      <c r="Z187" s="203"/>
      <c r="AA187" s="203"/>
    </row>
    <row r="188" spans="1:27" ht="12.75" customHeight="1" x14ac:dyDescent="0.25">
      <c r="A188" s="203"/>
      <c r="B188" s="203"/>
      <c r="C188" s="203"/>
      <c r="D188" s="203"/>
      <c r="E188" s="203"/>
      <c r="F188" s="203"/>
      <c r="G188" s="204"/>
      <c r="H188" s="203"/>
      <c r="I188" s="203"/>
      <c r="J188" s="203"/>
      <c r="K188" s="203"/>
      <c r="L188" s="203"/>
      <c r="M188" s="203"/>
      <c r="N188" s="203"/>
      <c r="O188" s="203"/>
      <c r="P188" s="203"/>
      <c r="Q188" s="203"/>
      <c r="R188" s="203"/>
      <c r="S188" s="203"/>
      <c r="T188" s="203"/>
      <c r="U188" s="203"/>
      <c r="V188" s="203"/>
      <c r="W188" s="203"/>
      <c r="X188" s="203"/>
      <c r="Y188" s="203"/>
      <c r="Z188" s="203"/>
      <c r="AA188" s="203"/>
    </row>
    <row r="189" spans="1:27" ht="12.75" customHeight="1" x14ac:dyDescent="0.25">
      <c r="A189" s="203"/>
      <c r="B189" s="203"/>
      <c r="C189" s="203"/>
      <c r="D189" s="203"/>
      <c r="E189" s="203"/>
      <c r="F189" s="203"/>
      <c r="G189" s="204"/>
      <c r="H189" s="203"/>
      <c r="I189" s="203"/>
      <c r="J189" s="203"/>
      <c r="K189" s="203"/>
      <c r="L189" s="203"/>
      <c r="M189" s="203"/>
      <c r="N189" s="203"/>
      <c r="O189" s="203"/>
      <c r="P189" s="203"/>
      <c r="Q189" s="203"/>
      <c r="R189" s="203"/>
      <c r="S189" s="203"/>
      <c r="T189" s="203"/>
      <c r="U189" s="203"/>
      <c r="V189" s="203"/>
      <c r="W189" s="203"/>
      <c r="X189" s="203"/>
      <c r="Y189" s="203"/>
      <c r="Z189" s="203"/>
      <c r="AA189" s="203"/>
    </row>
    <row r="190" spans="1:27" ht="12.75" customHeight="1" x14ac:dyDescent="0.25">
      <c r="A190" s="203"/>
      <c r="B190" s="203"/>
      <c r="C190" s="203"/>
      <c r="D190" s="203"/>
      <c r="E190" s="203"/>
      <c r="F190" s="203"/>
      <c r="G190" s="204"/>
      <c r="H190" s="203"/>
      <c r="I190" s="203"/>
      <c r="J190" s="203"/>
      <c r="K190" s="203"/>
      <c r="L190" s="203"/>
      <c r="M190" s="203"/>
      <c r="N190" s="203"/>
      <c r="O190" s="203"/>
      <c r="P190" s="203"/>
      <c r="Q190" s="203"/>
      <c r="R190" s="203"/>
      <c r="S190" s="203"/>
      <c r="T190" s="203"/>
      <c r="U190" s="203"/>
      <c r="V190" s="203"/>
      <c r="W190" s="203"/>
      <c r="X190" s="203"/>
      <c r="Y190" s="203"/>
      <c r="Z190" s="203"/>
      <c r="AA190" s="203"/>
    </row>
    <row r="191" spans="1:27" ht="12.75" customHeight="1" x14ac:dyDescent="0.25">
      <c r="A191" s="203"/>
      <c r="B191" s="203"/>
      <c r="C191" s="203"/>
      <c r="D191" s="203"/>
      <c r="E191" s="203"/>
      <c r="F191" s="203"/>
      <c r="G191" s="204"/>
      <c r="H191" s="203"/>
      <c r="I191" s="203"/>
      <c r="J191" s="203"/>
      <c r="K191" s="203"/>
      <c r="L191" s="203"/>
      <c r="M191" s="203"/>
      <c r="N191" s="203"/>
      <c r="O191" s="203"/>
      <c r="P191" s="203"/>
      <c r="Q191" s="203"/>
      <c r="R191" s="203"/>
      <c r="S191" s="203"/>
      <c r="T191" s="203"/>
      <c r="U191" s="203"/>
      <c r="V191" s="203"/>
      <c r="W191" s="203"/>
      <c r="X191" s="203"/>
      <c r="Y191" s="203"/>
      <c r="Z191" s="203"/>
      <c r="AA191" s="203"/>
    </row>
    <row r="192" spans="1:27" ht="12.75" customHeight="1" x14ac:dyDescent="0.25">
      <c r="A192" s="203"/>
      <c r="B192" s="203"/>
      <c r="C192" s="203"/>
      <c r="D192" s="203"/>
      <c r="E192" s="203"/>
      <c r="F192" s="203"/>
      <c r="G192" s="204"/>
      <c r="H192" s="203"/>
      <c r="I192" s="203"/>
      <c r="J192" s="203"/>
      <c r="K192" s="203"/>
      <c r="L192" s="203"/>
      <c r="M192" s="203"/>
      <c r="N192" s="203"/>
      <c r="O192" s="203"/>
      <c r="P192" s="203"/>
      <c r="Q192" s="203"/>
      <c r="R192" s="203"/>
      <c r="S192" s="203"/>
      <c r="T192" s="203"/>
      <c r="U192" s="203"/>
      <c r="V192" s="203"/>
      <c r="W192" s="203"/>
      <c r="X192" s="203"/>
      <c r="Y192" s="203"/>
      <c r="Z192" s="203"/>
      <c r="AA192" s="203"/>
    </row>
    <row r="193" spans="1:27" ht="12.75" customHeight="1" x14ac:dyDescent="0.25">
      <c r="A193" s="203"/>
      <c r="B193" s="203"/>
      <c r="C193" s="203"/>
      <c r="D193" s="203"/>
      <c r="E193" s="203"/>
      <c r="F193" s="203"/>
      <c r="G193" s="204"/>
      <c r="H193" s="203"/>
      <c r="I193" s="203"/>
      <c r="J193" s="203"/>
      <c r="K193" s="203"/>
      <c r="L193" s="203"/>
      <c r="M193" s="203"/>
      <c r="N193" s="203"/>
      <c r="O193" s="203"/>
      <c r="P193" s="203"/>
      <c r="Q193" s="203"/>
      <c r="R193" s="203"/>
      <c r="S193" s="203"/>
      <c r="T193" s="203"/>
      <c r="U193" s="203"/>
      <c r="V193" s="203"/>
      <c r="W193" s="203"/>
      <c r="X193" s="203"/>
      <c r="Y193" s="203"/>
      <c r="Z193" s="203"/>
      <c r="AA193" s="203"/>
    </row>
    <row r="194" spans="1:27" ht="12.75" customHeight="1" x14ac:dyDescent="0.25">
      <c r="A194" s="203"/>
      <c r="B194" s="203"/>
      <c r="C194" s="203"/>
      <c r="D194" s="203"/>
      <c r="E194" s="203"/>
      <c r="F194" s="203"/>
      <c r="G194" s="204"/>
      <c r="H194" s="203"/>
      <c r="I194" s="203"/>
      <c r="J194" s="203"/>
      <c r="K194" s="203"/>
      <c r="L194" s="203"/>
      <c r="M194" s="203"/>
      <c r="N194" s="203"/>
      <c r="O194" s="203"/>
      <c r="P194" s="203"/>
      <c r="Q194" s="203"/>
      <c r="R194" s="203"/>
      <c r="S194" s="203"/>
      <c r="T194" s="203"/>
      <c r="U194" s="203"/>
      <c r="V194" s="203"/>
      <c r="W194" s="203"/>
      <c r="X194" s="203"/>
      <c r="Y194" s="203"/>
      <c r="Z194" s="203"/>
      <c r="AA194" s="203"/>
    </row>
    <row r="195" spans="1:27" ht="12.75" customHeight="1" x14ac:dyDescent="0.25">
      <c r="A195" s="203"/>
      <c r="B195" s="203"/>
      <c r="C195" s="203"/>
      <c r="D195" s="203"/>
      <c r="E195" s="203"/>
      <c r="F195" s="203"/>
      <c r="G195" s="204"/>
      <c r="H195" s="203"/>
      <c r="I195" s="203"/>
      <c r="J195" s="203"/>
      <c r="K195" s="203"/>
      <c r="L195" s="203"/>
      <c r="M195" s="203"/>
      <c r="N195" s="203"/>
      <c r="O195" s="203"/>
      <c r="P195" s="203"/>
      <c r="Q195" s="203"/>
      <c r="R195" s="203"/>
      <c r="S195" s="203"/>
      <c r="T195" s="203"/>
      <c r="U195" s="203"/>
      <c r="V195" s="203"/>
      <c r="W195" s="203"/>
      <c r="X195" s="203"/>
      <c r="Y195" s="203"/>
      <c r="Z195" s="203"/>
      <c r="AA195" s="203"/>
    </row>
    <row r="196" spans="1:27" ht="12.75" customHeight="1" x14ac:dyDescent="0.25">
      <c r="A196" s="203"/>
      <c r="B196" s="203"/>
      <c r="C196" s="203"/>
      <c r="D196" s="203"/>
      <c r="E196" s="203"/>
      <c r="F196" s="203"/>
      <c r="G196" s="204"/>
      <c r="H196" s="203"/>
      <c r="I196" s="203"/>
      <c r="J196" s="203"/>
      <c r="K196" s="203"/>
      <c r="L196" s="203"/>
      <c r="M196" s="203"/>
      <c r="N196" s="203"/>
      <c r="O196" s="203"/>
      <c r="P196" s="203"/>
      <c r="Q196" s="203"/>
      <c r="R196" s="203"/>
      <c r="S196" s="203"/>
      <c r="T196" s="203"/>
      <c r="U196" s="203"/>
      <c r="V196" s="203"/>
      <c r="W196" s="203"/>
      <c r="X196" s="203"/>
      <c r="Y196" s="203"/>
      <c r="Z196" s="203"/>
      <c r="AA196" s="203"/>
    </row>
    <row r="197" spans="1:27" ht="12.75" customHeight="1" x14ac:dyDescent="0.25">
      <c r="A197" s="203"/>
      <c r="B197" s="203"/>
      <c r="C197" s="203"/>
      <c r="D197" s="203"/>
      <c r="E197" s="203"/>
      <c r="F197" s="203"/>
      <c r="G197" s="204"/>
      <c r="H197" s="203"/>
      <c r="I197" s="203"/>
      <c r="J197" s="203"/>
      <c r="K197" s="203"/>
      <c r="L197" s="203"/>
      <c r="M197" s="203"/>
      <c r="N197" s="203"/>
      <c r="O197" s="203"/>
      <c r="P197" s="203"/>
      <c r="Q197" s="203"/>
      <c r="R197" s="203"/>
      <c r="S197" s="203"/>
      <c r="T197" s="203"/>
      <c r="U197" s="203"/>
      <c r="V197" s="203"/>
      <c r="W197" s="203"/>
      <c r="X197" s="203"/>
      <c r="Y197" s="203"/>
      <c r="Z197" s="203"/>
      <c r="AA197" s="203"/>
    </row>
    <row r="198" spans="1:27" ht="12.75" customHeight="1" x14ac:dyDescent="0.25">
      <c r="A198" s="203"/>
      <c r="B198" s="203"/>
      <c r="C198" s="203"/>
      <c r="D198" s="203"/>
      <c r="E198" s="203"/>
      <c r="F198" s="203"/>
      <c r="G198" s="204"/>
      <c r="H198" s="203"/>
      <c r="I198" s="203"/>
      <c r="J198" s="203"/>
      <c r="K198" s="203"/>
      <c r="L198" s="203"/>
      <c r="M198" s="203"/>
      <c r="N198" s="203"/>
      <c r="O198" s="203"/>
      <c r="P198" s="203"/>
      <c r="Q198" s="203"/>
      <c r="R198" s="203"/>
      <c r="S198" s="203"/>
      <c r="T198" s="203"/>
      <c r="U198" s="203"/>
      <c r="V198" s="203"/>
      <c r="W198" s="203"/>
      <c r="X198" s="203"/>
      <c r="Y198" s="203"/>
      <c r="Z198" s="203"/>
      <c r="AA198" s="203"/>
    </row>
    <row r="199" spans="1:27" ht="12.75" customHeight="1" x14ac:dyDescent="0.25">
      <c r="A199" s="203"/>
      <c r="B199" s="203"/>
      <c r="C199" s="203"/>
      <c r="D199" s="203"/>
      <c r="E199" s="203"/>
      <c r="F199" s="203"/>
      <c r="G199" s="204"/>
      <c r="H199" s="203"/>
      <c r="I199" s="203"/>
      <c r="J199" s="203"/>
      <c r="K199" s="203"/>
      <c r="L199" s="203"/>
      <c r="M199" s="203"/>
      <c r="N199" s="203"/>
      <c r="O199" s="203"/>
      <c r="P199" s="203"/>
      <c r="Q199" s="203"/>
      <c r="R199" s="203"/>
      <c r="S199" s="203"/>
      <c r="T199" s="203"/>
      <c r="U199" s="203"/>
      <c r="V199" s="203"/>
      <c r="W199" s="203"/>
      <c r="X199" s="203"/>
      <c r="Y199" s="203"/>
      <c r="Z199" s="203"/>
      <c r="AA199" s="203"/>
    </row>
    <row r="200" spans="1:27" ht="12.75" customHeight="1" x14ac:dyDescent="0.25">
      <c r="A200" s="203"/>
      <c r="B200" s="203"/>
      <c r="C200" s="203"/>
      <c r="D200" s="203"/>
      <c r="E200" s="203"/>
      <c r="F200" s="203"/>
      <c r="G200" s="204"/>
      <c r="H200" s="203"/>
      <c r="I200" s="203"/>
      <c r="J200" s="203"/>
      <c r="K200" s="203"/>
      <c r="L200" s="203"/>
      <c r="M200" s="203"/>
      <c r="N200" s="203"/>
      <c r="O200" s="203"/>
      <c r="P200" s="203"/>
      <c r="Q200" s="203"/>
      <c r="R200" s="203"/>
      <c r="S200" s="203"/>
      <c r="T200" s="203"/>
      <c r="U200" s="203"/>
      <c r="V200" s="203"/>
      <c r="W200" s="203"/>
      <c r="X200" s="203"/>
      <c r="Y200" s="203"/>
      <c r="Z200" s="203"/>
      <c r="AA200" s="203"/>
    </row>
    <row r="201" spans="1:27" ht="12.75" customHeight="1" x14ac:dyDescent="0.25">
      <c r="A201" s="203"/>
      <c r="B201" s="203"/>
      <c r="C201" s="203"/>
      <c r="D201" s="203"/>
      <c r="E201" s="203"/>
      <c r="F201" s="203"/>
      <c r="G201" s="204"/>
      <c r="H201" s="203"/>
      <c r="I201" s="203"/>
      <c r="J201" s="203"/>
      <c r="K201" s="203"/>
      <c r="L201" s="203"/>
      <c r="M201" s="203"/>
      <c r="N201" s="203"/>
      <c r="O201" s="203"/>
      <c r="P201" s="203"/>
      <c r="Q201" s="203"/>
      <c r="R201" s="203"/>
      <c r="S201" s="203"/>
      <c r="T201" s="203"/>
      <c r="U201" s="203"/>
      <c r="V201" s="203"/>
      <c r="W201" s="203"/>
      <c r="X201" s="203"/>
      <c r="Y201" s="203"/>
      <c r="Z201" s="203"/>
      <c r="AA201" s="203"/>
    </row>
    <row r="202" spans="1:27" ht="12.75" customHeight="1" x14ac:dyDescent="0.25">
      <c r="A202" s="203"/>
      <c r="B202" s="203"/>
      <c r="C202" s="203"/>
      <c r="D202" s="203"/>
      <c r="E202" s="203"/>
      <c r="F202" s="203"/>
      <c r="G202" s="204"/>
      <c r="H202" s="203"/>
      <c r="I202" s="203"/>
      <c r="J202" s="203"/>
      <c r="K202" s="203"/>
      <c r="L202" s="203"/>
      <c r="M202" s="203"/>
      <c r="N202" s="203"/>
      <c r="O202" s="203"/>
      <c r="P202" s="203"/>
      <c r="Q202" s="203"/>
      <c r="R202" s="203"/>
      <c r="S202" s="203"/>
      <c r="T202" s="203"/>
      <c r="U202" s="203"/>
      <c r="V202" s="203"/>
      <c r="W202" s="203"/>
      <c r="X202" s="203"/>
      <c r="Y202" s="203"/>
      <c r="Z202" s="203"/>
      <c r="AA202" s="203"/>
    </row>
    <row r="203" spans="1:27" ht="12.75" customHeight="1" x14ac:dyDescent="0.25">
      <c r="A203" s="203"/>
      <c r="B203" s="203"/>
      <c r="C203" s="203"/>
      <c r="D203" s="203"/>
      <c r="E203" s="203"/>
      <c r="F203" s="203"/>
      <c r="G203" s="204"/>
      <c r="H203" s="203"/>
      <c r="I203" s="203"/>
      <c r="J203" s="203"/>
      <c r="K203" s="203"/>
      <c r="L203" s="203"/>
      <c r="M203" s="203"/>
      <c r="N203" s="203"/>
      <c r="O203" s="203"/>
      <c r="P203" s="203"/>
      <c r="Q203" s="203"/>
      <c r="R203" s="203"/>
      <c r="S203" s="203"/>
      <c r="T203" s="203"/>
      <c r="U203" s="203"/>
      <c r="V203" s="203"/>
      <c r="W203" s="203"/>
      <c r="X203" s="203"/>
      <c r="Y203" s="203"/>
      <c r="Z203" s="203"/>
      <c r="AA203" s="203"/>
    </row>
    <row r="204" spans="1:27" ht="12.75" customHeight="1" x14ac:dyDescent="0.25">
      <c r="A204" s="203"/>
      <c r="B204" s="203"/>
      <c r="C204" s="203"/>
      <c r="D204" s="203"/>
      <c r="E204" s="203"/>
      <c r="F204" s="203"/>
      <c r="G204" s="204"/>
      <c r="H204" s="203"/>
      <c r="I204" s="203"/>
      <c r="J204" s="203"/>
      <c r="K204" s="203"/>
      <c r="L204" s="203"/>
      <c r="M204" s="203"/>
      <c r="N204" s="203"/>
      <c r="O204" s="203"/>
      <c r="P204" s="203"/>
      <c r="Q204" s="203"/>
      <c r="R204" s="203"/>
      <c r="S204" s="203"/>
      <c r="T204" s="203"/>
      <c r="U204" s="203"/>
      <c r="V204" s="203"/>
      <c r="W204" s="203"/>
      <c r="X204" s="203"/>
      <c r="Y204" s="203"/>
      <c r="Z204" s="203"/>
      <c r="AA204" s="203"/>
    </row>
    <row r="205" spans="1:27" ht="12.75" customHeight="1" x14ac:dyDescent="0.25">
      <c r="A205" s="203"/>
      <c r="B205" s="203"/>
      <c r="C205" s="203"/>
      <c r="D205" s="203"/>
      <c r="E205" s="203"/>
      <c r="F205" s="203"/>
      <c r="G205" s="204"/>
      <c r="H205" s="203"/>
      <c r="I205" s="203"/>
      <c r="J205" s="203"/>
      <c r="K205" s="203"/>
      <c r="L205" s="203"/>
      <c r="M205" s="203"/>
      <c r="N205" s="203"/>
      <c r="O205" s="203"/>
      <c r="P205" s="203"/>
      <c r="Q205" s="203"/>
      <c r="R205" s="203"/>
      <c r="S205" s="203"/>
      <c r="T205" s="203"/>
      <c r="U205" s="203"/>
      <c r="V205" s="203"/>
      <c r="W205" s="203"/>
      <c r="X205" s="203"/>
      <c r="Y205" s="203"/>
      <c r="Z205" s="203"/>
      <c r="AA205" s="203"/>
    </row>
    <row r="206" spans="1:27" ht="12.75" customHeight="1" x14ac:dyDescent="0.25">
      <c r="A206" s="203"/>
      <c r="B206" s="203"/>
      <c r="C206" s="203"/>
      <c r="D206" s="203"/>
      <c r="E206" s="203"/>
      <c r="F206" s="203"/>
      <c r="G206" s="204"/>
      <c r="H206" s="203"/>
      <c r="I206" s="203"/>
      <c r="J206" s="203"/>
      <c r="K206" s="203"/>
      <c r="L206" s="203"/>
      <c r="M206" s="203"/>
      <c r="N206" s="203"/>
      <c r="O206" s="203"/>
      <c r="P206" s="203"/>
      <c r="Q206" s="203"/>
      <c r="R206" s="203"/>
      <c r="S206" s="203"/>
      <c r="T206" s="203"/>
      <c r="U206" s="203"/>
      <c r="V206" s="203"/>
      <c r="W206" s="203"/>
      <c r="X206" s="203"/>
      <c r="Y206" s="203"/>
      <c r="Z206" s="203"/>
      <c r="AA206" s="203"/>
    </row>
    <row r="207" spans="1:27" ht="12.75" customHeight="1" x14ac:dyDescent="0.25">
      <c r="A207" s="203"/>
      <c r="B207" s="203"/>
      <c r="C207" s="203"/>
      <c r="D207" s="203"/>
      <c r="E207" s="203"/>
      <c r="F207" s="203"/>
      <c r="G207" s="204"/>
      <c r="H207" s="203"/>
      <c r="I207" s="203"/>
      <c r="J207" s="203"/>
      <c r="K207" s="203"/>
      <c r="L207" s="203"/>
      <c r="M207" s="203"/>
      <c r="N207" s="203"/>
      <c r="O207" s="203"/>
      <c r="P207" s="203"/>
      <c r="Q207" s="203"/>
      <c r="R207" s="203"/>
      <c r="S207" s="203"/>
      <c r="T207" s="203"/>
      <c r="U207" s="203"/>
      <c r="V207" s="203"/>
      <c r="W207" s="203"/>
      <c r="X207" s="203"/>
      <c r="Y207" s="203"/>
      <c r="Z207" s="203"/>
      <c r="AA207" s="203"/>
    </row>
    <row r="208" spans="1:27" ht="12.75" customHeight="1" x14ac:dyDescent="0.25">
      <c r="A208" s="203"/>
      <c r="B208" s="203"/>
      <c r="C208" s="203"/>
      <c r="D208" s="203"/>
      <c r="E208" s="203"/>
      <c r="F208" s="203"/>
      <c r="G208" s="204"/>
      <c r="H208" s="203"/>
      <c r="I208" s="203"/>
      <c r="J208" s="203"/>
      <c r="K208" s="203"/>
      <c r="L208" s="203"/>
      <c r="M208" s="203"/>
      <c r="N208" s="203"/>
      <c r="O208" s="203"/>
      <c r="P208" s="203"/>
      <c r="Q208" s="203"/>
      <c r="R208" s="203"/>
      <c r="S208" s="203"/>
      <c r="T208" s="203"/>
      <c r="U208" s="203"/>
      <c r="V208" s="203"/>
      <c r="W208" s="203"/>
      <c r="X208" s="203"/>
      <c r="Y208" s="203"/>
      <c r="Z208" s="203"/>
      <c r="AA208" s="203"/>
    </row>
    <row r="209" spans="1:27" ht="12.75" customHeight="1" x14ac:dyDescent="0.25">
      <c r="A209" s="203"/>
      <c r="B209" s="203"/>
      <c r="C209" s="203"/>
      <c r="D209" s="203"/>
      <c r="E209" s="203"/>
      <c r="F209" s="203"/>
      <c r="G209" s="204"/>
      <c r="H209" s="203"/>
      <c r="I209" s="203"/>
      <c r="J209" s="203"/>
      <c r="K209" s="203"/>
      <c r="L209" s="203"/>
      <c r="M209" s="203"/>
      <c r="N209" s="203"/>
      <c r="O209" s="203"/>
      <c r="P209" s="203"/>
      <c r="Q209" s="203"/>
      <c r="R209" s="203"/>
      <c r="S209" s="203"/>
      <c r="T209" s="203"/>
      <c r="U209" s="203"/>
      <c r="V209" s="203"/>
      <c r="W209" s="203"/>
      <c r="X209" s="203"/>
      <c r="Y209" s="203"/>
      <c r="Z209" s="203"/>
      <c r="AA209" s="203"/>
    </row>
    <row r="210" spans="1:27" ht="12.75" customHeight="1" x14ac:dyDescent="0.25">
      <c r="A210" s="203"/>
      <c r="B210" s="203"/>
      <c r="C210" s="203"/>
      <c r="D210" s="203"/>
      <c r="E210" s="203"/>
      <c r="F210" s="203"/>
      <c r="G210" s="204"/>
      <c r="H210" s="203"/>
      <c r="I210" s="203"/>
      <c r="J210" s="203"/>
      <c r="K210" s="203"/>
      <c r="L210" s="203"/>
      <c r="M210" s="203"/>
      <c r="N210" s="203"/>
      <c r="O210" s="203"/>
      <c r="P210" s="203"/>
      <c r="Q210" s="203"/>
      <c r="R210" s="203"/>
      <c r="S210" s="203"/>
      <c r="T210" s="203"/>
      <c r="U210" s="203"/>
      <c r="V210" s="203"/>
      <c r="W210" s="203"/>
      <c r="X210" s="203"/>
      <c r="Y210" s="203"/>
      <c r="Z210" s="203"/>
      <c r="AA210" s="203"/>
    </row>
    <row r="211" spans="1:27" ht="12.75" customHeight="1" x14ac:dyDescent="0.25">
      <c r="A211" s="203"/>
      <c r="B211" s="203"/>
      <c r="C211" s="203"/>
      <c r="D211" s="203"/>
      <c r="E211" s="203"/>
      <c r="F211" s="203"/>
      <c r="G211" s="204"/>
      <c r="H211" s="203"/>
      <c r="I211" s="203"/>
      <c r="J211" s="203"/>
      <c r="K211" s="203"/>
      <c r="L211" s="203"/>
      <c r="M211" s="203"/>
      <c r="N211" s="203"/>
      <c r="O211" s="203"/>
      <c r="P211" s="203"/>
      <c r="Q211" s="203"/>
      <c r="R211" s="203"/>
      <c r="S211" s="203"/>
      <c r="T211" s="203"/>
      <c r="U211" s="203"/>
      <c r="V211" s="203"/>
      <c r="W211" s="203"/>
      <c r="X211" s="203"/>
      <c r="Y211" s="203"/>
      <c r="Z211" s="203"/>
      <c r="AA211" s="203"/>
    </row>
    <row r="212" spans="1:27" ht="12.75" customHeight="1" x14ac:dyDescent="0.25">
      <c r="A212" s="203"/>
      <c r="B212" s="203"/>
      <c r="C212" s="203"/>
      <c r="D212" s="203"/>
      <c r="E212" s="203"/>
      <c r="F212" s="203"/>
      <c r="G212" s="204"/>
      <c r="H212" s="203"/>
      <c r="I212" s="203"/>
      <c r="J212" s="203"/>
      <c r="K212" s="203"/>
      <c r="L212" s="203"/>
      <c r="M212" s="203"/>
      <c r="N212" s="203"/>
      <c r="O212" s="203"/>
      <c r="P212" s="203"/>
      <c r="Q212" s="203"/>
      <c r="R212" s="203"/>
      <c r="S212" s="203"/>
      <c r="T212" s="203"/>
      <c r="U212" s="203"/>
      <c r="V212" s="203"/>
      <c r="W212" s="203"/>
      <c r="X212" s="203"/>
      <c r="Y212" s="203"/>
      <c r="Z212" s="203"/>
      <c r="AA212" s="203"/>
    </row>
    <row r="213" spans="1:27" ht="12.75" customHeight="1" x14ac:dyDescent="0.25">
      <c r="A213" s="203"/>
      <c r="B213" s="203"/>
      <c r="C213" s="203"/>
      <c r="D213" s="203"/>
      <c r="E213" s="203"/>
      <c r="F213" s="203"/>
      <c r="G213" s="204"/>
      <c r="H213" s="203"/>
      <c r="I213" s="203"/>
      <c r="J213" s="203"/>
      <c r="K213" s="203"/>
      <c r="L213" s="203"/>
      <c r="M213" s="203"/>
      <c r="N213" s="203"/>
      <c r="O213" s="203"/>
      <c r="P213" s="203"/>
      <c r="Q213" s="203"/>
      <c r="R213" s="203"/>
      <c r="S213" s="203"/>
      <c r="T213" s="203"/>
      <c r="U213" s="203"/>
      <c r="V213" s="203"/>
      <c r="W213" s="203"/>
      <c r="X213" s="203"/>
      <c r="Y213" s="203"/>
      <c r="Z213" s="203"/>
      <c r="AA213" s="203"/>
    </row>
    <row r="214" spans="1:27" ht="12.75" customHeight="1" x14ac:dyDescent="0.25">
      <c r="A214" s="203"/>
      <c r="B214" s="203"/>
      <c r="C214" s="203"/>
      <c r="D214" s="203"/>
      <c r="E214" s="203"/>
      <c r="F214" s="203"/>
      <c r="G214" s="204"/>
      <c r="H214" s="203"/>
      <c r="I214" s="203"/>
      <c r="J214" s="203"/>
      <c r="K214" s="203"/>
      <c r="L214" s="203"/>
      <c r="M214" s="203"/>
      <c r="N214" s="203"/>
      <c r="O214" s="203"/>
      <c r="P214" s="203"/>
      <c r="Q214" s="203"/>
      <c r="R214" s="203"/>
      <c r="S214" s="203"/>
      <c r="T214" s="203"/>
      <c r="U214" s="203"/>
      <c r="V214" s="203"/>
      <c r="W214" s="203"/>
      <c r="X214" s="203"/>
      <c r="Y214" s="203"/>
      <c r="Z214" s="203"/>
      <c r="AA214" s="203"/>
    </row>
    <row r="215" spans="1:27" ht="12.75" customHeight="1" x14ac:dyDescent="0.25">
      <c r="A215" s="203"/>
      <c r="B215" s="203"/>
      <c r="C215" s="203"/>
      <c r="D215" s="203"/>
      <c r="E215" s="203"/>
      <c r="F215" s="203"/>
      <c r="G215" s="204"/>
      <c r="H215" s="203"/>
      <c r="I215" s="203"/>
      <c r="J215" s="203"/>
      <c r="K215" s="203"/>
      <c r="L215" s="203"/>
      <c r="M215" s="203"/>
      <c r="N215" s="203"/>
      <c r="O215" s="203"/>
      <c r="P215" s="203"/>
      <c r="Q215" s="203"/>
      <c r="R215" s="203"/>
      <c r="S215" s="203"/>
      <c r="T215" s="203"/>
      <c r="U215" s="203"/>
      <c r="V215" s="203"/>
      <c r="W215" s="203"/>
      <c r="X215" s="203"/>
      <c r="Y215" s="203"/>
      <c r="Z215" s="203"/>
      <c r="AA215" s="203"/>
    </row>
    <row r="216" spans="1:27" ht="12.75" customHeight="1" x14ac:dyDescent="0.25">
      <c r="A216" s="203"/>
      <c r="B216" s="203"/>
      <c r="C216" s="203"/>
      <c r="D216" s="203"/>
      <c r="E216" s="203"/>
      <c r="F216" s="203"/>
      <c r="G216" s="204"/>
      <c r="H216" s="203"/>
      <c r="I216" s="203"/>
      <c r="J216" s="203"/>
      <c r="K216" s="203"/>
      <c r="L216" s="203"/>
      <c r="M216" s="203"/>
      <c r="N216" s="203"/>
      <c r="O216" s="203"/>
      <c r="P216" s="203"/>
      <c r="Q216" s="203"/>
      <c r="R216" s="203"/>
      <c r="S216" s="203"/>
      <c r="T216" s="203"/>
      <c r="U216" s="203"/>
      <c r="V216" s="203"/>
      <c r="W216" s="203"/>
      <c r="X216" s="203"/>
      <c r="Y216" s="203"/>
      <c r="Z216" s="203"/>
      <c r="AA216" s="203"/>
    </row>
    <row r="217" spans="1:27" ht="12.75" customHeight="1" x14ac:dyDescent="0.25">
      <c r="A217" s="203"/>
      <c r="B217" s="203"/>
      <c r="C217" s="203"/>
      <c r="D217" s="203"/>
      <c r="E217" s="203"/>
      <c r="F217" s="203"/>
      <c r="G217" s="204"/>
      <c r="H217" s="203"/>
      <c r="I217" s="203"/>
      <c r="J217" s="203"/>
      <c r="K217" s="203"/>
      <c r="L217" s="203"/>
      <c r="M217" s="203"/>
      <c r="N217" s="203"/>
      <c r="O217" s="203"/>
      <c r="P217" s="203"/>
      <c r="Q217" s="203"/>
      <c r="R217" s="203"/>
      <c r="S217" s="203"/>
      <c r="T217" s="203"/>
      <c r="U217" s="203"/>
      <c r="V217" s="203"/>
      <c r="W217" s="203"/>
      <c r="X217" s="203"/>
      <c r="Y217" s="203"/>
      <c r="Z217" s="203"/>
      <c r="AA217" s="203"/>
    </row>
    <row r="218" spans="1:27" ht="12.75" customHeight="1" x14ac:dyDescent="0.25">
      <c r="A218" s="203"/>
      <c r="B218" s="203"/>
      <c r="C218" s="203"/>
      <c r="D218" s="203"/>
      <c r="E218" s="203"/>
      <c r="F218" s="203"/>
      <c r="G218" s="204"/>
      <c r="H218" s="203"/>
      <c r="I218" s="203"/>
      <c r="J218" s="203"/>
      <c r="K218" s="203"/>
      <c r="L218" s="203"/>
      <c r="M218" s="203"/>
      <c r="N218" s="203"/>
      <c r="O218" s="203"/>
      <c r="P218" s="203"/>
      <c r="Q218" s="203"/>
      <c r="R218" s="203"/>
      <c r="S218" s="203"/>
      <c r="T218" s="203"/>
      <c r="U218" s="203"/>
      <c r="V218" s="203"/>
      <c r="W218" s="203"/>
      <c r="X218" s="203"/>
      <c r="Y218" s="203"/>
      <c r="Z218" s="203"/>
      <c r="AA218" s="203"/>
    </row>
    <row r="219" spans="1:27" ht="12.75" customHeight="1" x14ac:dyDescent="0.25">
      <c r="A219" s="203"/>
      <c r="B219" s="203"/>
      <c r="C219" s="203"/>
      <c r="D219" s="203"/>
      <c r="E219" s="203"/>
      <c r="F219" s="203"/>
      <c r="G219" s="204"/>
      <c r="H219" s="203"/>
      <c r="I219" s="203"/>
      <c r="J219" s="203"/>
      <c r="K219" s="203"/>
      <c r="L219" s="203"/>
      <c r="M219" s="203"/>
      <c r="N219" s="203"/>
      <c r="O219" s="203"/>
      <c r="P219" s="203"/>
      <c r="Q219" s="203"/>
      <c r="R219" s="203"/>
      <c r="S219" s="203"/>
      <c r="T219" s="203"/>
      <c r="U219" s="203"/>
      <c r="V219" s="203"/>
      <c r="W219" s="203"/>
      <c r="X219" s="203"/>
      <c r="Y219" s="203"/>
      <c r="Z219" s="203"/>
      <c r="AA219" s="203"/>
    </row>
    <row r="220" spans="1:27" ht="12.75" customHeight="1" x14ac:dyDescent="0.25">
      <c r="A220" s="203"/>
      <c r="B220" s="203"/>
      <c r="C220" s="203"/>
      <c r="D220" s="203"/>
      <c r="E220" s="203"/>
      <c r="F220" s="203"/>
      <c r="G220" s="204"/>
      <c r="H220" s="203"/>
      <c r="I220" s="203"/>
      <c r="J220" s="203"/>
      <c r="K220" s="203"/>
      <c r="L220" s="203"/>
      <c r="M220" s="203"/>
      <c r="N220" s="203"/>
      <c r="O220" s="203"/>
      <c r="P220" s="203"/>
      <c r="Q220" s="203"/>
      <c r="R220" s="203"/>
      <c r="S220" s="203"/>
      <c r="T220" s="203"/>
      <c r="U220" s="203"/>
      <c r="V220" s="203"/>
      <c r="W220" s="203"/>
      <c r="X220" s="203"/>
      <c r="Y220" s="203"/>
      <c r="Z220" s="203"/>
      <c r="AA220" s="203"/>
    </row>
    <row r="221" spans="1:27" ht="12.75" customHeight="1" x14ac:dyDescent="0.25">
      <c r="A221" s="203"/>
      <c r="B221" s="203"/>
      <c r="C221" s="203"/>
      <c r="D221" s="203"/>
      <c r="E221" s="203"/>
      <c r="F221" s="203"/>
      <c r="G221" s="204"/>
      <c r="H221" s="203"/>
      <c r="I221" s="203"/>
      <c r="J221" s="203"/>
      <c r="K221" s="203"/>
      <c r="L221" s="203"/>
      <c r="M221" s="203"/>
      <c r="N221" s="203"/>
      <c r="O221" s="203"/>
      <c r="P221" s="203"/>
      <c r="Q221" s="203"/>
      <c r="R221" s="203"/>
      <c r="S221" s="203"/>
      <c r="T221" s="203"/>
      <c r="U221" s="203"/>
      <c r="V221" s="203"/>
      <c r="W221" s="203"/>
      <c r="X221" s="203"/>
      <c r="Y221" s="203"/>
      <c r="Z221" s="203"/>
      <c r="AA221" s="203"/>
    </row>
    <row r="222" spans="1:27" ht="12.75" customHeight="1" x14ac:dyDescent="0.25">
      <c r="A222" s="203"/>
      <c r="B222" s="203"/>
      <c r="C222" s="203"/>
      <c r="D222" s="203"/>
      <c r="E222" s="203"/>
      <c r="F222" s="203"/>
      <c r="G222" s="204"/>
      <c r="H222" s="203"/>
      <c r="I222" s="203"/>
      <c r="J222" s="203"/>
      <c r="K222" s="203"/>
      <c r="L222" s="203"/>
      <c r="M222" s="203"/>
      <c r="N222" s="203"/>
      <c r="O222" s="203"/>
      <c r="P222" s="203"/>
      <c r="Q222" s="203"/>
      <c r="R222" s="203"/>
      <c r="S222" s="203"/>
      <c r="T222" s="203"/>
      <c r="U222" s="203"/>
      <c r="V222" s="203"/>
      <c r="W222" s="203"/>
      <c r="X222" s="203"/>
      <c r="Y222" s="203"/>
      <c r="Z222" s="203"/>
      <c r="AA222" s="203"/>
    </row>
    <row r="223" spans="1:27" ht="12.75" customHeight="1" x14ac:dyDescent="0.25">
      <c r="A223" s="203"/>
      <c r="B223" s="203"/>
      <c r="C223" s="203"/>
      <c r="D223" s="203"/>
      <c r="E223" s="203"/>
      <c r="F223" s="203"/>
      <c r="G223" s="204"/>
      <c r="H223" s="203"/>
      <c r="I223" s="203"/>
      <c r="J223" s="203"/>
      <c r="K223" s="203"/>
      <c r="L223" s="203"/>
      <c r="M223" s="203"/>
      <c r="N223" s="203"/>
      <c r="O223" s="203"/>
      <c r="P223" s="203"/>
      <c r="Q223" s="203"/>
      <c r="R223" s="203"/>
      <c r="S223" s="203"/>
      <c r="T223" s="203"/>
      <c r="U223" s="203"/>
      <c r="V223" s="203"/>
      <c r="W223" s="203"/>
      <c r="X223" s="203"/>
      <c r="Y223" s="203"/>
      <c r="Z223" s="203"/>
      <c r="AA223" s="203"/>
    </row>
    <row r="224" spans="1:27" ht="12.75" customHeight="1" x14ac:dyDescent="0.25">
      <c r="A224" s="203"/>
      <c r="B224" s="203"/>
      <c r="C224" s="203"/>
      <c r="D224" s="203"/>
      <c r="E224" s="203"/>
      <c r="F224" s="203"/>
      <c r="G224" s="204"/>
      <c r="H224" s="203"/>
      <c r="I224" s="203"/>
      <c r="J224" s="203"/>
      <c r="K224" s="203"/>
      <c r="L224" s="203"/>
      <c r="M224" s="203"/>
      <c r="N224" s="203"/>
      <c r="O224" s="203"/>
      <c r="P224" s="203"/>
      <c r="Q224" s="203"/>
      <c r="R224" s="203"/>
      <c r="S224" s="203"/>
      <c r="T224" s="203"/>
      <c r="U224" s="203"/>
      <c r="V224" s="203"/>
      <c r="W224" s="203"/>
      <c r="X224" s="203"/>
      <c r="Y224" s="203"/>
      <c r="Z224" s="203"/>
      <c r="AA224" s="203"/>
    </row>
    <row r="225" spans="1:27" ht="12.75" customHeight="1" x14ac:dyDescent="0.25">
      <c r="A225" s="203"/>
      <c r="B225" s="203"/>
      <c r="C225" s="203"/>
      <c r="D225" s="203"/>
      <c r="E225" s="203"/>
      <c r="F225" s="203"/>
      <c r="G225" s="204"/>
      <c r="H225" s="203"/>
      <c r="I225" s="203"/>
      <c r="J225" s="203"/>
      <c r="K225" s="203"/>
      <c r="L225" s="203"/>
      <c r="M225" s="203"/>
      <c r="N225" s="203"/>
      <c r="O225" s="203"/>
      <c r="P225" s="203"/>
      <c r="Q225" s="203"/>
      <c r="R225" s="203"/>
      <c r="S225" s="203"/>
      <c r="T225" s="203"/>
      <c r="U225" s="203"/>
      <c r="V225" s="203"/>
      <c r="W225" s="203"/>
      <c r="X225" s="203"/>
      <c r="Y225" s="203"/>
      <c r="Z225" s="203"/>
      <c r="AA225" s="203"/>
    </row>
    <row r="226" spans="1:27" ht="12.75" customHeight="1" x14ac:dyDescent="0.25">
      <c r="A226" s="203"/>
      <c r="B226" s="203"/>
      <c r="C226" s="203"/>
      <c r="D226" s="203"/>
      <c r="E226" s="203"/>
      <c r="F226" s="203"/>
      <c r="G226" s="204"/>
      <c r="H226" s="203"/>
      <c r="I226" s="203"/>
      <c r="J226" s="203"/>
      <c r="K226" s="203"/>
      <c r="L226" s="203"/>
      <c r="M226" s="203"/>
      <c r="N226" s="203"/>
      <c r="O226" s="203"/>
      <c r="P226" s="203"/>
      <c r="Q226" s="203"/>
      <c r="R226" s="203"/>
      <c r="S226" s="203"/>
      <c r="T226" s="203"/>
      <c r="U226" s="203"/>
      <c r="V226" s="203"/>
      <c r="W226" s="203"/>
      <c r="X226" s="203"/>
      <c r="Y226" s="203"/>
      <c r="Z226" s="203"/>
      <c r="AA226" s="203"/>
    </row>
    <row r="227" spans="1:27" ht="12.75" customHeight="1" x14ac:dyDescent="0.25">
      <c r="A227" s="203"/>
      <c r="B227" s="203"/>
      <c r="C227" s="203"/>
      <c r="D227" s="203"/>
      <c r="E227" s="203"/>
      <c r="F227" s="203"/>
      <c r="G227" s="204"/>
      <c r="H227" s="203"/>
      <c r="I227" s="203"/>
      <c r="J227" s="203"/>
      <c r="K227" s="203"/>
      <c r="L227" s="203"/>
      <c r="M227" s="203"/>
      <c r="N227" s="203"/>
      <c r="O227" s="203"/>
      <c r="P227" s="203"/>
      <c r="Q227" s="203"/>
      <c r="R227" s="203"/>
      <c r="S227" s="203"/>
      <c r="T227" s="203"/>
      <c r="U227" s="203"/>
      <c r="V227" s="203"/>
      <c r="W227" s="203"/>
      <c r="X227" s="203"/>
      <c r="Y227" s="203"/>
      <c r="Z227" s="203"/>
      <c r="AA227" s="203"/>
    </row>
    <row r="228" spans="1:27" ht="12.75" customHeight="1" x14ac:dyDescent="0.25">
      <c r="A228" s="203"/>
      <c r="B228" s="203"/>
      <c r="C228" s="203"/>
      <c r="D228" s="203"/>
      <c r="E228" s="203"/>
      <c r="F228" s="203"/>
      <c r="G228" s="204"/>
      <c r="H228" s="203"/>
      <c r="I228" s="203"/>
      <c r="J228" s="203"/>
      <c r="K228" s="203"/>
      <c r="L228" s="203"/>
      <c r="M228" s="203"/>
      <c r="N228" s="203"/>
      <c r="O228" s="203"/>
      <c r="P228" s="203"/>
      <c r="Q228" s="203"/>
      <c r="R228" s="203"/>
      <c r="S228" s="203"/>
      <c r="T228" s="203"/>
      <c r="U228" s="203"/>
      <c r="V228" s="203"/>
      <c r="W228" s="203"/>
      <c r="X228" s="203"/>
      <c r="Y228" s="203"/>
      <c r="Z228" s="203"/>
      <c r="AA228" s="203"/>
    </row>
    <row r="229" spans="1:27" ht="12.75" customHeight="1" x14ac:dyDescent="0.25">
      <c r="A229" s="203"/>
      <c r="B229" s="203"/>
      <c r="C229" s="203"/>
      <c r="D229" s="203"/>
      <c r="E229" s="203"/>
      <c r="F229" s="203"/>
      <c r="G229" s="204"/>
      <c r="H229" s="203"/>
      <c r="I229" s="203"/>
      <c r="J229" s="203"/>
      <c r="K229" s="203"/>
      <c r="L229" s="203"/>
      <c r="M229" s="203"/>
      <c r="N229" s="203"/>
      <c r="O229" s="203"/>
      <c r="P229" s="203"/>
      <c r="Q229" s="203"/>
      <c r="R229" s="203"/>
      <c r="S229" s="203"/>
      <c r="T229" s="203"/>
      <c r="U229" s="203"/>
      <c r="V229" s="203"/>
      <c r="W229" s="203"/>
      <c r="X229" s="203"/>
      <c r="Y229" s="203"/>
      <c r="Z229" s="203"/>
      <c r="AA229" s="203"/>
    </row>
    <row r="230" spans="1:27" ht="12.75" customHeight="1" x14ac:dyDescent="0.25">
      <c r="A230" s="203"/>
      <c r="B230" s="203"/>
      <c r="C230" s="203"/>
      <c r="D230" s="203"/>
      <c r="E230" s="203"/>
      <c r="F230" s="203"/>
      <c r="G230" s="204"/>
      <c r="H230" s="203"/>
      <c r="I230" s="203"/>
      <c r="J230" s="203"/>
      <c r="K230" s="203"/>
      <c r="L230" s="203"/>
      <c r="M230" s="203"/>
      <c r="N230" s="203"/>
      <c r="O230" s="203"/>
      <c r="P230" s="203"/>
      <c r="Q230" s="203"/>
      <c r="R230" s="203"/>
      <c r="S230" s="203"/>
      <c r="T230" s="203"/>
      <c r="U230" s="203"/>
      <c r="V230" s="203"/>
      <c r="W230" s="203"/>
      <c r="X230" s="203"/>
      <c r="Y230" s="203"/>
      <c r="Z230" s="203"/>
      <c r="AA230" s="203"/>
    </row>
    <row r="231" spans="1:27" ht="12.75" customHeight="1" x14ac:dyDescent="0.25">
      <c r="A231" s="203"/>
      <c r="B231" s="203"/>
      <c r="C231" s="203"/>
      <c r="D231" s="203"/>
      <c r="E231" s="203"/>
      <c r="F231" s="203"/>
      <c r="G231" s="204"/>
      <c r="H231" s="203"/>
      <c r="I231" s="203"/>
      <c r="J231" s="203"/>
      <c r="K231" s="203"/>
      <c r="L231" s="203"/>
      <c r="M231" s="203"/>
      <c r="N231" s="203"/>
      <c r="O231" s="203"/>
      <c r="P231" s="203"/>
      <c r="Q231" s="203"/>
      <c r="R231" s="203"/>
      <c r="S231" s="203"/>
      <c r="T231" s="203"/>
      <c r="U231" s="203"/>
      <c r="V231" s="203"/>
      <c r="W231" s="203"/>
      <c r="X231" s="203"/>
      <c r="Y231" s="203"/>
      <c r="Z231" s="203"/>
      <c r="AA231" s="203"/>
    </row>
    <row r="232" spans="1:27" ht="12.75" customHeight="1" x14ac:dyDescent="0.25">
      <c r="A232" s="203"/>
      <c r="B232" s="203"/>
      <c r="C232" s="203"/>
      <c r="D232" s="203"/>
      <c r="E232" s="203"/>
      <c r="F232" s="203"/>
      <c r="G232" s="204"/>
      <c r="H232" s="203"/>
      <c r="I232" s="203"/>
      <c r="J232" s="203"/>
      <c r="K232" s="203"/>
      <c r="L232" s="203"/>
      <c r="M232" s="203"/>
      <c r="N232" s="203"/>
      <c r="O232" s="203"/>
      <c r="P232" s="203"/>
      <c r="Q232" s="203"/>
      <c r="R232" s="203"/>
      <c r="S232" s="203"/>
      <c r="T232" s="203"/>
      <c r="U232" s="203"/>
      <c r="V232" s="203"/>
      <c r="W232" s="203"/>
      <c r="X232" s="203"/>
      <c r="Y232" s="203"/>
      <c r="Z232" s="203"/>
      <c r="AA232" s="203"/>
    </row>
    <row r="233" spans="1:27" ht="12.75" customHeight="1" x14ac:dyDescent="0.25">
      <c r="A233" s="203"/>
      <c r="B233" s="203"/>
      <c r="C233" s="203"/>
      <c r="D233" s="203"/>
      <c r="E233" s="203"/>
      <c r="F233" s="203"/>
      <c r="G233" s="204"/>
      <c r="H233" s="203"/>
      <c r="I233" s="203"/>
      <c r="J233" s="203"/>
      <c r="K233" s="203"/>
      <c r="L233" s="203"/>
      <c r="M233" s="203"/>
      <c r="N233" s="203"/>
      <c r="O233" s="203"/>
      <c r="P233" s="203"/>
      <c r="Q233" s="203"/>
      <c r="R233" s="203"/>
      <c r="S233" s="203"/>
      <c r="T233" s="203"/>
      <c r="U233" s="203"/>
      <c r="V233" s="203"/>
      <c r="W233" s="203"/>
      <c r="X233" s="203"/>
      <c r="Y233" s="203"/>
      <c r="Z233" s="203"/>
      <c r="AA233" s="203"/>
    </row>
    <row r="234" spans="1:27" ht="12.75" customHeight="1" x14ac:dyDescent="0.25">
      <c r="A234" s="203"/>
      <c r="B234" s="203"/>
      <c r="C234" s="203"/>
      <c r="D234" s="203"/>
      <c r="E234" s="203"/>
      <c r="F234" s="203"/>
      <c r="G234" s="204"/>
      <c r="H234" s="203"/>
      <c r="I234" s="203"/>
      <c r="J234" s="203"/>
      <c r="K234" s="203"/>
      <c r="L234" s="203"/>
      <c r="M234" s="203"/>
      <c r="N234" s="203"/>
      <c r="O234" s="203"/>
      <c r="P234" s="203"/>
      <c r="Q234" s="203"/>
      <c r="R234" s="203"/>
      <c r="S234" s="203"/>
      <c r="T234" s="203"/>
      <c r="U234" s="203"/>
      <c r="V234" s="203"/>
      <c r="W234" s="203"/>
      <c r="X234" s="203"/>
      <c r="Y234" s="203"/>
      <c r="Z234" s="203"/>
      <c r="AA234" s="203"/>
    </row>
    <row r="235" spans="1:27" ht="12.75" customHeight="1" x14ac:dyDescent="0.25">
      <c r="A235" s="203"/>
      <c r="B235" s="203"/>
      <c r="C235" s="203"/>
      <c r="D235" s="203"/>
      <c r="E235" s="203"/>
      <c r="F235" s="203"/>
      <c r="G235" s="204"/>
      <c r="H235" s="203"/>
      <c r="I235" s="203"/>
      <c r="J235" s="203"/>
      <c r="K235" s="203"/>
      <c r="L235" s="203"/>
      <c r="M235" s="203"/>
      <c r="N235" s="203"/>
      <c r="O235" s="203"/>
      <c r="P235" s="203"/>
      <c r="Q235" s="203"/>
      <c r="R235" s="203"/>
      <c r="S235" s="203"/>
      <c r="T235" s="203"/>
      <c r="U235" s="203"/>
      <c r="V235" s="203"/>
      <c r="W235" s="203"/>
      <c r="X235" s="203"/>
      <c r="Y235" s="203"/>
      <c r="Z235" s="203"/>
      <c r="AA235" s="203"/>
    </row>
    <row r="236" spans="1:27" ht="12.75" customHeight="1" x14ac:dyDescent="0.25">
      <c r="A236" s="203"/>
      <c r="B236" s="203"/>
      <c r="C236" s="203"/>
      <c r="D236" s="203"/>
      <c r="E236" s="203"/>
      <c r="F236" s="203"/>
      <c r="G236" s="204"/>
      <c r="H236" s="203"/>
      <c r="I236" s="203"/>
      <c r="J236" s="203"/>
      <c r="K236" s="203"/>
      <c r="L236" s="203"/>
      <c r="M236" s="203"/>
      <c r="N236" s="203"/>
      <c r="O236" s="203"/>
      <c r="P236" s="203"/>
      <c r="Q236" s="203"/>
      <c r="R236" s="203"/>
      <c r="S236" s="203"/>
      <c r="T236" s="203"/>
      <c r="U236" s="203"/>
      <c r="V236" s="203"/>
      <c r="W236" s="203"/>
      <c r="X236" s="203"/>
      <c r="Y236" s="203"/>
      <c r="Z236" s="203"/>
      <c r="AA236" s="203"/>
    </row>
    <row r="237" spans="1:27" ht="12.75" customHeight="1" x14ac:dyDescent="0.25">
      <c r="A237" s="203"/>
      <c r="B237" s="203"/>
      <c r="C237" s="203"/>
      <c r="D237" s="203"/>
      <c r="E237" s="203"/>
      <c r="F237" s="203"/>
      <c r="G237" s="204"/>
      <c r="H237" s="203"/>
      <c r="I237" s="203"/>
      <c r="J237" s="203"/>
      <c r="K237" s="203"/>
      <c r="L237" s="203"/>
      <c r="M237" s="203"/>
      <c r="N237" s="203"/>
      <c r="O237" s="203"/>
      <c r="P237" s="203"/>
      <c r="Q237" s="203"/>
      <c r="R237" s="203"/>
      <c r="S237" s="203"/>
      <c r="T237" s="203"/>
      <c r="U237" s="203"/>
      <c r="V237" s="203"/>
      <c r="W237" s="203"/>
      <c r="X237" s="203"/>
      <c r="Y237" s="203"/>
      <c r="Z237" s="203"/>
      <c r="AA237" s="203"/>
    </row>
    <row r="238" spans="1:27" ht="12.75" customHeight="1" x14ac:dyDescent="0.25">
      <c r="A238" s="203"/>
      <c r="B238" s="203"/>
      <c r="C238" s="203"/>
      <c r="D238" s="203"/>
      <c r="E238" s="203"/>
      <c r="F238" s="203"/>
      <c r="G238" s="204"/>
      <c r="H238" s="203"/>
      <c r="I238" s="203"/>
      <c r="J238" s="203"/>
      <c r="K238" s="203"/>
      <c r="L238" s="203"/>
      <c r="M238" s="203"/>
      <c r="N238" s="203"/>
      <c r="O238" s="203"/>
      <c r="P238" s="203"/>
      <c r="Q238" s="203"/>
      <c r="R238" s="203"/>
      <c r="S238" s="203"/>
      <c r="T238" s="203"/>
      <c r="U238" s="203"/>
      <c r="V238" s="203"/>
      <c r="W238" s="203"/>
      <c r="X238" s="203"/>
      <c r="Y238" s="203"/>
      <c r="Z238" s="203"/>
      <c r="AA238" s="203"/>
    </row>
    <row r="239" spans="1:27" ht="12.75" customHeight="1" x14ac:dyDescent="0.25">
      <c r="A239" s="203"/>
      <c r="B239" s="203"/>
      <c r="C239" s="203"/>
      <c r="D239" s="203"/>
      <c r="E239" s="203"/>
      <c r="F239" s="203"/>
      <c r="G239" s="204"/>
      <c r="H239" s="203"/>
      <c r="I239" s="203"/>
      <c r="J239" s="203"/>
      <c r="K239" s="203"/>
      <c r="L239" s="203"/>
      <c r="M239" s="203"/>
      <c r="N239" s="203"/>
      <c r="O239" s="203"/>
      <c r="P239" s="203"/>
      <c r="Q239" s="203"/>
      <c r="R239" s="203"/>
      <c r="S239" s="203"/>
      <c r="T239" s="203"/>
      <c r="U239" s="203"/>
      <c r="V239" s="203"/>
      <c r="W239" s="203"/>
      <c r="X239" s="203"/>
      <c r="Y239" s="203"/>
      <c r="Z239" s="203"/>
      <c r="AA239" s="203"/>
    </row>
    <row r="240" spans="1:27" ht="12.75" customHeight="1" x14ac:dyDescent="0.25">
      <c r="A240" s="203"/>
      <c r="B240" s="203"/>
      <c r="C240" s="203"/>
      <c r="D240" s="203"/>
      <c r="E240" s="203"/>
      <c r="F240" s="203"/>
      <c r="G240" s="204"/>
      <c r="H240" s="203"/>
      <c r="I240" s="203"/>
      <c r="J240" s="203"/>
      <c r="K240" s="203"/>
      <c r="L240" s="203"/>
      <c r="M240" s="203"/>
      <c r="N240" s="203"/>
      <c r="O240" s="203"/>
      <c r="P240" s="203"/>
      <c r="Q240" s="203"/>
      <c r="R240" s="203"/>
      <c r="S240" s="203"/>
      <c r="T240" s="203"/>
      <c r="U240" s="203"/>
      <c r="V240" s="203"/>
      <c r="W240" s="203"/>
      <c r="X240" s="203"/>
      <c r="Y240" s="203"/>
      <c r="Z240" s="203"/>
      <c r="AA240" s="203"/>
    </row>
    <row r="241" spans="1:27" ht="12.75" customHeight="1" x14ac:dyDescent="0.25">
      <c r="A241" s="203"/>
      <c r="B241" s="203"/>
      <c r="C241" s="203"/>
      <c r="D241" s="203"/>
      <c r="E241" s="203"/>
      <c r="F241" s="203"/>
      <c r="G241" s="204"/>
      <c r="H241" s="203"/>
      <c r="I241" s="203"/>
      <c r="J241" s="203"/>
      <c r="K241" s="203"/>
      <c r="L241" s="203"/>
      <c r="M241" s="203"/>
      <c r="N241" s="203"/>
      <c r="O241" s="203"/>
      <c r="P241" s="203"/>
      <c r="Q241" s="203"/>
      <c r="R241" s="203"/>
      <c r="S241" s="203"/>
      <c r="T241" s="203"/>
      <c r="U241" s="203"/>
      <c r="V241" s="203"/>
      <c r="W241" s="203"/>
      <c r="X241" s="203"/>
      <c r="Y241" s="203"/>
      <c r="Z241" s="203"/>
      <c r="AA241" s="203"/>
    </row>
    <row r="242" spans="1:27" ht="12.75" customHeight="1" x14ac:dyDescent="0.25">
      <c r="A242" s="203"/>
      <c r="B242" s="203"/>
      <c r="C242" s="203"/>
      <c r="D242" s="203"/>
      <c r="E242" s="203"/>
      <c r="F242" s="203"/>
      <c r="G242" s="204"/>
      <c r="H242" s="203"/>
      <c r="I242" s="203"/>
      <c r="J242" s="203"/>
      <c r="K242" s="203"/>
      <c r="L242" s="203"/>
      <c r="M242" s="203"/>
      <c r="N242" s="203"/>
      <c r="O242" s="203"/>
      <c r="P242" s="203"/>
      <c r="Q242" s="203"/>
      <c r="R242" s="203"/>
      <c r="S242" s="203"/>
      <c r="T242" s="203"/>
      <c r="U242" s="203"/>
      <c r="V242" s="203"/>
      <c r="W242" s="203"/>
      <c r="X242" s="203"/>
      <c r="Y242" s="203"/>
      <c r="Z242" s="203"/>
      <c r="AA242" s="203"/>
    </row>
    <row r="243" spans="1:27" ht="12.75" customHeight="1" x14ac:dyDescent="0.25">
      <c r="A243" s="203"/>
      <c r="B243" s="203"/>
      <c r="C243" s="203"/>
      <c r="D243" s="203"/>
      <c r="E243" s="203"/>
      <c r="F243" s="203"/>
      <c r="G243" s="204"/>
      <c r="H243" s="203"/>
      <c r="I243" s="203"/>
      <c r="J243" s="203"/>
      <c r="K243" s="203"/>
      <c r="L243" s="203"/>
      <c r="M243" s="203"/>
      <c r="N243" s="203"/>
      <c r="O243" s="203"/>
      <c r="P243" s="203"/>
      <c r="Q243" s="203"/>
      <c r="R243" s="203"/>
      <c r="S243" s="203"/>
      <c r="T243" s="203"/>
      <c r="U243" s="203"/>
      <c r="V243" s="203"/>
      <c r="W243" s="203"/>
      <c r="X243" s="203"/>
      <c r="Y243" s="203"/>
      <c r="Z243" s="203"/>
      <c r="AA243" s="203"/>
    </row>
    <row r="244" spans="1:27" ht="12.75" customHeight="1" x14ac:dyDescent="0.25">
      <c r="A244" s="203"/>
      <c r="B244" s="203"/>
      <c r="C244" s="203"/>
      <c r="D244" s="203"/>
      <c r="E244" s="203"/>
      <c r="F244" s="203"/>
      <c r="G244" s="204"/>
      <c r="H244" s="203"/>
      <c r="I244" s="203"/>
      <c r="J244" s="203"/>
      <c r="K244" s="203"/>
      <c r="L244" s="203"/>
      <c r="M244" s="203"/>
      <c r="N244" s="203"/>
      <c r="O244" s="203"/>
      <c r="P244" s="203"/>
      <c r="Q244" s="203"/>
      <c r="R244" s="203"/>
      <c r="S244" s="203"/>
      <c r="T244" s="203"/>
      <c r="U244" s="203"/>
      <c r="V244" s="203"/>
      <c r="W244" s="203"/>
      <c r="X244" s="203"/>
      <c r="Y244" s="203"/>
      <c r="Z244" s="203"/>
      <c r="AA244" s="203"/>
    </row>
    <row r="245" spans="1:27" ht="12.75" customHeight="1" x14ac:dyDescent="0.25">
      <c r="A245" s="203"/>
      <c r="B245" s="203"/>
      <c r="C245" s="203"/>
      <c r="D245" s="203"/>
      <c r="E245" s="203"/>
      <c r="F245" s="203"/>
      <c r="G245" s="204"/>
      <c r="H245" s="203"/>
      <c r="I245" s="203"/>
      <c r="J245" s="203"/>
      <c r="K245" s="203"/>
      <c r="L245" s="203"/>
      <c r="M245" s="203"/>
      <c r="N245" s="203"/>
      <c r="O245" s="203"/>
      <c r="P245" s="203"/>
      <c r="Q245" s="203"/>
      <c r="R245" s="203"/>
      <c r="S245" s="203"/>
      <c r="T245" s="203"/>
      <c r="U245" s="203"/>
      <c r="V245" s="203"/>
      <c r="W245" s="203"/>
      <c r="X245" s="203"/>
      <c r="Y245" s="203"/>
      <c r="Z245" s="203"/>
      <c r="AA245" s="203"/>
    </row>
    <row r="246" spans="1:27" ht="12.75" customHeight="1" x14ac:dyDescent="0.25">
      <c r="A246" s="203"/>
      <c r="B246" s="203"/>
      <c r="C246" s="203"/>
      <c r="D246" s="203"/>
      <c r="E246" s="203"/>
      <c r="F246" s="203"/>
      <c r="G246" s="204"/>
      <c r="H246" s="203"/>
      <c r="I246" s="203"/>
      <c r="J246" s="203"/>
      <c r="K246" s="203"/>
      <c r="L246" s="203"/>
      <c r="M246" s="203"/>
      <c r="N246" s="203"/>
      <c r="O246" s="203"/>
      <c r="P246" s="203"/>
      <c r="Q246" s="203"/>
      <c r="R246" s="203"/>
      <c r="S246" s="203"/>
      <c r="T246" s="203"/>
      <c r="U246" s="203"/>
      <c r="V246" s="203"/>
      <c r="W246" s="203"/>
      <c r="X246" s="203"/>
      <c r="Y246" s="203"/>
      <c r="Z246" s="203"/>
      <c r="AA246" s="203"/>
    </row>
    <row r="247" spans="1:27" ht="12.75" customHeight="1" x14ac:dyDescent="0.25">
      <c r="A247" s="203"/>
      <c r="B247" s="203"/>
      <c r="C247" s="203"/>
      <c r="D247" s="203"/>
      <c r="E247" s="203"/>
      <c r="F247" s="203"/>
      <c r="G247" s="204"/>
      <c r="H247" s="203"/>
      <c r="I247" s="203"/>
      <c r="J247" s="203"/>
      <c r="K247" s="203"/>
      <c r="L247" s="203"/>
      <c r="M247" s="203"/>
      <c r="N247" s="203"/>
      <c r="O247" s="203"/>
      <c r="P247" s="203"/>
      <c r="Q247" s="203"/>
      <c r="R247" s="203"/>
      <c r="S247" s="203"/>
      <c r="T247" s="203"/>
      <c r="U247" s="203"/>
      <c r="V247" s="203"/>
      <c r="W247" s="203"/>
      <c r="X247" s="203"/>
      <c r="Y247" s="203"/>
      <c r="Z247" s="203"/>
      <c r="AA247" s="203"/>
    </row>
    <row r="248" spans="1:27" ht="12.75" customHeight="1" x14ac:dyDescent="0.25">
      <c r="A248" s="203"/>
      <c r="B248" s="203"/>
      <c r="C248" s="203"/>
      <c r="D248" s="203"/>
      <c r="E248" s="203"/>
      <c r="F248" s="203"/>
      <c r="G248" s="204"/>
      <c r="H248" s="203"/>
      <c r="I248" s="203"/>
      <c r="J248" s="203"/>
      <c r="K248" s="203"/>
      <c r="L248" s="203"/>
      <c r="M248" s="203"/>
      <c r="N248" s="203"/>
      <c r="O248" s="203"/>
      <c r="P248" s="203"/>
      <c r="Q248" s="203"/>
      <c r="R248" s="203"/>
      <c r="S248" s="203"/>
      <c r="T248" s="203"/>
      <c r="U248" s="203"/>
      <c r="V248" s="203"/>
      <c r="W248" s="203"/>
      <c r="X248" s="203"/>
      <c r="Y248" s="203"/>
      <c r="Z248" s="203"/>
      <c r="AA248" s="203"/>
    </row>
    <row r="249" spans="1:27" ht="12.75" customHeight="1" x14ac:dyDescent="0.25">
      <c r="A249" s="203"/>
      <c r="B249" s="203"/>
      <c r="C249" s="203"/>
      <c r="D249" s="203"/>
      <c r="E249" s="203"/>
      <c r="F249" s="203"/>
      <c r="G249" s="204"/>
      <c r="H249" s="203"/>
      <c r="I249" s="203"/>
      <c r="J249" s="203"/>
      <c r="K249" s="203"/>
      <c r="L249" s="203"/>
      <c r="M249" s="203"/>
      <c r="N249" s="203"/>
      <c r="O249" s="203"/>
      <c r="P249" s="203"/>
      <c r="Q249" s="203"/>
      <c r="R249" s="203"/>
      <c r="S249" s="203"/>
      <c r="T249" s="203"/>
      <c r="U249" s="203"/>
      <c r="V249" s="203"/>
      <c r="W249" s="203"/>
      <c r="X249" s="203"/>
      <c r="Y249" s="203"/>
      <c r="Z249" s="203"/>
      <c r="AA249" s="203"/>
    </row>
    <row r="250" spans="1:27" ht="12.75" customHeight="1" x14ac:dyDescent="0.25">
      <c r="A250" s="203"/>
      <c r="B250" s="203"/>
      <c r="C250" s="203"/>
      <c r="D250" s="203"/>
      <c r="E250" s="203"/>
      <c r="F250" s="203"/>
      <c r="G250" s="204"/>
      <c r="H250" s="203"/>
      <c r="I250" s="203"/>
      <c r="J250" s="203"/>
      <c r="K250" s="203"/>
      <c r="L250" s="203"/>
      <c r="M250" s="203"/>
      <c r="N250" s="203"/>
      <c r="O250" s="203"/>
      <c r="P250" s="203"/>
      <c r="Q250" s="203"/>
      <c r="R250" s="203"/>
      <c r="S250" s="203"/>
      <c r="T250" s="203"/>
      <c r="U250" s="203"/>
      <c r="V250" s="203"/>
      <c r="W250" s="203"/>
      <c r="X250" s="203"/>
      <c r="Y250" s="203"/>
      <c r="Z250" s="203"/>
      <c r="AA250" s="203"/>
    </row>
    <row r="251" spans="1:27" ht="12.75" customHeight="1" x14ac:dyDescent="0.25">
      <c r="A251" s="203"/>
      <c r="B251" s="203"/>
      <c r="C251" s="203"/>
      <c r="D251" s="203"/>
      <c r="E251" s="203"/>
      <c r="F251" s="203"/>
      <c r="G251" s="204"/>
      <c r="H251" s="203"/>
      <c r="I251" s="203"/>
      <c r="J251" s="203"/>
      <c r="K251" s="203"/>
      <c r="L251" s="203"/>
      <c r="M251" s="203"/>
      <c r="N251" s="203"/>
      <c r="O251" s="203"/>
      <c r="P251" s="203"/>
      <c r="Q251" s="203"/>
      <c r="R251" s="203"/>
      <c r="S251" s="203"/>
      <c r="T251" s="203"/>
      <c r="U251" s="203"/>
      <c r="V251" s="203"/>
      <c r="W251" s="203"/>
      <c r="X251" s="203"/>
      <c r="Y251" s="203"/>
      <c r="Z251" s="203"/>
      <c r="AA251" s="203"/>
    </row>
    <row r="252" spans="1:27" ht="12.75" customHeight="1" x14ac:dyDescent="0.25">
      <c r="A252" s="203"/>
      <c r="B252" s="203"/>
      <c r="C252" s="203"/>
      <c r="D252" s="203"/>
      <c r="E252" s="203"/>
      <c r="F252" s="203"/>
      <c r="G252" s="204"/>
      <c r="H252" s="203"/>
      <c r="I252" s="203"/>
      <c r="J252" s="203"/>
      <c r="K252" s="203"/>
      <c r="L252" s="203"/>
      <c r="M252" s="203"/>
      <c r="N252" s="203"/>
      <c r="O252" s="203"/>
      <c r="P252" s="203"/>
      <c r="Q252" s="203"/>
      <c r="R252" s="203"/>
      <c r="S252" s="203"/>
      <c r="T252" s="203"/>
      <c r="U252" s="203"/>
      <c r="V252" s="203"/>
      <c r="W252" s="203"/>
      <c r="X252" s="203"/>
      <c r="Y252" s="203"/>
      <c r="Z252" s="203"/>
      <c r="AA252" s="203"/>
    </row>
    <row r="253" spans="1:27" ht="12.75" customHeight="1" x14ac:dyDescent="0.25">
      <c r="A253" s="203"/>
      <c r="B253" s="203"/>
      <c r="C253" s="203"/>
      <c r="D253" s="203"/>
      <c r="E253" s="203"/>
      <c r="F253" s="203"/>
      <c r="G253" s="204"/>
      <c r="H253" s="203"/>
      <c r="I253" s="203"/>
      <c r="J253" s="203"/>
      <c r="K253" s="203"/>
      <c r="L253" s="203"/>
      <c r="M253" s="203"/>
      <c r="N253" s="203"/>
      <c r="O253" s="203"/>
      <c r="P253" s="203"/>
      <c r="Q253" s="203"/>
      <c r="R253" s="203"/>
      <c r="S253" s="203"/>
      <c r="T253" s="203"/>
      <c r="U253" s="203"/>
      <c r="V253" s="203"/>
      <c r="W253" s="203"/>
      <c r="X253" s="203"/>
      <c r="Y253" s="203"/>
      <c r="Z253" s="203"/>
      <c r="AA253" s="203"/>
    </row>
    <row r="254" spans="1:27" ht="12.75" customHeight="1" x14ac:dyDescent="0.25">
      <c r="A254" s="203"/>
      <c r="B254" s="203"/>
      <c r="C254" s="203"/>
      <c r="D254" s="203"/>
      <c r="E254" s="203"/>
      <c r="F254" s="203"/>
      <c r="G254" s="204"/>
      <c r="H254" s="203"/>
      <c r="I254" s="203"/>
      <c r="J254" s="203"/>
      <c r="K254" s="203"/>
      <c r="L254" s="203"/>
      <c r="M254" s="203"/>
      <c r="N254" s="203"/>
      <c r="O254" s="203"/>
      <c r="P254" s="203"/>
      <c r="Q254" s="203"/>
      <c r="R254" s="203"/>
      <c r="S254" s="203"/>
      <c r="T254" s="203"/>
      <c r="U254" s="203"/>
      <c r="V254" s="203"/>
      <c r="W254" s="203"/>
      <c r="X254" s="203"/>
      <c r="Y254" s="203"/>
      <c r="Z254" s="203"/>
      <c r="AA254" s="203"/>
    </row>
    <row r="255" spans="1:27" ht="12.75" customHeight="1" x14ac:dyDescent="0.25">
      <c r="A255" s="203"/>
      <c r="B255" s="203"/>
      <c r="C255" s="203"/>
      <c r="D255" s="203"/>
      <c r="E255" s="203"/>
      <c r="F255" s="203"/>
      <c r="G255" s="204"/>
      <c r="H255" s="203"/>
      <c r="I255" s="203"/>
      <c r="J255" s="203"/>
      <c r="K255" s="203"/>
      <c r="L255" s="203"/>
      <c r="M255" s="203"/>
      <c r="N255" s="203"/>
      <c r="O255" s="203"/>
      <c r="P255" s="203"/>
      <c r="Q255" s="203"/>
      <c r="R255" s="203"/>
      <c r="S255" s="203"/>
      <c r="T255" s="203"/>
      <c r="U255" s="203"/>
      <c r="V255" s="203"/>
      <c r="W255" s="203"/>
      <c r="X255" s="203"/>
      <c r="Y255" s="203"/>
      <c r="Z255" s="203"/>
      <c r="AA255" s="203"/>
    </row>
    <row r="256" spans="1:27" ht="12.75" customHeight="1" x14ac:dyDescent="0.25">
      <c r="A256" s="203"/>
      <c r="B256" s="203"/>
      <c r="C256" s="203"/>
      <c r="D256" s="203"/>
      <c r="E256" s="203"/>
      <c r="F256" s="203"/>
      <c r="G256" s="204"/>
      <c r="H256" s="203"/>
      <c r="I256" s="203"/>
      <c r="J256" s="203"/>
      <c r="K256" s="203"/>
      <c r="L256" s="203"/>
      <c r="M256" s="203"/>
      <c r="N256" s="203"/>
      <c r="O256" s="203"/>
      <c r="P256" s="203"/>
      <c r="Q256" s="203"/>
      <c r="R256" s="203"/>
      <c r="S256" s="203"/>
      <c r="T256" s="203"/>
      <c r="U256" s="203"/>
      <c r="V256" s="203"/>
      <c r="W256" s="203"/>
      <c r="X256" s="203"/>
      <c r="Y256" s="203"/>
      <c r="Z256" s="203"/>
      <c r="AA256" s="203"/>
    </row>
    <row r="257" spans="1:27" ht="12.75" customHeight="1" x14ac:dyDescent="0.25">
      <c r="A257" s="203"/>
      <c r="B257" s="203"/>
      <c r="C257" s="203"/>
      <c r="D257" s="203"/>
      <c r="E257" s="203"/>
      <c r="F257" s="203"/>
      <c r="G257" s="204"/>
      <c r="H257" s="203"/>
      <c r="I257" s="203"/>
      <c r="J257" s="203"/>
      <c r="K257" s="203"/>
      <c r="L257" s="203"/>
      <c r="M257" s="203"/>
      <c r="N257" s="203"/>
      <c r="O257" s="203"/>
      <c r="P257" s="203"/>
      <c r="Q257" s="203"/>
      <c r="R257" s="203"/>
      <c r="S257" s="203"/>
      <c r="T257" s="203"/>
      <c r="U257" s="203"/>
      <c r="V257" s="203"/>
      <c r="W257" s="203"/>
      <c r="X257" s="203"/>
      <c r="Y257" s="203"/>
      <c r="Z257" s="203"/>
      <c r="AA257" s="203"/>
    </row>
    <row r="258" spans="1:27" ht="12.75" customHeight="1" x14ac:dyDescent="0.25">
      <c r="A258" s="203"/>
      <c r="B258" s="203"/>
      <c r="C258" s="203"/>
      <c r="D258" s="203"/>
      <c r="E258" s="203"/>
      <c r="F258" s="203"/>
      <c r="G258" s="204"/>
      <c r="H258" s="203"/>
      <c r="I258" s="203"/>
      <c r="J258" s="203"/>
      <c r="K258" s="203"/>
      <c r="L258" s="203"/>
      <c r="M258" s="203"/>
      <c r="N258" s="203"/>
      <c r="O258" s="203"/>
      <c r="P258" s="203"/>
      <c r="Q258" s="203"/>
      <c r="R258" s="203"/>
      <c r="S258" s="203"/>
      <c r="T258" s="203"/>
      <c r="U258" s="203"/>
      <c r="V258" s="203"/>
      <c r="W258" s="203"/>
      <c r="X258" s="203"/>
      <c r="Y258" s="203"/>
      <c r="Z258" s="203"/>
      <c r="AA258" s="203"/>
    </row>
    <row r="259" spans="1:27" ht="12.75" customHeight="1" x14ac:dyDescent="0.25">
      <c r="A259" s="203"/>
      <c r="B259" s="203"/>
      <c r="C259" s="203"/>
      <c r="D259" s="203"/>
      <c r="E259" s="203"/>
      <c r="F259" s="203"/>
      <c r="G259" s="204"/>
      <c r="H259" s="203"/>
      <c r="I259" s="203"/>
      <c r="J259" s="203"/>
      <c r="K259" s="203"/>
      <c r="L259" s="203"/>
      <c r="M259" s="203"/>
      <c r="N259" s="203"/>
      <c r="O259" s="203"/>
      <c r="P259" s="203"/>
      <c r="Q259" s="203"/>
      <c r="R259" s="203"/>
      <c r="S259" s="203"/>
      <c r="T259" s="203"/>
      <c r="U259" s="203"/>
      <c r="V259" s="203"/>
      <c r="W259" s="203"/>
      <c r="X259" s="203"/>
      <c r="Y259" s="203"/>
      <c r="Z259" s="203"/>
      <c r="AA259" s="203"/>
    </row>
    <row r="260" spans="1:27" ht="12.75" customHeight="1" x14ac:dyDescent="0.25">
      <c r="A260" s="203"/>
      <c r="B260" s="203"/>
      <c r="C260" s="203"/>
      <c r="D260" s="203"/>
      <c r="E260" s="203"/>
      <c r="F260" s="203"/>
      <c r="G260" s="204"/>
      <c r="H260" s="203"/>
      <c r="I260" s="203"/>
      <c r="J260" s="203"/>
      <c r="K260" s="203"/>
      <c r="L260" s="203"/>
      <c r="M260" s="203"/>
      <c r="N260" s="203"/>
      <c r="O260" s="203"/>
      <c r="P260" s="203"/>
      <c r="Q260" s="203"/>
      <c r="R260" s="203"/>
      <c r="S260" s="203"/>
      <c r="T260" s="203"/>
      <c r="U260" s="203"/>
      <c r="V260" s="203"/>
      <c r="W260" s="203"/>
      <c r="X260" s="203"/>
      <c r="Y260" s="203"/>
      <c r="Z260" s="203"/>
      <c r="AA260" s="203"/>
    </row>
    <row r="261" spans="1:27" ht="12.75" customHeight="1" x14ac:dyDescent="0.25">
      <c r="A261" s="203"/>
      <c r="B261" s="203"/>
      <c r="C261" s="203"/>
      <c r="D261" s="203"/>
      <c r="E261" s="203"/>
      <c r="F261" s="203"/>
      <c r="G261" s="204"/>
      <c r="H261" s="203"/>
      <c r="I261" s="203"/>
      <c r="J261" s="203"/>
      <c r="K261" s="203"/>
      <c r="L261" s="203"/>
      <c r="M261" s="203"/>
      <c r="N261" s="203"/>
      <c r="O261" s="203"/>
      <c r="P261" s="203"/>
      <c r="Q261" s="203"/>
      <c r="R261" s="203"/>
      <c r="S261" s="203"/>
      <c r="T261" s="203"/>
      <c r="U261" s="203"/>
      <c r="V261" s="203"/>
      <c r="W261" s="203"/>
      <c r="X261" s="203"/>
      <c r="Y261" s="203"/>
      <c r="Z261" s="203"/>
      <c r="AA261" s="203"/>
    </row>
    <row r="262" spans="1:27" ht="12.75" customHeight="1" x14ac:dyDescent="0.25">
      <c r="A262" s="203"/>
      <c r="B262" s="203"/>
      <c r="C262" s="203"/>
      <c r="D262" s="203"/>
      <c r="E262" s="203"/>
      <c r="F262" s="203"/>
      <c r="G262" s="204"/>
      <c r="H262" s="203"/>
      <c r="I262" s="203"/>
      <c r="J262" s="203"/>
      <c r="K262" s="203"/>
      <c r="L262" s="203"/>
      <c r="M262" s="203"/>
      <c r="N262" s="203"/>
      <c r="O262" s="203"/>
      <c r="P262" s="203"/>
      <c r="Q262" s="203"/>
      <c r="R262" s="203"/>
      <c r="S262" s="203"/>
      <c r="T262" s="203"/>
      <c r="U262" s="203"/>
      <c r="V262" s="203"/>
      <c r="W262" s="203"/>
      <c r="X262" s="203"/>
      <c r="Y262" s="203"/>
      <c r="Z262" s="203"/>
      <c r="AA262" s="203"/>
    </row>
    <row r="263" spans="1:27" ht="12.75" customHeight="1" x14ac:dyDescent="0.25">
      <c r="A263" s="203"/>
      <c r="B263" s="203"/>
      <c r="C263" s="203"/>
      <c r="D263" s="203"/>
      <c r="E263" s="203"/>
      <c r="F263" s="203"/>
      <c r="G263" s="204"/>
      <c r="H263" s="203"/>
      <c r="I263" s="203"/>
      <c r="J263" s="203"/>
      <c r="K263" s="203"/>
      <c r="L263" s="203"/>
      <c r="M263" s="203"/>
      <c r="N263" s="203"/>
      <c r="O263" s="203"/>
      <c r="P263" s="203"/>
      <c r="Q263" s="203"/>
      <c r="R263" s="203"/>
      <c r="S263" s="203"/>
      <c r="T263" s="203"/>
      <c r="U263" s="203"/>
      <c r="V263" s="203"/>
      <c r="W263" s="203"/>
      <c r="X263" s="203"/>
      <c r="Y263" s="203"/>
      <c r="Z263" s="203"/>
      <c r="AA263" s="203"/>
    </row>
    <row r="264" spans="1:27" ht="12.75" customHeight="1" x14ac:dyDescent="0.25">
      <c r="A264" s="203"/>
      <c r="B264" s="203"/>
      <c r="C264" s="203"/>
      <c r="D264" s="203"/>
      <c r="E264" s="203"/>
      <c r="F264" s="203"/>
      <c r="G264" s="204"/>
      <c r="H264" s="203"/>
      <c r="I264" s="203"/>
      <c r="J264" s="203"/>
      <c r="K264" s="203"/>
      <c r="L264" s="203"/>
      <c r="M264" s="203"/>
      <c r="N264" s="203"/>
      <c r="O264" s="203"/>
      <c r="P264" s="203"/>
      <c r="Q264" s="203"/>
      <c r="R264" s="203"/>
      <c r="S264" s="203"/>
      <c r="T264" s="203"/>
      <c r="U264" s="203"/>
      <c r="V264" s="203"/>
      <c r="W264" s="203"/>
      <c r="X264" s="203"/>
      <c r="Y264" s="203"/>
      <c r="Z264" s="203"/>
      <c r="AA264" s="203"/>
    </row>
    <row r="265" spans="1:27" ht="12.75" customHeight="1" x14ac:dyDescent="0.25">
      <c r="A265" s="203"/>
      <c r="B265" s="203"/>
      <c r="C265" s="203"/>
      <c r="D265" s="203"/>
      <c r="E265" s="203"/>
      <c r="F265" s="203"/>
      <c r="G265" s="204"/>
      <c r="H265" s="203"/>
      <c r="I265" s="203"/>
      <c r="J265" s="203"/>
      <c r="K265" s="203"/>
      <c r="L265" s="203"/>
      <c r="M265" s="203"/>
      <c r="N265" s="203"/>
      <c r="O265" s="203"/>
      <c r="P265" s="203"/>
      <c r="Q265" s="203"/>
      <c r="R265" s="203"/>
      <c r="S265" s="203"/>
      <c r="T265" s="203"/>
      <c r="U265" s="203"/>
      <c r="V265" s="203"/>
      <c r="W265" s="203"/>
      <c r="X265" s="203"/>
      <c r="Y265" s="203"/>
      <c r="Z265" s="203"/>
      <c r="AA265" s="203"/>
    </row>
    <row r="266" spans="1:27" ht="12.75" customHeight="1" x14ac:dyDescent="0.25">
      <c r="A266" s="203"/>
      <c r="B266" s="203"/>
      <c r="C266" s="203"/>
      <c r="D266" s="203"/>
      <c r="E266" s="203"/>
      <c r="F266" s="203"/>
      <c r="G266" s="204"/>
      <c r="H266" s="203"/>
      <c r="I266" s="203"/>
      <c r="J266" s="203"/>
      <c r="K266" s="203"/>
      <c r="L266" s="203"/>
      <c r="M266" s="203"/>
      <c r="N266" s="203"/>
      <c r="O266" s="203"/>
      <c r="P266" s="203"/>
      <c r="Q266" s="203"/>
      <c r="R266" s="203"/>
      <c r="S266" s="203"/>
      <c r="T266" s="203"/>
      <c r="U266" s="203"/>
      <c r="V266" s="203"/>
      <c r="W266" s="203"/>
      <c r="X266" s="203"/>
      <c r="Y266" s="203"/>
      <c r="Z266" s="203"/>
      <c r="AA266" s="203"/>
    </row>
    <row r="267" spans="1:27" ht="12.75" customHeight="1" x14ac:dyDescent="0.25">
      <c r="A267" s="203"/>
      <c r="B267" s="203"/>
      <c r="C267" s="203"/>
      <c r="D267" s="203"/>
      <c r="E267" s="203"/>
      <c r="F267" s="203"/>
      <c r="G267" s="204"/>
      <c r="H267" s="203"/>
      <c r="I267" s="203"/>
      <c r="J267" s="203"/>
      <c r="K267" s="203"/>
      <c r="L267" s="203"/>
      <c r="M267" s="203"/>
      <c r="N267" s="203"/>
      <c r="O267" s="203"/>
      <c r="P267" s="203"/>
      <c r="Q267" s="203"/>
      <c r="R267" s="203"/>
      <c r="S267" s="203"/>
      <c r="T267" s="203"/>
      <c r="U267" s="203"/>
      <c r="V267" s="203"/>
      <c r="W267" s="203"/>
      <c r="X267" s="203"/>
      <c r="Y267" s="203"/>
      <c r="Z267" s="203"/>
      <c r="AA267" s="203"/>
    </row>
    <row r="268" spans="1:27" ht="12.75" customHeight="1" x14ac:dyDescent="0.25">
      <c r="A268" s="203"/>
      <c r="B268" s="203"/>
      <c r="C268" s="203"/>
      <c r="D268" s="203"/>
      <c r="E268" s="203"/>
      <c r="F268" s="203"/>
      <c r="G268" s="204"/>
      <c r="H268" s="203"/>
      <c r="I268" s="203"/>
      <c r="J268" s="203"/>
      <c r="K268" s="203"/>
      <c r="L268" s="203"/>
      <c r="M268" s="203"/>
      <c r="N268" s="203"/>
      <c r="O268" s="203"/>
      <c r="P268" s="203"/>
      <c r="Q268" s="203"/>
      <c r="R268" s="203"/>
      <c r="S268" s="203"/>
      <c r="T268" s="203"/>
      <c r="U268" s="203"/>
      <c r="V268" s="203"/>
      <c r="W268" s="203"/>
      <c r="X268" s="203"/>
      <c r="Y268" s="203"/>
      <c r="Z268" s="203"/>
      <c r="AA268" s="203"/>
    </row>
    <row r="269" spans="1:27" ht="12.75" customHeight="1" x14ac:dyDescent="0.25">
      <c r="A269" s="203"/>
      <c r="B269" s="203"/>
      <c r="C269" s="203"/>
      <c r="D269" s="203"/>
      <c r="E269" s="203"/>
      <c r="F269" s="203"/>
      <c r="G269" s="204"/>
      <c r="H269" s="203"/>
      <c r="I269" s="203"/>
      <c r="J269" s="203"/>
      <c r="K269" s="203"/>
      <c r="L269" s="203"/>
      <c r="M269" s="203"/>
      <c r="N269" s="203"/>
      <c r="O269" s="203"/>
      <c r="P269" s="203"/>
      <c r="Q269" s="203"/>
      <c r="R269" s="203"/>
      <c r="S269" s="203"/>
      <c r="T269" s="203"/>
      <c r="U269" s="203"/>
      <c r="V269" s="203"/>
      <c r="W269" s="203"/>
      <c r="X269" s="203"/>
      <c r="Y269" s="203"/>
      <c r="Z269" s="203"/>
      <c r="AA269" s="203"/>
    </row>
    <row r="270" spans="1:27" ht="12.75" customHeight="1" x14ac:dyDescent="0.25">
      <c r="A270" s="203"/>
      <c r="B270" s="203"/>
      <c r="C270" s="203"/>
      <c r="D270" s="203"/>
      <c r="E270" s="203"/>
      <c r="F270" s="203"/>
      <c r="G270" s="204"/>
      <c r="H270" s="203"/>
      <c r="I270" s="203"/>
      <c r="J270" s="203"/>
      <c r="K270" s="203"/>
      <c r="L270" s="203"/>
      <c r="M270" s="203"/>
      <c r="N270" s="203"/>
      <c r="O270" s="203"/>
      <c r="P270" s="203"/>
      <c r="Q270" s="203"/>
      <c r="R270" s="203"/>
      <c r="S270" s="203"/>
      <c r="T270" s="203"/>
      <c r="U270" s="203"/>
      <c r="V270" s="203"/>
      <c r="W270" s="203"/>
      <c r="X270" s="203"/>
      <c r="Y270" s="203"/>
      <c r="Z270" s="203"/>
      <c r="AA270" s="203"/>
    </row>
    <row r="271" spans="1:27" ht="12.75" customHeight="1" x14ac:dyDescent="0.25">
      <c r="A271" s="203"/>
      <c r="B271" s="203"/>
      <c r="C271" s="203"/>
      <c r="D271" s="203"/>
      <c r="E271" s="203"/>
      <c r="F271" s="203"/>
      <c r="G271" s="204"/>
      <c r="H271" s="203"/>
      <c r="I271" s="203"/>
      <c r="J271" s="203"/>
      <c r="K271" s="203"/>
      <c r="L271" s="203"/>
      <c r="M271" s="203"/>
      <c r="N271" s="203"/>
      <c r="O271" s="203"/>
      <c r="P271" s="203"/>
      <c r="Q271" s="203"/>
      <c r="R271" s="203"/>
      <c r="S271" s="203"/>
      <c r="T271" s="203"/>
      <c r="U271" s="203"/>
      <c r="V271" s="203"/>
      <c r="W271" s="203"/>
      <c r="X271" s="203"/>
      <c r="Y271" s="203"/>
      <c r="Z271" s="203"/>
      <c r="AA271" s="203"/>
    </row>
    <row r="272" spans="1:27" ht="12.75" customHeight="1" x14ac:dyDescent="0.25">
      <c r="A272" s="203"/>
      <c r="B272" s="203"/>
      <c r="C272" s="203"/>
      <c r="D272" s="203"/>
      <c r="E272" s="203"/>
      <c r="F272" s="203"/>
      <c r="G272" s="204"/>
      <c r="H272" s="203"/>
      <c r="I272" s="203"/>
      <c r="J272" s="203"/>
      <c r="K272" s="203"/>
      <c r="L272" s="203"/>
      <c r="M272" s="203"/>
      <c r="N272" s="203"/>
      <c r="O272" s="203"/>
      <c r="P272" s="203"/>
      <c r="Q272" s="203"/>
      <c r="R272" s="203"/>
      <c r="S272" s="203"/>
      <c r="T272" s="203"/>
      <c r="U272" s="203"/>
      <c r="V272" s="203"/>
      <c r="W272" s="203"/>
      <c r="X272" s="203"/>
      <c r="Y272" s="203"/>
      <c r="Z272" s="203"/>
      <c r="AA272" s="203"/>
    </row>
    <row r="273" spans="1:27" ht="12.75" customHeight="1" x14ac:dyDescent="0.25">
      <c r="A273" s="203"/>
      <c r="B273" s="203"/>
      <c r="C273" s="203"/>
      <c r="D273" s="203"/>
      <c r="E273" s="203"/>
      <c r="F273" s="203"/>
      <c r="G273" s="204"/>
      <c r="H273" s="203"/>
      <c r="I273" s="203"/>
      <c r="J273" s="203"/>
      <c r="K273" s="203"/>
      <c r="L273" s="203"/>
      <c r="M273" s="203"/>
      <c r="N273" s="203"/>
      <c r="O273" s="203"/>
      <c r="P273" s="203"/>
      <c r="Q273" s="203"/>
      <c r="R273" s="203"/>
      <c r="S273" s="203"/>
      <c r="T273" s="203"/>
      <c r="U273" s="203"/>
      <c r="V273" s="203"/>
      <c r="W273" s="203"/>
      <c r="X273" s="203"/>
      <c r="Y273" s="203"/>
      <c r="Z273" s="203"/>
      <c r="AA273" s="203"/>
    </row>
    <row r="274" spans="1:27" ht="12.75" customHeight="1" x14ac:dyDescent="0.25">
      <c r="A274" s="203"/>
      <c r="B274" s="203"/>
      <c r="C274" s="203"/>
      <c r="D274" s="203"/>
      <c r="E274" s="203"/>
      <c r="F274" s="203"/>
      <c r="G274" s="204"/>
      <c r="H274" s="203"/>
      <c r="I274" s="203"/>
      <c r="J274" s="203"/>
      <c r="K274" s="203"/>
      <c r="L274" s="203"/>
      <c r="M274" s="203"/>
      <c r="N274" s="203"/>
      <c r="O274" s="203"/>
      <c r="P274" s="203"/>
      <c r="Q274" s="203"/>
      <c r="R274" s="203"/>
      <c r="S274" s="203"/>
      <c r="T274" s="203"/>
      <c r="U274" s="203"/>
      <c r="V274" s="203"/>
      <c r="W274" s="203"/>
      <c r="X274" s="203"/>
      <c r="Y274" s="203"/>
      <c r="Z274" s="203"/>
      <c r="AA274" s="203"/>
    </row>
    <row r="275" spans="1:27" ht="12.75" customHeight="1" x14ac:dyDescent="0.25">
      <c r="A275" s="203"/>
      <c r="B275" s="203"/>
      <c r="C275" s="203"/>
      <c r="D275" s="203"/>
      <c r="E275" s="203"/>
      <c r="F275" s="203"/>
      <c r="G275" s="204"/>
      <c r="H275" s="203"/>
      <c r="I275" s="203"/>
      <c r="J275" s="203"/>
      <c r="K275" s="203"/>
      <c r="L275" s="203"/>
      <c r="M275" s="203"/>
      <c r="N275" s="203"/>
      <c r="O275" s="203"/>
      <c r="P275" s="203"/>
      <c r="Q275" s="203"/>
      <c r="R275" s="203"/>
      <c r="S275" s="203"/>
      <c r="T275" s="203"/>
      <c r="U275" s="203"/>
      <c r="V275" s="203"/>
      <c r="W275" s="203"/>
      <c r="X275" s="203"/>
      <c r="Y275" s="203"/>
      <c r="Z275" s="203"/>
      <c r="AA275" s="203"/>
    </row>
    <row r="276" spans="1:27" ht="12.75" customHeight="1" x14ac:dyDescent="0.25">
      <c r="A276" s="203"/>
      <c r="B276" s="203"/>
      <c r="C276" s="203"/>
      <c r="D276" s="203"/>
      <c r="E276" s="203"/>
      <c r="F276" s="203"/>
      <c r="G276" s="204"/>
      <c r="H276" s="203"/>
      <c r="I276" s="203"/>
      <c r="J276" s="203"/>
      <c r="K276" s="203"/>
      <c r="L276" s="203"/>
      <c r="M276" s="203"/>
      <c r="N276" s="203"/>
      <c r="O276" s="203"/>
      <c r="P276" s="203"/>
      <c r="Q276" s="203"/>
      <c r="R276" s="203"/>
      <c r="S276" s="203"/>
      <c r="T276" s="203"/>
      <c r="U276" s="203"/>
      <c r="V276" s="203"/>
      <c r="W276" s="203"/>
      <c r="X276" s="203"/>
      <c r="Y276" s="203"/>
      <c r="Z276" s="203"/>
      <c r="AA276" s="203"/>
    </row>
    <row r="277" spans="1:27" ht="12.75" customHeight="1" x14ac:dyDescent="0.25">
      <c r="A277" s="203"/>
      <c r="B277" s="203"/>
      <c r="C277" s="203"/>
      <c r="D277" s="203"/>
      <c r="E277" s="203"/>
      <c r="F277" s="203"/>
      <c r="G277" s="204"/>
      <c r="H277" s="203"/>
      <c r="I277" s="203"/>
      <c r="J277" s="203"/>
      <c r="K277" s="203"/>
      <c r="L277" s="203"/>
      <c r="M277" s="203"/>
      <c r="N277" s="203"/>
      <c r="O277" s="203"/>
      <c r="P277" s="203"/>
      <c r="Q277" s="203"/>
      <c r="R277" s="203"/>
      <c r="S277" s="203"/>
      <c r="T277" s="203"/>
      <c r="U277" s="203"/>
      <c r="V277" s="203"/>
      <c r="W277" s="203"/>
      <c r="X277" s="203"/>
      <c r="Y277" s="203"/>
      <c r="Z277" s="203"/>
      <c r="AA277" s="203"/>
    </row>
    <row r="278" spans="1:27" ht="12.75" customHeight="1" x14ac:dyDescent="0.25">
      <c r="A278" s="203"/>
      <c r="B278" s="203"/>
      <c r="C278" s="203"/>
      <c r="D278" s="203"/>
      <c r="E278" s="203"/>
      <c r="F278" s="203"/>
      <c r="G278" s="204"/>
      <c r="H278" s="203"/>
      <c r="I278" s="203"/>
      <c r="J278" s="203"/>
      <c r="K278" s="203"/>
      <c r="L278" s="203"/>
      <c r="M278" s="203"/>
      <c r="N278" s="203"/>
      <c r="O278" s="203"/>
      <c r="P278" s="203"/>
      <c r="Q278" s="203"/>
      <c r="R278" s="203"/>
      <c r="S278" s="203"/>
      <c r="T278" s="203"/>
      <c r="U278" s="203"/>
      <c r="V278" s="203"/>
      <c r="W278" s="203"/>
      <c r="X278" s="203"/>
      <c r="Y278" s="203"/>
      <c r="Z278" s="203"/>
      <c r="AA278" s="203"/>
    </row>
    <row r="279" spans="1:27" ht="12.75" customHeight="1" x14ac:dyDescent="0.25">
      <c r="A279" s="203"/>
      <c r="B279" s="203"/>
      <c r="C279" s="203"/>
      <c r="D279" s="203"/>
      <c r="E279" s="203"/>
      <c r="F279" s="203"/>
      <c r="G279" s="204"/>
      <c r="H279" s="203"/>
      <c r="I279" s="203"/>
      <c r="J279" s="203"/>
      <c r="K279" s="203"/>
      <c r="L279" s="203"/>
      <c r="M279" s="203"/>
      <c r="N279" s="203"/>
      <c r="O279" s="203"/>
      <c r="P279" s="203"/>
      <c r="Q279" s="203"/>
      <c r="R279" s="203"/>
      <c r="S279" s="203"/>
      <c r="T279" s="203"/>
      <c r="U279" s="203"/>
      <c r="V279" s="203"/>
      <c r="W279" s="203"/>
      <c r="X279" s="203"/>
      <c r="Y279" s="203"/>
      <c r="Z279" s="203"/>
      <c r="AA279" s="203"/>
    </row>
    <row r="280" spans="1:27" ht="12.75" customHeight="1" x14ac:dyDescent="0.25">
      <c r="A280" s="203"/>
      <c r="B280" s="203"/>
      <c r="C280" s="203"/>
      <c r="D280" s="203"/>
      <c r="E280" s="203"/>
      <c r="F280" s="203"/>
      <c r="G280" s="204"/>
      <c r="H280" s="203"/>
      <c r="I280" s="203"/>
      <c r="J280" s="203"/>
      <c r="K280" s="203"/>
      <c r="L280" s="203"/>
      <c r="M280" s="203"/>
      <c r="N280" s="203"/>
      <c r="O280" s="203"/>
      <c r="P280" s="203"/>
      <c r="Q280" s="203"/>
      <c r="R280" s="203"/>
      <c r="S280" s="203"/>
      <c r="T280" s="203"/>
      <c r="U280" s="203"/>
      <c r="V280" s="203"/>
      <c r="W280" s="203"/>
      <c r="X280" s="203"/>
      <c r="Y280" s="203"/>
      <c r="Z280" s="203"/>
      <c r="AA280" s="203"/>
    </row>
    <row r="281" spans="1:27" ht="12.75" customHeight="1" x14ac:dyDescent="0.25">
      <c r="A281" s="203"/>
      <c r="B281" s="203"/>
      <c r="C281" s="203"/>
      <c r="D281" s="203"/>
      <c r="E281" s="203"/>
      <c r="F281" s="203"/>
      <c r="G281" s="204"/>
      <c r="H281" s="203"/>
      <c r="I281" s="203"/>
      <c r="J281" s="203"/>
      <c r="K281" s="203"/>
      <c r="L281" s="203"/>
      <c r="M281" s="203"/>
      <c r="N281" s="203"/>
      <c r="O281" s="203"/>
      <c r="P281" s="203"/>
      <c r="Q281" s="203"/>
      <c r="R281" s="203"/>
      <c r="S281" s="203"/>
      <c r="T281" s="203"/>
      <c r="U281" s="203"/>
      <c r="V281" s="203"/>
      <c r="W281" s="203"/>
      <c r="X281" s="203"/>
      <c r="Y281" s="203"/>
      <c r="Z281" s="203"/>
      <c r="AA281" s="203"/>
    </row>
    <row r="282" spans="1:27" ht="12.75" customHeight="1" x14ac:dyDescent="0.25">
      <c r="A282" s="203"/>
      <c r="B282" s="203"/>
      <c r="C282" s="203"/>
      <c r="D282" s="203"/>
      <c r="E282" s="203"/>
      <c r="F282" s="203"/>
      <c r="G282" s="204"/>
      <c r="H282" s="203"/>
      <c r="I282" s="203"/>
      <c r="J282" s="203"/>
      <c r="K282" s="203"/>
      <c r="L282" s="203"/>
      <c r="M282" s="203"/>
      <c r="N282" s="203"/>
      <c r="O282" s="203"/>
      <c r="P282" s="203"/>
      <c r="Q282" s="203"/>
      <c r="R282" s="203"/>
      <c r="S282" s="203"/>
      <c r="T282" s="203"/>
      <c r="U282" s="203"/>
      <c r="V282" s="203"/>
      <c r="W282" s="203"/>
      <c r="X282" s="203"/>
      <c r="Y282" s="203"/>
      <c r="Z282" s="203"/>
      <c r="AA282" s="203"/>
    </row>
    <row r="283" spans="1:27" ht="12.75" customHeight="1" x14ac:dyDescent="0.25">
      <c r="A283" s="203"/>
      <c r="B283" s="203"/>
      <c r="C283" s="203"/>
      <c r="D283" s="203"/>
      <c r="E283" s="203"/>
      <c r="F283" s="203"/>
      <c r="G283" s="204"/>
      <c r="H283" s="203"/>
      <c r="I283" s="203"/>
      <c r="J283" s="203"/>
      <c r="K283" s="203"/>
      <c r="L283" s="203"/>
      <c r="M283" s="203"/>
      <c r="N283" s="203"/>
      <c r="O283" s="203"/>
      <c r="P283" s="203"/>
      <c r="Q283" s="203"/>
      <c r="R283" s="203"/>
      <c r="S283" s="203"/>
      <c r="T283" s="203"/>
      <c r="U283" s="203"/>
      <c r="V283" s="203"/>
      <c r="W283" s="203"/>
      <c r="X283" s="203"/>
      <c r="Y283" s="203"/>
      <c r="Z283" s="203"/>
      <c r="AA283" s="203"/>
    </row>
    <row r="284" spans="1:27" ht="12.75" customHeight="1" x14ac:dyDescent="0.25">
      <c r="A284" s="203"/>
      <c r="B284" s="203"/>
      <c r="C284" s="203"/>
      <c r="D284" s="203"/>
      <c r="E284" s="203"/>
      <c r="F284" s="203"/>
      <c r="G284" s="204"/>
      <c r="H284" s="203"/>
      <c r="I284" s="203"/>
      <c r="J284" s="203"/>
      <c r="K284" s="203"/>
      <c r="L284" s="203"/>
      <c r="M284" s="203"/>
      <c r="N284" s="203"/>
      <c r="O284" s="203"/>
      <c r="P284" s="203"/>
      <c r="Q284" s="203"/>
      <c r="R284" s="203"/>
      <c r="S284" s="203"/>
      <c r="T284" s="203"/>
      <c r="U284" s="203"/>
      <c r="V284" s="203"/>
      <c r="W284" s="203"/>
      <c r="X284" s="203"/>
      <c r="Y284" s="203"/>
      <c r="Z284" s="203"/>
      <c r="AA284" s="203"/>
    </row>
    <row r="285" spans="1:27" ht="12.75" customHeight="1" x14ac:dyDescent="0.25">
      <c r="A285" s="203"/>
      <c r="B285" s="203"/>
      <c r="C285" s="203"/>
      <c r="D285" s="203"/>
      <c r="E285" s="203"/>
      <c r="F285" s="203"/>
      <c r="G285" s="204"/>
      <c r="H285" s="203"/>
      <c r="I285" s="203"/>
      <c r="J285" s="203"/>
      <c r="K285" s="203"/>
      <c r="L285" s="203"/>
      <c r="M285" s="203"/>
      <c r="N285" s="203"/>
      <c r="O285" s="203"/>
      <c r="P285" s="203"/>
      <c r="Q285" s="203"/>
      <c r="R285" s="203"/>
      <c r="S285" s="203"/>
      <c r="T285" s="203"/>
      <c r="U285" s="203"/>
      <c r="V285" s="203"/>
      <c r="W285" s="203"/>
      <c r="X285" s="203"/>
      <c r="Y285" s="203"/>
      <c r="Z285" s="203"/>
      <c r="AA285" s="203"/>
    </row>
    <row r="286" spans="1:27" ht="12.75" customHeight="1" x14ac:dyDescent="0.25">
      <c r="A286" s="203"/>
      <c r="B286" s="203"/>
      <c r="C286" s="203"/>
      <c r="D286" s="203"/>
      <c r="E286" s="203"/>
      <c r="F286" s="203"/>
      <c r="G286" s="204"/>
      <c r="H286" s="203"/>
      <c r="I286" s="203"/>
      <c r="J286" s="203"/>
      <c r="K286" s="203"/>
      <c r="L286" s="203"/>
      <c r="M286" s="203"/>
      <c r="N286" s="203"/>
      <c r="O286" s="203"/>
      <c r="P286" s="203"/>
      <c r="Q286" s="203"/>
      <c r="R286" s="203"/>
      <c r="S286" s="203"/>
      <c r="T286" s="203"/>
      <c r="U286" s="203"/>
      <c r="V286" s="203"/>
      <c r="W286" s="203"/>
      <c r="X286" s="203"/>
      <c r="Y286" s="203"/>
      <c r="Z286" s="203"/>
      <c r="AA286" s="203"/>
    </row>
    <row r="287" spans="1:27" ht="12.75" customHeight="1" x14ac:dyDescent="0.25">
      <c r="A287" s="203"/>
      <c r="B287" s="203"/>
      <c r="C287" s="203"/>
      <c r="D287" s="203"/>
      <c r="E287" s="203"/>
      <c r="F287" s="203"/>
      <c r="G287" s="204"/>
      <c r="H287" s="203"/>
      <c r="I287" s="203"/>
      <c r="J287" s="203"/>
      <c r="K287" s="203"/>
      <c r="L287" s="203"/>
      <c r="M287" s="203"/>
      <c r="N287" s="203"/>
      <c r="O287" s="203"/>
      <c r="P287" s="203"/>
      <c r="Q287" s="203"/>
      <c r="R287" s="203"/>
      <c r="S287" s="203"/>
      <c r="T287" s="203"/>
      <c r="U287" s="203"/>
      <c r="V287" s="203"/>
      <c r="W287" s="203"/>
      <c r="X287" s="203"/>
      <c r="Y287" s="203"/>
      <c r="Z287" s="203"/>
      <c r="AA287" s="203"/>
    </row>
    <row r="288" spans="1:27" ht="12.75" customHeight="1" x14ac:dyDescent="0.25">
      <c r="A288" s="203"/>
      <c r="B288" s="203"/>
      <c r="C288" s="203"/>
      <c r="D288" s="203"/>
      <c r="E288" s="203"/>
      <c r="F288" s="203"/>
      <c r="G288" s="204"/>
      <c r="H288" s="203"/>
      <c r="I288" s="203"/>
      <c r="J288" s="203"/>
      <c r="K288" s="203"/>
      <c r="L288" s="203"/>
      <c r="M288" s="203"/>
      <c r="N288" s="203"/>
      <c r="O288" s="203"/>
      <c r="P288" s="203"/>
      <c r="Q288" s="203"/>
      <c r="R288" s="203"/>
      <c r="S288" s="203"/>
      <c r="T288" s="203"/>
      <c r="U288" s="203"/>
      <c r="V288" s="203"/>
      <c r="W288" s="203"/>
      <c r="X288" s="203"/>
      <c r="Y288" s="203"/>
      <c r="Z288" s="203"/>
      <c r="AA288" s="203"/>
    </row>
    <row r="289" spans="1:27" ht="12.75" customHeight="1" x14ac:dyDescent="0.25">
      <c r="A289" s="203"/>
      <c r="B289" s="203"/>
      <c r="C289" s="203"/>
      <c r="D289" s="203"/>
      <c r="E289" s="203"/>
      <c r="F289" s="203"/>
      <c r="G289" s="204"/>
      <c r="H289" s="203"/>
      <c r="I289" s="203"/>
      <c r="J289" s="203"/>
      <c r="K289" s="203"/>
      <c r="L289" s="203"/>
      <c r="M289" s="203"/>
      <c r="N289" s="203"/>
      <c r="O289" s="203"/>
      <c r="P289" s="203"/>
      <c r="Q289" s="203"/>
      <c r="R289" s="203"/>
      <c r="S289" s="203"/>
      <c r="T289" s="203"/>
      <c r="U289" s="203"/>
      <c r="V289" s="203"/>
      <c r="W289" s="203"/>
      <c r="X289" s="203"/>
      <c r="Y289" s="203"/>
      <c r="Z289" s="203"/>
      <c r="AA289" s="203"/>
    </row>
    <row r="290" spans="1:27" ht="12.75" customHeight="1" x14ac:dyDescent="0.25">
      <c r="A290" s="203"/>
      <c r="B290" s="203"/>
      <c r="C290" s="203"/>
      <c r="D290" s="203"/>
      <c r="E290" s="203"/>
      <c r="F290" s="203"/>
      <c r="G290" s="204"/>
      <c r="H290" s="203"/>
      <c r="I290" s="203"/>
      <c r="J290" s="203"/>
      <c r="K290" s="203"/>
      <c r="L290" s="203"/>
      <c r="M290" s="203"/>
      <c r="N290" s="203"/>
      <c r="O290" s="203"/>
      <c r="P290" s="203"/>
      <c r="Q290" s="203"/>
      <c r="R290" s="203"/>
      <c r="S290" s="203"/>
      <c r="T290" s="203"/>
      <c r="U290" s="203"/>
      <c r="V290" s="203"/>
      <c r="W290" s="203"/>
      <c r="X290" s="203"/>
      <c r="Y290" s="203"/>
      <c r="Z290" s="203"/>
      <c r="AA290" s="203"/>
    </row>
    <row r="291" spans="1:27" ht="12.75" customHeight="1" x14ac:dyDescent="0.25">
      <c r="A291" s="203"/>
      <c r="B291" s="203"/>
      <c r="C291" s="203"/>
      <c r="D291" s="203"/>
      <c r="E291" s="203"/>
      <c r="F291" s="203"/>
      <c r="G291" s="204"/>
      <c r="H291" s="203"/>
      <c r="I291" s="203"/>
      <c r="J291" s="203"/>
      <c r="K291" s="203"/>
      <c r="L291" s="203"/>
      <c r="M291" s="203"/>
      <c r="N291" s="203"/>
      <c r="O291" s="203"/>
      <c r="P291" s="203"/>
      <c r="Q291" s="203"/>
      <c r="R291" s="203"/>
      <c r="S291" s="203"/>
      <c r="T291" s="203"/>
      <c r="U291" s="203"/>
      <c r="V291" s="203"/>
      <c r="W291" s="203"/>
      <c r="X291" s="203"/>
      <c r="Y291" s="203"/>
      <c r="Z291" s="203"/>
      <c r="AA291" s="203"/>
    </row>
    <row r="292" spans="1:27" ht="12.75" customHeight="1" x14ac:dyDescent="0.25">
      <c r="A292" s="203"/>
      <c r="B292" s="203"/>
      <c r="C292" s="203"/>
      <c r="D292" s="203"/>
      <c r="E292" s="203"/>
      <c r="F292" s="203"/>
      <c r="G292" s="204"/>
      <c r="H292" s="203"/>
      <c r="I292" s="203"/>
      <c r="J292" s="203"/>
      <c r="K292" s="203"/>
      <c r="L292" s="203"/>
      <c r="M292" s="203"/>
      <c r="N292" s="203"/>
      <c r="O292" s="203"/>
      <c r="P292" s="203"/>
      <c r="Q292" s="203"/>
      <c r="R292" s="203"/>
      <c r="S292" s="203"/>
      <c r="T292" s="203"/>
      <c r="U292" s="203"/>
      <c r="V292" s="203"/>
      <c r="W292" s="203"/>
      <c r="X292" s="203"/>
      <c r="Y292" s="203"/>
      <c r="Z292" s="203"/>
      <c r="AA292" s="203"/>
    </row>
    <row r="293" spans="1:27" ht="12.75" customHeight="1" x14ac:dyDescent="0.25">
      <c r="A293" s="203"/>
      <c r="B293" s="203"/>
      <c r="C293" s="203"/>
      <c r="D293" s="203"/>
      <c r="E293" s="203"/>
      <c r="F293" s="203"/>
      <c r="G293" s="204"/>
      <c r="H293" s="203"/>
      <c r="I293" s="203"/>
      <c r="J293" s="203"/>
      <c r="K293" s="203"/>
      <c r="L293" s="203"/>
      <c r="M293" s="203"/>
      <c r="N293" s="203"/>
      <c r="O293" s="203"/>
      <c r="P293" s="203"/>
      <c r="Q293" s="203"/>
      <c r="R293" s="203"/>
      <c r="S293" s="203"/>
      <c r="T293" s="203"/>
      <c r="U293" s="203"/>
      <c r="V293" s="203"/>
      <c r="W293" s="203"/>
      <c r="X293" s="203"/>
      <c r="Y293" s="203"/>
      <c r="Z293" s="203"/>
      <c r="AA293" s="203"/>
    </row>
    <row r="294" spans="1:27" ht="12.75" customHeight="1" x14ac:dyDescent="0.25">
      <c r="A294" s="203"/>
      <c r="B294" s="203"/>
      <c r="C294" s="203"/>
      <c r="D294" s="203"/>
      <c r="E294" s="203"/>
      <c r="F294" s="203"/>
      <c r="G294" s="204"/>
      <c r="H294" s="203"/>
      <c r="I294" s="203"/>
      <c r="J294" s="203"/>
      <c r="K294" s="203"/>
      <c r="L294" s="203"/>
      <c r="M294" s="203"/>
      <c r="N294" s="203"/>
      <c r="O294" s="203"/>
      <c r="P294" s="203"/>
      <c r="Q294" s="203"/>
      <c r="R294" s="203"/>
      <c r="S294" s="203"/>
      <c r="T294" s="203"/>
      <c r="U294" s="203"/>
      <c r="V294" s="203"/>
      <c r="W294" s="203"/>
      <c r="X294" s="203"/>
      <c r="Y294" s="203"/>
      <c r="Z294" s="203"/>
      <c r="AA294" s="203"/>
    </row>
    <row r="295" spans="1:27" ht="12.75" customHeight="1" x14ac:dyDescent="0.25">
      <c r="A295" s="203"/>
      <c r="B295" s="203"/>
      <c r="C295" s="203"/>
      <c r="D295" s="203"/>
      <c r="E295" s="203"/>
      <c r="F295" s="203"/>
      <c r="G295" s="204"/>
      <c r="H295" s="203"/>
      <c r="I295" s="203"/>
      <c r="J295" s="203"/>
      <c r="K295" s="203"/>
      <c r="L295" s="203"/>
      <c r="M295" s="203"/>
      <c r="N295" s="203"/>
      <c r="O295" s="203"/>
      <c r="P295" s="203"/>
      <c r="Q295" s="203"/>
      <c r="R295" s="203"/>
      <c r="S295" s="203"/>
      <c r="T295" s="203"/>
      <c r="U295" s="203"/>
      <c r="V295" s="203"/>
      <c r="W295" s="203"/>
      <c r="X295" s="203"/>
      <c r="Y295" s="203"/>
      <c r="Z295" s="203"/>
      <c r="AA295" s="203"/>
    </row>
    <row r="296" spans="1:27" ht="12.75" customHeight="1" x14ac:dyDescent="0.25">
      <c r="A296" s="203"/>
      <c r="B296" s="203"/>
      <c r="C296" s="203"/>
      <c r="D296" s="203"/>
      <c r="E296" s="203"/>
      <c r="F296" s="203"/>
      <c r="G296" s="204"/>
      <c r="H296" s="203"/>
      <c r="I296" s="203"/>
      <c r="J296" s="203"/>
      <c r="K296" s="203"/>
      <c r="L296" s="203"/>
      <c r="M296" s="203"/>
      <c r="N296" s="203"/>
      <c r="O296" s="203"/>
      <c r="P296" s="203"/>
      <c r="Q296" s="203"/>
      <c r="R296" s="203"/>
      <c r="S296" s="203"/>
      <c r="T296" s="203"/>
      <c r="U296" s="203"/>
      <c r="V296" s="203"/>
      <c r="W296" s="203"/>
      <c r="X296" s="203"/>
      <c r="Y296" s="203"/>
      <c r="Z296" s="203"/>
      <c r="AA296" s="203"/>
    </row>
    <row r="297" spans="1:27" ht="12.75" customHeight="1" x14ac:dyDescent="0.25">
      <c r="A297" s="203"/>
      <c r="B297" s="203"/>
      <c r="C297" s="203"/>
      <c r="D297" s="203"/>
      <c r="E297" s="203"/>
      <c r="F297" s="203"/>
      <c r="G297" s="204"/>
      <c r="H297" s="203"/>
      <c r="I297" s="203"/>
      <c r="J297" s="203"/>
      <c r="K297" s="203"/>
      <c r="L297" s="203"/>
      <c r="M297" s="203"/>
      <c r="N297" s="203"/>
      <c r="O297" s="203"/>
      <c r="P297" s="203"/>
      <c r="Q297" s="203"/>
      <c r="R297" s="203"/>
      <c r="S297" s="203"/>
      <c r="T297" s="203"/>
      <c r="U297" s="203"/>
      <c r="V297" s="203"/>
      <c r="W297" s="203"/>
      <c r="X297" s="203"/>
      <c r="Y297" s="203"/>
      <c r="Z297" s="203"/>
      <c r="AA297" s="203"/>
    </row>
    <row r="298" spans="1:27" ht="12.75" customHeight="1" x14ac:dyDescent="0.25">
      <c r="A298" s="203"/>
      <c r="B298" s="203"/>
      <c r="C298" s="203"/>
      <c r="D298" s="203"/>
      <c r="E298" s="203"/>
      <c r="F298" s="203"/>
      <c r="G298" s="204"/>
      <c r="H298" s="203"/>
      <c r="I298" s="203"/>
      <c r="J298" s="203"/>
      <c r="K298" s="203"/>
      <c r="L298" s="203"/>
      <c r="M298" s="203"/>
      <c r="N298" s="203"/>
      <c r="O298" s="203"/>
      <c r="P298" s="203"/>
      <c r="Q298" s="203"/>
      <c r="R298" s="203"/>
      <c r="S298" s="203"/>
      <c r="T298" s="203"/>
      <c r="U298" s="203"/>
      <c r="V298" s="203"/>
      <c r="W298" s="203"/>
      <c r="X298" s="203"/>
      <c r="Y298" s="203"/>
      <c r="Z298" s="203"/>
      <c r="AA298" s="203"/>
    </row>
    <row r="299" spans="1:27" ht="12.75" customHeight="1" x14ac:dyDescent="0.25">
      <c r="A299" s="203"/>
      <c r="B299" s="203"/>
      <c r="C299" s="203"/>
      <c r="D299" s="203"/>
      <c r="E299" s="203"/>
      <c r="F299" s="203"/>
      <c r="G299" s="204"/>
      <c r="H299" s="203"/>
      <c r="I299" s="203"/>
      <c r="J299" s="203"/>
      <c r="K299" s="203"/>
      <c r="L299" s="203"/>
      <c r="M299" s="203"/>
      <c r="N299" s="203"/>
      <c r="O299" s="203"/>
      <c r="P299" s="203"/>
      <c r="Q299" s="203"/>
      <c r="R299" s="203"/>
      <c r="S299" s="203"/>
      <c r="T299" s="203"/>
      <c r="U299" s="203"/>
      <c r="V299" s="203"/>
      <c r="W299" s="203"/>
      <c r="X299" s="203"/>
      <c r="Y299" s="203"/>
      <c r="Z299" s="203"/>
      <c r="AA299" s="203"/>
    </row>
    <row r="300" spans="1:27" ht="12.75" customHeight="1" x14ac:dyDescent="0.25">
      <c r="A300" s="203"/>
      <c r="B300" s="203"/>
      <c r="C300" s="203"/>
      <c r="D300" s="203"/>
      <c r="E300" s="203"/>
      <c r="F300" s="203"/>
      <c r="G300" s="204"/>
      <c r="H300" s="203"/>
      <c r="I300" s="203"/>
      <c r="J300" s="203"/>
      <c r="K300" s="203"/>
      <c r="L300" s="203"/>
      <c r="M300" s="203"/>
      <c r="N300" s="203"/>
      <c r="O300" s="203"/>
      <c r="P300" s="203"/>
      <c r="Q300" s="203"/>
      <c r="R300" s="203"/>
      <c r="S300" s="203"/>
      <c r="T300" s="203"/>
      <c r="U300" s="203"/>
      <c r="V300" s="203"/>
      <c r="W300" s="203"/>
      <c r="X300" s="203"/>
      <c r="Y300" s="203"/>
      <c r="Z300" s="203"/>
      <c r="AA300" s="203"/>
    </row>
    <row r="301" spans="1:27" ht="12.75" customHeight="1" x14ac:dyDescent="0.25">
      <c r="A301" s="203"/>
      <c r="B301" s="203"/>
      <c r="C301" s="203"/>
      <c r="D301" s="203"/>
      <c r="E301" s="203"/>
      <c r="F301" s="203"/>
      <c r="G301" s="204"/>
      <c r="H301" s="203"/>
      <c r="I301" s="203"/>
      <c r="J301" s="203"/>
      <c r="K301" s="203"/>
      <c r="L301" s="203"/>
      <c r="M301" s="203"/>
      <c r="N301" s="203"/>
      <c r="O301" s="203"/>
      <c r="P301" s="203"/>
      <c r="Q301" s="203"/>
      <c r="R301" s="203"/>
      <c r="S301" s="203"/>
      <c r="T301" s="203"/>
      <c r="U301" s="203"/>
      <c r="V301" s="203"/>
      <c r="W301" s="203"/>
      <c r="X301" s="203"/>
      <c r="Y301" s="203"/>
      <c r="Z301" s="203"/>
      <c r="AA301" s="203"/>
    </row>
    <row r="302" spans="1:27" ht="12.75" customHeight="1" x14ac:dyDescent="0.25">
      <c r="A302" s="203"/>
      <c r="B302" s="203"/>
      <c r="C302" s="203"/>
      <c r="D302" s="203"/>
      <c r="E302" s="203"/>
      <c r="F302" s="203"/>
      <c r="G302" s="204"/>
      <c r="H302" s="203"/>
      <c r="I302" s="203"/>
      <c r="J302" s="203"/>
      <c r="K302" s="203"/>
      <c r="L302" s="203"/>
      <c r="M302" s="203"/>
      <c r="N302" s="203"/>
      <c r="O302" s="203"/>
      <c r="P302" s="203"/>
      <c r="Q302" s="203"/>
      <c r="R302" s="203"/>
      <c r="S302" s="203"/>
      <c r="T302" s="203"/>
      <c r="U302" s="203"/>
      <c r="V302" s="203"/>
      <c r="W302" s="203"/>
      <c r="X302" s="203"/>
      <c r="Y302" s="203"/>
      <c r="Z302" s="203"/>
      <c r="AA302" s="203"/>
    </row>
    <row r="303" spans="1:27" ht="12.75" customHeight="1" x14ac:dyDescent="0.25">
      <c r="A303" s="203"/>
      <c r="B303" s="203"/>
      <c r="C303" s="203"/>
      <c r="D303" s="203"/>
      <c r="E303" s="203"/>
      <c r="F303" s="203"/>
      <c r="G303" s="204"/>
      <c r="H303" s="203"/>
      <c r="I303" s="203"/>
      <c r="J303" s="203"/>
      <c r="K303" s="203"/>
      <c r="L303" s="203"/>
      <c r="M303" s="203"/>
      <c r="N303" s="203"/>
      <c r="O303" s="203"/>
      <c r="P303" s="203"/>
      <c r="Q303" s="203"/>
      <c r="R303" s="203"/>
      <c r="S303" s="203"/>
      <c r="T303" s="203"/>
      <c r="U303" s="203"/>
      <c r="V303" s="203"/>
      <c r="W303" s="203"/>
      <c r="X303" s="203"/>
      <c r="Y303" s="203"/>
      <c r="Z303" s="203"/>
      <c r="AA303" s="203"/>
    </row>
    <row r="304" spans="1:27" ht="12.75" customHeight="1" x14ac:dyDescent="0.25">
      <c r="A304" s="203"/>
      <c r="B304" s="203"/>
      <c r="C304" s="203"/>
      <c r="D304" s="203"/>
      <c r="E304" s="203"/>
      <c r="F304" s="203"/>
      <c r="G304" s="204"/>
      <c r="H304" s="203"/>
      <c r="I304" s="203"/>
      <c r="J304" s="203"/>
      <c r="K304" s="203"/>
      <c r="L304" s="203"/>
      <c r="M304" s="203"/>
      <c r="N304" s="203"/>
      <c r="O304" s="203"/>
      <c r="P304" s="203"/>
      <c r="Q304" s="203"/>
      <c r="R304" s="203"/>
      <c r="S304" s="203"/>
      <c r="T304" s="203"/>
      <c r="U304" s="203"/>
      <c r="V304" s="203"/>
      <c r="W304" s="203"/>
      <c r="X304" s="203"/>
      <c r="Y304" s="203"/>
      <c r="Z304" s="203"/>
      <c r="AA304" s="203"/>
    </row>
    <row r="305" spans="1:27" ht="12.75" customHeight="1" x14ac:dyDescent="0.25">
      <c r="A305" s="203"/>
      <c r="B305" s="203"/>
      <c r="C305" s="203"/>
      <c r="D305" s="203"/>
      <c r="E305" s="203"/>
      <c r="F305" s="203"/>
      <c r="G305" s="204"/>
      <c r="H305" s="203"/>
      <c r="I305" s="203"/>
      <c r="J305" s="203"/>
      <c r="K305" s="203"/>
      <c r="L305" s="203"/>
      <c r="M305" s="203"/>
      <c r="N305" s="203"/>
      <c r="O305" s="203"/>
      <c r="P305" s="203"/>
      <c r="Q305" s="203"/>
      <c r="R305" s="203"/>
      <c r="S305" s="203"/>
      <c r="T305" s="203"/>
      <c r="U305" s="203"/>
      <c r="V305" s="203"/>
      <c r="W305" s="203"/>
      <c r="X305" s="203"/>
      <c r="Y305" s="203"/>
      <c r="Z305" s="203"/>
      <c r="AA305" s="203"/>
    </row>
    <row r="306" spans="1:27" ht="12.75" customHeight="1" x14ac:dyDescent="0.25">
      <c r="A306" s="203"/>
      <c r="B306" s="203"/>
      <c r="C306" s="203"/>
      <c r="D306" s="203"/>
      <c r="E306" s="203"/>
      <c r="F306" s="203"/>
      <c r="G306" s="204"/>
      <c r="H306" s="203"/>
      <c r="I306" s="203"/>
      <c r="J306" s="203"/>
      <c r="K306" s="203"/>
      <c r="L306" s="203"/>
      <c r="M306" s="203"/>
      <c r="N306" s="203"/>
      <c r="O306" s="203"/>
      <c r="P306" s="203"/>
      <c r="Q306" s="203"/>
      <c r="R306" s="203"/>
      <c r="S306" s="203"/>
      <c r="T306" s="203"/>
      <c r="U306" s="203"/>
      <c r="V306" s="203"/>
      <c r="W306" s="203"/>
      <c r="X306" s="203"/>
      <c r="Y306" s="203"/>
      <c r="Z306" s="203"/>
      <c r="AA306" s="203"/>
    </row>
    <row r="307" spans="1:27" ht="12.75" customHeight="1" x14ac:dyDescent="0.25">
      <c r="A307" s="203"/>
      <c r="B307" s="203"/>
      <c r="C307" s="203"/>
      <c r="D307" s="203"/>
      <c r="E307" s="203"/>
      <c r="F307" s="203"/>
      <c r="G307" s="204"/>
      <c r="H307" s="203"/>
      <c r="I307" s="203"/>
      <c r="J307" s="203"/>
      <c r="K307" s="203"/>
      <c r="L307" s="203"/>
      <c r="M307" s="203"/>
      <c r="N307" s="203"/>
      <c r="O307" s="203"/>
      <c r="P307" s="203"/>
      <c r="Q307" s="203"/>
      <c r="R307" s="203"/>
      <c r="S307" s="203"/>
      <c r="T307" s="203"/>
      <c r="U307" s="203"/>
      <c r="V307" s="203"/>
      <c r="W307" s="203"/>
      <c r="X307" s="203"/>
      <c r="Y307" s="203"/>
      <c r="Z307" s="203"/>
      <c r="AA307" s="203"/>
    </row>
    <row r="308" spans="1:27" ht="12.75" customHeight="1" x14ac:dyDescent="0.25">
      <c r="A308" s="203"/>
      <c r="B308" s="203"/>
      <c r="C308" s="203"/>
      <c r="D308" s="203"/>
      <c r="E308" s="203"/>
      <c r="F308" s="203"/>
      <c r="G308" s="204"/>
      <c r="H308" s="203"/>
      <c r="I308" s="203"/>
      <c r="J308" s="203"/>
      <c r="K308" s="203"/>
      <c r="L308" s="203"/>
      <c r="M308" s="203"/>
      <c r="N308" s="203"/>
      <c r="O308" s="203"/>
      <c r="P308" s="203"/>
      <c r="Q308" s="203"/>
      <c r="R308" s="203"/>
      <c r="S308" s="203"/>
      <c r="T308" s="203"/>
      <c r="U308" s="203"/>
      <c r="V308" s="203"/>
      <c r="W308" s="203"/>
      <c r="X308" s="203"/>
      <c r="Y308" s="203"/>
      <c r="Z308" s="203"/>
      <c r="AA308" s="203"/>
    </row>
    <row r="309" spans="1:27" ht="12.75" customHeight="1" x14ac:dyDescent="0.25">
      <c r="A309" s="203"/>
      <c r="B309" s="203"/>
      <c r="C309" s="203"/>
      <c r="D309" s="203"/>
      <c r="E309" s="203"/>
      <c r="F309" s="203"/>
      <c r="G309" s="204"/>
      <c r="H309" s="203"/>
      <c r="I309" s="203"/>
      <c r="J309" s="203"/>
      <c r="K309" s="203"/>
      <c r="L309" s="203"/>
      <c r="M309" s="203"/>
      <c r="N309" s="203"/>
      <c r="O309" s="203"/>
      <c r="P309" s="203"/>
      <c r="Q309" s="203"/>
      <c r="R309" s="203"/>
      <c r="S309" s="203"/>
      <c r="T309" s="203"/>
      <c r="U309" s="203"/>
      <c r="V309" s="203"/>
      <c r="W309" s="203"/>
      <c r="X309" s="203"/>
      <c r="Y309" s="203"/>
      <c r="Z309" s="203"/>
      <c r="AA309" s="203"/>
    </row>
    <row r="310" spans="1:27" ht="12.75" customHeight="1" x14ac:dyDescent="0.25">
      <c r="A310" s="203"/>
      <c r="B310" s="203"/>
      <c r="C310" s="203"/>
      <c r="D310" s="203"/>
      <c r="E310" s="203"/>
      <c r="F310" s="203"/>
      <c r="G310" s="204"/>
      <c r="H310" s="203"/>
      <c r="I310" s="203"/>
      <c r="J310" s="203"/>
      <c r="K310" s="203"/>
      <c r="L310" s="203"/>
      <c r="M310" s="203"/>
      <c r="N310" s="203"/>
      <c r="O310" s="203"/>
      <c r="P310" s="203"/>
      <c r="Q310" s="203"/>
      <c r="R310" s="203"/>
      <c r="S310" s="203"/>
      <c r="T310" s="203"/>
      <c r="U310" s="203"/>
      <c r="V310" s="203"/>
      <c r="W310" s="203"/>
      <c r="X310" s="203"/>
      <c r="Y310" s="203"/>
      <c r="Z310" s="203"/>
      <c r="AA310" s="203"/>
    </row>
    <row r="311" spans="1:27" ht="12.75" customHeight="1" x14ac:dyDescent="0.25">
      <c r="A311" s="203"/>
      <c r="B311" s="203"/>
      <c r="C311" s="203"/>
      <c r="D311" s="203"/>
      <c r="E311" s="203"/>
      <c r="F311" s="203"/>
      <c r="G311" s="204"/>
      <c r="H311" s="203"/>
      <c r="I311" s="203"/>
      <c r="J311" s="203"/>
      <c r="K311" s="203"/>
      <c r="L311" s="203"/>
      <c r="M311" s="203"/>
      <c r="N311" s="203"/>
      <c r="O311" s="203"/>
      <c r="P311" s="203"/>
      <c r="Q311" s="203"/>
      <c r="R311" s="203"/>
      <c r="S311" s="203"/>
      <c r="T311" s="203"/>
      <c r="U311" s="203"/>
      <c r="V311" s="203"/>
      <c r="W311" s="203"/>
      <c r="X311" s="203"/>
      <c r="Y311" s="203"/>
      <c r="Z311" s="203"/>
      <c r="AA311" s="203"/>
    </row>
    <row r="312" spans="1:27" ht="12.75" customHeight="1" x14ac:dyDescent="0.25">
      <c r="A312" s="203"/>
      <c r="B312" s="203"/>
      <c r="C312" s="203"/>
      <c r="D312" s="203"/>
      <c r="E312" s="203"/>
      <c r="F312" s="203"/>
      <c r="G312" s="204"/>
      <c r="H312" s="203"/>
      <c r="I312" s="203"/>
      <c r="J312" s="203"/>
      <c r="K312" s="203"/>
      <c r="L312" s="203"/>
      <c r="M312" s="203"/>
      <c r="N312" s="203"/>
      <c r="O312" s="203"/>
      <c r="P312" s="203"/>
      <c r="Q312" s="203"/>
      <c r="R312" s="203"/>
      <c r="S312" s="203"/>
      <c r="T312" s="203"/>
      <c r="U312" s="203"/>
      <c r="V312" s="203"/>
      <c r="W312" s="203"/>
      <c r="X312" s="203"/>
      <c r="Y312" s="203"/>
      <c r="Z312" s="203"/>
      <c r="AA312" s="203"/>
    </row>
    <row r="313" spans="1:27" ht="12.75" customHeight="1" x14ac:dyDescent="0.25">
      <c r="A313" s="203"/>
      <c r="B313" s="203"/>
      <c r="C313" s="203"/>
      <c r="D313" s="203"/>
      <c r="E313" s="203"/>
      <c r="F313" s="203"/>
      <c r="G313" s="204"/>
      <c r="H313" s="203"/>
      <c r="I313" s="203"/>
      <c r="J313" s="203"/>
      <c r="K313" s="203"/>
      <c r="L313" s="203"/>
      <c r="M313" s="203"/>
      <c r="N313" s="203"/>
      <c r="O313" s="203"/>
      <c r="P313" s="203"/>
      <c r="Q313" s="203"/>
      <c r="R313" s="203"/>
      <c r="S313" s="203"/>
      <c r="T313" s="203"/>
      <c r="U313" s="203"/>
      <c r="V313" s="203"/>
      <c r="W313" s="203"/>
      <c r="X313" s="203"/>
      <c r="Y313" s="203"/>
      <c r="Z313" s="203"/>
      <c r="AA313" s="203"/>
    </row>
    <row r="314" spans="1:27" ht="12.75" customHeight="1" x14ac:dyDescent="0.25">
      <c r="A314" s="203"/>
      <c r="B314" s="203"/>
      <c r="C314" s="203"/>
      <c r="D314" s="203"/>
      <c r="E314" s="203"/>
      <c r="F314" s="203"/>
      <c r="G314" s="204"/>
      <c r="H314" s="203"/>
      <c r="I314" s="203"/>
      <c r="J314" s="203"/>
      <c r="K314" s="203"/>
      <c r="L314" s="203"/>
      <c r="M314" s="203"/>
      <c r="N314" s="203"/>
      <c r="O314" s="203"/>
      <c r="P314" s="203"/>
      <c r="Q314" s="203"/>
      <c r="R314" s="203"/>
      <c r="S314" s="203"/>
      <c r="T314" s="203"/>
      <c r="U314" s="203"/>
      <c r="V314" s="203"/>
      <c r="W314" s="203"/>
      <c r="X314" s="203"/>
      <c r="Y314" s="203"/>
      <c r="Z314" s="203"/>
      <c r="AA314" s="203"/>
    </row>
    <row r="315" spans="1:27" ht="12.75" customHeight="1" x14ac:dyDescent="0.25">
      <c r="A315" s="203"/>
      <c r="B315" s="203"/>
      <c r="C315" s="203"/>
      <c r="D315" s="203"/>
      <c r="E315" s="203"/>
      <c r="F315" s="203"/>
      <c r="G315" s="204"/>
      <c r="H315" s="203"/>
      <c r="I315" s="203"/>
      <c r="J315" s="203"/>
      <c r="K315" s="203"/>
      <c r="L315" s="203"/>
      <c r="M315" s="203"/>
      <c r="N315" s="203"/>
      <c r="O315" s="203"/>
      <c r="P315" s="203"/>
      <c r="Q315" s="203"/>
      <c r="R315" s="203"/>
      <c r="S315" s="203"/>
      <c r="T315" s="203"/>
      <c r="U315" s="203"/>
      <c r="V315" s="203"/>
      <c r="W315" s="203"/>
      <c r="X315" s="203"/>
      <c r="Y315" s="203"/>
      <c r="Z315" s="203"/>
      <c r="AA315" s="203"/>
    </row>
    <row r="316" spans="1:27" ht="12.75" customHeight="1" x14ac:dyDescent="0.25">
      <c r="A316" s="203"/>
      <c r="B316" s="203"/>
      <c r="C316" s="203"/>
      <c r="D316" s="203"/>
      <c r="E316" s="203"/>
      <c r="F316" s="203"/>
      <c r="G316" s="204"/>
      <c r="H316" s="203"/>
      <c r="I316" s="203"/>
      <c r="J316" s="203"/>
      <c r="K316" s="203"/>
      <c r="L316" s="203"/>
      <c r="M316" s="203"/>
      <c r="N316" s="203"/>
      <c r="O316" s="203"/>
      <c r="P316" s="203"/>
      <c r="Q316" s="203"/>
      <c r="R316" s="203"/>
      <c r="S316" s="203"/>
      <c r="T316" s="203"/>
      <c r="U316" s="203"/>
      <c r="V316" s="203"/>
      <c r="W316" s="203"/>
      <c r="X316" s="203"/>
      <c r="Y316" s="203"/>
      <c r="Z316" s="203"/>
      <c r="AA316" s="203"/>
    </row>
    <row r="317" spans="1:27" ht="12.75" customHeight="1" x14ac:dyDescent="0.25">
      <c r="A317" s="203"/>
      <c r="B317" s="203"/>
      <c r="C317" s="203"/>
      <c r="D317" s="203"/>
      <c r="E317" s="203"/>
      <c r="F317" s="203"/>
      <c r="G317" s="204"/>
      <c r="H317" s="203"/>
      <c r="I317" s="203"/>
      <c r="J317" s="203"/>
      <c r="K317" s="203"/>
      <c r="L317" s="203"/>
      <c r="M317" s="203"/>
      <c r="N317" s="203"/>
      <c r="O317" s="203"/>
      <c r="P317" s="203"/>
      <c r="Q317" s="203"/>
      <c r="R317" s="203"/>
      <c r="S317" s="203"/>
      <c r="T317" s="203"/>
      <c r="U317" s="203"/>
      <c r="V317" s="203"/>
      <c r="W317" s="203"/>
      <c r="X317" s="203"/>
      <c r="Y317" s="203"/>
      <c r="Z317" s="203"/>
      <c r="AA317" s="203"/>
    </row>
    <row r="318" spans="1:27" ht="12.75" customHeight="1" x14ac:dyDescent="0.25">
      <c r="A318" s="203"/>
      <c r="B318" s="203"/>
      <c r="C318" s="203"/>
      <c r="D318" s="203"/>
      <c r="E318" s="203"/>
      <c r="F318" s="203"/>
      <c r="G318" s="204"/>
      <c r="H318" s="203"/>
      <c r="I318" s="203"/>
      <c r="J318" s="203"/>
      <c r="K318" s="203"/>
      <c r="L318" s="203"/>
      <c r="M318" s="203"/>
      <c r="N318" s="203"/>
      <c r="O318" s="203"/>
      <c r="P318" s="203"/>
      <c r="Q318" s="203"/>
      <c r="R318" s="203"/>
      <c r="S318" s="203"/>
      <c r="T318" s="203"/>
      <c r="U318" s="203"/>
      <c r="V318" s="203"/>
      <c r="W318" s="203"/>
      <c r="X318" s="203"/>
      <c r="Y318" s="203"/>
      <c r="Z318" s="203"/>
      <c r="AA318" s="203"/>
    </row>
    <row r="319" spans="1:27" ht="12.75" customHeight="1" x14ac:dyDescent="0.25">
      <c r="A319" s="203"/>
      <c r="B319" s="203"/>
      <c r="C319" s="203"/>
      <c r="D319" s="203"/>
      <c r="E319" s="203"/>
      <c r="F319" s="203"/>
      <c r="G319" s="204"/>
      <c r="H319" s="203"/>
      <c r="I319" s="203"/>
      <c r="J319" s="203"/>
      <c r="K319" s="203"/>
      <c r="L319" s="203"/>
      <c r="M319" s="203"/>
      <c r="N319" s="203"/>
      <c r="O319" s="203"/>
      <c r="P319" s="203"/>
      <c r="Q319" s="203"/>
      <c r="R319" s="203"/>
      <c r="S319" s="203"/>
      <c r="T319" s="203"/>
      <c r="U319" s="203"/>
      <c r="V319" s="203"/>
      <c r="W319" s="203"/>
      <c r="X319" s="203"/>
      <c r="Y319" s="203"/>
      <c r="Z319" s="203"/>
      <c r="AA319" s="203"/>
    </row>
    <row r="320" spans="1:27" ht="12.75" customHeight="1" x14ac:dyDescent="0.25">
      <c r="A320" s="203"/>
      <c r="B320" s="203"/>
      <c r="C320" s="203"/>
      <c r="D320" s="203"/>
      <c r="E320" s="203"/>
      <c r="F320" s="203"/>
      <c r="G320" s="204"/>
      <c r="H320" s="203"/>
      <c r="I320" s="203"/>
      <c r="J320" s="203"/>
      <c r="K320" s="203"/>
      <c r="L320" s="203"/>
      <c r="M320" s="203"/>
      <c r="N320" s="203"/>
      <c r="O320" s="203"/>
      <c r="P320" s="203"/>
      <c r="Q320" s="203"/>
      <c r="R320" s="203"/>
      <c r="S320" s="203"/>
      <c r="T320" s="203"/>
      <c r="U320" s="203"/>
      <c r="V320" s="203"/>
      <c r="W320" s="203"/>
      <c r="X320" s="203"/>
      <c r="Y320" s="203"/>
      <c r="Z320" s="203"/>
      <c r="AA320" s="203"/>
    </row>
    <row r="321" spans="1:27" ht="12.75" customHeight="1" x14ac:dyDescent="0.25">
      <c r="A321" s="203"/>
      <c r="B321" s="203"/>
      <c r="C321" s="203"/>
      <c r="D321" s="203"/>
      <c r="E321" s="203"/>
      <c r="F321" s="203"/>
      <c r="G321" s="204"/>
      <c r="H321" s="203"/>
      <c r="I321" s="203"/>
      <c r="J321" s="203"/>
      <c r="K321" s="203"/>
      <c r="L321" s="203"/>
      <c r="M321" s="203"/>
      <c r="N321" s="203"/>
      <c r="O321" s="203"/>
      <c r="P321" s="203"/>
      <c r="Q321" s="203"/>
      <c r="R321" s="203"/>
      <c r="S321" s="203"/>
      <c r="T321" s="203"/>
      <c r="U321" s="203"/>
      <c r="V321" s="203"/>
      <c r="W321" s="203"/>
      <c r="X321" s="203"/>
      <c r="Y321" s="203"/>
      <c r="Z321" s="203"/>
      <c r="AA321" s="203"/>
    </row>
    <row r="322" spans="1:27" ht="12.75" customHeight="1" x14ac:dyDescent="0.25">
      <c r="A322" s="203"/>
      <c r="B322" s="203"/>
      <c r="C322" s="203"/>
      <c r="D322" s="203"/>
      <c r="E322" s="203"/>
      <c r="F322" s="203"/>
      <c r="G322" s="204"/>
      <c r="H322" s="203"/>
      <c r="I322" s="203"/>
      <c r="J322" s="203"/>
      <c r="K322" s="203"/>
      <c r="L322" s="203"/>
      <c r="M322" s="203"/>
      <c r="N322" s="203"/>
      <c r="O322" s="203"/>
      <c r="P322" s="203"/>
      <c r="Q322" s="203"/>
      <c r="R322" s="203"/>
      <c r="S322" s="203"/>
      <c r="T322" s="203"/>
      <c r="U322" s="203"/>
      <c r="V322" s="203"/>
      <c r="W322" s="203"/>
      <c r="X322" s="203"/>
      <c r="Y322" s="203"/>
      <c r="Z322" s="203"/>
      <c r="AA322" s="203"/>
    </row>
    <row r="323" spans="1:27" ht="12.75" customHeight="1" x14ac:dyDescent="0.25">
      <c r="A323" s="203"/>
      <c r="B323" s="203"/>
      <c r="C323" s="203"/>
      <c r="D323" s="203"/>
      <c r="E323" s="203"/>
      <c r="F323" s="203"/>
      <c r="G323" s="204"/>
      <c r="H323" s="203"/>
      <c r="I323" s="203"/>
      <c r="J323" s="203"/>
      <c r="K323" s="203"/>
      <c r="L323" s="203"/>
      <c r="M323" s="203"/>
      <c r="N323" s="203"/>
      <c r="O323" s="203"/>
      <c r="P323" s="203"/>
      <c r="Q323" s="203"/>
      <c r="R323" s="203"/>
      <c r="S323" s="203"/>
      <c r="T323" s="203"/>
      <c r="U323" s="203"/>
      <c r="V323" s="203"/>
      <c r="W323" s="203"/>
      <c r="X323" s="203"/>
      <c r="Y323" s="203"/>
      <c r="Z323" s="203"/>
      <c r="AA323" s="203"/>
    </row>
    <row r="324" spans="1:27" ht="12.75" customHeight="1" x14ac:dyDescent="0.25">
      <c r="A324" s="203"/>
      <c r="B324" s="203"/>
      <c r="C324" s="203"/>
      <c r="D324" s="203"/>
      <c r="E324" s="203"/>
      <c r="F324" s="203"/>
      <c r="G324" s="204"/>
      <c r="H324" s="203"/>
      <c r="I324" s="203"/>
      <c r="J324" s="203"/>
      <c r="K324" s="203"/>
      <c r="L324" s="203"/>
      <c r="M324" s="203"/>
      <c r="N324" s="203"/>
      <c r="O324" s="203"/>
      <c r="P324" s="203"/>
      <c r="Q324" s="203"/>
      <c r="R324" s="203"/>
      <c r="S324" s="203"/>
      <c r="T324" s="203"/>
      <c r="U324" s="203"/>
      <c r="V324" s="203"/>
      <c r="W324" s="203"/>
      <c r="X324" s="203"/>
      <c r="Y324" s="203"/>
      <c r="Z324" s="203"/>
      <c r="AA324" s="203"/>
    </row>
    <row r="325" spans="1:27" ht="12.75" customHeight="1" x14ac:dyDescent="0.25">
      <c r="A325" s="203"/>
      <c r="B325" s="203"/>
      <c r="C325" s="203"/>
      <c r="D325" s="203"/>
      <c r="E325" s="203"/>
      <c r="F325" s="203"/>
      <c r="G325" s="204"/>
      <c r="H325" s="203"/>
      <c r="I325" s="203"/>
      <c r="J325" s="203"/>
      <c r="K325" s="203"/>
      <c r="L325" s="203"/>
      <c r="M325" s="203"/>
      <c r="N325" s="203"/>
      <c r="O325" s="203"/>
      <c r="P325" s="203"/>
      <c r="Q325" s="203"/>
      <c r="R325" s="203"/>
      <c r="S325" s="203"/>
      <c r="T325" s="203"/>
      <c r="U325" s="203"/>
      <c r="V325" s="203"/>
      <c r="W325" s="203"/>
      <c r="X325" s="203"/>
      <c r="Y325" s="203"/>
      <c r="Z325" s="203"/>
      <c r="AA325" s="203"/>
    </row>
    <row r="326" spans="1:27" ht="12.75" customHeight="1" x14ac:dyDescent="0.25">
      <c r="A326" s="203"/>
      <c r="B326" s="203"/>
      <c r="C326" s="203"/>
      <c r="D326" s="203"/>
      <c r="E326" s="203"/>
      <c r="F326" s="203"/>
      <c r="G326" s="204"/>
      <c r="H326" s="203"/>
      <c r="I326" s="203"/>
      <c r="J326" s="203"/>
      <c r="K326" s="203"/>
      <c r="L326" s="203"/>
      <c r="M326" s="203"/>
      <c r="N326" s="203"/>
      <c r="O326" s="203"/>
      <c r="P326" s="203"/>
      <c r="Q326" s="203"/>
      <c r="R326" s="203"/>
      <c r="S326" s="203"/>
      <c r="T326" s="203"/>
      <c r="U326" s="203"/>
      <c r="V326" s="203"/>
      <c r="W326" s="203"/>
      <c r="X326" s="203"/>
      <c r="Y326" s="203"/>
      <c r="Z326" s="203"/>
      <c r="AA326" s="203"/>
    </row>
    <row r="327" spans="1:27" ht="12.75" customHeight="1" x14ac:dyDescent="0.25">
      <c r="A327" s="203"/>
      <c r="B327" s="203"/>
      <c r="C327" s="203"/>
      <c r="D327" s="203"/>
      <c r="E327" s="203"/>
      <c r="F327" s="203"/>
      <c r="G327" s="204"/>
      <c r="H327" s="203"/>
      <c r="I327" s="203"/>
      <c r="J327" s="203"/>
      <c r="K327" s="203"/>
      <c r="L327" s="203"/>
      <c r="M327" s="203"/>
      <c r="N327" s="203"/>
      <c r="O327" s="203"/>
      <c r="P327" s="203"/>
      <c r="Q327" s="203"/>
      <c r="R327" s="203"/>
      <c r="S327" s="203"/>
      <c r="T327" s="203"/>
      <c r="U327" s="203"/>
      <c r="V327" s="203"/>
      <c r="W327" s="203"/>
      <c r="X327" s="203"/>
      <c r="Y327" s="203"/>
      <c r="Z327" s="203"/>
      <c r="AA327" s="203"/>
    </row>
    <row r="328" spans="1:27" ht="12.75" customHeight="1" x14ac:dyDescent="0.25">
      <c r="A328" s="203"/>
      <c r="B328" s="203"/>
      <c r="C328" s="203"/>
      <c r="D328" s="203"/>
      <c r="E328" s="203"/>
      <c r="F328" s="203"/>
      <c r="G328" s="204"/>
      <c r="H328" s="203"/>
      <c r="I328" s="203"/>
      <c r="J328" s="203"/>
      <c r="K328" s="203"/>
      <c r="L328" s="203"/>
      <c r="M328" s="203"/>
      <c r="N328" s="203"/>
      <c r="O328" s="203"/>
      <c r="P328" s="203"/>
      <c r="Q328" s="203"/>
      <c r="R328" s="203"/>
      <c r="S328" s="203"/>
      <c r="T328" s="203"/>
      <c r="U328" s="203"/>
      <c r="V328" s="203"/>
      <c r="W328" s="203"/>
      <c r="X328" s="203"/>
      <c r="Y328" s="203"/>
      <c r="Z328" s="203"/>
      <c r="AA328" s="203"/>
    </row>
    <row r="329" spans="1:27" ht="12.75" customHeight="1" x14ac:dyDescent="0.25">
      <c r="A329" s="203"/>
      <c r="B329" s="203"/>
      <c r="C329" s="203"/>
      <c r="D329" s="203"/>
      <c r="E329" s="203"/>
      <c r="F329" s="203"/>
      <c r="G329" s="204"/>
      <c r="H329" s="203"/>
      <c r="I329" s="203"/>
      <c r="J329" s="203"/>
      <c r="K329" s="203"/>
      <c r="L329" s="203"/>
      <c r="M329" s="203"/>
      <c r="N329" s="203"/>
      <c r="O329" s="203"/>
      <c r="P329" s="203"/>
      <c r="Q329" s="203"/>
      <c r="R329" s="203"/>
      <c r="S329" s="203"/>
      <c r="T329" s="203"/>
      <c r="U329" s="203"/>
      <c r="V329" s="203"/>
      <c r="W329" s="203"/>
      <c r="X329" s="203"/>
      <c r="Y329" s="203"/>
      <c r="Z329" s="203"/>
      <c r="AA329" s="203"/>
    </row>
    <row r="330" spans="1:27" ht="12.75" customHeight="1" x14ac:dyDescent="0.25">
      <c r="A330" s="203"/>
      <c r="B330" s="203"/>
      <c r="C330" s="203"/>
      <c r="D330" s="203"/>
      <c r="E330" s="203"/>
      <c r="F330" s="203"/>
      <c r="G330" s="204"/>
      <c r="H330" s="203"/>
      <c r="I330" s="203"/>
      <c r="J330" s="203"/>
      <c r="K330" s="203"/>
      <c r="L330" s="203"/>
      <c r="M330" s="203"/>
      <c r="N330" s="203"/>
      <c r="O330" s="203"/>
      <c r="P330" s="203"/>
      <c r="Q330" s="203"/>
      <c r="R330" s="203"/>
      <c r="S330" s="203"/>
      <c r="T330" s="203"/>
      <c r="U330" s="203"/>
      <c r="V330" s="203"/>
      <c r="W330" s="203"/>
      <c r="X330" s="203"/>
      <c r="Y330" s="203"/>
      <c r="Z330" s="203"/>
      <c r="AA330" s="203"/>
    </row>
    <row r="331" spans="1:27" ht="12.75" customHeight="1" x14ac:dyDescent="0.25">
      <c r="A331" s="203"/>
      <c r="B331" s="203"/>
      <c r="C331" s="203"/>
      <c r="D331" s="203"/>
      <c r="E331" s="203"/>
      <c r="F331" s="203"/>
      <c r="G331" s="204"/>
      <c r="H331" s="203"/>
      <c r="I331" s="203"/>
      <c r="J331" s="203"/>
      <c r="K331" s="203"/>
      <c r="L331" s="203"/>
      <c r="M331" s="203"/>
      <c r="N331" s="203"/>
      <c r="O331" s="203"/>
      <c r="P331" s="203"/>
      <c r="Q331" s="203"/>
      <c r="R331" s="203"/>
      <c r="S331" s="203"/>
      <c r="T331" s="203"/>
      <c r="U331" s="203"/>
      <c r="V331" s="203"/>
      <c r="W331" s="203"/>
      <c r="X331" s="203"/>
      <c r="Y331" s="203"/>
      <c r="Z331" s="203"/>
      <c r="AA331" s="203"/>
    </row>
    <row r="332" spans="1:27" ht="12.75" customHeight="1" x14ac:dyDescent="0.25">
      <c r="A332" s="203"/>
      <c r="B332" s="203"/>
      <c r="C332" s="203"/>
      <c r="D332" s="203"/>
      <c r="E332" s="203"/>
      <c r="F332" s="203"/>
      <c r="G332" s="204"/>
      <c r="H332" s="203"/>
      <c r="I332" s="203"/>
      <c r="J332" s="203"/>
      <c r="K332" s="203"/>
      <c r="L332" s="203"/>
      <c r="M332" s="203"/>
      <c r="N332" s="203"/>
      <c r="O332" s="203"/>
      <c r="P332" s="203"/>
      <c r="Q332" s="203"/>
      <c r="R332" s="203"/>
      <c r="S332" s="203"/>
      <c r="T332" s="203"/>
      <c r="U332" s="203"/>
      <c r="V332" s="203"/>
      <c r="W332" s="203"/>
      <c r="X332" s="203"/>
      <c r="Y332" s="203"/>
      <c r="Z332" s="203"/>
      <c r="AA332" s="203"/>
    </row>
    <row r="333" spans="1:27" ht="12.75" customHeight="1" x14ac:dyDescent="0.25">
      <c r="A333" s="203"/>
      <c r="B333" s="203"/>
      <c r="C333" s="203"/>
      <c r="D333" s="203"/>
      <c r="E333" s="203"/>
      <c r="F333" s="203"/>
      <c r="G333" s="204"/>
      <c r="H333" s="203"/>
      <c r="I333" s="203"/>
      <c r="J333" s="203"/>
      <c r="K333" s="203"/>
      <c r="L333" s="203"/>
      <c r="M333" s="203"/>
      <c r="N333" s="203"/>
      <c r="O333" s="203"/>
      <c r="P333" s="203"/>
      <c r="Q333" s="203"/>
      <c r="R333" s="203"/>
      <c r="S333" s="203"/>
      <c r="T333" s="203"/>
      <c r="U333" s="203"/>
      <c r="V333" s="203"/>
      <c r="W333" s="203"/>
      <c r="X333" s="203"/>
      <c r="Y333" s="203"/>
      <c r="Z333" s="203"/>
      <c r="AA333" s="203"/>
    </row>
    <row r="334" spans="1:27" ht="12.75" customHeight="1" x14ac:dyDescent="0.25">
      <c r="A334" s="203"/>
      <c r="B334" s="203"/>
      <c r="C334" s="203"/>
      <c r="D334" s="203"/>
      <c r="E334" s="203"/>
      <c r="F334" s="203"/>
      <c r="G334" s="204"/>
      <c r="H334" s="203"/>
      <c r="I334" s="203"/>
      <c r="J334" s="203"/>
      <c r="K334" s="203"/>
      <c r="L334" s="203"/>
      <c r="M334" s="203"/>
      <c r="N334" s="203"/>
      <c r="O334" s="203"/>
      <c r="P334" s="203"/>
      <c r="Q334" s="203"/>
      <c r="R334" s="203"/>
      <c r="S334" s="203"/>
      <c r="T334" s="203"/>
      <c r="U334" s="203"/>
      <c r="V334" s="203"/>
      <c r="W334" s="203"/>
      <c r="X334" s="203"/>
      <c r="Y334" s="203"/>
      <c r="Z334" s="203"/>
      <c r="AA334" s="203"/>
    </row>
    <row r="335" spans="1:27" ht="12.75" customHeight="1" x14ac:dyDescent="0.25">
      <c r="A335" s="203"/>
      <c r="B335" s="203"/>
      <c r="C335" s="203"/>
      <c r="D335" s="203"/>
      <c r="E335" s="203"/>
      <c r="F335" s="203"/>
      <c r="G335" s="204"/>
      <c r="H335" s="203"/>
      <c r="I335" s="203"/>
      <c r="J335" s="203"/>
      <c r="K335" s="203"/>
      <c r="L335" s="203"/>
      <c r="M335" s="203"/>
      <c r="N335" s="203"/>
      <c r="O335" s="203"/>
      <c r="P335" s="203"/>
      <c r="Q335" s="203"/>
      <c r="R335" s="203"/>
      <c r="S335" s="203"/>
      <c r="T335" s="203"/>
      <c r="U335" s="203"/>
      <c r="V335" s="203"/>
      <c r="W335" s="203"/>
      <c r="X335" s="203"/>
      <c r="Y335" s="203"/>
      <c r="Z335" s="203"/>
      <c r="AA335" s="203"/>
    </row>
    <row r="336" spans="1:27" ht="12.75" customHeight="1" x14ac:dyDescent="0.25">
      <c r="A336" s="203"/>
      <c r="B336" s="203"/>
      <c r="C336" s="203"/>
      <c r="D336" s="203"/>
      <c r="E336" s="203"/>
      <c r="F336" s="203"/>
      <c r="G336" s="204"/>
      <c r="H336" s="203"/>
      <c r="I336" s="203"/>
      <c r="J336" s="203"/>
      <c r="K336" s="203"/>
      <c r="L336" s="203"/>
      <c r="M336" s="203"/>
      <c r="N336" s="203"/>
      <c r="O336" s="203"/>
      <c r="P336" s="203"/>
      <c r="Q336" s="203"/>
      <c r="R336" s="203"/>
      <c r="S336" s="203"/>
      <c r="T336" s="203"/>
      <c r="U336" s="203"/>
      <c r="V336" s="203"/>
      <c r="W336" s="203"/>
      <c r="X336" s="203"/>
      <c r="Y336" s="203"/>
      <c r="Z336" s="203"/>
      <c r="AA336" s="203"/>
    </row>
    <row r="337" spans="1:27" ht="12.75" customHeight="1" x14ac:dyDescent="0.25">
      <c r="A337" s="203"/>
      <c r="B337" s="203"/>
      <c r="C337" s="203"/>
      <c r="D337" s="203"/>
      <c r="E337" s="203"/>
      <c r="F337" s="203"/>
      <c r="G337" s="204"/>
      <c r="H337" s="203"/>
      <c r="I337" s="203"/>
      <c r="J337" s="203"/>
      <c r="K337" s="203"/>
      <c r="L337" s="203"/>
      <c r="M337" s="203"/>
      <c r="N337" s="203"/>
      <c r="O337" s="203"/>
      <c r="P337" s="203"/>
      <c r="Q337" s="203"/>
      <c r="R337" s="203"/>
      <c r="S337" s="203"/>
      <c r="T337" s="203"/>
      <c r="U337" s="203"/>
      <c r="V337" s="203"/>
      <c r="W337" s="203"/>
      <c r="X337" s="203"/>
      <c r="Y337" s="203"/>
      <c r="Z337" s="203"/>
      <c r="AA337" s="203"/>
    </row>
    <row r="338" spans="1:27" ht="12.75" customHeight="1" x14ac:dyDescent="0.25">
      <c r="A338" s="203"/>
      <c r="B338" s="203"/>
      <c r="C338" s="203"/>
      <c r="D338" s="203"/>
      <c r="E338" s="203"/>
      <c r="F338" s="203"/>
      <c r="G338" s="204"/>
      <c r="H338" s="203"/>
      <c r="I338" s="203"/>
      <c r="J338" s="203"/>
      <c r="K338" s="203"/>
      <c r="L338" s="203"/>
      <c r="M338" s="203"/>
      <c r="N338" s="203"/>
      <c r="O338" s="203"/>
      <c r="P338" s="203"/>
      <c r="Q338" s="203"/>
      <c r="R338" s="203"/>
      <c r="S338" s="203"/>
      <c r="T338" s="203"/>
      <c r="U338" s="203"/>
      <c r="V338" s="203"/>
      <c r="W338" s="203"/>
      <c r="X338" s="203"/>
      <c r="Y338" s="203"/>
      <c r="Z338" s="203"/>
      <c r="AA338" s="203"/>
    </row>
    <row r="339" spans="1:27" ht="12.75" customHeight="1" x14ac:dyDescent="0.25">
      <c r="A339" s="203"/>
      <c r="B339" s="203"/>
      <c r="C339" s="203"/>
      <c r="D339" s="203"/>
      <c r="E339" s="203"/>
      <c r="F339" s="203"/>
      <c r="G339" s="204"/>
      <c r="H339" s="203"/>
      <c r="I339" s="203"/>
      <c r="J339" s="203"/>
      <c r="K339" s="203"/>
      <c r="L339" s="203"/>
      <c r="M339" s="203"/>
      <c r="N339" s="203"/>
      <c r="O339" s="203"/>
      <c r="P339" s="203"/>
      <c r="Q339" s="203"/>
      <c r="R339" s="203"/>
      <c r="S339" s="203"/>
      <c r="T339" s="203"/>
      <c r="U339" s="203"/>
      <c r="V339" s="203"/>
      <c r="W339" s="203"/>
      <c r="X339" s="203"/>
      <c r="Y339" s="203"/>
      <c r="Z339" s="203"/>
      <c r="AA339" s="203"/>
    </row>
    <row r="340" spans="1:27" ht="12.75" customHeight="1" x14ac:dyDescent="0.25">
      <c r="A340" s="203"/>
      <c r="B340" s="203"/>
      <c r="C340" s="203"/>
      <c r="D340" s="203"/>
      <c r="E340" s="203"/>
      <c r="F340" s="203"/>
      <c r="G340" s="204"/>
      <c r="H340" s="203"/>
      <c r="I340" s="203"/>
      <c r="J340" s="203"/>
      <c r="K340" s="203"/>
      <c r="L340" s="203"/>
      <c r="M340" s="203"/>
      <c r="N340" s="203"/>
      <c r="O340" s="203"/>
      <c r="P340" s="203"/>
      <c r="Q340" s="203"/>
      <c r="R340" s="203"/>
      <c r="S340" s="203"/>
      <c r="T340" s="203"/>
      <c r="U340" s="203"/>
      <c r="V340" s="203"/>
      <c r="W340" s="203"/>
      <c r="X340" s="203"/>
      <c r="Y340" s="203"/>
      <c r="Z340" s="203"/>
      <c r="AA340" s="203"/>
    </row>
    <row r="341" spans="1:27" ht="12.75" customHeight="1" x14ac:dyDescent="0.25">
      <c r="A341" s="203"/>
      <c r="B341" s="203"/>
      <c r="C341" s="203"/>
      <c r="D341" s="203"/>
      <c r="E341" s="203"/>
      <c r="F341" s="203"/>
      <c r="G341" s="204"/>
      <c r="H341" s="203"/>
      <c r="I341" s="203"/>
      <c r="J341" s="203"/>
      <c r="K341" s="203"/>
      <c r="L341" s="203"/>
      <c r="M341" s="203"/>
      <c r="N341" s="203"/>
      <c r="O341" s="203"/>
      <c r="P341" s="203"/>
      <c r="Q341" s="203"/>
      <c r="R341" s="203"/>
      <c r="S341" s="203"/>
      <c r="T341" s="203"/>
      <c r="U341" s="203"/>
      <c r="V341" s="203"/>
      <c r="W341" s="203"/>
      <c r="X341" s="203"/>
      <c r="Y341" s="203"/>
      <c r="Z341" s="203"/>
      <c r="AA341" s="203"/>
    </row>
    <row r="342" spans="1:27" ht="12.75" customHeight="1" x14ac:dyDescent="0.25">
      <c r="A342" s="203"/>
      <c r="B342" s="203"/>
      <c r="C342" s="203"/>
      <c r="D342" s="203"/>
      <c r="E342" s="203"/>
      <c r="F342" s="203"/>
      <c r="G342" s="204"/>
      <c r="H342" s="203"/>
      <c r="I342" s="203"/>
      <c r="J342" s="203"/>
      <c r="K342" s="203"/>
      <c r="L342" s="203"/>
      <c r="M342" s="203"/>
      <c r="N342" s="203"/>
      <c r="O342" s="203"/>
      <c r="P342" s="203"/>
      <c r="Q342" s="203"/>
      <c r="R342" s="203"/>
      <c r="S342" s="203"/>
      <c r="T342" s="203"/>
      <c r="U342" s="203"/>
      <c r="V342" s="203"/>
      <c r="W342" s="203"/>
      <c r="X342" s="203"/>
      <c r="Y342" s="203"/>
      <c r="Z342" s="203"/>
      <c r="AA342" s="203"/>
    </row>
    <row r="343" spans="1:27" ht="12.75" customHeight="1" x14ac:dyDescent="0.25">
      <c r="A343" s="203"/>
      <c r="B343" s="203"/>
      <c r="C343" s="203"/>
      <c r="D343" s="203"/>
      <c r="E343" s="203"/>
      <c r="F343" s="203"/>
      <c r="G343" s="204"/>
      <c r="H343" s="203"/>
      <c r="I343" s="203"/>
      <c r="J343" s="203"/>
      <c r="K343" s="203"/>
      <c r="L343" s="203"/>
      <c r="M343" s="203"/>
      <c r="N343" s="203"/>
      <c r="O343" s="203"/>
      <c r="P343" s="203"/>
      <c r="Q343" s="203"/>
      <c r="R343" s="203"/>
      <c r="S343" s="203"/>
      <c r="T343" s="203"/>
      <c r="U343" s="203"/>
      <c r="V343" s="203"/>
      <c r="W343" s="203"/>
      <c r="X343" s="203"/>
      <c r="Y343" s="203"/>
      <c r="Z343" s="203"/>
      <c r="AA343" s="203"/>
    </row>
    <row r="344" spans="1:27" ht="12.75" customHeight="1" x14ac:dyDescent="0.25">
      <c r="A344" s="203"/>
      <c r="B344" s="203"/>
      <c r="C344" s="203"/>
      <c r="D344" s="203"/>
      <c r="E344" s="203"/>
      <c r="F344" s="203"/>
      <c r="G344" s="204"/>
      <c r="H344" s="203"/>
      <c r="I344" s="203"/>
      <c r="J344" s="203"/>
      <c r="K344" s="203"/>
      <c r="L344" s="203"/>
      <c r="M344" s="203"/>
      <c r="N344" s="203"/>
      <c r="O344" s="203"/>
      <c r="P344" s="203"/>
      <c r="Q344" s="203"/>
      <c r="R344" s="203"/>
      <c r="S344" s="203"/>
      <c r="T344" s="203"/>
      <c r="U344" s="203"/>
      <c r="V344" s="203"/>
      <c r="W344" s="203"/>
      <c r="X344" s="203"/>
      <c r="Y344" s="203"/>
      <c r="Z344" s="203"/>
      <c r="AA344" s="203"/>
    </row>
    <row r="345" spans="1:27" ht="12.75" customHeight="1" x14ac:dyDescent="0.25">
      <c r="A345" s="203"/>
      <c r="B345" s="203"/>
      <c r="C345" s="203"/>
      <c r="D345" s="203"/>
      <c r="E345" s="203"/>
      <c r="F345" s="203"/>
      <c r="G345" s="204"/>
      <c r="H345" s="203"/>
      <c r="I345" s="203"/>
      <c r="J345" s="203"/>
      <c r="K345" s="203"/>
      <c r="L345" s="203"/>
      <c r="M345" s="203"/>
      <c r="N345" s="203"/>
      <c r="O345" s="203"/>
      <c r="P345" s="203"/>
      <c r="Q345" s="203"/>
      <c r="R345" s="203"/>
      <c r="S345" s="203"/>
      <c r="T345" s="203"/>
      <c r="U345" s="203"/>
      <c r="V345" s="203"/>
      <c r="W345" s="203"/>
      <c r="X345" s="203"/>
      <c r="Y345" s="203"/>
      <c r="Z345" s="203"/>
      <c r="AA345" s="203"/>
    </row>
    <row r="346" spans="1:27" ht="12.75" customHeight="1" x14ac:dyDescent="0.25">
      <c r="A346" s="203"/>
      <c r="B346" s="203"/>
      <c r="C346" s="203"/>
      <c r="D346" s="203"/>
      <c r="E346" s="203"/>
      <c r="F346" s="203"/>
      <c r="G346" s="204"/>
      <c r="H346" s="203"/>
      <c r="I346" s="203"/>
      <c r="J346" s="203"/>
      <c r="K346" s="203"/>
      <c r="L346" s="203"/>
      <c r="M346" s="203"/>
      <c r="N346" s="203"/>
      <c r="O346" s="203"/>
      <c r="P346" s="203"/>
      <c r="Q346" s="203"/>
      <c r="R346" s="203"/>
      <c r="S346" s="203"/>
      <c r="T346" s="203"/>
      <c r="U346" s="203"/>
      <c r="V346" s="203"/>
      <c r="W346" s="203"/>
      <c r="X346" s="203"/>
      <c r="Y346" s="203"/>
      <c r="Z346" s="203"/>
      <c r="AA346" s="203"/>
    </row>
    <row r="347" spans="1:27" ht="12.75" customHeight="1" x14ac:dyDescent="0.25">
      <c r="A347" s="203"/>
      <c r="B347" s="203"/>
      <c r="C347" s="203"/>
      <c r="D347" s="203"/>
      <c r="E347" s="203"/>
      <c r="F347" s="203"/>
      <c r="G347" s="204"/>
      <c r="H347" s="203"/>
      <c r="I347" s="203"/>
      <c r="J347" s="203"/>
      <c r="K347" s="203"/>
      <c r="L347" s="203"/>
      <c r="M347" s="203"/>
      <c r="N347" s="203"/>
      <c r="O347" s="203"/>
      <c r="P347" s="203"/>
      <c r="Q347" s="203"/>
      <c r="R347" s="203"/>
      <c r="S347" s="203"/>
      <c r="T347" s="203"/>
      <c r="U347" s="203"/>
      <c r="V347" s="203"/>
      <c r="W347" s="203"/>
      <c r="X347" s="203"/>
      <c r="Y347" s="203"/>
      <c r="Z347" s="203"/>
      <c r="AA347" s="203"/>
    </row>
    <row r="348" spans="1:27" ht="12.75" customHeight="1" x14ac:dyDescent="0.25">
      <c r="A348" s="203"/>
      <c r="B348" s="203"/>
      <c r="C348" s="203"/>
      <c r="D348" s="203"/>
      <c r="E348" s="203"/>
      <c r="F348" s="203"/>
      <c r="G348" s="204"/>
      <c r="H348" s="203"/>
      <c r="I348" s="203"/>
      <c r="J348" s="203"/>
      <c r="K348" s="203"/>
      <c r="L348" s="203"/>
      <c r="M348" s="203"/>
      <c r="N348" s="203"/>
      <c r="O348" s="203"/>
      <c r="P348" s="203"/>
      <c r="Q348" s="203"/>
      <c r="R348" s="203"/>
      <c r="S348" s="203"/>
      <c r="T348" s="203"/>
      <c r="U348" s="203"/>
      <c r="V348" s="203"/>
      <c r="W348" s="203"/>
      <c r="X348" s="203"/>
      <c r="Y348" s="203"/>
      <c r="Z348" s="203"/>
      <c r="AA348" s="203"/>
    </row>
    <row r="349" spans="1:27" ht="12.75" customHeight="1" x14ac:dyDescent="0.25">
      <c r="A349" s="203"/>
      <c r="B349" s="203"/>
      <c r="C349" s="203"/>
      <c r="D349" s="203"/>
      <c r="E349" s="203"/>
      <c r="F349" s="203"/>
      <c r="G349" s="204"/>
      <c r="H349" s="203"/>
      <c r="I349" s="203"/>
      <c r="J349" s="203"/>
      <c r="K349" s="203"/>
      <c r="L349" s="203"/>
      <c r="M349" s="203"/>
      <c r="N349" s="203"/>
      <c r="O349" s="203"/>
      <c r="P349" s="203"/>
      <c r="Q349" s="203"/>
      <c r="R349" s="203"/>
      <c r="S349" s="203"/>
      <c r="T349" s="203"/>
      <c r="U349" s="203"/>
      <c r="V349" s="203"/>
      <c r="W349" s="203"/>
      <c r="X349" s="203"/>
      <c r="Y349" s="203"/>
      <c r="Z349" s="203"/>
      <c r="AA349" s="203"/>
    </row>
    <row r="350" spans="1:27" ht="12.75" customHeight="1" x14ac:dyDescent="0.25">
      <c r="A350" s="203"/>
      <c r="B350" s="203"/>
      <c r="C350" s="203"/>
      <c r="D350" s="203"/>
      <c r="E350" s="203"/>
      <c r="F350" s="203"/>
      <c r="G350" s="204"/>
      <c r="H350" s="203"/>
      <c r="I350" s="203"/>
      <c r="J350" s="203"/>
      <c r="K350" s="203"/>
      <c r="L350" s="203"/>
      <c r="M350" s="203"/>
      <c r="N350" s="203"/>
      <c r="O350" s="203"/>
      <c r="P350" s="203"/>
      <c r="Q350" s="203"/>
      <c r="R350" s="203"/>
      <c r="S350" s="203"/>
      <c r="T350" s="203"/>
      <c r="U350" s="203"/>
      <c r="V350" s="203"/>
      <c r="W350" s="203"/>
      <c r="X350" s="203"/>
      <c r="Y350" s="203"/>
      <c r="Z350" s="203"/>
      <c r="AA350" s="203"/>
    </row>
    <row r="351" spans="1:27" ht="12.75" customHeight="1" x14ac:dyDescent="0.25">
      <c r="A351" s="203"/>
      <c r="B351" s="203"/>
      <c r="C351" s="203"/>
      <c r="D351" s="203"/>
      <c r="E351" s="203"/>
      <c r="F351" s="203"/>
      <c r="G351" s="204"/>
      <c r="H351" s="203"/>
      <c r="I351" s="203"/>
      <c r="J351" s="203"/>
      <c r="K351" s="203"/>
      <c r="L351" s="203"/>
      <c r="M351" s="203"/>
      <c r="N351" s="203"/>
      <c r="O351" s="203"/>
      <c r="P351" s="203"/>
      <c r="Q351" s="203"/>
      <c r="R351" s="203"/>
      <c r="S351" s="203"/>
      <c r="T351" s="203"/>
      <c r="U351" s="203"/>
      <c r="V351" s="203"/>
      <c r="W351" s="203"/>
      <c r="X351" s="203"/>
      <c r="Y351" s="203"/>
      <c r="Z351" s="203"/>
      <c r="AA351" s="203"/>
    </row>
    <row r="352" spans="1:27" ht="12.75" customHeight="1" x14ac:dyDescent="0.25">
      <c r="A352" s="203"/>
      <c r="B352" s="203"/>
      <c r="C352" s="203"/>
      <c r="D352" s="203"/>
      <c r="E352" s="203"/>
      <c r="F352" s="203"/>
      <c r="G352" s="204"/>
      <c r="H352" s="203"/>
      <c r="I352" s="203"/>
      <c r="J352" s="203"/>
      <c r="K352" s="203"/>
      <c r="L352" s="203"/>
      <c r="M352" s="203"/>
      <c r="N352" s="203"/>
      <c r="O352" s="203"/>
      <c r="P352" s="203"/>
      <c r="Q352" s="203"/>
      <c r="R352" s="203"/>
      <c r="S352" s="203"/>
      <c r="T352" s="203"/>
      <c r="U352" s="203"/>
      <c r="V352" s="203"/>
      <c r="W352" s="203"/>
      <c r="X352" s="203"/>
      <c r="Y352" s="203"/>
      <c r="Z352" s="203"/>
      <c r="AA352" s="203"/>
    </row>
    <row r="353" spans="1:27" ht="15.75" customHeight="1" x14ac:dyDescent="0.25">
      <c r="A353" s="203"/>
      <c r="B353" s="203"/>
      <c r="C353" s="203"/>
      <c r="D353" s="203"/>
      <c r="E353" s="203"/>
      <c r="F353" s="203"/>
      <c r="G353" s="204"/>
      <c r="H353" s="203"/>
      <c r="I353" s="203"/>
      <c r="J353" s="203"/>
      <c r="K353" s="203"/>
      <c r="L353" s="203"/>
      <c r="M353" s="203"/>
      <c r="N353" s="203"/>
      <c r="O353" s="203"/>
      <c r="P353" s="203"/>
      <c r="Q353" s="203"/>
      <c r="R353" s="203"/>
      <c r="S353" s="203"/>
      <c r="T353" s="203"/>
      <c r="U353" s="203"/>
      <c r="V353" s="203"/>
      <c r="W353" s="203"/>
      <c r="X353" s="203"/>
      <c r="Y353" s="203"/>
      <c r="Z353" s="203"/>
      <c r="AA353" s="203"/>
    </row>
    <row r="354" spans="1:27" ht="15.75" customHeight="1" x14ac:dyDescent="0.25">
      <c r="A354" s="203"/>
      <c r="B354" s="203"/>
      <c r="C354" s="203"/>
      <c r="D354" s="203"/>
      <c r="E354" s="203"/>
      <c r="F354" s="203"/>
      <c r="G354" s="204"/>
      <c r="H354" s="203"/>
      <c r="I354" s="203"/>
      <c r="J354" s="203"/>
      <c r="K354" s="203"/>
      <c r="L354" s="203"/>
      <c r="M354" s="203"/>
      <c r="N354" s="203"/>
      <c r="O354" s="203"/>
      <c r="P354" s="203"/>
      <c r="Q354" s="203"/>
      <c r="R354" s="203"/>
      <c r="S354" s="203"/>
      <c r="T354" s="203"/>
      <c r="U354" s="203"/>
      <c r="V354" s="203"/>
      <c r="W354" s="203"/>
      <c r="X354" s="203"/>
      <c r="Y354" s="203"/>
      <c r="Z354" s="203"/>
      <c r="AA354" s="203"/>
    </row>
    <row r="355" spans="1:27" ht="15.75" customHeight="1" x14ac:dyDescent="0.25">
      <c r="A355" s="203"/>
      <c r="B355" s="203"/>
      <c r="C355" s="203"/>
      <c r="D355" s="203"/>
      <c r="E355" s="203"/>
      <c r="F355" s="203"/>
      <c r="G355" s="204"/>
      <c r="H355" s="203"/>
      <c r="I355" s="203"/>
      <c r="J355" s="203"/>
      <c r="K355" s="203"/>
      <c r="L355" s="203"/>
      <c r="M355" s="203"/>
      <c r="N355" s="203"/>
      <c r="O355" s="203"/>
      <c r="P355" s="203"/>
      <c r="Q355" s="203"/>
      <c r="R355" s="203"/>
      <c r="S355" s="203"/>
      <c r="T355" s="203"/>
      <c r="U355" s="203"/>
      <c r="V355" s="203"/>
      <c r="W355" s="203"/>
      <c r="X355" s="203"/>
      <c r="Y355" s="203"/>
      <c r="Z355" s="203"/>
      <c r="AA355" s="203"/>
    </row>
    <row r="356" spans="1:27" ht="15.75" customHeight="1" x14ac:dyDescent="0.25">
      <c r="A356" s="203"/>
      <c r="B356" s="203"/>
      <c r="C356" s="203"/>
      <c r="D356" s="203"/>
      <c r="E356" s="203"/>
      <c r="F356" s="203"/>
      <c r="G356" s="204"/>
      <c r="H356" s="203"/>
      <c r="I356" s="203"/>
      <c r="J356" s="203"/>
      <c r="K356" s="203"/>
      <c r="L356" s="203"/>
      <c r="M356" s="203"/>
      <c r="N356" s="203"/>
      <c r="O356" s="203"/>
      <c r="P356" s="203"/>
      <c r="Q356" s="203"/>
      <c r="R356" s="203"/>
      <c r="S356" s="203"/>
      <c r="T356" s="203"/>
      <c r="U356" s="203"/>
      <c r="V356" s="203"/>
      <c r="W356" s="203"/>
      <c r="X356" s="203"/>
      <c r="Y356" s="203"/>
      <c r="Z356" s="203"/>
      <c r="AA356" s="203"/>
    </row>
    <row r="357" spans="1:27" ht="15.75" customHeight="1" x14ac:dyDescent="0.25">
      <c r="A357" s="203"/>
      <c r="B357" s="203"/>
      <c r="C357" s="203"/>
      <c r="D357" s="203"/>
      <c r="E357" s="203"/>
      <c r="F357" s="203"/>
      <c r="G357" s="204"/>
      <c r="H357" s="203"/>
      <c r="I357" s="203"/>
      <c r="J357" s="203"/>
      <c r="K357" s="203"/>
      <c r="L357" s="203"/>
      <c r="M357" s="203"/>
      <c r="N357" s="203"/>
      <c r="O357" s="203"/>
      <c r="P357" s="203"/>
      <c r="Q357" s="203"/>
      <c r="R357" s="203"/>
      <c r="S357" s="203"/>
      <c r="T357" s="203"/>
      <c r="U357" s="203"/>
      <c r="V357" s="203"/>
      <c r="W357" s="203"/>
      <c r="X357" s="203"/>
      <c r="Y357" s="203"/>
      <c r="Z357" s="203"/>
      <c r="AA357" s="203"/>
    </row>
    <row r="358" spans="1:27" ht="15.75" customHeight="1" x14ac:dyDescent="0.25">
      <c r="A358" s="203"/>
      <c r="B358" s="203"/>
      <c r="C358" s="203"/>
      <c r="D358" s="203"/>
      <c r="E358" s="203"/>
      <c r="F358" s="203"/>
      <c r="G358" s="204"/>
      <c r="H358" s="203"/>
      <c r="I358" s="203"/>
      <c r="J358" s="203"/>
      <c r="K358" s="203"/>
      <c r="L358" s="203"/>
      <c r="M358" s="203"/>
      <c r="N358" s="203"/>
      <c r="O358" s="203"/>
      <c r="P358" s="203"/>
      <c r="Q358" s="203"/>
      <c r="R358" s="203"/>
      <c r="S358" s="203"/>
      <c r="T358" s="203"/>
      <c r="U358" s="203"/>
      <c r="V358" s="203"/>
      <c r="W358" s="203"/>
      <c r="X358" s="203"/>
      <c r="Y358" s="203"/>
      <c r="Z358" s="203"/>
      <c r="AA358" s="203"/>
    </row>
    <row r="359" spans="1:27" ht="15.75" customHeight="1" x14ac:dyDescent="0.25">
      <c r="A359" s="203"/>
      <c r="B359" s="203"/>
      <c r="C359" s="203"/>
      <c r="D359" s="203"/>
      <c r="E359" s="203"/>
      <c r="F359" s="203"/>
      <c r="G359" s="204"/>
      <c r="H359" s="203"/>
      <c r="I359" s="203"/>
      <c r="J359" s="203"/>
      <c r="K359" s="203"/>
      <c r="L359" s="203"/>
      <c r="M359" s="203"/>
      <c r="N359" s="203"/>
      <c r="O359" s="203"/>
      <c r="P359" s="203"/>
      <c r="Q359" s="203"/>
      <c r="R359" s="203"/>
      <c r="S359" s="203"/>
      <c r="T359" s="203"/>
      <c r="U359" s="203"/>
      <c r="V359" s="203"/>
      <c r="W359" s="203"/>
      <c r="X359" s="203"/>
      <c r="Y359" s="203"/>
      <c r="Z359" s="203"/>
      <c r="AA359" s="203"/>
    </row>
    <row r="360" spans="1:27" ht="15.75" customHeight="1" x14ac:dyDescent="0.25">
      <c r="A360" s="203"/>
      <c r="B360" s="203"/>
      <c r="C360" s="203"/>
      <c r="D360" s="203"/>
      <c r="E360" s="203"/>
      <c r="F360" s="203"/>
      <c r="G360" s="204"/>
      <c r="H360" s="203"/>
      <c r="I360" s="203"/>
      <c r="J360" s="203"/>
      <c r="K360" s="203"/>
      <c r="L360" s="203"/>
      <c r="M360" s="203"/>
      <c r="N360" s="203"/>
      <c r="O360" s="203"/>
      <c r="P360" s="203"/>
      <c r="Q360" s="203"/>
      <c r="R360" s="203"/>
      <c r="S360" s="203"/>
      <c r="T360" s="203"/>
      <c r="U360" s="203"/>
      <c r="V360" s="203"/>
      <c r="W360" s="203"/>
      <c r="X360" s="203"/>
      <c r="Y360" s="203"/>
      <c r="Z360" s="203"/>
      <c r="AA360" s="203"/>
    </row>
    <row r="361" spans="1:27" ht="15.75" customHeight="1" x14ac:dyDescent="0.25">
      <c r="A361" s="203"/>
      <c r="B361" s="203"/>
      <c r="C361" s="203"/>
      <c r="D361" s="203"/>
      <c r="E361" s="203"/>
      <c r="F361" s="203"/>
      <c r="G361" s="204"/>
      <c r="H361" s="203"/>
      <c r="I361" s="203"/>
      <c r="J361" s="203"/>
      <c r="K361" s="203"/>
      <c r="L361" s="203"/>
      <c r="M361" s="203"/>
      <c r="N361" s="203"/>
      <c r="O361" s="203"/>
      <c r="P361" s="203"/>
      <c r="Q361" s="203"/>
      <c r="R361" s="203"/>
      <c r="S361" s="203"/>
      <c r="T361" s="203"/>
      <c r="U361" s="203"/>
      <c r="V361" s="203"/>
      <c r="W361" s="203"/>
      <c r="X361" s="203"/>
      <c r="Y361" s="203"/>
      <c r="Z361" s="203"/>
      <c r="AA361" s="203"/>
    </row>
    <row r="362" spans="1:27" ht="15.75" customHeight="1" x14ac:dyDescent="0.25">
      <c r="A362" s="203"/>
      <c r="B362" s="203"/>
      <c r="C362" s="203"/>
      <c r="D362" s="203"/>
      <c r="E362" s="203"/>
      <c r="F362" s="203"/>
      <c r="G362" s="204"/>
      <c r="H362" s="203"/>
      <c r="I362" s="203"/>
      <c r="J362" s="203"/>
      <c r="K362" s="203"/>
      <c r="L362" s="203"/>
      <c r="M362" s="203"/>
      <c r="N362" s="203"/>
      <c r="O362" s="203"/>
      <c r="P362" s="203"/>
      <c r="Q362" s="203"/>
      <c r="R362" s="203"/>
      <c r="S362" s="203"/>
      <c r="T362" s="203"/>
      <c r="U362" s="203"/>
      <c r="V362" s="203"/>
      <c r="W362" s="203"/>
      <c r="X362" s="203"/>
      <c r="Y362" s="203"/>
      <c r="Z362" s="203"/>
      <c r="AA362" s="203"/>
    </row>
    <row r="363" spans="1:27" ht="15.75" customHeight="1" x14ac:dyDescent="0.25">
      <c r="A363" s="203"/>
      <c r="B363" s="203"/>
      <c r="C363" s="203"/>
      <c r="D363" s="203"/>
      <c r="E363" s="203"/>
      <c r="F363" s="203"/>
      <c r="G363" s="204"/>
      <c r="H363" s="203"/>
      <c r="I363" s="203"/>
      <c r="J363" s="203"/>
      <c r="K363" s="203"/>
      <c r="L363" s="203"/>
      <c r="M363" s="203"/>
      <c r="N363" s="203"/>
      <c r="O363" s="203"/>
      <c r="P363" s="203"/>
      <c r="Q363" s="203"/>
      <c r="R363" s="203"/>
      <c r="S363" s="203"/>
      <c r="T363" s="203"/>
      <c r="U363" s="203"/>
      <c r="V363" s="203"/>
      <c r="W363" s="203"/>
      <c r="X363" s="203"/>
      <c r="Y363" s="203"/>
      <c r="Z363" s="203"/>
      <c r="AA363" s="203"/>
    </row>
    <row r="364" spans="1:27" ht="15.75" customHeight="1" x14ac:dyDescent="0.25">
      <c r="A364" s="203"/>
      <c r="B364" s="203"/>
      <c r="C364" s="203"/>
      <c r="D364" s="203"/>
      <c r="E364" s="203"/>
      <c r="F364" s="203"/>
      <c r="G364" s="204"/>
      <c r="H364" s="203"/>
      <c r="I364" s="203"/>
      <c r="J364" s="203"/>
      <c r="K364" s="203"/>
      <c r="L364" s="203"/>
      <c r="M364" s="203"/>
      <c r="N364" s="203"/>
      <c r="O364" s="203"/>
      <c r="P364" s="203"/>
      <c r="Q364" s="203"/>
      <c r="R364" s="203"/>
      <c r="S364" s="203"/>
      <c r="T364" s="203"/>
      <c r="U364" s="203"/>
      <c r="V364" s="203"/>
      <c r="W364" s="203"/>
      <c r="X364" s="203"/>
      <c r="Y364" s="203"/>
      <c r="Z364" s="203"/>
      <c r="AA364" s="203"/>
    </row>
    <row r="365" spans="1:27" ht="15.75" customHeight="1" x14ac:dyDescent="0.25">
      <c r="A365" s="203"/>
      <c r="B365" s="203"/>
      <c r="C365" s="203"/>
      <c r="D365" s="203"/>
      <c r="E365" s="203"/>
      <c r="F365" s="203"/>
      <c r="G365" s="204"/>
      <c r="H365" s="203"/>
      <c r="I365" s="203"/>
      <c r="J365" s="203"/>
      <c r="K365" s="203"/>
      <c r="L365" s="203"/>
      <c r="M365" s="203"/>
      <c r="N365" s="203"/>
      <c r="O365" s="203"/>
      <c r="P365" s="203"/>
      <c r="Q365" s="203"/>
      <c r="R365" s="203"/>
      <c r="S365" s="203"/>
      <c r="T365" s="203"/>
      <c r="U365" s="203"/>
      <c r="V365" s="203"/>
      <c r="W365" s="203"/>
      <c r="X365" s="203"/>
      <c r="Y365" s="203"/>
      <c r="Z365" s="203"/>
      <c r="AA365" s="203"/>
    </row>
    <row r="366" spans="1:27" ht="15.75" customHeight="1" x14ac:dyDescent="0.25">
      <c r="A366" s="203"/>
      <c r="B366" s="203"/>
      <c r="C366" s="203"/>
      <c r="D366" s="203"/>
      <c r="E366" s="203"/>
      <c r="F366" s="203"/>
      <c r="G366" s="204"/>
      <c r="H366" s="203"/>
      <c r="I366" s="203"/>
      <c r="J366" s="203"/>
      <c r="K366" s="203"/>
      <c r="L366" s="203"/>
      <c r="M366" s="203"/>
      <c r="N366" s="203"/>
      <c r="O366" s="203"/>
      <c r="P366" s="203"/>
      <c r="Q366" s="203"/>
      <c r="R366" s="203"/>
      <c r="S366" s="203"/>
      <c r="T366" s="203"/>
      <c r="U366" s="203"/>
      <c r="V366" s="203"/>
      <c r="W366" s="203"/>
      <c r="X366" s="203"/>
      <c r="Y366" s="203"/>
      <c r="Z366" s="203"/>
      <c r="AA366" s="203"/>
    </row>
    <row r="367" spans="1:27" ht="15.75" customHeight="1" x14ac:dyDescent="0.25">
      <c r="A367" s="203"/>
      <c r="B367" s="203"/>
      <c r="C367" s="203"/>
      <c r="D367" s="203"/>
      <c r="E367" s="203"/>
      <c r="F367" s="203"/>
      <c r="G367" s="204"/>
      <c r="H367" s="203"/>
      <c r="I367" s="203"/>
      <c r="J367" s="203"/>
      <c r="K367" s="203"/>
      <c r="L367" s="203"/>
      <c r="M367" s="203"/>
      <c r="N367" s="203"/>
      <c r="O367" s="203"/>
      <c r="P367" s="203"/>
      <c r="Q367" s="203"/>
      <c r="R367" s="203"/>
      <c r="S367" s="203"/>
      <c r="T367" s="203"/>
      <c r="U367" s="203"/>
      <c r="V367" s="203"/>
      <c r="W367" s="203"/>
      <c r="X367" s="203"/>
      <c r="Y367" s="203"/>
      <c r="Z367" s="203"/>
      <c r="AA367" s="203"/>
    </row>
    <row r="368" spans="1:27" ht="15.75" customHeight="1" x14ac:dyDescent="0.25">
      <c r="A368" s="203"/>
      <c r="B368" s="203"/>
      <c r="C368" s="203"/>
      <c r="D368" s="203"/>
      <c r="E368" s="203"/>
      <c r="F368" s="203"/>
      <c r="G368" s="204"/>
      <c r="H368" s="203"/>
      <c r="I368" s="203"/>
      <c r="J368" s="203"/>
      <c r="K368" s="203"/>
      <c r="L368" s="203"/>
      <c r="M368" s="203"/>
      <c r="N368" s="203"/>
      <c r="O368" s="203"/>
      <c r="P368" s="203"/>
      <c r="Q368" s="203"/>
      <c r="R368" s="203"/>
      <c r="S368" s="203"/>
      <c r="T368" s="203"/>
      <c r="U368" s="203"/>
      <c r="V368" s="203"/>
      <c r="W368" s="203"/>
      <c r="X368" s="203"/>
      <c r="Y368" s="203"/>
      <c r="Z368" s="203"/>
      <c r="AA368" s="203"/>
    </row>
    <row r="369" spans="1:27" ht="15.75" customHeight="1" x14ac:dyDescent="0.25">
      <c r="A369" s="203"/>
      <c r="B369" s="203"/>
      <c r="C369" s="203"/>
      <c r="D369" s="203"/>
      <c r="E369" s="203"/>
      <c r="F369" s="203"/>
      <c r="G369" s="204"/>
      <c r="H369" s="203"/>
      <c r="I369" s="203"/>
      <c r="J369" s="203"/>
      <c r="K369" s="203"/>
      <c r="L369" s="203"/>
      <c r="M369" s="203"/>
      <c r="N369" s="203"/>
      <c r="O369" s="203"/>
      <c r="P369" s="203"/>
      <c r="Q369" s="203"/>
      <c r="R369" s="203"/>
      <c r="S369" s="203"/>
      <c r="T369" s="203"/>
      <c r="U369" s="203"/>
      <c r="V369" s="203"/>
      <c r="W369" s="203"/>
      <c r="X369" s="203"/>
      <c r="Y369" s="203"/>
      <c r="Z369" s="203"/>
      <c r="AA369" s="203"/>
    </row>
    <row r="370" spans="1:27" ht="15.75" customHeight="1" x14ac:dyDescent="0.25">
      <c r="A370" s="203"/>
      <c r="B370" s="203"/>
      <c r="C370" s="203"/>
      <c r="D370" s="203"/>
      <c r="E370" s="203"/>
      <c r="F370" s="203"/>
      <c r="G370" s="204"/>
      <c r="H370" s="203"/>
      <c r="I370" s="203"/>
      <c r="J370" s="203"/>
      <c r="K370" s="203"/>
      <c r="L370" s="203"/>
      <c r="M370" s="203"/>
      <c r="N370" s="203"/>
      <c r="O370" s="203"/>
      <c r="P370" s="203"/>
      <c r="Q370" s="203"/>
      <c r="R370" s="203"/>
      <c r="S370" s="203"/>
      <c r="T370" s="203"/>
      <c r="U370" s="203"/>
      <c r="V370" s="203"/>
      <c r="W370" s="203"/>
      <c r="X370" s="203"/>
      <c r="Y370" s="203"/>
      <c r="Z370" s="203"/>
      <c r="AA370" s="203"/>
    </row>
    <row r="371" spans="1:27" ht="15.75" customHeight="1" x14ac:dyDescent="0.25">
      <c r="A371" s="203"/>
      <c r="B371" s="203"/>
      <c r="C371" s="203"/>
      <c r="D371" s="203"/>
      <c r="E371" s="203"/>
      <c r="F371" s="203"/>
      <c r="G371" s="204"/>
      <c r="H371" s="203"/>
      <c r="I371" s="203"/>
      <c r="J371" s="203"/>
      <c r="K371" s="203"/>
      <c r="L371" s="203"/>
      <c r="M371" s="203"/>
      <c r="N371" s="203"/>
      <c r="O371" s="203"/>
      <c r="P371" s="203"/>
      <c r="Q371" s="203"/>
      <c r="R371" s="203"/>
      <c r="S371" s="203"/>
      <c r="T371" s="203"/>
      <c r="U371" s="203"/>
      <c r="V371" s="203"/>
      <c r="W371" s="203"/>
      <c r="X371" s="203"/>
      <c r="Y371" s="203"/>
      <c r="Z371" s="203"/>
      <c r="AA371" s="203"/>
    </row>
    <row r="372" spans="1:27" ht="15.75" customHeight="1" x14ac:dyDescent="0.25">
      <c r="A372" s="203"/>
      <c r="B372" s="203"/>
      <c r="C372" s="203"/>
      <c r="D372" s="203"/>
      <c r="E372" s="203"/>
      <c r="F372" s="203"/>
      <c r="G372" s="204"/>
      <c r="H372" s="203"/>
      <c r="I372" s="203"/>
      <c r="J372" s="203"/>
      <c r="K372" s="203"/>
      <c r="L372" s="203"/>
      <c r="M372" s="203"/>
      <c r="N372" s="203"/>
      <c r="O372" s="203"/>
      <c r="P372" s="203"/>
      <c r="Q372" s="203"/>
      <c r="R372" s="203"/>
      <c r="S372" s="203"/>
      <c r="T372" s="203"/>
      <c r="U372" s="203"/>
      <c r="V372" s="203"/>
      <c r="W372" s="203"/>
      <c r="X372" s="203"/>
      <c r="Y372" s="203"/>
      <c r="Z372" s="203"/>
      <c r="AA372" s="203"/>
    </row>
    <row r="373" spans="1:27" ht="15.75" customHeight="1" x14ac:dyDescent="0.25">
      <c r="A373" s="203"/>
      <c r="B373" s="203"/>
      <c r="C373" s="203"/>
      <c r="D373" s="203"/>
      <c r="E373" s="203"/>
      <c r="F373" s="203"/>
      <c r="G373" s="204"/>
      <c r="H373" s="203"/>
      <c r="I373" s="203"/>
      <c r="J373" s="203"/>
      <c r="K373" s="203"/>
      <c r="L373" s="203"/>
      <c r="M373" s="203"/>
      <c r="N373" s="203"/>
      <c r="O373" s="203"/>
      <c r="P373" s="203"/>
      <c r="Q373" s="203"/>
      <c r="R373" s="203"/>
      <c r="S373" s="203"/>
      <c r="T373" s="203"/>
      <c r="U373" s="203"/>
      <c r="V373" s="203"/>
      <c r="W373" s="203"/>
      <c r="X373" s="203"/>
      <c r="Y373" s="203"/>
      <c r="Z373" s="203"/>
      <c r="AA373" s="203"/>
    </row>
    <row r="374" spans="1:27" ht="15.75" customHeight="1" x14ac:dyDescent="0.25">
      <c r="A374" s="203"/>
      <c r="B374" s="203"/>
      <c r="C374" s="203"/>
      <c r="D374" s="203"/>
      <c r="E374" s="203"/>
      <c r="F374" s="203"/>
      <c r="G374" s="204"/>
      <c r="H374" s="203"/>
      <c r="I374" s="203"/>
      <c r="J374" s="203"/>
      <c r="K374" s="203"/>
      <c r="L374" s="203"/>
      <c r="M374" s="203"/>
      <c r="N374" s="203"/>
      <c r="O374" s="203"/>
      <c r="P374" s="203"/>
      <c r="Q374" s="203"/>
      <c r="R374" s="203"/>
      <c r="S374" s="203"/>
      <c r="T374" s="203"/>
      <c r="U374" s="203"/>
      <c r="V374" s="203"/>
      <c r="W374" s="203"/>
      <c r="X374" s="203"/>
      <c r="Y374" s="203"/>
      <c r="Z374" s="203"/>
      <c r="AA374" s="203"/>
    </row>
    <row r="375" spans="1:27" ht="15.75" customHeight="1" x14ac:dyDescent="0.25">
      <c r="A375" s="203"/>
      <c r="B375" s="203"/>
      <c r="C375" s="203"/>
      <c r="D375" s="203"/>
      <c r="E375" s="203"/>
      <c r="F375" s="203"/>
      <c r="G375" s="204"/>
      <c r="H375" s="203"/>
      <c r="I375" s="203"/>
      <c r="J375" s="203"/>
      <c r="K375" s="203"/>
      <c r="L375" s="203"/>
      <c r="M375" s="203"/>
      <c r="N375" s="203"/>
      <c r="O375" s="203"/>
      <c r="P375" s="203"/>
      <c r="Q375" s="203"/>
      <c r="R375" s="203"/>
      <c r="S375" s="203"/>
      <c r="T375" s="203"/>
      <c r="U375" s="203"/>
      <c r="V375" s="203"/>
      <c r="W375" s="203"/>
      <c r="X375" s="203"/>
      <c r="Y375" s="203"/>
      <c r="Z375" s="203"/>
      <c r="AA375" s="203"/>
    </row>
    <row r="376" spans="1:27" ht="15.75" customHeight="1" x14ac:dyDescent="0.25">
      <c r="A376" s="203"/>
      <c r="B376" s="203"/>
      <c r="C376" s="203"/>
      <c r="D376" s="203"/>
      <c r="E376" s="203"/>
      <c r="F376" s="203"/>
      <c r="G376" s="204"/>
      <c r="H376" s="203"/>
      <c r="I376" s="203"/>
      <c r="J376" s="203"/>
      <c r="K376" s="203"/>
      <c r="L376" s="203"/>
      <c r="M376" s="203"/>
      <c r="N376" s="203"/>
      <c r="O376" s="203"/>
      <c r="P376" s="203"/>
      <c r="Q376" s="203"/>
      <c r="R376" s="203"/>
      <c r="S376" s="203"/>
      <c r="T376" s="203"/>
      <c r="U376" s="203"/>
      <c r="V376" s="203"/>
      <c r="W376" s="203"/>
      <c r="X376" s="203"/>
      <c r="Y376" s="203"/>
      <c r="Z376" s="203"/>
      <c r="AA376" s="203"/>
    </row>
    <row r="377" spans="1:27" ht="15.75" customHeight="1" x14ac:dyDescent="0.25">
      <c r="A377" s="203"/>
      <c r="B377" s="203"/>
      <c r="C377" s="203"/>
      <c r="D377" s="203"/>
      <c r="E377" s="203"/>
      <c r="F377" s="203"/>
      <c r="G377" s="204"/>
      <c r="H377" s="203"/>
      <c r="I377" s="203"/>
      <c r="J377" s="203"/>
      <c r="K377" s="203"/>
      <c r="L377" s="203"/>
      <c r="M377" s="203"/>
      <c r="N377" s="203"/>
      <c r="O377" s="203"/>
      <c r="P377" s="203"/>
      <c r="Q377" s="203"/>
      <c r="R377" s="203"/>
      <c r="S377" s="203"/>
      <c r="T377" s="203"/>
      <c r="U377" s="203"/>
      <c r="V377" s="203"/>
      <c r="W377" s="203"/>
      <c r="X377" s="203"/>
      <c r="Y377" s="203"/>
      <c r="Z377" s="203"/>
      <c r="AA377" s="203"/>
    </row>
    <row r="378" spans="1:27" ht="15.75" customHeight="1" x14ac:dyDescent="0.25">
      <c r="A378" s="203"/>
      <c r="B378" s="203"/>
      <c r="C378" s="203"/>
      <c r="D378" s="203"/>
      <c r="E378" s="203"/>
      <c r="F378" s="203"/>
      <c r="G378" s="204"/>
      <c r="H378" s="203"/>
      <c r="I378" s="203"/>
      <c r="J378" s="203"/>
      <c r="K378" s="203"/>
      <c r="L378" s="203"/>
      <c r="M378" s="203"/>
      <c r="N378" s="203"/>
      <c r="O378" s="203"/>
      <c r="P378" s="203"/>
      <c r="Q378" s="203"/>
      <c r="R378" s="203"/>
      <c r="S378" s="203"/>
      <c r="T378" s="203"/>
      <c r="U378" s="203"/>
      <c r="V378" s="203"/>
      <c r="W378" s="203"/>
      <c r="X378" s="203"/>
      <c r="Y378" s="203"/>
      <c r="Z378" s="203"/>
      <c r="AA378" s="203"/>
    </row>
    <row r="379" spans="1:27" ht="15.75" customHeight="1" x14ac:dyDescent="0.25">
      <c r="A379" s="203"/>
      <c r="B379" s="203"/>
      <c r="C379" s="203"/>
      <c r="D379" s="203"/>
      <c r="E379" s="203"/>
      <c r="F379" s="203"/>
      <c r="G379" s="204"/>
      <c r="H379" s="203"/>
      <c r="I379" s="203"/>
      <c r="J379" s="203"/>
      <c r="K379" s="203"/>
      <c r="L379" s="203"/>
      <c r="M379" s="203"/>
      <c r="N379" s="203"/>
      <c r="O379" s="203"/>
      <c r="P379" s="203"/>
      <c r="Q379" s="203"/>
      <c r="R379" s="203"/>
      <c r="S379" s="203"/>
      <c r="T379" s="203"/>
      <c r="U379" s="203"/>
      <c r="V379" s="203"/>
      <c r="W379" s="203"/>
      <c r="X379" s="203"/>
      <c r="Y379" s="203"/>
      <c r="Z379" s="203"/>
      <c r="AA379" s="203"/>
    </row>
    <row r="380" spans="1:27" ht="15.75" customHeight="1" x14ac:dyDescent="0.25">
      <c r="A380" s="203"/>
      <c r="B380" s="203"/>
      <c r="C380" s="203"/>
      <c r="D380" s="203"/>
      <c r="E380" s="203"/>
      <c r="F380" s="203"/>
      <c r="G380" s="204"/>
      <c r="H380" s="203"/>
      <c r="I380" s="203"/>
      <c r="J380" s="203"/>
      <c r="K380" s="203"/>
      <c r="L380" s="203"/>
      <c r="M380" s="203"/>
      <c r="N380" s="203"/>
      <c r="O380" s="203"/>
      <c r="P380" s="203"/>
      <c r="Q380" s="203"/>
      <c r="R380" s="203"/>
      <c r="S380" s="203"/>
      <c r="T380" s="203"/>
      <c r="U380" s="203"/>
      <c r="V380" s="203"/>
      <c r="W380" s="203"/>
      <c r="X380" s="203"/>
      <c r="Y380" s="203"/>
      <c r="Z380" s="203"/>
      <c r="AA380" s="203"/>
    </row>
    <row r="381" spans="1:27" ht="15.75" customHeight="1" x14ac:dyDescent="0.25">
      <c r="A381" s="203"/>
      <c r="B381" s="203"/>
      <c r="C381" s="203"/>
      <c r="D381" s="203"/>
      <c r="E381" s="203"/>
      <c r="F381" s="203"/>
      <c r="G381" s="204"/>
      <c r="H381" s="203"/>
      <c r="I381" s="203"/>
      <c r="J381" s="203"/>
      <c r="K381" s="203"/>
      <c r="L381" s="203"/>
      <c r="M381" s="203"/>
      <c r="N381" s="203"/>
      <c r="O381" s="203"/>
      <c r="P381" s="203"/>
      <c r="Q381" s="203"/>
      <c r="R381" s="203"/>
      <c r="S381" s="203"/>
      <c r="T381" s="203"/>
      <c r="U381" s="203"/>
      <c r="V381" s="203"/>
      <c r="W381" s="203"/>
      <c r="X381" s="203"/>
      <c r="Y381" s="203"/>
      <c r="Z381" s="203"/>
      <c r="AA381" s="203"/>
    </row>
    <row r="382" spans="1:27" ht="15.75" customHeight="1" x14ac:dyDescent="0.25">
      <c r="A382" s="203"/>
      <c r="B382" s="203"/>
      <c r="C382" s="203"/>
      <c r="D382" s="203"/>
      <c r="E382" s="203"/>
      <c r="F382" s="203"/>
      <c r="G382" s="204"/>
      <c r="H382" s="203"/>
      <c r="I382" s="203"/>
      <c r="J382" s="203"/>
      <c r="K382" s="203"/>
      <c r="L382" s="203"/>
      <c r="M382" s="203"/>
      <c r="N382" s="203"/>
      <c r="O382" s="203"/>
      <c r="P382" s="203"/>
      <c r="Q382" s="203"/>
      <c r="R382" s="203"/>
      <c r="S382" s="203"/>
      <c r="T382" s="203"/>
      <c r="U382" s="203"/>
      <c r="V382" s="203"/>
      <c r="W382" s="203"/>
      <c r="X382" s="203"/>
      <c r="Y382" s="203"/>
      <c r="Z382" s="203"/>
      <c r="AA382" s="203"/>
    </row>
    <row r="383" spans="1:27" ht="15.75" customHeight="1" x14ac:dyDescent="0.25">
      <c r="A383" s="203"/>
      <c r="B383" s="203"/>
      <c r="C383" s="203"/>
      <c r="D383" s="203"/>
      <c r="E383" s="203"/>
      <c r="F383" s="203"/>
      <c r="G383" s="204"/>
      <c r="H383" s="203"/>
      <c r="I383" s="203"/>
      <c r="J383" s="203"/>
      <c r="K383" s="203"/>
      <c r="L383" s="203"/>
      <c r="M383" s="203"/>
      <c r="N383" s="203"/>
      <c r="O383" s="203"/>
      <c r="P383" s="203"/>
      <c r="Q383" s="203"/>
      <c r="R383" s="203"/>
      <c r="S383" s="203"/>
      <c r="T383" s="203"/>
      <c r="U383" s="203"/>
      <c r="V383" s="203"/>
      <c r="W383" s="203"/>
      <c r="X383" s="203"/>
      <c r="Y383" s="203"/>
      <c r="Z383" s="203"/>
      <c r="AA383" s="203"/>
    </row>
    <row r="384" spans="1:27" ht="15.75" customHeight="1" x14ac:dyDescent="0.25">
      <c r="A384" s="203"/>
      <c r="B384" s="203"/>
      <c r="C384" s="203"/>
      <c r="D384" s="203"/>
      <c r="E384" s="203"/>
      <c r="F384" s="203"/>
      <c r="G384" s="204"/>
      <c r="H384" s="203"/>
      <c r="I384" s="203"/>
      <c r="J384" s="203"/>
      <c r="K384" s="203"/>
      <c r="L384" s="203"/>
      <c r="M384" s="203"/>
      <c r="N384" s="203"/>
      <c r="O384" s="203"/>
      <c r="P384" s="203"/>
      <c r="Q384" s="203"/>
      <c r="R384" s="203"/>
      <c r="S384" s="203"/>
      <c r="T384" s="203"/>
      <c r="U384" s="203"/>
      <c r="V384" s="203"/>
      <c r="W384" s="203"/>
      <c r="X384" s="203"/>
      <c r="Y384" s="203"/>
      <c r="Z384" s="203"/>
      <c r="AA384" s="203"/>
    </row>
    <row r="385" spans="1:27" ht="15.75" customHeight="1" x14ac:dyDescent="0.25">
      <c r="A385" s="203"/>
      <c r="B385" s="203"/>
      <c r="C385" s="203"/>
      <c r="D385" s="203"/>
      <c r="E385" s="203"/>
      <c r="F385" s="203"/>
      <c r="G385" s="204"/>
      <c r="H385" s="203"/>
      <c r="I385" s="203"/>
      <c r="J385" s="203"/>
      <c r="K385" s="203"/>
      <c r="L385" s="203"/>
      <c r="M385" s="203"/>
      <c r="N385" s="203"/>
      <c r="O385" s="203"/>
      <c r="P385" s="203"/>
      <c r="Q385" s="203"/>
      <c r="R385" s="203"/>
      <c r="S385" s="203"/>
      <c r="T385" s="203"/>
      <c r="U385" s="203"/>
      <c r="V385" s="203"/>
      <c r="W385" s="203"/>
      <c r="X385" s="203"/>
      <c r="Y385" s="203"/>
      <c r="Z385" s="203"/>
      <c r="AA385" s="203"/>
    </row>
    <row r="386" spans="1:27" ht="15.75" customHeight="1" x14ac:dyDescent="0.25">
      <c r="A386" s="203"/>
      <c r="B386" s="203"/>
      <c r="C386" s="203"/>
      <c r="D386" s="203"/>
      <c r="E386" s="203"/>
      <c r="F386" s="203"/>
      <c r="G386" s="204"/>
      <c r="H386" s="203"/>
      <c r="I386" s="203"/>
      <c r="J386" s="203"/>
      <c r="K386" s="203"/>
      <c r="L386" s="203"/>
      <c r="M386" s="203"/>
      <c r="N386" s="203"/>
      <c r="O386" s="203"/>
      <c r="P386" s="203"/>
      <c r="Q386" s="203"/>
      <c r="R386" s="203"/>
      <c r="S386" s="203"/>
      <c r="T386" s="203"/>
      <c r="U386" s="203"/>
      <c r="V386" s="203"/>
      <c r="W386" s="203"/>
      <c r="X386" s="203"/>
      <c r="Y386" s="203"/>
      <c r="Z386" s="203"/>
      <c r="AA386" s="203"/>
    </row>
    <row r="387" spans="1:27" ht="15.75" customHeight="1" x14ac:dyDescent="0.25">
      <c r="A387" s="203"/>
      <c r="B387" s="203"/>
      <c r="C387" s="203"/>
      <c r="D387" s="203"/>
      <c r="E387" s="203"/>
      <c r="F387" s="203"/>
      <c r="G387" s="204"/>
      <c r="H387" s="203"/>
      <c r="I387" s="203"/>
      <c r="J387" s="203"/>
      <c r="K387" s="203"/>
      <c r="L387" s="203"/>
      <c r="M387" s="203"/>
      <c r="N387" s="203"/>
      <c r="O387" s="203"/>
      <c r="P387" s="203"/>
      <c r="Q387" s="203"/>
      <c r="R387" s="203"/>
      <c r="S387" s="203"/>
      <c r="T387" s="203"/>
      <c r="U387" s="203"/>
      <c r="V387" s="203"/>
      <c r="W387" s="203"/>
      <c r="X387" s="203"/>
      <c r="Y387" s="203"/>
      <c r="Z387" s="203"/>
      <c r="AA387" s="203"/>
    </row>
    <row r="388" spans="1:27" ht="15.75" customHeight="1" x14ac:dyDescent="0.25">
      <c r="A388" s="203"/>
      <c r="B388" s="203"/>
      <c r="C388" s="203"/>
      <c r="D388" s="203"/>
      <c r="E388" s="203"/>
      <c r="F388" s="203"/>
      <c r="G388" s="204"/>
      <c r="H388" s="203"/>
      <c r="I388" s="203"/>
      <c r="J388" s="203"/>
      <c r="K388" s="203"/>
      <c r="L388" s="203"/>
      <c r="M388" s="203"/>
      <c r="N388" s="203"/>
      <c r="O388" s="203"/>
      <c r="P388" s="203"/>
      <c r="Q388" s="203"/>
      <c r="R388" s="203"/>
      <c r="S388" s="203"/>
      <c r="T388" s="203"/>
      <c r="U388" s="203"/>
      <c r="V388" s="203"/>
      <c r="W388" s="203"/>
      <c r="X388" s="203"/>
      <c r="Y388" s="203"/>
      <c r="Z388" s="203"/>
      <c r="AA388" s="203"/>
    </row>
    <row r="389" spans="1:27" ht="15.75" customHeight="1" x14ac:dyDescent="0.25">
      <c r="A389" s="203"/>
      <c r="B389" s="203"/>
      <c r="C389" s="203"/>
      <c r="D389" s="203"/>
      <c r="E389" s="203"/>
      <c r="F389" s="203"/>
      <c r="G389" s="204"/>
      <c r="H389" s="203"/>
      <c r="I389" s="203"/>
      <c r="J389" s="203"/>
      <c r="K389" s="203"/>
      <c r="L389" s="203"/>
      <c r="M389" s="203"/>
      <c r="N389" s="203"/>
      <c r="O389" s="203"/>
      <c r="P389" s="203"/>
      <c r="Q389" s="203"/>
      <c r="R389" s="203"/>
      <c r="S389" s="203"/>
      <c r="T389" s="203"/>
      <c r="U389" s="203"/>
      <c r="V389" s="203"/>
      <c r="W389" s="203"/>
      <c r="X389" s="203"/>
      <c r="Y389" s="203"/>
      <c r="Z389" s="203"/>
      <c r="AA389" s="203"/>
    </row>
    <row r="390" spans="1:27" ht="15.75" customHeight="1" x14ac:dyDescent="0.25">
      <c r="A390" s="203"/>
      <c r="B390" s="203"/>
      <c r="C390" s="203"/>
      <c r="D390" s="203"/>
      <c r="E390" s="203"/>
      <c r="F390" s="203"/>
      <c r="G390" s="204"/>
      <c r="H390" s="203"/>
      <c r="I390" s="203"/>
      <c r="J390" s="203"/>
      <c r="K390" s="203"/>
      <c r="L390" s="203"/>
      <c r="M390" s="203"/>
      <c r="N390" s="203"/>
      <c r="O390" s="203"/>
      <c r="P390" s="203"/>
      <c r="Q390" s="203"/>
      <c r="R390" s="203"/>
      <c r="S390" s="203"/>
      <c r="T390" s="203"/>
      <c r="U390" s="203"/>
      <c r="V390" s="203"/>
      <c r="W390" s="203"/>
      <c r="X390" s="203"/>
      <c r="Y390" s="203"/>
      <c r="Z390" s="203"/>
      <c r="AA390" s="203"/>
    </row>
    <row r="391" spans="1:27" ht="15.75" customHeight="1" x14ac:dyDescent="0.25">
      <c r="A391" s="203"/>
      <c r="B391" s="203"/>
      <c r="C391" s="203"/>
      <c r="D391" s="203"/>
      <c r="E391" s="203"/>
      <c r="F391" s="203"/>
      <c r="G391" s="204"/>
      <c r="H391" s="203"/>
      <c r="I391" s="203"/>
      <c r="J391" s="203"/>
      <c r="K391" s="203"/>
      <c r="L391" s="203"/>
      <c r="M391" s="203"/>
      <c r="N391" s="203"/>
      <c r="O391" s="203"/>
      <c r="P391" s="203"/>
      <c r="Q391" s="203"/>
      <c r="R391" s="203"/>
      <c r="S391" s="203"/>
      <c r="T391" s="203"/>
      <c r="U391" s="203"/>
      <c r="V391" s="203"/>
      <c r="W391" s="203"/>
      <c r="X391" s="203"/>
      <c r="Y391" s="203"/>
      <c r="Z391" s="203"/>
      <c r="AA391" s="203"/>
    </row>
    <row r="392" spans="1:27" ht="15.75" customHeight="1" x14ac:dyDescent="0.25">
      <c r="A392" s="203"/>
      <c r="B392" s="203"/>
      <c r="C392" s="203"/>
      <c r="D392" s="203"/>
      <c r="E392" s="203"/>
      <c r="F392" s="203"/>
      <c r="G392" s="204"/>
      <c r="H392" s="203"/>
      <c r="I392" s="203"/>
      <c r="J392" s="203"/>
      <c r="K392" s="203"/>
      <c r="L392" s="203"/>
      <c r="M392" s="203"/>
      <c r="N392" s="203"/>
      <c r="O392" s="203"/>
      <c r="P392" s="203"/>
      <c r="Q392" s="203"/>
      <c r="R392" s="203"/>
      <c r="S392" s="203"/>
      <c r="T392" s="203"/>
      <c r="U392" s="203"/>
      <c r="V392" s="203"/>
      <c r="W392" s="203"/>
      <c r="X392" s="203"/>
      <c r="Y392" s="203"/>
      <c r="Z392" s="203"/>
      <c r="AA392" s="203"/>
    </row>
    <row r="393" spans="1:27" ht="15.75" customHeight="1" x14ac:dyDescent="0.25">
      <c r="A393" s="203"/>
      <c r="B393" s="203"/>
      <c r="C393" s="203"/>
      <c r="D393" s="203"/>
      <c r="E393" s="203"/>
      <c r="F393" s="203"/>
      <c r="G393" s="204"/>
      <c r="H393" s="203"/>
      <c r="I393" s="203"/>
      <c r="J393" s="203"/>
      <c r="K393" s="203"/>
      <c r="L393" s="203"/>
      <c r="M393" s="203"/>
      <c r="N393" s="203"/>
      <c r="O393" s="203"/>
      <c r="P393" s="203"/>
      <c r="Q393" s="203"/>
      <c r="R393" s="203"/>
      <c r="S393" s="203"/>
      <c r="T393" s="203"/>
      <c r="U393" s="203"/>
      <c r="V393" s="203"/>
      <c r="W393" s="203"/>
      <c r="X393" s="203"/>
      <c r="Y393" s="203"/>
      <c r="Z393" s="203"/>
      <c r="AA393" s="203"/>
    </row>
    <row r="394" spans="1:27" ht="15.75" customHeight="1" x14ac:dyDescent="0.25">
      <c r="A394" s="203"/>
      <c r="B394" s="203"/>
      <c r="C394" s="203"/>
      <c r="D394" s="203"/>
      <c r="E394" s="203"/>
      <c r="F394" s="203"/>
      <c r="G394" s="204"/>
      <c r="H394" s="203"/>
      <c r="I394" s="203"/>
      <c r="J394" s="203"/>
      <c r="K394" s="203"/>
      <c r="L394" s="203"/>
      <c r="M394" s="203"/>
      <c r="N394" s="203"/>
      <c r="O394" s="203"/>
      <c r="P394" s="203"/>
      <c r="Q394" s="203"/>
      <c r="R394" s="203"/>
      <c r="S394" s="203"/>
      <c r="T394" s="203"/>
      <c r="U394" s="203"/>
      <c r="V394" s="203"/>
      <c r="W394" s="203"/>
      <c r="X394" s="203"/>
      <c r="Y394" s="203"/>
      <c r="Z394" s="203"/>
      <c r="AA394" s="203"/>
    </row>
    <row r="395" spans="1:27" ht="15.75" customHeight="1" x14ac:dyDescent="0.25">
      <c r="A395" s="203"/>
      <c r="B395" s="203"/>
      <c r="C395" s="203"/>
      <c r="D395" s="203"/>
      <c r="E395" s="203"/>
      <c r="F395" s="203"/>
      <c r="G395" s="204"/>
      <c r="H395" s="203"/>
      <c r="I395" s="203"/>
      <c r="J395" s="203"/>
      <c r="K395" s="203"/>
      <c r="L395" s="203"/>
      <c r="M395" s="203"/>
      <c r="N395" s="203"/>
      <c r="O395" s="203"/>
      <c r="P395" s="203"/>
      <c r="Q395" s="203"/>
      <c r="R395" s="203"/>
      <c r="S395" s="203"/>
      <c r="T395" s="203"/>
      <c r="U395" s="203"/>
      <c r="V395" s="203"/>
      <c r="W395" s="203"/>
      <c r="X395" s="203"/>
      <c r="Y395" s="203"/>
      <c r="Z395" s="203"/>
      <c r="AA395" s="203"/>
    </row>
    <row r="396" spans="1:27" ht="15.75" customHeight="1" x14ac:dyDescent="0.25">
      <c r="A396" s="203"/>
      <c r="B396" s="203"/>
      <c r="C396" s="203"/>
      <c r="D396" s="203"/>
      <c r="E396" s="203"/>
      <c r="F396" s="203"/>
      <c r="G396" s="204"/>
      <c r="H396" s="203"/>
      <c r="I396" s="203"/>
      <c r="J396" s="203"/>
      <c r="K396" s="203"/>
      <c r="L396" s="203"/>
      <c r="M396" s="203"/>
      <c r="N396" s="203"/>
      <c r="O396" s="203"/>
      <c r="P396" s="203"/>
      <c r="Q396" s="203"/>
      <c r="R396" s="203"/>
      <c r="S396" s="203"/>
      <c r="T396" s="203"/>
      <c r="U396" s="203"/>
      <c r="V396" s="203"/>
      <c r="W396" s="203"/>
      <c r="X396" s="203"/>
      <c r="Y396" s="203"/>
      <c r="Z396" s="203"/>
      <c r="AA396" s="203"/>
    </row>
    <row r="397" spans="1:27" ht="15.75" customHeight="1" x14ac:dyDescent="0.25">
      <c r="A397" s="203"/>
      <c r="B397" s="203"/>
      <c r="C397" s="203"/>
      <c r="D397" s="203"/>
      <c r="E397" s="203"/>
      <c r="F397" s="203"/>
      <c r="G397" s="204"/>
      <c r="H397" s="203"/>
      <c r="I397" s="203"/>
      <c r="J397" s="203"/>
      <c r="K397" s="203"/>
      <c r="L397" s="203"/>
      <c r="M397" s="203"/>
      <c r="N397" s="203"/>
      <c r="O397" s="203"/>
      <c r="P397" s="203"/>
      <c r="Q397" s="203"/>
      <c r="R397" s="203"/>
      <c r="S397" s="203"/>
      <c r="T397" s="203"/>
      <c r="U397" s="203"/>
      <c r="V397" s="203"/>
      <c r="W397" s="203"/>
      <c r="X397" s="203"/>
      <c r="Y397" s="203"/>
      <c r="Z397" s="203"/>
      <c r="AA397" s="203"/>
    </row>
    <row r="398" spans="1:27" ht="15.75" customHeight="1" x14ac:dyDescent="0.25">
      <c r="A398" s="203"/>
      <c r="B398" s="203"/>
      <c r="C398" s="203"/>
      <c r="D398" s="203"/>
      <c r="E398" s="203"/>
      <c r="F398" s="203"/>
      <c r="G398" s="204"/>
      <c r="H398" s="203"/>
      <c r="I398" s="203"/>
      <c r="J398" s="203"/>
      <c r="K398" s="203"/>
      <c r="L398" s="203"/>
      <c r="M398" s="203"/>
      <c r="N398" s="203"/>
      <c r="O398" s="203"/>
      <c r="P398" s="203"/>
      <c r="Q398" s="203"/>
      <c r="R398" s="203"/>
      <c r="S398" s="203"/>
      <c r="T398" s="203"/>
      <c r="U398" s="203"/>
      <c r="V398" s="203"/>
      <c r="W398" s="203"/>
      <c r="X398" s="203"/>
      <c r="Y398" s="203"/>
      <c r="Z398" s="203"/>
      <c r="AA398" s="203"/>
    </row>
    <row r="399" spans="1:27" ht="15.75" customHeight="1" x14ac:dyDescent="0.25">
      <c r="A399" s="203"/>
      <c r="B399" s="203"/>
      <c r="C399" s="203"/>
      <c r="D399" s="203"/>
      <c r="E399" s="203"/>
      <c r="F399" s="203"/>
      <c r="G399" s="204"/>
      <c r="H399" s="203"/>
      <c r="I399" s="203"/>
      <c r="J399" s="203"/>
      <c r="K399" s="203"/>
      <c r="L399" s="203"/>
      <c r="M399" s="203"/>
      <c r="N399" s="203"/>
      <c r="O399" s="203"/>
      <c r="P399" s="203"/>
      <c r="Q399" s="203"/>
      <c r="R399" s="203"/>
      <c r="S399" s="203"/>
      <c r="T399" s="203"/>
      <c r="U399" s="203"/>
      <c r="V399" s="203"/>
      <c r="W399" s="203"/>
      <c r="X399" s="203"/>
      <c r="Y399" s="203"/>
      <c r="Z399" s="203"/>
      <c r="AA399" s="203"/>
    </row>
    <row r="400" spans="1:27" ht="15.75" customHeight="1" x14ac:dyDescent="0.25">
      <c r="A400" s="203"/>
      <c r="B400" s="203"/>
      <c r="C400" s="203"/>
      <c r="D400" s="203"/>
      <c r="E400" s="203"/>
      <c r="F400" s="203"/>
      <c r="G400" s="204"/>
      <c r="H400" s="203"/>
      <c r="I400" s="203"/>
      <c r="J400" s="203"/>
      <c r="K400" s="203"/>
      <c r="L400" s="203"/>
      <c r="M400" s="203"/>
      <c r="N400" s="203"/>
      <c r="O400" s="203"/>
      <c r="P400" s="203"/>
      <c r="Q400" s="203"/>
      <c r="R400" s="203"/>
      <c r="S400" s="203"/>
      <c r="T400" s="203"/>
      <c r="U400" s="203"/>
      <c r="V400" s="203"/>
      <c r="W400" s="203"/>
      <c r="X400" s="203"/>
      <c r="Y400" s="203"/>
      <c r="Z400" s="203"/>
      <c r="AA400" s="203"/>
    </row>
    <row r="401" spans="1:27" ht="15.75" customHeight="1" x14ac:dyDescent="0.25">
      <c r="A401" s="203"/>
      <c r="B401" s="203"/>
      <c r="C401" s="203"/>
      <c r="D401" s="203"/>
      <c r="E401" s="203"/>
      <c r="F401" s="203"/>
      <c r="G401" s="204"/>
      <c r="H401" s="203"/>
      <c r="I401" s="203"/>
      <c r="J401" s="203"/>
      <c r="K401" s="203"/>
      <c r="L401" s="203"/>
      <c r="M401" s="203"/>
      <c r="N401" s="203"/>
      <c r="O401" s="203"/>
      <c r="P401" s="203"/>
      <c r="Q401" s="203"/>
      <c r="R401" s="203"/>
      <c r="S401" s="203"/>
      <c r="T401" s="203"/>
      <c r="U401" s="203"/>
      <c r="V401" s="203"/>
      <c r="W401" s="203"/>
      <c r="X401" s="203"/>
      <c r="Y401" s="203"/>
      <c r="Z401" s="203"/>
      <c r="AA401" s="203"/>
    </row>
    <row r="402" spans="1:27" ht="15.75" customHeight="1" x14ac:dyDescent="0.25">
      <c r="A402" s="203"/>
      <c r="B402" s="203"/>
      <c r="C402" s="203"/>
      <c r="D402" s="203"/>
      <c r="E402" s="203"/>
      <c r="F402" s="203"/>
      <c r="G402" s="204"/>
      <c r="H402" s="203"/>
      <c r="I402" s="203"/>
      <c r="J402" s="203"/>
      <c r="K402" s="203"/>
      <c r="L402" s="203"/>
      <c r="M402" s="203"/>
      <c r="N402" s="203"/>
      <c r="O402" s="203"/>
      <c r="P402" s="203"/>
      <c r="Q402" s="203"/>
      <c r="R402" s="203"/>
      <c r="S402" s="203"/>
      <c r="T402" s="203"/>
      <c r="U402" s="203"/>
      <c r="V402" s="203"/>
      <c r="W402" s="203"/>
      <c r="X402" s="203"/>
      <c r="Y402" s="203"/>
      <c r="Z402" s="203"/>
      <c r="AA402" s="203"/>
    </row>
    <row r="403" spans="1:27" ht="15.75" customHeight="1" x14ac:dyDescent="0.25">
      <c r="A403" s="203"/>
      <c r="B403" s="203"/>
      <c r="C403" s="203"/>
      <c r="D403" s="203"/>
      <c r="E403" s="203"/>
      <c r="F403" s="203"/>
      <c r="G403" s="204"/>
      <c r="H403" s="203"/>
      <c r="I403" s="203"/>
      <c r="J403" s="203"/>
      <c r="K403" s="203"/>
      <c r="L403" s="203"/>
      <c r="M403" s="203"/>
      <c r="N403" s="203"/>
      <c r="O403" s="203"/>
      <c r="P403" s="203"/>
      <c r="Q403" s="203"/>
      <c r="R403" s="203"/>
      <c r="S403" s="203"/>
      <c r="T403" s="203"/>
      <c r="U403" s="203"/>
      <c r="V403" s="203"/>
      <c r="W403" s="203"/>
      <c r="X403" s="203"/>
      <c r="Y403" s="203"/>
      <c r="Z403" s="203"/>
      <c r="AA403" s="203"/>
    </row>
    <row r="404" spans="1:27" ht="15.75" customHeight="1" x14ac:dyDescent="0.25">
      <c r="A404" s="203"/>
      <c r="B404" s="203"/>
      <c r="C404" s="203"/>
      <c r="D404" s="203"/>
      <c r="E404" s="203"/>
      <c r="F404" s="203"/>
      <c r="G404" s="204"/>
      <c r="H404" s="203"/>
      <c r="I404" s="203"/>
      <c r="J404" s="203"/>
      <c r="K404" s="203"/>
      <c r="L404" s="203"/>
      <c r="M404" s="203"/>
      <c r="N404" s="203"/>
      <c r="O404" s="203"/>
      <c r="P404" s="203"/>
      <c r="Q404" s="203"/>
      <c r="R404" s="203"/>
      <c r="S404" s="203"/>
      <c r="T404" s="203"/>
      <c r="U404" s="203"/>
      <c r="V404" s="203"/>
      <c r="W404" s="203"/>
      <c r="X404" s="203"/>
      <c r="Y404" s="203"/>
      <c r="Z404" s="203"/>
      <c r="AA404" s="203"/>
    </row>
    <row r="405" spans="1:27" ht="15.75" customHeight="1" x14ac:dyDescent="0.25">
      <c r="A405" s="203"/>
      <c r="B405" s="203"/>
      <c r="C405" s="203"/>
      <c r="D405" s="203"/>
      <c r="E405" s="203"/>
      <c r="F405" s="203"/>
      <c r="G405" s="204"/>
      <c r="H405" s="203"/>
      <c r="I405" s="203"/>
      <c r="J405" s="203"/>
      <c r="K405" s="203"/>
      <c r="L405" s="203"/>
      <c r="M405" s="203"/>
      <c r="N405" s="203"/>
      <c r="O405" s="203"/>
      <c r="P405" s="203"/>
      <c r="Q405" s="203"/>
      <c r="R405" s="203"/>
      <c r="S405" s="203"/>
      <c r="T405" s="203"/>
      <c r="U405" s="203"/>
      <c r="V405" s="203"/>
      <c r="W405" s="203"/>
      <c r="X405" s="203"/>
      <c r="Y405" s="203"/>
      <c r="Z405" s="203"/>
      <c r="AA405" s="203"/>
    </row>
    <row r="406" spans="1:27" ht="15.75" customHeight="1" x14ac:dyDescent="0.25">
      <c r="A406" s="203"/>
      <c r="B406" s="203"/>
      <c r="C406" s="203"/>
      <c r="D406" s="203"/>
      <c r="E406" s="203"/>
      <c r="F406" s="203"/>
      <c r="G406" s="204"/>
      <c r="H406" s="203"/>
      <c r="I406" s="203"/>
      <c r="J406" s="203"/>
      <c r="K406" s="203"/>
      <c r="L406" s="203"/>
      <c r="M406" s="203"/>
      <c r="N406" s="203"/>
      <c r="O406" s="203"/>
      <c r="P406" s="203"/>
      <c r="Q406" s="203"/>
      <c r="R406" s="203"/>
      <c r="S406" s="203"/>
      <c r="T406" s="203"/>
      <c r="U406" s="203"/>
      <c r="V406" s="203"/>
      <c r="W406" s="203"/>
      <c r="X406" s="203"/>
      <c r="Y406" s="203"/>
      <c r="Z406" s="203"/>
      <c r="AA406" s="203"/>
    </row>
    <row r="407" spans="1:27" ht="15.75" customHeight="1" x14ac:dyDescent="0.25">
      <c r="A407" s="203"/>
      <c r="B407" s="203"/>
      <c r="C407" s="203"/>
      <c r="D407" s="203"/>
      <c r="E407" s="203"/>
      <c r="F407" s="203"/>
      <c r="G407" s="204"/>
      <c r="H407" s="203"/>
      <c r="I407" s="203"/>
      <c r="J407" s="203"/>
      <c r="K407" s="203"/>
      <c r="L407" s="203"/>
      <c r="M407" s="203"/>
      <c r="N407" s="203"/>
      <c r="O407" s="203"/>
      <c r="P407" s="203"/>
      <c r="Q407" s="203"/>
      <c r="R407" s="203"/>
      <c r="S407" s="203"/>
      <c r="T407" s="203"/>
      <c r="U407" s="203"/>
      <c r="V407" s="203"/>
      <c r="W407" s="203"/>
      <c r="X407" s="203"/>
      <c r="Y407" s="203"/>
      <c r="Z407" s="203"/>
      <c r="AA407" s="203"/>
    </row>
    <row r="408" spans="1:27" ht="15.75" customHeight="1" x14ac:dyDescent="0.25">
      <c r="A408" s="203"/>
      <c r="B408" s="203"/>
      <c r="C408" s="203"/>
      <c r="D408" s="203"/>
      <c r="E408" s="203"/>
      <c r="F408" s="203"/>
      <c r="G408" s="204"/>
      <c r="H408" s="203"/>
      <c r="I408" s="203"/>
      <c r="J408" s="203"/>
      <c r="K408" s="203"/>
      <c r="L408" s="203"/>
      <c r="M408" s="203"/>
      <c r="N408" s="203"/>
      <c r="O408" s="203"/>
      <c r="P408" s="203"/>
      <c r="Q408" s="203"/>
      <c r="R408" s="203"/>
      <c r="S408" s="203"/>
      <c r="T408" s="203"/>
      <c r="U408" s="203"/>
      <c r="V408" s="203"/>
      <c r="W408" s="203"/>
      <c r="X408" s="203"/>
      <c r="Y408" s="203"/>
      <c r="Z408" s="203"/>
      <c r="AA408" s="203"/>
    </row>
    <row r="409" spans="1:27" ht="15.75" customHeight="1" x14ac:dyDescent="0.25">
      <c r="A409" s="203"/>
      <c r="B409" s="203"/>
      <c r="C409" s="203"/>
      <c r="D409" s="203"/>
      <c r="E409" s="203"/>
      <c r="F409" s="203"/>
      <c r="G409" s="204"/>
      <c r="H409" s="203"/>
      <c r="I409" s="203"/>
      <c r="J409" s="203"/>
      <c r="K409" s="203"/>
      <c r="L409" s="203"/>
      <c r="M409" s="203"/>
      <c r="N409" s="203"/>
      <c r="O409" s="203"/>
      <c r="P409" s="203"/>
      <c r="Q409" s="203"/>
      <c r="R409" s="203"/>
      <c r="S409" s="203"/>
      <c r="T409" s="203"/>
      <c r="U409" s="203"/>
      <c r="V409" s="203"/>
      <c r="W409" s="203"/>
      <c r="X409" s="203"/>
      <c r="Y409" s="203"/>
      <c r="Z409" s="203"/>
      <c r="AA409" s="203"/>
    </row>
    <row r="410" spans="1:27" ht="15.75" customHeight="1" x14ac:dyDescent="0.25">
      <c r="A410" s="203"/>
      <c r="B410" s="203"/>
      <c r="C410" s="203"/>
      <c r="D410" s="203"/>
      <c r="E410" s="203"/>
      <c r="F410" s="203"/>
      <c r="G410" s="204"/>
      <c r="H410" s="203"/>
      <c r="I410" s="203"/>
      <c r="J410" s="203"/>
      <c r="K410" s="203"/>
      <c r="L410" s="203"/>
      <c r="M410" s="203"/>
      <c r="N410" s="203"/>
      <c r="O410" s="203"/>
      <c r="P410" s="203"/>
      <c r="Q410" s="203"/>
      <c r="R410" s="203"/>
      <c r="S410" s="203"/>
      <c r="T410" s="203"/>
      <c r="U410" s="203"/>
      <c r="V410" s="203"/>
      <c r="W410" s="203"/>
      <c r="X410" s="203"/>
      <c r="Y410" s="203"/>
      <c r="Z410" s="203"/>
      <c r="AA410" s="203"/>
    </row>
    <row r="411" spans="1:27" ht="15.75" customHeight="1" x14ac:dyDescent="0.25">
      <c r="A411" s="203"/>
      <c r="B411" s="203"/>
      <c r="C411" s="203"/>
      <c r="D411" s="203"/>
      <c r="E411" s="203"/>
      <c r="F411" s="203"/>
      <c r="G411" s="204"/>
      <c r="H411" s="203"/>
      <c r="I411" s="203"/>
      <c r="J411" s="203"/>
      <c r="K411" s="203"/>
      <c r="L411" s="203"/>
      <c r="M411" s="203"/>
      <c r="N411" s="203"/>
      <c r="O411" s="203"/>
      <c r="P411" s="203"/>
      <c r="Q411" s="203"/>
      <c r="R411" s="203"/>
      <c r="S411" s="203"/>
      <c r="T411" s="203"/>
      <c r="U411" s="203"/>
      <c r="V411" s="203"/>
      <c r="W411" s="203"/>
      <c r="X411" s="203"/>
      <c r="Y411" s="203"/>
      <c r="Z411" s="203"/>
      <c r="AA411" s="203"/>
    </row>
    <row r="412" spans="1:27" ht="15.75" customHeight="1" x14ac:dyDescent="0.25">
      <c r="A412" s="203"/>
      <c r="B412" s="203"/>
      <c r="C412" s="203"/>
      <c r="D412" s="203"/>
      <c r="E412" s="203"/>
      <c r="F412" s="203"/>
      <c r="G412" s="204"/>
      <c r="H412" s="203"/>
      <c r="I412" s="203"/>
      <c r="J412" s="203"/>
      <c r="K412" s="203"/>
      <c r="L412" s="203"/>
      <c r="M412" s="203"/>
      <c r="N412" s="203"/>
      <c r="O412" s="203"/>
      <c r="P412" s="203"/>
      <c r="Q412" s="203"/>
      <c r="R412" s="203"/>
      <c r="S412" s="203"/>
      <c r="T412" s="203"/>
      <c r="U412" s="203"/>
      <c r="V412" s="203"/>
      <c r="W412" s="203"/>
      <c r="X412" s="203"/>
      <c r="Y412" s="203"/>
      <c r="Z412" s="203"/>
      <c r="AA412" s="203"/>
    </row>
    <row r="413" spans="1:27" ht="15.75" customHeight="1" x14ac:dyDescent="0.25">
      <c r="A413" s="203"/>
      <c r="B413" s="203"/>
      <c r="C413" s="203"/>
      <c r="D413" s="203"/>
      <c r="E413" s="203"/>
      <c r="F413" s="203"/>
      <c r="G413" s="204"/>
      <c r="H413" s="203"/>
      <c r="I413" s="203"/>
      <c r="J413" s="203"/>
      <c r="K413" s="203"/>
      <c r="L413" s="203"/>
      <c r="M413" s="203"/>
      <c r="N413" s="203"/>
      <c r="O413" s="203"/>
      <c r="P413" s="203"/>
      <c r="Q413" s="203"/>
      <c r="R413" s="203"/>
      <c r="S413" s="203"/>
      <c r="T413" s="203"/>
      <c r="U413" s="203"/>
      <c r="V413" s="203"/>
      <c r="W413" s="203"/>
      <c r="X413" s="203"/>
      <c r="Y413" s="203"/>
      <c r="Z413" s="203"/>
      <c r="AA413" s="203"/>
    </row>
    <row r="414" spans="1:27" ht="15.75" customHeight="1" x14ac:dyDescent="0.25">
      <c r="A414" s="203"/>
      <c r="B414" s="203"/>
      <c r="C414" s="203"/>
      <c r="D414" s="203"/>
      <c r="E414" s="203"/>
      <c r="F414" s="203"/>
      <c r="G414" s="204"/>
      <c r="H414" s="203"/>
      <c r="I414" s="203"/>
      <c r="J414" s="203"/>
      <c r="K414" s="203"/>
      <c r="L414" s="203"/>
      <c r="M414" s="203"/>
      <c r="N414" s="203"/>
      <c r="O414" s="203"/>
      <c r="P414" s="203"/>
      <c r="Q414" s="203"/>
      <c r="R414" s="203"/>
      <c r="S414" s="203"/>
      <c r="T414" s="203"/>
      <c r="U414" s="203"/>
      <c r="V414" s="203"/>
      <c r="W414" s="203"/>
      <c r="X414" s="203"/>
      <c r="Y414" s="203"/>
      <c r="Z414" s="203"/>
      <c r="AA414" s="203"/>
    </row>
    <row r="415" spans="1:27" ht="15.75" customHeight="1" x14ac:dyDescent="0.25">
      <c r="A415" s="203"/>
      <c r="B415" s="203"/>
      <c r="C415" s="203"/>
      <c r="D415" s="203"/>
      <c r="E415" s="203"/>
      <c r="F415" s="203"/>
      <c r="G415" s="204"/>
      <c r="H415" s="203"/>
      <c r="I415" s="203"/>
      <c r="J415" s="203"/>
      <c r="K415" s="203"/>
      <c r="L415" s="203"/>
      <c r="M415" s="203"/>
      <c r="N415" s="203"/>
      <c r="O415" s="203"/>
      <c r="P415" s="203"/>
      <c r="Q415" s="203"/>
      <c r="R415" s="203"/>
      <c r="S415" s="203"/>
      <c r="T415" s="203"/>
      <c r="U415" s="203"/>
      <c r="V415" s="203"/>
      <c r="W415" s="203"/>
      <c r="X415" s="203"/>
      <c r="Y415" s="203"/>
      <c r="Z415" s="203"/>
      <c r="AA415" s="203"/>
    </row>
    <row r="416" spans="1:27" ht="15.75" customHeight="1" x14ac:dyDescent="0.25">
      <c r="A416" s="203"/>
      <c r="B416" s="203"/>
      <c r="C416" s="203"/>
      <c r="D416" s="203"/>
      <c r="E416" s="203"/>
      <c r="F416" s="203"/>
      <c r="G416" s="204"/>
      <c r="H416" s="203"/>
      <c r="I416" s="203"/>
      <c r="J416" s="203"/>
      <c r="K416" s="203"/>
      <c r="L416" s="203"/>
      <c r="M416" s="203"/>
      <c r="N416" s="203"/>
      <c r="O416" s="203"/>
      <c r="P416" s="203"/>
      <c r="Q416" s="203"/>
      <c r="R416" s="203"/>
      <c r="S416" s="203"/>
      <c r="T416" s="203"/>
      <c r="U416" s="203"/>
      <c r="V416" s="203"/>
      <c r="W416" s="203"/>
      <c r="X416" s="203"/>
      <c r="Y416" s="203"/>
      <c r="Z416" s="203"/>
      <c r="AA416" s="203"/>
    </row>
    <row r="417" spans="1:27" ht="15.75" customHeight="1" x14ac:dyDescent="0.25">
      <c r="A417" s="203"/>
      <c r="B417" s="203"/>
      <c r="C417" s="203"/>
      <c r="D417" s="203"/>
      <c r="E417" s="203"/>
      <c r="F417" s="203"/>
      <c r="G417" s="204"/>
      <c r="H417" s="203"/>
      <c r="I417" s="203"/>
      <c r="J417" s="203"/>
      <c r="K417" s="203"/>
      <c r="L417" s="203"/>
      <c r="M417" s="203"/>
      <c r="N417" s="203"/>
      <c r="O417" s="203"/>
      <c r="P417" s="203"/>
      <c r="Q417" s="203"/>
      <c r="R417" s="203"/>
      <c r="S417" s="203"/>
      <c r="T417" s="203"/>
      <c r="U417" s="203"/>
      <c r="V417" s="203"/>
      <c r="W417" s="203"/>
      <c r="X417" s="203"/>
      <c r="Y417" s="203"/>
      <c r="Z417" s="203"/>
      <c r="AA417" s="203"/>
    </row>
    <row r="418" spans="1:27" ht="15.75" customHeight="1" x14ac:dyDescent="0.25">
      <c r="A418" s="203"/>
      <c r="B418" s="203"/>
      <c r="C418" s="203"/>
      <c r="D418" s="203"/>
      <c r="E418" s="203"/>
      <c r="F418" s="203"/>
      <c r="G418" s="204"/>
      <c r="H418" s="203"/>
      <c r="I418" s="203"/>
      <c r="J418" s="203"/>
      <c r="K418" s="203"/>
      <c r="L418" s="203"/>
      <c r="M418" s="203"/>
      <c r="N418" s="203"/>
      <c r="O418" s="203"/>
      <c r="P418" s="203"/>
      <c r="Q418" s="203"/>
      <c r="R418" s="203"/>
      <c r="S418" s="203"/>
      <c r="T418" s="203"/>
      <c r="U418" s="203"/>
      <c r="V418" s="203"/>
      <c r="W418" s="203"/>
      <c r="X418" s="203"/>
      <c r="Y418" s="203"/>
      <c r="Z418" s="203"/>
      <c r="AA418" s="203"/>
    </row>
    <row r="419" spans="1:27" ht="15.75" customHeight="1" x14ac:dyDescent="0.25">
      <c r="A419" s="203"/>
      <c r="B419" s="203"/>
      <c r="C419" s="203"/>
      <c r="D419" s="203"/>
      <c r="E419" s="203"/>
      <c r="F419" s="203"/>
      <c r="G419" s="204"/>
      <c r="H419" s="203"/>
      <c r="I419" s="203"/>
      <c r="J419" s="203"/>
      <c r="K419" s="203"/>
      <c r="L419" s="203"/>
      <c r="M419" s="203"/>
      <c r="N419" s="203"/>
      <c r="O419" s="203"/>
      <c r="P419" s="203"/>
      <c r="Q419" s="203"/>
      <c r="R419" s="203"/>
      <c r="S419" s="203"/>
      <c r="T419" s="203"/>
      <c r="U419" s="203"/>
      <c r="V419" s="203"/>
      <c r="W419" s="203"/>
      <c r="X419" s="203"/>
      <c r="Y419" s="203"/>
      <c r="Z419" s="203"/>
      <c r="AA419" s="203"/>
    </row>
    <row r="420" spans="1:27" ht="15.75" customHeight="1" x14ac:dyDescent="0.25">
      <c r="A420" s="203"/>
      <c r="B420" s="203"/>
      <c r="C420" s="203"/>
      <c r="D420" s="203"/>
      <c r="E420" s="203"/>
      <c r="F420" s="203"/>
      <c r="G420" s="204"/>
      <c r="H420" s="203"/>
      <c r="I420" s="203"/>
      <c r="J420" s="203"/>
      <c r="K420" s="203"/>
      <c r="L420" s="203"/>
      <c r="M420" s="203"/>
      <c r="N420" s="203"/>
      <c r="O420" s="203"/>
      <c r="P420" s="203"/>
      <c r="Q420" s="203"/>
      <c r="R420" s="203"/>
      <c r="S420" s="203"/>
      <c r="T420" s="203"/>
      <c r="U420" s="203"/>
      <c r="V420" s="203"/>
      <c r="W420" s="203"/>
      <c r="X420" s="203"/>
      <c r="Y420" s="203"/>
      <c r="Z420" s="203"/>
      <c r="AA420" s="203"/>
    </row>
    <row r="421" spans="1:27" ht="15.75" customHeight="1" x14ac:dyDescent="0.25">
      <c r="A421" s="203"/>
      <c r="B421" s="203"/>
      <c r="C421" s="203"/>
      <c r="D421" s="203"/>
      <c r="E421" s="203"/>
      <c r="F421" s="203"/>
      <c r="G421" s="204"/>
      <c r="H421" s="203"/>
      <c r="I421" s="203"/>
      <c r="J421" s="203"/>
      <c r="K421" s="203"/>
      <c r="L421" s="203"/>
      <c r="M421" s="203"/>
      <c r="N421" s="203"/>
      <c r="O421" s="203"/>
      <c r="P421" s="203"/>
      <c r="Q421" s="203"/>
      <c r="R421" s="203"/>
      <c r="S421" s="203"/>
      <c r="T421" s="203"/>
      <c r="U421" s="203"/>
      <c r="V421" s="203"/>
      <c r="W421" s="203"/>
      <c r="X421" s="203"/>
      <c r="Y421" s="203"/>
      <c r="Z421" s="203"/>
      <c r="AA421" s="203"/>
    </row>
    <row r="422" spans="1:27" ht="15.75" customHeight="1" x14ac:dyDescent="0.25">
      <c r="A422" s="203"/>
      <c r="B422" s="203"/>
      <c r="C422" s="203"/>
      <c r="D422" s="203"/>
      <c r="E422" s="203"/>
      <c r="F422" s="203"/>
      <c r="G422" s="204"/>
      <c r="H422" s="203"/>
      <c r="I422" s="203"/>
      <c r="J422" s="203"/>
      <c r="K422" s="203"/>
      <c r="L422" s="203"/>
      <c r="M422" s="203"/>
      <c r="N422" s="203"/>
      <c r="O422" s="203"/>
      <c r="P422" s="203"/>
      <c r="Q422" s="203"/>
      <c r="R422" s="203"/>
      <c r="S422" s="203"/>
      <c r="T422" s="203"/>
      <c r="U422" s="203"/>
      <c r="V422" s="203"/>
      <c r="W422" s="203"/>
      <c r="X422" s="203"/>
      <c r="Y422" s="203"/>
      <c r="Z422" s="203"/>
      <c r="AA422" s="203"/>
    </row>
    <row r="423" spans="1:27" ht="15.75" customHeight="1" x14ac:dyDescent="0.25">
      <c r="A423" s="203"/>
      <c r="B423" s="203"/>
      <c r="C423" s="203"/>
      <c r="D423" s="203"/>
      <c r="E423" s="203"/>
      <c r="F423" s="203"/>
      <c r="G423" s="204"/>
      <c r="H423" s="203"/>
      <c r="I423" s="203"/>
      <c r="J423" s="203"/>
      <c r="K423" s="203"/>
      <c r="L423" s="203"/>
      <c r="M423" s="203"/>
      <c r="N423" s="203"/>
      <c r="O423" s="203"/>
      <c r="P423" s="203"/>
      <c r="Q423" s="203"/>
      <c r="R423" s="203"/>
      <c r="S423" s="203"/>
      <c r="T423" s="203"/>
      <c r="U423" s="203"/>
      <c r="V423" s="203"/>
      <c r="W423" s="203"/>
      <c r="X423" s="203"/>
      <c r="Y423" s="203"/>
      <c r="Z423" s="203"/>
      <c r="AA423" s="203"/>
    </row>
    <row r="424" spans="1:27" ht="15.75" customHeight="1" x14ac:dyDescent="0.25">
      <c r="A424" s="203"/>
      <c r="B424" s="203"/>
      <c r="C424" s="203"/>
      <c r="D424" s="203"/>
      <c r="E424" s="203"/>
      <c r="F424" s="203"/>
      <c r="G424" s="204"/>
      <c r="H424" s="203"/>
      <c r="I424" s="203"/>
      <c r="J424" s="203"/>
      <c r="K424" s="203"/>
      <c r="L424" s="203"/>
      <c r="M424" s="203"/>
      <c r="N424" s="203"/>
      <c r="O424" s="203"/>
      <c r="P424" s="203"/>
      <c r="Q424" s="203"/>
      <c r="R424" s="203"/>
      <c r="S424" s="203"/>
      <c r="T424" s="203"/>
      <c r="U424" s="203"/>
      <c r="V424" s="203"/>
      <c r="W424" s="203"/>
      <c r="X424" s="203"/>
      <c r="Y424" s="203"/>
      <c r="Z424" s="203"/>
      <c r="AA424" s="203"/>
    </row>
    <row r="425" spans="1:27" ht="15.75" customHeight="1" x14ac:dyDescent="0.25">
      <c r="A425" s="203"/>
      <c r="B425" s="203"/>
      <c r="C425" s="203"/>
      <c r="D425" s="203"/>
      <c r="E425" s="203"/>
      <c r="F425" s="203"/>
      <c r="G425" s="204"/>
      <c r="H425" s="203"/>
      <c r="I425" s="203"/>
      <c r="J425" s="203"/>
      <c r="K425" s="203"/>
      <c r="L425" s="203"/>
      <c r="M425" s="203"/>
      <c r="N425" s="203"/>
      <c r="O425" s="203"/>
      <c r="P425" s="203"/>
      <c r="Q425" s="203"/>
      <c r="R425" s="203"/>
      <c r="S425" s="203"/>
      <c r="T425" s="203"/>
      <c r="U425" s="203"/>
      <c r="V425" s="203"/>
      <c r="W425" s="203"/>
      <c r="X425" s="203"/>
      <c r="Y425" s="203"/>
      <c r="Z425" s="203"/>
      <c r="AA425" s="203"/>
    </row>
    <row r="426" spans="1:27" ht="15.75" customHeight="1" x14ac:dyDescent="0.25">
      <c r="A426" s="203"/>
      <c r="B426" s="203"/>
      <c r="C426" s="203"/>
      <c r="D426" s="203"/>
      <c r="E426" s="203"/>
      <c r="F426" s="203"/>
      <c r="G426" s="204"/>
      <c r="H426" s="203"/>
      <c r="I426" s="203"/>
      <c r="J426" s="203"/>
      <c r="K426" s="203"/>
      <c r="L426" s="203"/>
      <c r="M426" s="203"/>
      <c r="N426" s="203"/>
      <c r="O426" s="203"/>
      <c r="P426" s="203"/>
      <c r="Q426" s="203"/>
      <c r="R426" s="203"/>
      <c r="S426" s="203"/>
      <c r="T426" s="203"/>
      <c r="U426" s="203"/>
      <c r="V426" s="203"/>
      <c r="W426" s="203"/>
      <c r="X426" s="203"/>
      <c r="Y426" s="203"/>
      <c r="Z426" s="203"/>
      <c r="AA426" s="203"/>
    </row>
    <row r="427" spans="1:27" ht="15.75" customHeight="1" x14ac:dyDescent="0.25">
      <c r="A427" s="203"/>
      <c r="B427" s="203"/>
      <c r="C427" s="203"/>
      <c r="D427" s="203"/>
      <c r="E427" s="203"/>
      <c r="F427" s="203"/>
      <c r="G427" s="204"/>
      <c r="H427" s="203"/>
      <c r="I427" s="203"/>
      <c r="J427" s="203"/>
      <c r="K427" s="203"/>
      <c r="L427" s="203"/>
      <c r="M427" s="203"/>
      <c r="N427" s="203"/>
      <c r="O427" s="203"/>
      <c r="P427" s="203"/>
      <c r="Q427" s="203"/>
      <c r="R427" s="203"/>
      <c r="S427" s="203"/>
      <c r="T427" s="203"/>
      <c r="U427" s="203"/>
      <c r="V427" s="203"/>
      <c r="W427" s="203"/>
      <c r="X427" s="203"/>
      <c r="Y427" s="203"/>
      <c r="Z427" s="203"/>
      <c r="AA427" s="203"/>
    </row>
    <row r="428" spans="1:27" ht="15.75" customHeight="1" x14ac:dyDescent="0.25">
      <c r="A428" s="203"/>
      <c r="B428" s="203"/>
      <c r="C428" s="203"/>
      <c r="D428" s="203"/>
      <c r="E428" s="203"/>
      <c r="F428" s="203"/>
      <c r="G428" s="204"/>
      <c r="H428" s="203"/>
      <c r="I428" s="203"/>
      <c r="J428" s="203"/>
      <c r="K428" s="203"/>
      <c r="L428" s="203"/>
      <c r="M428" s="203"/>
      <c r="N428" s="203"/>
      <c r="O428" s="203"/>
      <c r="P428" s="203"/>
      <c r="Q428" s="203"/>
      <c r="R428" s="203"/>
      <c r="S428" s="203"/>
      <c r="T428" s="203"/>
      <c r="U428" s="203"/>
      <c r="V428" s="203"/>
      <c r="W428" s="203"/>
      <c r="X428" s="203"/>
      <c r="Y428" s="203"/>
      <c r="Z428" s="203"/>
      <c r="AA428" s="203"/>
    </row>
    <row r="429" spans="1:27" ht="15.75" customHeight="1" x14ac:dyDescent="0.25">
      <c r="A429" s="203"/>
      <c r="B429" s="203"/>
      <c r="C429" s="203"/>
      <c r="D429" s="203"/>
      <c r="E429" s="203"/>
      <c r="F429" s="203"/>
      <c r="G429" s="204"/>
      <c r="H429" s="203"/>
      <c r="I429" s="203"/>
      <c r="J429" s="203"/>
      <c r="K429" s="203"/>
      <c r="L429" s="203"/>
      <c r="M429" s="203"/>
      <c r="N429" s="203"/>
      <c r="O429" s="203"/>
      <c r="P429" s="203"/>
      <c r="Q429" s="203"/>
      <c r="R429" s="203"/>
      <c r="S429" s="203"/>
      <c r="T429" s="203"/>
      <c r="U429" s="203"/>
      <c r="V429" s="203"/>
      <c r="W429" s="203"/>
      <c r="X429" s="203"/>
      <c r="Y429" s="203"/>
      <c r="Z429" s="203"/>
      <c r="AA429" s="203"/>
    </row>
    <row r="430" spans="1:27" ht="15.75" customHeight="1" x14ac:dyDescent="0.25">
      <c r="A430" s="203"/>
      <c r="B430" s="203"/>
      <c r="C430" s="203"/>
      <c r="D430" s="203"/>
      <c r="E430" s="203"/>
      <c r="F430" s="203"/>
      <c r="G430" s="204"/>
      <c r="H430" s="203"/>
      <c r="I430" s="203"/>
      <c r="J430" s="203"/>
      <c r="K430" s="203"/>
      <c r="L430" s="203"/>
      <c r="M430" s="203"/>
      <c r="N430" s="203"/>
      <c r="O430" s="203"/>
      <c r="P430" s="203"/>
      <c r="Q430" s="203"/>
      <c r="R430" s="203"/>
      <c r="S430" s="203"/>
      <c r="T430" s="203"/>
      <c r="U430" s="203"/>
      <c r="V430" s="203"/>
      <c r="W430" s="203"/>
      <c r="X430" s="203"/>
      <c r="Y430" s="203"/>
      <c r="Z430" s="203"/>
      <c r="AA430" s="203"/>
    </row>
    <row r="431" spans="1:27" ht="15.75" customHeight="1" x14ac:dyDescent="0.25">
      <c r="A431" s="203"/>
      <c r="B431" s="203"/>
      <c r="C431" s="203"/>
      <c r="D431" s="203"/>
      <c r="E431" s="203"/>
      <c r="F431" s="203"/>
      <c r="G431" s="204"/>
      <c r="H431" s="203"/>
      <c r="I431" s="203"/>
      <c r="J431" s="203"/>
      <c r="K431" s="203"/>
      <c r="L431" s="203"/>
      <c r="M431" s="203"/>
      <c r="N431" s="203"/>
      <c r="O431" s="203"/>
      <c r="P431" s="203"/>
      <c r="Q431" s="203"/>
      <c r="R431" s="203"/>
      <c r="S431" s="203"/>
      <c r="T431" s="203"/>
      <c r="U431" s="203"/>
      <c r="V431" s="203"/>
      <c r="W431" s="203"/>
      <c r="X431" s="203"/>
      <c r="Y431" s="203"/>
      <c r="Z431" s="203"/>
      <c r="AA431" s="203"/>
    </row>
    <row r="432" spans="1:27" ht="15.75" customHeight="1" x14ac:dyDescent="0.25">
      <c r="A432" s="203"/>
      <c r="B432" s="203"/>
      <c r="C432" s="203"/>
      <c r="D432" s="203"/>
      <c r="E432" s="203"/>
      <c r="F432" s="203"/>
      <c r="G432" s="204"/>
      <c r="H432" s="203"/>
      <c r="I432" s="203"/>
      <c r="J432" s="203"/>
      <c r="K432" s="203"/>
      <c r="L432" s="203"/>
      <c r="M432" s="203"/>
      <c r="N432" s="203"/>
      <c r="O432" s="203"/>
      <c r="P432" s="203"/>
      <c r="Q432" s="203"/>
      <c r="R432" s="203"/>
      <c r="S432" s="203"/>
      <c r="T432" s="203"/>
      <c r="U432" s="203"/>
      <c r="V432" s="203"/>
      <c r="W432" s="203"/>
      <c r="X432" s="203"/>
      <c r="Y432" s="203"/>
      <c r="Z432" s="203"/>
      <c r="AA432" s="203"/>
    </row>
    <row r="433" spans="1:27" ht="15.75" customHeight="1" x14ac:dyDescent="0.25">
      <c r="A433" s="203"/>
      <c r="B433" s="203"/>
      <c r="C433" s="203"/>
      <c r="D433" s="203"/>
      <c r="E433" s="203"/>
      <c r="F433" s="203"/>
      <c r="G433" s="204"/>
      <c r="H433" s="203"/>
      <c r="I433" s="203"/>
      <c r="J433" s="203"/>
      <c r="K433" s="203"/>
      <c r="L433" s="203"/>
      <c r="M433" s="203"/>
      <c r="N433" s="203"/>
      <c r="O433" s="203"/>
      <c r="P433" s="203"/>
      <c r="Q433" s="203"/>
      <c r="R433" s="203"/>
      <c r="S433" s="203"/>
      <c r="T433" s="203"/>
      <c r="U433" s="203"/>
      <c r="V433" s="203"/>
      <c r="W433" s="203"/>
      <c r="X433" s="203"/>
      <c r="Y433" s="203"/>
      <c r="Z433" s="203"/>
      <c r="AA433" s="203"/>
    </row>
    <row r="434" spans="1:27" ht="15.75" customHeight="1" x14ac:dyDescent="0.25">
      <c r="A434" s="203"/>
      <c r="B434" s="203"/>
      <c r="C434" s="203"/>
      <c r="D434" s="203"/>
      <c r="E434" s="203"/>
      <c r="F434" s="203"/>
      <c r="G434" s="204"/>
      <c r="H434" s="203"/>
      <c r="I434" s="203"/>
      <c r="J434" s="203"/>
      <c r="K434" s="203"/>
      <c r="L434" s="203"/>
      <c r="M434" s="203"/>
      <c r="N434" s="203"/>
      <c r="O434" s="203"/>
      <c r="P434" s="203"/>
      <c r="Q434" s="203"/>
      <c r="R434" s="203"/>
      <c r="S434" s="203"/>
      <c r="T434" s="203"/>
      <c r="U434" s="203"/>
      <c r="V434" s="203"/>
      <c r="W434" s="203"/>
      <c r="X434" s="203"/>
      <c r="Y434" s="203"/>
      <c r="Z434" s="203"/>
      <c r="AA434" s="203"/>
    </row>
    <row r="435" spans="1:27" ht="15.75" customHeight="1" x14ac:dyDescent="0.25">
      <c r="A435" s="203"/>
      <c r="B435" s="203"/>
      <c r="C435" s="203"/>
      <c r="D435" s="203"/>
      <c r="E435" s="203"/>
      <c r="F435" s="203"/>
      <c r="G435" s="204"/>
      <c r="H435" s="203"/>
      <c r="I435" s="203"/>
      <c r="J435" s="203"/>
      <c r="K435" s="203"/>
      <c r="L435" s="203"/>
      <c r="M435" s="203"/>
      <c r="N435" s="203"/>
      <c r="O435" s="203"/>
      <c r="P435" s="203"/>
      <c r="Q435" s="203"/>
      <c r="R435" s="203"/>
      <c r="S435" s="203"/>
      <c r="T435" s="203"/>
      <c r="U435" s="203"/>
      <c r="V435" s="203"/>
      <c r="W435" s="203"/>
      <c r="X435" s="203"/>
      <c r="Y435" s="203"/>
      <c r="Z435" s="203"/>
      <c r="AA435" s="203"/>
    </row>
    <row r="436" spans="1:27" ht="15.75" customHeight="1" x14ac:dyDescent="0.25">
      <c r="A436" s="203"/>
      <c r="B436" s="203"/>
      <c r="C436" s="203"/>
      <c r="D436" s="203"/>
      <c r="E436" s="203"/>
      <c r="F436" s="203"/>
      <c r="G436" s="204"/>
      <c r="H436" s="203"/>
      <c r="I436" s="203"/>
      <c r="J436" s="203"/>
      <c r="K436" s="203"/>
      <c r="L436" s="203"/>
      <c r="M436" s="203"/>
      <c r="N436" s="203"/>
      <c r="O436" s="203"/>
      <c r="P436" s="203"/>
      <c r="Q436" s="203"/>
      <c r="R436" s="203"/>
      <c r="S436" s="203"/>
      <c r="T436" s="203"/>
      <c r="U436" s="203"/>
      <c r="V436" s="203"/>
      <c r="W436" s="203"/>
      <c r="X436" s="203"/>
      <c r="Y436" s="203"/>
      <c r="Z436" s="203"/>
      <c r="AA436" s="203"/>
    </row>
    <row r="437" spans="1:27" ht="15.75" customHeight="1" x14ac:dyDescent="0.25">
      <c r="A437" s="203"/>
      <c r="B437" s="203"/>
      <c r="C437" s="203"/>
      <c r="D437" s="203"/>
      <c r="E437" s="203"/>
      <c r="F437" s="203"/>
      <c r="G437" s="204"/>
      <c r="H437" s="203"/>
      <c r="I437" s="203"/>
      <c r="J437" s="203"/>
      <c r="K437" s="203"/>
      <c r="L437" s="203"/>
      <c r="M437" s="203"/>
      <c r="N437" s="203"/>
      <c r="O437" s="203"/>
      <c r="P437" s="203"/>
      <c r="Q437" s="203"/>
      <c r="R437" s="203"/>
      <c r="S437" s="203"/>
      <c r="T437" s="203"/>
      <c r="U437" s="203"/>
      <c r="V437" s="203"/>
      <c r="W437" s="203"/>
      <c r="X437" s="203"/>
      <c r="Y437" s="203"/>
      <c r="Z437" s="203"/>
      <c r="AA437" s="203"/>
    </row>
    <row r="438" spans="1:27" ht="15.75" customHeight="1" x14ac:dyDescent="0.25">
      <c r="A438" s="203"/>
      <c r="B438" s="203"/>
      <c r="C438" s="203"/>
      <c r="D438" s="203"/>
      <c r="E438" s="203"/>
      <c r="F438" s="203"/>
      <c r="G438" s="204"/>
      <c r="H438" s="203"/>
      <c r="I438" s="203"/>
      <c r="J438" s="203"/>
      <c r="K438" s="203"/>
      <c r="L438" s="203"/>
      <c r="M438" s="203"/>
      <c r="N438" s="203"/>
      <c r="O438" s="203"/>
      <c r="P438" s="203"/>
      <c r="Q438" s="203"/>
      <c r="R438" s="203"/>
      <c r="S438" s="203"/>
      <c r="T438" s="203"/>
      <c r="U438" s="203"/>
      <c r="V438" s="203"/>
      <c r="W438" s="203"/>
      <c r="X438" s="203"/>
      <c r="Y438" s="203"/>
      <c r="Z438" s="203"/>
      <c r="AA438" s="203"/>
    </row>
    <row r="439" spans="1:27" ht="15.75" customHeight="1" x14ac:dyDescent="0.25">
      <c r="A439" s="203"/>
      <c r="B439" s="203"/>
      <c r="C439" s="203"/>
      <c r="D439" s="203"/>
      <c r="E439" s="203"/>
      <c r="F439" s="203"/>
      <c r="G439" s="204"/>
      <c r="H439" s="203"/>
      <c r="I439" s="203"/>
      <c r="J439" s="203"/>
      <c r="K439" s="203"/>
      <c r="L439" s="203"/>
      <c r="M439" s="203"/>
      <c r="N439" s="203"/>
      <c r="O439" s="203"/>
      <c r="P439" s="203"/>
      <c r="Q439" s="203"/>
      <c r="R439" s="203"/>
      <c r="S439" s="203"/>
      <c r="T439" s="203"/>
      <c r="U439" s="203"/>
      <c r="V439" s="203"/>
      <c r="W439" s="203"/>
      <c r="X439" s="203"/>
      <c r="Y439" s="203"/>
      <c r="Z439" s="203"/>
      <c r="AA439" s="203"/>
    </row>
    <row r="440" spans="1:27" ht="15.75" customHeight="1" x14ac:dyDescent="0.25">
      <c r="A440" s="203"/>
      <c r="B440" s="203"/>
      <c r="C440" s="203"/>
      <c r="D440" s="203"/>
      <c r="E440" s="203"/>
      <c r="F440" s="203"/>
      <c r="G440" s="204"/>
      <c r="H440" s="203"/>
      <c r="I440" s="203"/>
      <c r="J440" s="203"/>
      <c r="K440" s="203"/>
      <c r="L440" s="203"/>
      <c r="M440" s="203"/>
      <c r="N440" s="203"/>
      <c r="O440" s="203"/>
      <c r="P440" s="203"/>
      <c r="Q440" s="203"/>
      <c r="R440" s="203"/>
      <c r="S440" s="203"/>
      <c r="T440" s="203"/>
      <c r="U440" s="203"/>
      <c r="V440" s="203"/>
      <c r="W440" s="203"/>
      <c r="X440" s="203"/>
      <c r="Y440" s="203"/>
      <c r="Z440" s="203"/>
      <c r="AA440" s="203"/>
    </row>
    <row r="441" spans="1:27" ht="15.75" customHeight="1" x14ac:dyDescent="0.25">
      <c r="A441" s="203"/>
      <c r="B441" s="203"/>
      <c r="C441" s="203"/>
      <c r="D441" s="203"/>
      <c r="E441" s="203"/>
      <c r="F441" s="203"/>
      <c r="G441" s="204"/>
      <c r="H441" s="203"/>
      <c r="I441" s="203"/>
      <c r="J441" s="203"/>
      <c r="K441" s="203"/>
      <c r="L441" s="203"/>
      <c r="M441" s="203"/>
      <c r="N441" s="203"/>
      <c r="O441" s="203"/>
      <c r="P441" s="203"/>
      <c r="Q441" s="203"/>
      <c r="R441" s="203"/>
      <c r="S441" s="203"/>
      <c r="T441" s="203"/>
      <c r="U441" s="203"/>
      <c r="V441" s="203"/>
      <c r="W441" s="203"/>
      <c r="X441" s="203"/>
      <c r="Y441" s="203"/>
      <c r="Z441" s="203"/>
      <c r="AA441" s="203"/>
    </row>
    <row r="442" spans="1:27" ht="15.75" customHeight="1" x14ac:dyDescent="0.25">
      <c r="A442" s="203"/>
      <c r="B442" s="203"/>
      <c r="C442" s="203"/>
      <c r="D442" s="203"/>
      <c r="E442" s="203"/>
      <c r="F442" s="203"/>
      <c r="G442" s="204"/>
      <c r="H442" s="203"/>
      <c r="I442" s="203"/>
      <c r="J442" s="203"/>
      <c r="K442" s="203"/>
      <c r="L442" s="203"/>
      <c r="M442" s="203"/>
      <c r="N442" s="203"/>
      <c r="O442" s="203"/>
      <c r="P442" s="203"/>
      <c r="Q442" s="203"/>
      <c r="R442" s="203"/>
      <c r="S442" s="203"/>
      <c r="T442" s="203"/>
      <c r="U442" s="203"/>
      <c r="V442" s="203"/>
      <c r="W442" s="203"/>
      <c r="X442" s="203"/>
      <c r="Y442" s="203"/>
      <c r="Z442" s="203"/>
      <c r="AA442" s="203"/>
    </row>
    <row r="443" spans="1:27" ht="15.75" customHeight="1" x14ac:dyDescent="0.25">
      <c r="A443" s="203"/>
      <c r="B443" s="203"/>
      <c r="C443" s="203"/>
      <c r="D443" s="203"/>
      <c r="E443" s="203"/>
      <c r="F443" s="203"/>
      <c r="G443" s="204"/>
      <c r="H443" s="203"/>
      <c r="I443" s="203"/>
      <c r="J443" s="203"/>
      <c r="K443" s="203"/>
      <c r="L443" s="203"/>
      <c r="M443" s="203"/>
      <c r="N443" s="203"/>
      <c r="O443" s="203"/>
      <c r="P443" s="203"/>
      <c r="Q443" s="203"/>
      <c r="R443" s="203"/>
      <c r="S443" s="203"/>
      <c r="T443" s="203"/>
      <c r="U443" s="203"/>
      <c r="V443" s="203"/>
      <c r="W443" s="203"/>
      <c r="X443" s="203"/>
      <c r="Y443" s="203"/>
      <c r="Z443" s="203"/>
      <c r="AA443" s="203"/>
    </row>
    <row r="444" spans="1:27" ht="15.75" customHeight="1" x14ac:dyDescent="0.25">
      <c r="A444" s="203"/>
      <c r="B444" s="203"/>
      <c r="C444" s="203"/>
      <c r="D444" s="203"/>
      <c r="E444" s="203"/>
      <c r="F444" s="203"/>
      <c r="G444" s="204"/>
      <c r="H444" s="203"/>
      <c r="I444" s="203"/>
      <c r="J444" s="203"/>
      <c r="K444" s="203"/>
      <c r="L444" s="203"/>
      <c r="M444" s="203"/>
      <c r="N444" s="203"/>
      <c r="O444" s="203"/>
      <c r="P444" s="203"/>
      <c r="Q444" s="203"/>
      <c r="R444" s="203"/>
      <c r="S444" s="203"/>
      <c r="T444" s="203"/>
      <c r="U444" s="203"/>
      <c r="V444" s="203"/>
      <c r="W444" s="203"/>
      <c r="X444" s="203"/>
      <c r="Y444" s="203"/>
      <c r="Z444" s="203"/>
      <c r="AA444" s="203"/>
    </row>
    <row r="445" spans="1:27" ht="15.75" customHeight="1" x14ac:dyDescent="0.25">
      <c r="A445" s="203"/>
      <c r="B445" s="203"/>
      <c r="C445" s="203"/>
      <c r="D445" s="203"/>
      <c r="E445" s="203"/>
      <c r="F445" s="203"/>
      <c r="G445" s="204"/>
      <c r="H445" s="203"/>
      <c r="I445" s="203"/>
      <c r="J445" s="203"/>
      <c r="K445" s="203"/>
      <c r="L445" s="203"/>
      <c r="M445" s="203"/>
      <c r="N445" s="203"/>
      <c r="O445" s="203"/>
      <c r="P445" s="203"/>
      <c r="Q445" s="203"/>
      <c r="R445" s="203"/>
      <c r="S445" s="203"/>
      <c r="T445" s="203"/>
      <c r="U445" s="203"/>
      <c r="V445" s="203"/>
      <c r="W445" s="203"/>
      <c r="X445" s="203"/>
      <c r="Y445" s="203"/>
      <c r="Z445" s="203"/>
      <c r="AA445" s="203"/>
    </row>
    <row r="446" spans="1:27" ht="15.75" customHeight="1" x14ac:dyDescent="0.25">
      <c r="A446" s="203"/>
      <c r="B446" s="203"/>
      <c r="C446" s="203"/>
      <c r="D446" s="203"/>
      <c r="E446" s="203"/>
      <c r="F446" s="203"/>
      <c r="G446" s="204"/>
      <c r="H446" s="203"/>
      <c r="I446" s="203"/>
      <c r="J446" s="203"/>
      <c r="K446" s="203"/>
      <c r="L446" s="203"/>
      <c r="M446" s="203"/>
      <c r="N446" s="203"/>
      <c r="O446" s="203"/>
      <c r="P446" s="203"/>
      <c r="Q446" s="203"/>
      <c r="R446" s="203"/>
      <c r="S446" s="203"/>
      <c r="T446" s="203"/>
      <c r="U446" s="203"/>
      <c r="V446" s="203"/>
      <c r="W446" s="203"/>
      <c r="X446" s="203"/>
      <c r="Y446" s="203"/>
      <c r="Z446" s="203"/>
      <c r="AA446" s="203"/>
    </row>
    <row r="447" spans="1:27" ht="15.75" customHeight="1" x14ac:dyDescent="0.25">
      <c r="A447" s="203"/>
      <c r="B447" s="203"/>
      <c r="C447" s="203"/>
      <c r="D447" s="203"/>
      <c r="E447" s="203"/>
      <c r="F447" s="203"/>
      <c r="G447" s="204"/>
      <c r="H447" s="203"/>
      <c r="I447" s="203"/>
      <c r="J447" s="203"/>
      <c r="K447" s="203"/>
      <c r="L447" s="203"/>
      <c r="M447" s="203"/>
      <c r="N447" s="203"/>
      <c r="O447" s="203"/>
      <c r="P447" s="203"/>
      <c r="Q447" s="203"/>
      <c r="R447" s="203"/>
      <c r="S447" s="203"/>
      <c r="T447" s="203"/>
      <c r="U447" s="203"/>
      <c r="V447" s="203"/>
      <c r="W447" s="203"/>
      <c r="X447" s="203"/>
      <c r="Y447" s="203"/>
      <c r="Z447" s="203"/>
      <c r="AA447" s="203"/>
    </row>
    <row r="448" spans="1:27" ht="15.75" customHeight="1" x14ac:dyDescent="0.25">
      <c r="A448" s="203"/>
      <c r="B448" s="203"/>
      <c r="C448" s="203"/>
      <c r="D448" s="203"/>
      <c r="E448" s="203"/>
      <c r="F448" s="203"/>
      <c r="G448" s="204"/>
      <c r="H448" s="203"/>
      <c r="I448" s="203"/>
      <c r="J448" s="203"/>
      <c r="K448" s="203"/>
      <c r="L448" s="203"/>
      <c r="M448" s="203"/>
      <c r="N448" s="203"/>
      <c r="O448" s="203"/>
      <c r="P448" s="203"/>
      <c r="Q448" s="203"/>
      <c r="R448" s="203"/>
      <c r="S448" s="203"/>
      <c r="T448" s="203"/>
      <c r="U448" s="203"/>
      <c r="V448" s="203"/>
      <c r="W448" s="203"/>
      <c r="X448" s="203"/>
      <c r="Y448" s="203"/>
      <c r="Z448" s="203"/>
      <c r="AA448" s="203"/>
    </row>
    <row r="449" spans="1:27" ht="15.75" customHeight="1" x14ac:dyDescent="0.25">
      <c r="A449" s="203"/>
      <c r="B449" s="203"/>
      <c r="C449" s="203"/>
      <c r="D449" s="203"/>
      <c r="E449" s="203"/>
      <c r="F449" s="203"/>
      <c r="G449" s="204"/>
      <c r="H449" s="203"/>
      <c r="I449" s="203"/>
      <c r="J449" s="203"/>
      <c r="K449" s="203"/>
      <c r="L449" s="203"/>
      <c r="M449" s="203"/>
      <c r="N449" s="203"/>
      <c r="O449" s="203"/>
      <c r="P449" s="203"/>
      <c r="Q449" s="203"/>
      <c r="R449" s="203"/>
      <c r="S449" s="203"/>
      <c r="T449" s="203"/>
      <c r="U449" s="203"/>
      <c r="V449" s="203"/>
      <c r="W449" s="203"/>
      <c r="X449" s="203"/>
      <c r="Y449" s="203"/>
      <c r="Z449" s="203"/>
      <c r="AA449" s="203"/>
    </row>
    <row r="450" spans="1:27" ht="15.75" customHeight="1" x14ac:dyDescent="0.25">
      <c r="A450" s="203"/>
      <c r="B450" s="203"/>
      <c r="C450" s="203"/>
      <c r="D450" s="203"/>
      <c r="E450" s="203"/>
      <c r="F450" s="203"/>
      <c r="G450" s="204"/>
      <c r="H450" s="203"/>
      <c r="I450" s="203"/>
      <c r="J450" s="203"/>
      <c r="K450" s="203"/>
      <c r="L450" s="203"/>
      <c r="M450" s="203"/>
      <c r="N450" s="203"/>
      <c r="O450" s="203"/>
      <c r="P450" s="203"/>
      <c r="Q450" s="203"/>
      <c r="R450" s="203"/>
      <c r="S450" s="203"/>
      <c r="T450" s="203"/>
      <c r="U450" s="203"/>
      <c r="V450" s="203"/>
      <c r="W450" s="203"/>
      <c r="X450" s="203"/>
      <c r="Y450" s="203"/>
      <c r="Z450" s="203"/>
      <c r="AA450" s="203"/>
    </row>
    <row r="451" spans="1:27" ht="15.75" customHeight="1" x14ac:dyDescent="0.25">
      <c r="A451" s="203"/>
      <c r="B451" s="203"/>
      <c r="C451" s="203"/>
      <c r="D451" s="203"/>
      <c r="E451" s="203"/>
      <c r="F451" s="203"/>
      <c r="G451" s="204"/>
      <c r="H451" s="203"/>
      <c r="I451" s="203"/>
      <c r="J451" s="203"/>
      <c r="K451" s="203"/>
      <c r="L451" s="203"/>
      <c r="M451" s="203"/>
      <c r="N451" s="203"/>
      <c r="O451" s="203"/>
      <c r="P451" s="203"/>
      <c r="Q451" s="203"/>
      <c r="R451" s="203"/>
      <c r="S451" s="203"/>
      <c r="T451" s="203"/>
      <c r="U451" s="203"/>
      <c r="V451" s="203"/>
      <c r="W451" s="203"/>
      <c r="X451" s="203"/>
      <c r="Y451" s="203"/>
      <c r="Z451" s="203"/>
      <c r="AA451" s="203"/>
    </row>
    <row r="452" spans="1:27" ht="15.75" customHeight="1" x14ac:dyDescent="0.25">
      <c r="A452" s="203"/>
      <c r="B452" s="203"/>
      <c r="C452" s="203"/>
      <c r="D452" s="203"/>
      <c r="E452" s="203"/>
      <c r="F452" s="203"/>
      <c r="G452" s="204"/>
      <c r="H452" s="203"/>
      <c r="I452" s="203"/>
      <c r="J452" s="203"/>
      <c r="K452" s="203"/>
      <c r="L452" s="203"/>
      <c r="M452" s="203"/>
      <c r="N452" s="203"/>
      <c r="O452" s="203"/>
      <c r="P452" s="203"/>
      <c r="Q452" s="203"/>
      <c r="R452" s="203"/>
      <c r="S452" s="203"/>
      <c r="T452" s="203"/>
      <c r="U452" s="203"/>
      <c r="V452" s="203"/>
      <c r="W452" s="203"/>
      <c r="X452" s="203"/>
      <c r="Y452" s="203"/>
      <c r="Z452" s="203"/>
      <c r="AA452" s="203"/>
    </row>
    <row r="453" spans="1:27" ht="15.75" customHeight="1" x14ac:dyDescent="0.25">
      <c r="A453" s="203"/>
      <c r="B453" s="203"/>
      <c r="C453" s="203"/>
      <c r="D453" s="203"/>
      <c r="E453" s="203"/>
      <c r="F453" s="203"/>
      <c r="G453" s="204"/>
      <c r="H453" s="203"/>
      <c r="I453" s="203"/>
      <c r="J453" s="203"/>
      <c r="K453" s="203"/>
      <c r="L453" s="203"/>
      <c r="M453" s="203"/>
      <c r="N453" s="203"/>
      <c r="O453" s="203"/>
      <c r="P453" s="203"/>
      <c r="Q453" s="203"/>
      <c r="R453" s="203"/>
      <c r="S453" s="203"/>
      <c r="T453" s="203"/>
      <c r="U453" s="203"/>
      <c r="V453" s="203"/>
      <c r="W453" s="203"/>
      <c r="X453" s="203"/>
      <c r="Y453" s="203"/>
      <c r="Z453" s="203"/>
      <c r="AA453" s="203"/>
    </row>
    <row r="454" spans="1:27" ht="15.75" customHeight="1" x14ac:dyDescent="0.25">
      <c r="A454" s="203"/>
      <c r="B454" s="203"/>
      <c r="C454" s="203"/>
      <c r="D454" s="203"/>
      <c r="E454" s="203"/>
      <c r="F454" s="203"/>
      <c r="G454" s="204"/>
      <c r="H454" s="203"/>
      <c r="I454" s="203"/>
      <c r="J454" s="203"/>
      <c r="K454" s="203"/>
      <c r="L454" s="203"/>
      <c r="M454" s="203"/>
      <c r="N454" s="203"/>
      <c r="O454" s="203"/>
      <c r="P454" s="203"/>
      <c r="Q454" s="203"/>
      <c r="R454" s="203"/>
      <c r="S454" s="203"/>
      <c r="T454" s="203"/>
      <c r="U454" s="203"/>
      <c r="V454" s="203"/>
      <c r="W454" s="203"/>
      <c r="X454" s="203"/>
      <c r="Y454" s="203"/>
      <c r="Z454" s="203"/>
      <c r="AA454" s="203"/>
    </row>
    <row r="455" spans="1:27" ht="15.75" customHeight="1" x14ac:dyDescent="0.25">
      <c r="A455" s="203"/>
      <c r="B455" s="203"/>
      <c r="C455" s="203"/>
      <c r="D455" s="203"/>
      <c r="E455" s="203"/>
      <c r="F455" s="203"/>
      <c r="G455" s="204"/>
      <c r="H455" s="203"/>
      <c r="I455" s="203"/>
      <c r="J455" s="203"/>
      <c r="K455" s="203"/>
      <c r="L455" s="203"/>
      <c r="M455" s="203"/>
      <c r="N455" s="203"/>
      <c r="O455" s="203"/>
      <c r="P455" s="203"/>
      <c r="Q455" s="203"/>
      <c r="R455" s="203"/>
      <c r="S455" s="203"/>
      <c r="T455" s="203"/>
      <c r="U455" s="203"/>
      <c r="V455" s="203"/>
      <c r="W455" s="203"/>
      <c r="X455" s="203"/>
      <c r="Y455" s="203"/>
      <c r="Z455" s="203"/>
      <c r="AA455" s="203"/>
    </row>
    <row r="456" spans="1:27" ht="15.75" customHeight="1" x14ac:dyDescent="0.25">
      <c r="A456" s="203"/>
      <c r="B456" s="203"/>
      <c r="C456" s="203"/>
      <c r="D456" s="203"/>
      <c r="E456" s="203"/>
      <c r="F456" s="203"/>
      <c r="G456" s="204"/>
      <c r="H456" s="203"/>
      <c r="I456" s="203"/>
      <c r="J456" s="203"/>
      <c r="K456" s="203"/>
      <c r="L456" s="203"/>
      <c r="M456" s="203"/>
      <c r="N456" s="203"/>
      <c r="O456" s="203"/>
      <c r="P456" s="203"/>
      <c r="Q456" s="203"/>
      <c r="R456" s="203"/>
      <c r="S456" s="203"/>
      <c r="T456" s="203"/>
      <c r="U456" s="203"/>
      <c r="V456" s="203"/>
      <c r="W456" s="203"/>
      <c r="X456" s="203"/>
      <c r="Y456" s="203"/>
      <c r="Z456" s="203"/>
      <c r="AA456" s="203"/>
    </row>
    <row r="457" spans="1:27" ht="15.75" customHeight="1" x14ac:dyDescent="0.25">
      <c r="A457" s="203"/>
      <c r="B457" s="203"/>
      <c r="C457" s="203"/>
      <c r="D457" s="203"/>
      <c r="E457" s="203"/>
      <c r="F457" s="203"/>
      <c r="G457" s="204"/>
      <c r="H457" s="203"/>
      <c r="I457" s="203"/>
      <c r="J457" s="203"/>
      <c r="K457" s="203"/>
      <c r="L457" s="203"/>
      <c r="M457" s="203"/>
      <c r="N457" s="203"/>
      <c r="O457" s="203"/>
      <c r="P457" s="203"/>
      <c r="Q457" s="203"/>
      <c r="R457" s="203"/>
      <c r="S457" s="203"/>
      <c r="T457" s="203"/>
      <c r="U457" s="203"/>
      <c r="V457" s="203"/>
      <c r="W457" s="203"/>
      <c r="X457" s="203"/>
      <c r="Y457" s="203"/>
      <c r="Z457" s="203"/>
      <c r="AA457" s="203"/>
    </row>
    <row r="458" spans="1:27" ht="15.75" customHeight="1" x14ac:dyDescent="0.25">
      <c r="A458" s="203"/>
      <c r="B458" s="203"/>
      <c r="C458" s="203"/>
      <c r="D458" s="203"/>
      <c r="E458" s="203"/>
      <c r="F458" s="203"/>
      <c r="G458" s="204"/>
      <c r="H458" s="203"/>
      <c r="I458" s="203"/>
      <c r="J458" s="203"/>
      <c r="K458" s="203"/>
      <c r="L458" s="203"/>
      <c r="M458" s="203"/>
      <c r="N458" s="203"/>
      <c r="O458" s="203"/>
      <c r="P458" s="203"/>
      <c r="Q458" s="203"/>
      <c r="R458" s="203"/>
      <c r="S458" s="203"/>
      <c r="T458" s="203"/>
      <c r="U458" s="203"/>
      <c r="V458" s="203"/>
      <c r="W458" s="203"/>
      <c r="X458" s="203"/>
      <c r="Y458" s="203"/>
      <c r="Z458" s="203"/>
      <c r="AA458" s="203"/>
    </row>
    <row r="459" spans="1:27" ht="15.75" customHeight="1" x14ac:dyDescent="0.25">
      <c r="A459" s="203"/>
      <c r="B459" s="203"/>
      <c r="C459" s="203"/>
      <c r="D459" s="203"/>
      <c r="E459" s="203"/>
      <c r="F459" s="203"/>
      <c r="G459" s="204"/>
      <c r="H459" s="203"/>
      <c r="I459" s="203"/>
      <c r="J459" s="203"/>
      <c r="K459" s="203"/>
      <c r="L459" s="203"/>
      <c r="M459" s="203"/>
      <c r="N459" s="203"/>
      <c r="O459" s="203"/>
      <c r="P459" s="203"/>
      <c r="Q459" s="203"/>
      <c r="R459" s="203"/>
      <c r="S459" s="203"/>
      <c r="T459" s="203"/>
      <c r="U459" s="203"/>
      <c r="V459" s="203"/>
      <c r="W459" s="203"/>
      <c r="X459" s="203"/>
      <c r="Y459" s="203"/>
      <c r="Z459" s="203"/>
      <c r="AA459" s="203"/>
    </row>
    <row r="460" spans="1:27" ht="15.75" customHeight="1" x14ac:dyDescent="0.25">
      <c r="A460" s="203"/>
      <c r="B460" s="203"/>
      <c r="C460" s="203"/>
      <c r="D460" s="203"/>
      <c r="E460" s="203"/>
      <c r="F460" s="203"/>
      <c r="G460" s="204"/>
      <c r="H460" s="203"/>
      <c r="I460" s="203"/>
      <c r="J460" s="203"/>
      <c r="K460" s="203"/>
      <c r="L460" s="203"/>
      <c r="M460" s="203"/>
      <c r="N460" s="203"/>
      <c r="O460" s="203"/>
      <c r="P460" s="203"/>
      <c r="Q460" s="203"/>
      <c r="R460" s="203"/>
      <c r="S460" s="203"/>
      <c r="T460" s="203"/>
      <c r="U460" s="203"/>
      <c r="V460" s="203"/>
      <c r="W460" s="203"/>
      <c r="X460" s="203"/>
      <c r="Y460" s="203"/>
      <c r="Z460" s="203"/>
      <c r="AA460" s="203"/>
    </row>
    <row r="461" spans="1:27" ht="15.75" customHeight="1" x14ac:dyDescent="0.25">
      <c r="A461" s="203"/>
      <c r="B461" s="203"/>
      <c r="C461" s="203"/>
      <c r="D461" s="203"/>
      <c r="E461" s="203"/>
      <c r="F461" s="203"/>
      <c r="G461" s="204"/>
      <c r="H461" s="203"/>
      <c r="I461" s="203"/>
      <c r="J461" s="203"/>
      <c r="K461" s="203"/>
      <c r="L461" s="203"/>
      <c r="M461" s="203"/>
      <c r="N461" s="203"/>
      <c r="O461" s="203"/>
      <c r="P461" s="203"/>
      <c r="Q461" s="203"/>
      <c r="R461" s="203"/>
      <c r="S461" s="203"/>
      <c r="T461" s="203"/>
      <c r="U461" s="203"/>
      <c r="V461" s="203"/>
      <c r="W461" s="203"/>
      <c r="X461" s="203"/>
      <c r="Y461" s="203"/>
      <c r="Z461" s="203"/>
      <c r="AA461" s="203"/>
    </row>
    <row r="462" spans="1:27" ht="15.75" customHeight="1" x14ac:dyDescent="0.25">
      <c r="A462" s="203"/>
      <c r="B462" s="203"/>
      <c r="C462" s="203"/>
      <c r="D462" s="203"/>
      <c r="E462" s="203"/>
      <c r="F462" s="203"/>
      <c r="G462" s="204"/>
      <c r="H462" s="203"/>
      <c r="I462" s="203"/>
      <c r="J462" s="203"/>
      <c r="K462" s="203"/>
      <c r="L462" s="203"/>
      <c r="M462" s="203"/>
      <c r="N462" s="203"/>
      <c r="O462" s="203"/>
      <c r="P462" s="203"/>
      <c r="Q462" s="203"/>
      <c r="R462" s="203"/>
      <c r="S462" s="203"/>
      <c r="T462" s="203"/>
      <c r="U462" s="203"/>
      <c r="V462" s="203"/>
      <c r="W462" s="203"/>
      <c r="X462" s="203"/>
      <c r="Y462" s="203"/>
      <c r="Z462" s="203"/>
      <c r="AA462" s="203"/>
    </row>
    <row r="463" spans="1:27" ht="15.75" customHeight="1" x14ac:dyDescent="0.25">
      <c r="A463" s="203"/>
      <c r="B463" s="203"/>
      <c r="C463" s="203"/>
      <c r="D463" s="203"/>
      <c r="E463" s="203"/>
      <c r="F463" s="203"/>
      <c r="G463" s="204"/>
      <c r="H463" s="203"/>
      <c r="I463" s="203"/>
      <c r="J463" s="203"/>
      <c r="K463" s="203"/>
      <c r="L463" s="203"/>
      <c r="M463" s="203"/>
      <c r="N463" s="203"/>
      <c r="O463" s="203"/>
      <c r="P463" s="203"/>
      <c r="Q463" s="203"/>
      <c r="R463" s="203"/>
      <c r="S463" s="203"/>
      <c r="T463" s="203"/>
      <c r="U463" s="203"/>
      <c r="V463" s="203"/>
      <c r="W463" s="203"/>
      <c r="X463" s="203"/>
      <c r="Y463" s="203"/>
      <c r="Z463" s="203"/>
      <c r="AA463" s="203"/>
    </row>
    <row r="464" spans="1:27" ht="15.75" customHeight="1" x14ac:dyDescent="0.25">
      <c r="A464" s="203"/>
      <c r="B464" s="203"/>
      <c r="C464" s="203"/>
      <c r="D464" s="203"/>
      <c r="E464" s="203"/>
      <c r="F464" s="203"/>
      <c r="G464" s="204"/>
      <c r="H464" s="203"/>
      <c r="I464" s="203"/>
      <c r="J464" s="203"/>
      <c r="K464" s="203"/>
      <c r="L464" s="203"/>
      <c r="M464" s="203"/>
      <c r="N464" s="203"/>
      <c r="O464" s="203"/>
      <c r="P464" s="203"/>
      <c r="Q464" s="203"/>
      <c r="R464" s="203"/>
      <c r="S464" s="203"/>
      <c r="T464" s="203"/>
      <c r="U464" s="203"/>
      <c r="V464" s="203"/>
      <c r="W464" s="203"/>
      <c r="X464" s="203"/>
      <c r="Y464" s="203"/>
      <c r="Z464" s="203"/>
      <c r="AA464" s="203"/>
    </row>
    <row r="465" spans="1:27" ht="15.75" customHeight="1" x14ac:dyDescent="0.25">
      <c r="A465" s="203"/>
      <c r="B465" s="203"/>
      <c r="C465" s="203"/>
      <c r="D465" s="203"/>
      <c r="E465" s="203"/>
      <c r="F465" s="203"/>
      <c r="G465" s="204"/>
      <c r="H465" s="203"/>
      <c r="I465" s="203"/>
      <c r="J465" s="203"/>
      <c r="K465" s="203"/>
      <c r="L465" s="203"/>
      <c r="M465" s="203"/>
      <c r="N465" s="203"/>
      <c r="O465" s="203"/>
      <c r="P465" s="203"/>
      <c r="Q465" s="203"/>
      <c r="R465" s="203"/>
      <c r="S465" s="203"/>
      <c r="T465" s="203"/>
      <c r="U465" s="203"/>
      <c r="V465" s="203"/>
      <c r="W465" s="203"/>
      <c r="X465" s="203"/>
      <c r="Y465" s="203"/>
      <c r="Z465" s="203"/>
      <c r="AA465" s="203"/>
    </row>
    <row r="466" spans="1:27" ht="15.75" customHeight="1" x14ac:dyDescent="0.25">
      <c r="A466" s="203"/>
      <c r="B466" s="203"/>
      <c r="C466" s="203"/>
      <c r="D466" s="203"/>
      <c r="E466" s="203"/>
      <c r="F466" s="203"/>
      <c r="G466" s="204"/>
      <c r="H466" s="203"/>
      <c r="I466" s="203"/>
      <c r="J466" s="203"/>
      <c r="K466" s="203"/>
      <c r="L466" s="203"/>
      <c r="M466" s="203"/>
      <c r="N466" s="203"/>
      <c r="O466" s="203"/>
      <c r="P466" s="203"/>
      <c r="Q466" s="203"/>
      <c r="R466" s="203"/>
      <c r="S466" s="203"/>
      <c r="T466" s="203"/>
      <c r="U466" s="203"/>
      <c r="V466" s="203"/>
      <c r="W466" s="203"/>
      <c r="X466" s="203"/>
      <c r="Y466" s="203"/>
      <c r="Z466" s="203"/>
      <c r="AA466" s="203"/>
    </row>
    <row r="467" spans="1:27" ht="15.75" customHeight="1" x14ac:dyDescent="0.25">
      <c r="A467" s="203"/>
      <c r="B467" s="203"/>
      <c r="C467" s="203"/>
      <c r="D467" s="203"/>
      <c r="E467" s="203"/>
      <c r="F467" s="203"/>
      <c r="G467" s="204"/>
      <c r="H467" s="203"/>
      <c r="I467" s="203"/>
      <c r="J467" s="203"/>
      <c r="K467" s="203"/>
      <c r="L467" s="203"/>
      <c r="M467" s="203"/>
      <c r="N467" s="203"/>
      <c r="O467" s="203"/>
      <c r="P467" s="203"/>
      <c r="Q467" s="203"/>
      <c r="R467" s="203"/>
      <c r="S467" s="203"/>
      <c r="T467" s="203"/>
      <c r="U467" s="203"/>
      <c r="V467" s="203"/>
      <c r="W467" s="203"/>
      <c r="X467" s="203"/>
      <c r="Y467" s="203"/>
      <c r="Z467" s="203"/>
      <c r="AA467" s="203"/>
    </row>
    <row r="468" spans="1:27" ht="15.75" customHeight="1" x14ac:dyDescent="0.25">
      <c r="A468" s="203"/>
      <c r="B468" s="203"/>
      <c r="C468" s="203"/>
      <c r="D468" s="203"/>
      <c r="E468" s="203"/>
      <c r="F468" s="203"/>
      <c r="G468" s="204"/>
      <c r="H468" s="203"/>
      <c r="I468" s="203"/>
      <c r="J468" s="203"/>
      <c r="K468" s="203"/>
      <c r="L468" s="203"/>
      <c r="M468" s="203"/>
      <c r="N468" s="203"/>
      <c r="O468" s="203"/>
      <c r="P468" s="203"/>
      <c r="Q468" s="203"/>
      <c r="R468" s="203"/>
      <c r="S468" s="203"/>
      <c r="T468" s="203"/>
      <c r="U468" s="203"/>
      <c r="V468" s="203"/>
      <c r="W468" s="203"/>
      <c r="X468" s="203"/>
      <c r="Y468" s="203"/>
      <c r="Z468" s="203"/>
      <c r="AA468" s="203"/>
    </row>
    <row r="469" spans="1:27" ht="15.75" customHeight="1" x14ac:dyDescent="0.25">
      <c r="A469" s="203"/>
      <c r="B469" s="203"/>
      <c r="C469" s="203"/>
      <c r="D469" s="203"/>
      <c r="E469" s="203"/>
      <c r="F469" s="203"/>
      <c r="G469" s="204"/>
      <c r="H469" s="203"/>
      <c r="I469" s="203"/>
      <c r="J469" s="203"/>
      <c r="K469" s="203"/>
      <c r="L469" s="203"/>
      <c r="M469" s="203"/>
      <c r="N469" s="203"/>
      <c r="O469" s="203"/>
      <c r="P469" s="203"/>
      <c r="Q469" s="203"/>
      <c r="R469" s="203"/>
      <c r="S469" s="203"/>
      <c r="T469" s="203"/>
      <c r="U469" s="203"/>
      <c r="V469" s="203"/>
      <c r="W469" s="203"/>
      <c r="X469" s="203"/>
      <c r="Y469" s="203"/>
      <c r="Z469" s="203"/>
      <c r="AA469" s="203"/>
    </row>
    <row r="470" spans="1:27" ht="15.75" customHeight="1" x14ac:dyDescent="0.25">
      <c r="A470" s="203"/>
      <c r="B470" s="203"/>
      <c r="C470" s="203"/>
      <c r="D470" s="203"/>
      <c r="E470" s="203"/>
      <c r="F470" s="203"/>
      <c r="G470" s="204"/>
      <c r="H470" s="203"/>
      <c r="I470" s="203"/>
      <c r="J470" s="203"/>
      <c r="K470" s="203"/>
      <c r="L470" s="203"/>
      <c r="M470" s="203"/>
      <c r="N470" s="203"/>
      <c r="O470" s="203"/>
      <c r="P470" s="203"/>
      <c r="Q470" s="203"/>
      <c r="R470" s="203"/>
      <c r="S470" s="203"/>
      <c r="T470" s="203"/>
      <c r="U470" s="203"/>
      <c r="V470" s="203"/>
      <c r="W470" s="203"/>
      <c r="X470" s="203"/>
      <c r="Y470" s="203"/>
      <c r="Z470" s="203"/>
      <c r="AA470" s="203"/>
    </row>
    <row r="471" spans="1:27" ht="15.75" customHeight="1" x14ac:dyDescent="0.25">
      <c r="A471" s="203"/>
      <c r="B471" s="203"/>
      <c r="C471" s="203"/>
      <c r="D471" s="203"/>
      <c r="E471" s="203"/>
      <c r="F471" s="203"/>
      <c r="G471" s="204"/>
      <c r="H471" s="203"/>
      <c r="I471" s="203"/>
      <c r="J471" s="203"/>
      <c r="K471" s="203"/>
      <c r="L471" s="203"/>
      <c r="M471" s="203"/>
      <c r="N471" s="203"/>
      <c r="O471" s="203"/>
      <c r="P471" s="203"/>
      <c r="Q471" s="203"/>
      <c r="R471" s="203"/>
      <c r="S471" s="203"/>
      <c r="T471" s="203"/>
      <c r="U471" s="203"/>
      <c r="V471" s="203"/>
      <c r="W471" s="203"/>
      <c r="X471" s="203"/>
      <c r="Y471" s="203"/>
      <c r="Z471" s="203"/>
      <c r="AA471" s="203"/>
    </row>
    <row r="472" spans="1:27" ht="15.75" customHeight="1" x14ac:dyDescent="0.25">
      <c r="A472" s="203"/>
      <c r="B472" s="203"/>
      <c r="C472" s="203"/>
      <c r="D472" s="203"/>
      <c r="E472" s="203"/>
      <c r="F472" s="203"/>
      <c r="G472" s="204"/>
      <c r="H472" s="203"/>
      <c r="I472" s="203"/>
      <c r="J472" s="203"/>
      <c r="K472" s="203"/>
      <c r="L472" s="203"/>
      <c r="M472" s="203"/>
      <c r="N472" s="203"/>
      <c r="O472" s="203"/>
      <c r="P472" s="203"/>
      <c r="Q472" s="203"/>
      <c r="R472" s="203"/>
      <c r="S472" s="203"/>
      <c r="T472" s="203"/>
      <c r="U472" s="203"/>
      <c r="V472" s="203"/>
      <c r="W472" s="203"/>
      <c r="X472" s="203"/>
      <c r="Y472" s="203"/>
      <c r="Z472" s="203"/>
      <c r="AA472" s="203"/>
    </row>
    <row r="473" spans="1:27" ht="15.75" customHeight="1" x14ac:dyDescent="0.25">
      <c r="A473" s="203"/>
      <c r="B473" s="203"/>
      <c r="C473" s="203"/>
      <c r="D473" s="203"/>
      <c r="E473" s="203"/>
      <c r="F473" s="203"/>
      <c r="G473" s="204"/>
      <c r="H473" s="203"/>
      <c r="I473" s="203"/>
      <c r="J473" s="203"/>
      <c r="K473" s="203"/>
      <c r="L473" s="203"/>
      <c r="M473" s="203"/>
      <c r="N473" s="203"/>
      <c r="O473" s="203"/>
      <c r="P473" s="203"/>
      <c r="Q473" s="203"/>
      <c r="R473" s="203"/>
      <c r="S473" s="203"/>
      <c r="T473" s="203"/>
      <c r="U473" s="203"/>
      <c r="V473" s="203"/>
      <c r="W473" s="203"/>
      <c r="X473" s="203"/>
      <c r="Y473" s="203"/>
      <c r="Z473" s="203"/>
      <c r="AA473" s="203"/>
    </row>
    <row r="474" spans="1:27" ht="15.75" customHeight="1" x14ac:dyDescent="0.25">
      <c r="A474" s="203"/>
      <c r="B474" s="203"/>
      <c r="C474" s="203"/>
      <c r="D474" s="203"/>
      <c r="E474" s="203"/>
      <c r="F474" s="203"/>
      <c r="G474" s="204"/>
      <c r="H474" s="203"/>
      <c r="I474" s="203"/>
      <c r="J474" s="203"/>
      <c r="K474" s="203"/>
      <c r="L474" s="203"/>
      <c r="M474" s="203"/>
      <c r="N474" s="203"/>
      <c r="O474" s="203"/>
      <c r="P474" s="203"/>
      <c r="Q474" s="203"/>
      <c r="R474" s="203"/>
      <c r="S474" s="203"/>
      <c r="T474" s="203"/>
      <c r="U474" s="203"/>
      <c r="V474" s="203"/>
      <c r="W474" s="203"/>
      <c r="X474" s="203"/>
      <c r="Y474" s="203"/>
      <c r="Z474" s="203"/>
      <c r="AA474" s="203"/>
    </row>
    <row r="475" spans="1:27" ht="15.75" customHeight="1" x14ac:dyDescent="0.25">
      <c r="A475" s="203"/>
      <c r="B475" s="203"/>
      <c r="C475" s="203"/>
      <c r="D475" s="203"/>
      <c r="E475" s="203"/>
      <c r="F475" s="203"/>
      <c r="G475" s="204"/>
      <c r="H475" s="203"/>
      <c r="I475" s="203"/>
      <c r="J475" s="203"/>
      <c r="K475" s="203"/>
      <c r="L475" s="203"/>
      <c r="M475" s="203"/>
      <c r="N475" s="203"/>
      <c r="O475" s="203"/>
      <c r="P475" s="203"/>
      <c r="Q475" s="203"/>
      <c r="R475" s="203"/>
      <c r="S475" s="203"/>
      <c r="T475" s="203"/>
      <c r="U475" s="203"/>
      <c r="V475" s="203"/>
      <c r="W475" s="203"/>
      <c r="X475" s="203"/>
      <c r="Y475" s="203"/>
      <c r="Z475" s="203"/>
      <c r="AA475" s="203"/>
    </row>
    <row r="476" spans="1:27" ht="15.75" customHeight="1" x14ac:dyDescent="0.25">
      <c r="A476" s="203"/>
      <c r="B476" s="203"/>
      <c r="C476" s="203"/>
      <c r="D476" s="203"/>
      <c r="E476" s="203"/>
      <c r="F476" s="203"/>
      <c r="G476" s="204"/>
      <c r="H476" s="203"/>
      <c r="I476" s="203"/>
      <c r="J476" s="203"/>
      <c r="K476" s="203"/>
      <c r="L476" s="203"/>
      <c r="M476" s="203"/>
      <c r="N476" s="203"/>
      <c r="O476" s="203"/>
      <c r="P476" s="203"/>
      <c r="Q476" s="203"/>
      <c r="R476" s="203"/>
      <c r="S476" s="203"/>
      <c r="T476" s="203"/>
      <c r="U476" s="203"/>
      <c r="V476" s="203"/>
      <c r="W476" s="203"/>
      <c r="X476" s="203"/>
      <c r="Y476" s="203"/>
      <c r="Z476" s="203"/>
      <c r="AA476" s="203"/>
    </row>
    <row r="477" spans="1:27" ht="15.75" customHeight="1" x14ac:dyDescent="0.25">
      <c r="A477" s="203"/>
      <c r="B477" s="203"/>
      <c r="C477" s="203"/>
      <c r="D477" s="203"/>
      <c r="E477" s="203"/>
      <c r="F477" s="203"/>
      <c r="G477" s="204"/>
      <c r="H477" s="203"/>
      <c r="I477" s="203"/>
      <c r="J477" s="203"/>
      <c r="K477" s="203"/>
      <c r="L477" s="203"/>
      <c r="M477" s="203"/>
      <c r="N477" s="203"/>
      <c r="O477" s="203"/>
      <c r="P477" s="203"/>
      <c r="Q477" s="203"/>
      <c r="R477" s="203"/>
      <c r="S477" s="203"/>
      <c r="T477" s="203"/>
      <c r="U477" s="203"/>
      <c r="V477" s="203"/>
      <c r="W477" s="203"/>
      <c r="X477" s="203"/>
      <c r="Y477" s="203"/>
      <c r="Z477" s="203"/>
      <c r="AA477" s="203"/>
    </row>
    <row r="478" spans="1:27" ht="15.75" customHeight="1" x14ac:dyDescent="0.25">
      <c r="A478" s="203"/>
      <c r="B478" s="203"/>
      <c r="C478" s="203"/>
      <c r="D478" s="203"/>
      <c r="E478" s="203"/>
      <c r="F478" s="203"/>
      <c r="G478" s="204"/>
      <c r="H478" s="203"/>
      <c r="I478" s="203"/>
      <c r="J478" s="203"/>
      <c r="K478" s="203"/>
      <c r="L478" s="203"/>
      <c r="M478" s="203"/>
      <c r="N478" s="203"/>
      <c r="O478" s="203"/>
      <c r="P478" s="203"/>
      <c r="Q478" s="203"/>
      <c r="R478" s="203"/>
      <c r="S478" s="203"/>
      <c r="T478" s="203"/>
      <c r="U478" s="203"/>
      <c r="V478" s="203"/>
      <c r="W478" s="203"/>
      <c r="X478" s="203"/>
      <c r="Y478" s="203"/>
      <c r="Z478" s="203"/>
      <c r="AA478" s="203"/>
    </row>
    <row r="479" spans="1:27" ht="15.75" customHeight="1" x14ac:dyDescent="0.25">
      <c r="A479" s="203"/>
      <c r="B479" s="203"/>
      <c r="C479" s="203"/>
      <c r="D479" s="203"/>
      <c r="E479" s="203"/>
      <c r="F479" s="203"/>
      <c r="G479" s="204"/>
      <c r="H479" s="203"/>
      <c r="I479" s="203"/>
      <c r="J479" s="203"/>
      <c r="K479" s="203"/>
      <c r="L479" s="203"/>
      <c r="M479" s="203"/>
      <c r="N479" s="203"/>
      <c r="O479" s="203"/>
      <c r="P479" s="203"/>
      <c r="Q479" s="203"/>
      <c r="R479" s="203"/>
      <c r="S479" s="203"/>
      <c r="T479" s="203"/>
      <c r="U479" s="203"/>
      <c r="V479" s="203"/>
      <c r="W479" s="203"/>
      <c r="X479" s="203"/>
      <c r="Y479" s="203"/>
      <c r="Z479" s="203"/>
      <c r="AA479" s="203"/>
    </row>
    <row r="480" spans="1:27" ht="15.75" customHeight="1" x14ac:dyDescent="0.25">
      <c r="A480" s="203"/>
      <c r="B480" s="203"/>
      <c r="C480" s="203"/>
      <c r="D480" s="203"/>
      <c r="E480" s="203"/>
      <c r="F480" s="203"/>
      <c r="G480" s="204"/>
      <c r="H480" s="203"/>
      <c r="I480" s="203"/>
      <c r="J480" s="203"/>
      <c r="K480" s="203"/>
      <c r="L480" s="203"/>
      <c r="M480" s="203"/>
      <c r="N480" s="203"/>
      <c r="O480" s="203"/>
      <c r="P480" s="203"/>
      <c r="Q480" s="203"/>
      <c r="R480" s="203"/>
      <c r="S480" s="203"/>
      <c r="T480" s="203"/>
      <c r="U480" s="203"/>
      <c r="V480" s="203"/>
      <c r="W480" s="203"/>
      <c r="X480" s="203"/>
      <c r="Y480" s="203"/>
      <c r="Z480" s="203"/>
      <c r="AA480" s="203"/>
    </row>
    <row r="481" spans="1:27" ht="15.75" customHeight="1" x14ac:dyDescent="0.25">
      <c r="A481" s="203"/>
      <c r="B481" s="203"/>
      <c r="C481" s="203"/>
      <c r="D481" s="203"/>
      <c r="E481" s="203"/>
      <c r="F481" s="203"/>
      <c r="G481" s="204"/>
      <c r="H481" s="203"/>
      <c r="I481" s="203"/>
      <c r="J481" s="203"/>
      <c r="K481" s="203"/>
      <c r="L481" s="203"/>
      <c r="M481" s="203"/>
      <c r="N481" s="203"/>
      <c r="O481" s="203"/>
      <c r="P481" s="203"/>
      <c r="Q481" s="203"/>
      <c r="R481" s="203"/>
      <c r="S481" s="203"/>
      <c r="T481" s="203"/>
      <c r="U481" s="203"/>
      <c r="V481" s="203"/>
      <c r="W481" s="203"/>
      <c r="X481" s="203"/>
      <c r="Y481" s="203"/>
      <c r="Z481" s="203"/>
      <c r="AA481" s="203"/>
    </row>
    <row r="482" spans="1:27" ht="15.75" customHeight="1" x14ac:dyDescent="0.25">
      <c r="A482" s="203"/>
      <c r="B482" s="203"/>
      <c r="C482" s="203"/>
      <c r="D482" s="203"/>
      <c r="E482" s="203"/>
      <c r="F482" s="203"/>
      <c r="G482" s="204"/>
      <c r="H482" s="203"/>
      <c r="I482" s="203"/>
      <c r="J482" s="203"/>
      <c r="K482" s="203"/>
      <c r="L482" s="203"/>
      <c r="M482" s="203"/>
      <c r="N482" s="203"/>
      <c r="O482" s="203"/>
      <c r="P482" s="203"/>
      <c r="Q482" s="203"/>
      <c r="R482" s="203"/>
      <c r="S482" s="203"/>
      <c r="T482" s="203"/>
      <c r="U482" s="203"/>
      <c r="V482" s="203"/>
      <c r="W482" s="203"/>
      <c r="X482" s="203"/>
      <c r="Y482" s="203"/>
      <c r="Z482" s="203"/>
      <c r="AA482" s="203"/>
    </row>
    <row r="483" spans="1:27" ht="15.75" customHeight="1" x14ac:dyDescent="0.25">
      <c r="A483" s="203"/>
      <c r="B483" s="203"/>
      <c r="C483" s="203"/>
      <c r="D483" s="203"/>
      <c r="E483" s="203"/>
      <c r="F483" s="203"/>
      <c r="G483" s="204"/>
      <c r="H483" s="203"/>
      <c r="I483" s="203"/>
      <c r="J483" s="203"/>
      <c r="K483" s="203"/>
      <c r="L483" s="203"/>
      <c r="M483" s="203"/>
      <c r="N483" s="203"/>
      <c r="O483" s="203"/>
      <c r="P483" s="203"/>
      <c r="Q483" s="203"/>
      <c r="R483" s="203"/>
      <c r="S483" s="203"/>
      <c r="T483" s="203"/>
      <c r="U483" s="203"/>
      <c r="V483" s="203"/>
      <c r="W483" s="203"/>
      <c r="X483" s="203"/>
      <c r="Y483" s="203"/>
      <c r="Z483" s="203"/>
      <c r="AA483" s="203"/>
    </row>
    <row r="484" spans="1:27" ht="15.75" customHeight="1" x14ac:dyDescent="0.25">
      <c r="A484" s="203"/>
      <c r="B484" s="203"/>
      <c r="C484" s="203"/>
      <c r="D484" s="203"/>
      <c r="E484" s="203"/>
      <c r="F484" s="203"/>
      <c r="G484" s="204"/>
      <c r="H484" s="203"/>
      <c r="I484" s="203"/>
      <c r="J484" s="203"/>
      <c r="K484" s="203"/>
      <c r="L484" s="203"/>
      <c r="M484" s="203"/>
      <c r="N484" s="203"/>
      <c r="O484" s="203"/>
      <c r="P484" s="203"/>
      <c r="Q484" s="203"/>
      <c r="R484" s="203"/>
      <c r="S484" s="203"/>
      <c r="T484" s="203"/>
      <c r="U484" s="203"/>
      <c r="V484" s="203"/>
      <c r="W484" s="203"/>
      <c r="X484" s="203"/>
      <c r="Y484" s="203"/>
      <c r="Z484" s="203"/>
      <c r="AA484" s="203"/>
    </row>
    <row r="485" spans="1:27" ht="15.75" customHeight="1" x14ac:dyDescent="0.25">
      <c r="A485" s="203"/>
      <c r="B485" s="203"/>
      <c r="C485" s="203"/>
      <c r="D485" s="203"/>
      <c r="E485" s="203"/>
      <c r="F485" s="203"/>
      <c r="G485" s="204"/>
      <c r="H485" s="203"/>
      <c r="I485" s="203"/>
      <c r="J485" s="203"/>
      <c r="K485" s="203"/>
      <c r="L485" s="203"/>
      <c r="M485" s="203"/>
      <c r="N485" s="203"/>
      <c r="O485" s="203"/>
      <c r="P485" s="203"/>
      <c r="Q485" s="203"/>
      <c r="R485" s="203"/>
      <c r="S485" s="203"/>
      <c r="T485" s="203"/>
      <c r="U485" s="203"/>
      <c r="V485" s="203"/>
      <c r="W485" s="203"/>
      <c r="X485" s="203"/>
      <c r="Y485" s="203"/>
      <c r="Z485" s="203"/>
      <c r="AA485" s="203"/>
    </row>
    <row r="486" spans="1:27" ht="15.75" customHeight="1" x14ac:dyDescent="0.25">
      <c r="A486" s="203"/>
      <c r="B486" s="203"/>
      <c r="C486" s="203"/>
      <c r="D486" s="203"/>
      <c r="E486" s="203"/>
      <c r="F486" s="203"/>
      <c r="G486" s="204"/>
      <c r="H486" s="203"/>
      <c r="I486" s="203"/>
      <c r="J486" s="203"/>
      <c r="K486" s="203"/>
      <c r="L486" s="203"/>
      <c r="M486" s="203"/>
      <c r="N486" s="203"/>
      <c r="O486" s="203"/>
      <c r="P486" s="203"/>
      <c r="Q486" s="203"/>
      <c r="R486" s="203"/>
      <c r="S486" s="203"/>
      <c r="T486" s="203"/>
      <c r="U486" s="203"/>
      <c r="V486" s="203"/>
      <c r="W486" s="203"/>
      <c r="X486" s="203"/>
      <c r="Y486" s="203"/>
      <c r="Z486" s="203"/>
      <c r="AA486" s="203"/>
    </row>
    <row r="487" spans="1:27" ht="15.75" customHeight="1" x14ac:dyDescent="0.25">
      <c r="A487" s="203"/>
      <c r="B487" s="203"/>
      <c r="C487" s="203"/>
      <c r="D487" s="203"/>
      <c r="E487" s="203"/>
      <c r="F487" s="203"/>
      <c r="G487" s="204"/>
      <c r="H487" s="203"/>
      <c r="I487" s="203"/>
      <c r="J487" s="203"/>
      <c r="K487" s="203"/>
      <c r="L487" s="203"/>
      <c r="M487" s="203"/>
      <c r="N487" s="203"/>
      <c r="O487" s="203"/>
      <c r="P487" s="203"/>
      <c r="Q487" s="203"/>
      <c r="R487" s="203"/>
      <c r="S487" s="203"/>
      <c r="T487" s="203"/>
      <c r="U487" s="203"/>
      <c r="V487" s="203"/>
      <c r="W487" s="203"/>
      <c r="X487" s="203"/>
      <c r="Y487" s="203"/>
      <c r="Z487" s="203"/>
      <c r="AA487" s="203"/>
    </row>
    <row r="488" spans="1:27" ht="15.75" customHeight="1" x14ac:dyDescent="0.25">
      <c r="A488" s="203"/>
      <c r="B488" s="203"/>
      <c r="C488" s="203"/>
      <c r="D488" s="203"/>
      <c r="E488" s="203"/>
      <c r="F488" s="203"/>
      <c r="G488" s="204"/>
      <c r="H488" s="203"/>
      <c r="I488" s="203"/>
      <c r="J488" s="203"/>
      <c r="K488" s="203"/>
      <c r="L488" s="203"/>
      <c r="M488" s="203"/>
      <c r="N488" s="203"/>
      <c r="O488" s="203"/>
      <c r="P488" s="203"/>
      <c r="Q488" s="203"/>
      <c r="R488" s="203"/>
      <c r="S488" s="203"/>
      <c r="T488" s="203"/>
      <c r="U488" s="203"/>
      <c r="V488" s="203"/>
      <c r="W488" s="203"/>
      <c r="X488" s="203"/>
      <c r="Y488" s="203"/>
      <c r="Z488" s="203"/>
      <c r="AA488" s="203"/>
    </row>
    <row r="489" spans="1:27" ht="15.75" customHeight="1" x14ac:dyDescent="0.25">
      <c r="A489" s="203"/>
      <c r="B489" s="203"/>
      <c r="C489" s="203"/>
      <c r="D489" s="203"/>
      <c r="E489" s="203"/>
      <c r="F489" s="203"/>
      <c r="G489" s="204"/>
      <c r="H489" s="203"/>
      <c r="I489" s="203"/>
      <c r="J489" s="203"/>
      <c r="K489" s="203"/>
      <c r="L489" s="203"/>
      <c r="M489" s="203"/>
      <c r="N489" s="203"/>
      <c r="O489" s="203"/>
      <c r="P489" s="203"/>
      <c r="Q489" s="203"/>
      <c r="R489" s="203"/>
      <c r="S489" s="203"/>
      <c r="T489" s="203"/>
      <c r="U489" s="203"/>
      <c r="V489" s="203"/>
      <c r="W489" s="203"/>
      <c r="X489" s="203"/>
      <c r="Y489" s="203"/>
      <c r="Z489" s="203"/>
      <c r="AA489" s="203"/>
    </row>
    <row r="490" spans="1:27" ht="15.75" customHeight="1" x14ac:dyDescent="0.25">
      <c r="A490" s="203"/>
      <c r="B490" s="203"/>
      <c r="C490" s="203"/>
      <c r="D490" s="203"/>
      <c r="E490" s="203"/>
      <c r="F490" s="203"/>
      <c r="G490" s="204"/>
      <c r="H490" s="203"/>
      <c r="I490" s="203"/>
      <c r="J490" s="203"/>
      <c r="K490" s="203"/>
      <c r="L490" s="203"/>
      <c r="M490" s="203"/>
      <c r="N490" s="203"/>
      <c r="O490" s="203"/>
      <c r="P490" s="203"/>
      <c r="Q490" s="203"/>
      <c r="R490" s="203"/>
      <c r="S490" s="203"/>
      <c r="T490" s="203"/>
      <c r="U490" s="203"/>
      <c r="V490" s="203"/>
      <c r="W490" s="203"/>
      <c r="X490" s="203"/>
      <c r="Y490" s="203"/>
      <c r="Z490" s="203"/>
      <c r="AA490" s="203"/>
    </row>
    <row r="491" spans="1:27" ht="15.75" customHeight="1" x14ac:dyDescent="0.25">
      <c r="A491" s="203"/>
      <c r="B491" s="203"/>
      <c r="C491" s="203"/>
      <c r="D491" s="203"/>
      <c r="E491" s="203"/>
      <c r="F491" s="203"/>
      <c r="G491" s="204"/>
      <c r="H491" s="203"/>
      <c r="I491" s="203"/>
      <c r="J491" s="203"/>
      <c r="K491" s="203"/>
      <c r="L491" s="203"/>
      <c r="M491" s="203"/>
      <c r="N491" s="203"/>
      <c r="O491" s="203"/>
      <c r="P491" s="203"/>
      <c r="Q491" s="203"/>
      <c r="R491" s="203"/>
      <c r="S491" s="203"/>
      <c r="T491" s="203"/>
      <c r="U491" s="203"/>
      <c r="V491" s="203"/>
      <c r="W491" s="203"/>
      <c r="X491" s="203"/>
      <c r="Y491" s="203"/>
      <c r="Z491" s="203"/>
      <c r="AA491" s="203"/>
    </row>
    <row r="492" spans="1:27" ht="15.75" customHeight="1" x14ac:dyDescent="0.25">
      <c r="A492" s="203"/>
      <c r="B492" s="203"/>
      <c r="C492" s="203"/>
      <c r="D492" s="203"/>
      <c r="E492" s="203"/>
      <c r="F492" s="203"/>
      <c r="G492" s="204"/>
      <c r="H492" s="203"/>
      <c r="I492" s="203"/>
      <c r="J492" s="203"/>
      <c r="K492" s="203"/>
      <c r="L492" s="203"/>
      <c r="M492" s="203"/>
      <c r="N492" s="203"/>
      <c r="O492" s="203"/>
      <c r="P492" s="203"/>
      <c r="Q492" s="203"/>
      <c r="R492" s="203"/>
      <c r="S492" s="203"/>
      <c r="T492" s="203"/>
      <c r="U492" s="203"/>
      <c r="V492" s="203"/>
      <c r="W492" s="203"/>
      <c r="X492" s="203"/>
      <c r="Y492" s="203"/>
      <c r="Z492" s="203"/>
      <c r="AA492" s="203"/>
    </row>
    <row r="493" spans="1:27" ht="15.75" customHeight="1" x14ac:dyDescent="0.25">
      <c r="A493" s="203"/>
      <c r="B493" s="203"/>
      <c r="C493" s="203"/>
      <c r="D493" s="203"/>
      <c r="E493" s="203"/>
      <c r="F493" s="203"/>
      <c r="G493" s="204"/>
      <c r="H493" s="203"/>
      <c r="I493" s="203"/>
      <c r="J493" s="203"/>
      <c r="K493" s="203"/>
      <c r="L493" s="203"/>
      <c r="M493" s="203"/>
      <c r="N493" s="203"/>
      <c r="O493" s="203"/>
      <c r="P493" s="203"/>
      <c r="Q493" s="203"/>
      <c r="R493" s="203"/>
      <c r="S493" s="203"/>
      <c r="T493" s="203"/>
      <c r="U493" s="203"/>
      <c r="V493" s="203"/>
      <c r="W493" s="203"/>
      <c r="X493" s="203"/>
      <c r="Y493" s="203"/>
      <c r="Z493" s="203"/>
      <c r="AA493" s="203"/>
    </row>
    <row r="494" spans="1:27" ht="15.75" customHeight="1" x14ac:dyDescent="0.25">
      <c r="A494" s="203"/>
      <c r="B494" s="203"/>
      <c r="C494" s="203"/>
      <c r="D494" s="203"/>
      <c r="E494" s="203"/>
      <c r="F494" s="203"/>
      <c r="G494" s="204"/>
      <c r="H494" s="203"/>
      <c r="I494" s="203"/>
      <c r="J494" s="203"/>
      <c r="K494" s="203"/>
      <c r="L494" s="203"/>
      <c r="M494" s="203"/>
      <c r="N494" s="203"/>
      <c r="O494" s="203"/>
      <c r="P494" s="203"/>
      <c r="Q494" s="203"/>
      <c r="R494" s="203"/>
      <c r="S494" s="203"/>
      <c r="T494" s="203"/>
      <c r="U494" s="203"/>
      <c r="V494" s="203"/>
      <c r="W494" s="203"/>
      <c r="X494" s="203"/>
      <c r="Y494" s="203"/>
      <c r="Z494" s="203"/>
      <c r="AA494" s="203"/>
    </row>
    <row r="495" spans="1:27" ht="15.75" customHeight="1" x14ac:dyDescent="0.25">
      <c r="A495" s="203"/>
      <c r="B495" s="203"/>
      <c r="C495" s="203"/>
      <c r="D495" s="203"/>
      <c r="E495" s="203"/>
      <c r="F495" s="203"/>
      <c r="G495" s="204"/>
      <c r="H495" s="203"/>
      <c r="I495" s="203"/>
      <c r="J495" s="203"/>
      <c r="K495" s="203"/>
      <c r="L495" s="203"/>
      <c r="M495" s="203"/>
      <c r="N495" s="203"/>
      <c r="O495" s="203"/>
      <c r="P495" s="203"/>
      <c r="Q495" s="203"/>
      <c r="R495" s="203"/>
      <c r="S495" s="203"/>
      <c r="T495" s="203"/>
      <c r="U495" s="203"/>
      <c r="V495" s="203"/>
      <c r="W495" s="203"/>
      <c r="X495" s="203"/>
      <c r="Y495" s="203"/>
      <c r="Z495" s="203"/>
      <c r="AA495" s="203"/>
    </row>
    <row r="496" spans="1:27" ht="15.75" customHeight="1" x14ac:dyDescent="0.25">
      <c r="A496" s="203"/>
      <c r="B496" s="203"/>
      <c r="C496" s="203"/>
      <c r="D496" s="203"/>
      <c r="E496" s="203"/>
      <c r="F496" s="203"/>
      <c r="G496" s="204"/>
      <c r="H496" s="203"/>
      <c r="I496" s="203"/>
      <c r="J496" s="203"/>
      <c r="K496" s="203"/>
      <c r="L496" s="203"/>
      <c r="M496" s="203"/>
      <c r="N496" s="203"/>
      <c r="O496" s="203"/>
      <c r="P496" s="203"/>
      <c r="Q496" s="203"/>
      <c r="R496" s="203"/>
      <c r="S496" s="203"/>
      <c r="T496" s="203"/>
      <c r="U496" s="203"/>
      <c r="V496" s="203"/>
      <c r="W496" s="203"/>
      <c r="X496" s="203"/>
      <c r="Y496" s="203"/>
      <c r="Z496" s="203"/>
      <c r="AA496" s="203"/>
    </row>
    <row r="497" spans="1:27" ht="15.75" customHeight="1" x14ac:dyDescent="0.25">
      <c r="A497" s="203"/>
      <c r="B497" s="203"/>
      <c r="C497" s="203"/>
      <c r="D497" s="203"/>
      <c r="E497" s="203"/>
      <c r="F497" s="203"/>
      <c r="G497" s="204"/>
      <c r="H497" s="203"/>
      <c r="I497" s="203"/>
      <c r="J497" s="203"/>
      <c r="K497" s="203"/>
      <c r="L497" s="203"/>
      <c r="M497" s="203"/>
      <c r="N497" s="203"/>
      <c r="O497" s="203"/>
      <c r="P497" s="203"/>
      <c r="Q497" s="203"/>
      <c r="R497" s="203"/>
      <c r="S497" s="203"/>
      <c r="T497" s="203"/>
      <c r="U497" s="203"/>
      <c r="V497" s="203"/>
      <c r="W497" s="203"/>
      <c r="X497" s="203"/>
      <c r="Y497" s="203"/>
      <c r="Z497" s="203"/>
      <c r="AA497" s="203"/>
    </row>
    <row r="498" spans="1:27" ht="15.75" customHeight="1" x14ac:dyDescent="0.25">
      <c r="A498" s="203"/>
      <c r="B498" s="203"/>
      <c r="C498" s="203"/>
      <c r="D498" s="203"/>
      <c r="E498" s="203"/>
      <c r="F498" s="203"/>
      <c r="G498" s="204"/>
      <c r="H498" s="203"/>
      <c r="I498" s="203"/>
      <c r="J498" s="203"/>
      <c r="K498" s="203"/>
      <c r="L498" s="203"/>
      <c r="M498" s="203"/>
      <c r="N498" s="203"/>
      <c r="O498" s="203"/>
      <c r="P498" s="203"/>
      <c r="Q498" s="203"/>
      <c r="R498" s="203"/>
      <c r="S498" s="203"/>
      <c r="T498" s="203"/>
      <c r="U498" s="203"/>
      <c r="V498" s="203"/>
      <c r="W498" s="203"/>
      <c r="X498" s="203"/>
      <c r="Y498" s="203"/>
      <c r="Z498" s="203"/>
      <c r="AA498" s="203"/>
    </row>
    <row r="499" spans="1:27" ht="15.75" customHeight="1" x14ac:dyDescent="0.25">
      <c r="A499" s="203"/>
      <c r="B499" s="203"/>
      <c r="C499" s="203"/>
      <c r="D499" s="203"/>
      <c r="E499" s="203"/>
      <c r="F499" s="203"/>
      <c r="G499" s="204"/>
      <c r="H499" s="203"/>
      <c r="I499" s="203"/>
      <c r="J499" s="203"/>
      <c r="K499" s="203"/>
      <c r="L499" s="203"/>
      <c r="M499" s="203"/>
      <c r="N499" s="203"/>
      <c r="O499" s="203"/>
      <c r="P499" s="203"/>
      <c r="Q499" s="203"/>
      <c r="R499" s="203"/>
      <c r="S499" s="203"/>
      <c r="T499" s="203"/>
      <c r="U499" s="203"/>
      <c r="V499" s="203"/>
      <c r="W499" s="203"/>
      <c r="X499" s="203"/>
      <c r="Y499" s="203"/>
      <c r="Z499" s="203"/>
      <c r="AA499" s="203"/>
    </row>
    <row r="500" spans="1:27" ht="15.75" customHeight="1" x14ac:dyDescent="0.25">
      <c r="A500" s="203"/>
      <c r="B500" s="203"/>
      <c r="C500" s="203"/>
      <c r="D500" s="203"/>
      <c r="E500" s="203"/>
      <c r="F500" s="203"/>
      <c r="G500" s="204"/>
      <c r="H500" s="203"/>
      <c r="I500" s="203"/>
      <c r="J500" s="203"/>
      <c r="K500" s="203"/>
      <c r="L500" s="203"/>
      <c r="M500" s="203"/>
      <c r="N500" s="203"/>
      <c r="O500" s="203"/>
      <c r="P500" s="203"/>
      <c r="Q500" s="203"/>
      <c r="R500" s="203"/>
      <c r="S500" s="203"/>
      <c r="T500" s="203"/>
      <c r="U500" s="203"/>
      <c r="V500" s="203"/>
      <c r="W500" s="203"/>
      <c r="X500" s="203"/>
      <c r="Y500" s="203"/>
      <c r="Z500" s="203"/>
      <c r="AA500" s="203"/>
    </row>
    <row r="501" spans="1:27" ht="15.75" customHeight="1" x14ac:dyDescent="0.25">
      <c r="A501" s="203"/>
      <c r="B501" s="203"/>
      <c r="C501" s="203"/>
      <c r="D501" s="203"/>
      <c r="E501" s="203"/>
      <c r="F501" s="203"/>
      <c r="G501" s="204"/>
      <c r="H501" s="203"/>
      <c r="I501" s="203"/>
      <c r="J501" s="203"/>
      <c r="K501" s="203"/>
      <c r="L501" s="203"/>
      <c r="M501" s="203"/>
      <c r="N501" s="203"/>
      <c r="O501" s="203"/>
      <c r="P501" s="203"/>
      <c r="Q501" s="203"/>
      <c r="R501" s="203"/>
      <c r="S501" s="203"/>
      <c r="T501" s="203"/>
      <c r="U501" s="203"/>
      <c r="V501" s="203"/>
      <c r="W501" s="203"/>
      <c r="X501" s="203"/>
      <c r="Y501" s="203"/>
      <c r="Z501" s="203"/>
      <c r="AA501" s="203"/>
    </row>
    <row r="502" spans="1:27" ht="15.75" customHeight="1" x14ac:dyDescent="0.25">
      <c r="A502" s="203"/>
      <c r="B502" s="203"/>
      <c r="C502" s="203"/>
      <c r="D502" s="203"/>
      <c r="E502" s="203"/>
      <c r="F502" s="203"/>
      <c r="G502" s="204"/>
      <c r="H502" s="203"/>
      <c r="I502" s="203"/>
      <c r="J502" s="203"/>
      <c r="K502" s="203"/>
      <c r="L502" s="203"/>
      <c r="M502" s="203"/>
      <c r="N502" s="203"/>
      <c r="O502" s="203"/>
      <c r="P502" s="203"/>
      <c r="Q502" s="203"/>
      <c r="R502" s="203"/>
      <c r="S502" s="203"/>
      <c r="T502" s="203"/>
      <c r="U502" s="203"/>
      <c r="V502" s="203"/>
      <c r="W502" s="203"/>
      <c r="X502" s="203"/>
      <c r="Y502" s="203"/>
      <c r="Z502" s="203"/>
      <c r="AA502" s="203"/>
    </row>
    <row r="503" spans="1:27" ht="15.75" customHeight="1" x14ac:dyDescent="0.25">
      <c r="A503" s="203"/>
      <c r="B503" s="203"/>
      <c r="C503" s="203"/>
      <c r="D503" s="203"/>
      <c r="E503" s="203"/>
      <c r="F503" s="203"/>
      <c r="G503" s="204"/>
      <c r="H503" s="203"/>
      <c r="I503" s="203"/>
      <c r="J503" s="203"/>
      <c r="K503" s="203"/>
      <c r="L503" s="203"/>
      <c r="M503" s="203"/>
      <c r="N503" s="203"/>
      <c r="O503" s="203"/>
      <c r="P503" s="203"/>
      <c r="Q503" s="203"/>
      <c r="R503" s="203"/>
      <c r="S503" s="203"/>
      <c r="T503" s="203"/>
      <c r="U503" s="203"/>
      <c r="V503" s="203"/>
      <c r="W503" s="203"/>
      <c r="X503" s="203"/>
      <c r="Y503" s="203"/>
      <c r="Z503" s="203"/>
      <c r="AA503" s="203"/>
    </row>
    <row r="504" spans="1:27" ht="15.75" customHeight="1" x14ac:dyDescent="0.25">
      <c r="A504" s="203"/>
      <c r="B504" s="203"/>
      <c r="C504" s="203"/>
      <c r="D504" s="203"/>
      <c r="E504" s="203"/>
      <c r="F504" s="203"/>
      <c r="G504" s="204"/>
      <c r="H504" s="203"/>
      <c r="I504" s="203"/>
      <c r="J504" s="203"/>
      <c r="K504" s="203"/>
      <c r="L504" s="203"/>
      <c r="M504" s="203"/>
      <c r="N504" s="203"/>
      <c r="O504" s="203"/>
      <c r="P504" s="203"/>
      <c r="Q504" s="203"/>
      <c r="R504" s="203"/>
      <c r="S504" s="203"/>
      <c r="T504" s="203"/>
      <c r="U504" s="203"/>
      <c r="V504" s="203"/>
      <c r="W504" s="203"/>
      <c r="X504" s="203"/>
      <c r="Y504" s="203"/>
      <c r="Z504" s="203"/>
      <c r="AA504" s="203"/>
    </row>
    <row r="505" spans="1:27" ht="15.75" customHeight="1" x14ac:dyDescent="0.25">
      <c r="A505" s="203"/>
      <c r="B505" s="203"/>
      <c r="C505" s="203"/>
      <c r="D505" s="203"/>
      <c r="E505" s="203"/>
      <c r="F505" s="203"/>
      <c r="G505" s="204"/>
      <c r="H505" s="203"/>
      <c r="I505" s="203"/>
      <c r="J505" s="203"/>
      <c r="K505" s="203"/>
      <c r="L505" s="203"/>
      <c r="M505" s="203"/>
      <c r="N505" s="203"/>
      <c r="O505" s="203"/>
      <c r="P505" s="203"/>
      <c r="Q505" s="203"/>
      <c r="R505" s="203"/>
      <c r="S505" s="203"/>
      <c r="T505" s="203"/>
      <c r="U505" s="203"/>
      <c r="V505" s="203"/>
      <c r="W505" s="203"/>
      <c r="X505" s="203"/>
      <c r="Y505" s="203"/>
      <c r="Z505" s="203"/>
      <c r="AA505" s="203"/>
    </row>
    <row r="506" spans="1:27" ht="15.75" customHeight="1" x14ac:dyDescent="0.25">
      <c r="A506" s="203"/>
      <c r="B506" s="203"/>
      <c r="C506" s="203"/>
      <c r="D506" s="203"/>
      <c r="E506" s="203"/>
      <c r="F506" s="203"/>
      <c r="G506" s="204"/>
      <c r="H506" s="203"/>
      <c r="I506" s="203"/>
      <c r="J506" s="203"/>
      <c r="K506" s="203"/>
      <c r="L506" s="203"/>
      <c r="M506" s="203"/>
      <c r="N506" s="203"/>
      <c r="O506" s="203"/>
      <c r="P506" s="203"/>
      <c r="Q506" s="203"/>
      <c r="R506" s="203"/>
      <c r="S506" s="203"/>
      <c r="T506" s="203"/>
      <c r="U506" s="203"/>
      <c r="V506" s="203"/>
      <c r="W506" s="203"/>
      <c r="X506" s="203"/>
      <c r="Y506" s="203"/>
      <c r="Z506" s="203"/>
      <c r="AA506" s="203"/>
    </row>
    <row r="507" spans="1:27" ht="15.75" customHeight="1" x14ac:dyDescent="0.25">
      <c r="A507" s="203"/>
      <c r="B507" s="203"/>
      <c r="C507" s="203"/>
      <c r="D507" s="203"/>
      <c r="E507" s="203"/>
      <c r="F507" s="203"/>
      <c r="G507" s="204"/>
      <c r="H507" s="203"/>
      <c r="I507" s="203"/>
      <c r="J507" s="203"/>
      <c r="K507" s="203"/>
      <c r="L507" s="203"/>
      <c r="M507" s="203"/>
      <c r="N507" s="203"/>
      <c r="O507" s="203"/>
      <c r="P507" s="203"/>
      <c r="Q507" s="203"/>
      <c r="R507" s="203"/>
      <c r="S507" s="203"/>
      <c r="T507" s="203"/>
      <c r="U507" s="203"/>
      <c r="V507" s="203"/>
      <c r="W507" s="203"/>
      <c r="X507" s="203"/>
      <c r="Y507" s="203"/>
      <c r="Z507" s="203"/>
      <c r="AA507" s="203"/>
    </row>
    <row r="508" spans="1:27" ht="15.75" customHeight="1" x14ac:dyDescent="0.25">
      <c r="A508" s="203"/>
      <c r="B508" s="203"/>
      <c r="C508" s="203"/>
      <c r="D508" s="203"/>
      <c r="E508" s="203"/>
      <c r="F508" s="203"/>
      <c r="G508" s="204"/>
      <c r="H508" s="203"/>
      <c r="I508" s="203"/>
      <c r="J508" s="203"/>
      <c r="K508" s="203"/>
      <c r="L508" s="203"/>
      <c r="M508" s="203"/>
      <c r="N508" s="203"/>
      <c r="O508" s="203"/>
      <c r="P508" s="203"/>
      <c r="Q508" s="203"/>
      <c r="R508" s="203"/>
      <c r="S508" s="203"/>
      <c r="T508" s="203"/>
      <c r="U508" s="203"/>
      <c r="V508" s="203"/>
      <c r="W508" s="203"/>
      <c r="X508" s="203"/>
      <c r="Y508" s="203"/>
      <c r="Z508" s="203"/>
      <c r="AA508" s="203"/>
    </row>
    <row r="509" spans="1:27" ht="15.75" customHeight="1" x14ac:dyDescent="0.25">
      <c r="A509" s="203"/>
      <c r="B509" s="203"/>
      <c r="C509" s="203"/>
      <c r="D509" s="203"/>
      <c r="E509" s="203"/>
      <c r="F509" s="203"/>
      <c r="G509" s="204"/>
      <c r="H509" s="203"/>
      <c r="I509" s="203"/>
      <c r="J509" s="203"/>
      <c r="K509" s="203"/>
      <c r="L509" s="203"/>
      <c r="M509" s="203"/>
      <c r="N509" s="203"/>
      <c r="O509" s="203"/>
      <c r="P509" s="203"/>
      <c r="Q509" s="203"/>
      <c r="R509" s="203"/>
      <c r="S509" s="203"/>
      <c r="T509" s="203"/>
      <c r="U509" s="203"/>
      <c r="V509" s="203"/>
      <c r="W509" s="203"/>
      <c r="X509" s="203"/>
      <c r="Y509" s="203"/>
      <c r="Z509" s="203"/>
      <c r="AA509" s="203"/>
    </row>
    <row r="510" spans="1:27" ht="15.75" customHeight="1" x14ac:dyDescent="0.25">
      <c r="A510" s="203"/>
      <c r="B510" s="203"/>
      <c r="C510" s="203"/>
      <c r="D510" s="203"/>
      <c r="E510" s="203"/>
      <c r="F510" s="203"/>
      <c r="G510" s="204"/>
      <c r="H510" s="203"/>
      <c r="I510" s="203"/>
      <c r="J510" s="203"/>
      <c r="K510" s="203"/>
      <c r="L510" s="203"/>
      <c r="M510" s="203"/>
      <c r="N510" s="203"/>
      <c r="O510" s="203"/>
      <c r="P510" s="203"/>
      <c r="Q510" s="203"/>
      <c r="R510" s="203"/>
      <c r="S510" s="203"/>
      <c r="T510" s="203"/>
      <c r="U510" s="203"/>
      <c r="V510" s="203"/>
      <c r="W510" s="203"/>
      <c r="X510" s="203"/>
      <c r="Y510" s="203"/>
      <c r="Z510" s="203"/>
      <c r="AA510" s="203"/>
    </row>
    <row r="511" spans="1:27" ht="15.75" customHeight="1" x14ac:dyDescent="0.25">
      <c r="A511" s="203"/>
      <c r="B511" s="203"/>
      <c r="C511" s="203"/>
      <c r="D511" s="203"/>
      <c r="E511" s="203"/>
      <c r="F511" s="203"/>
      <c r="G511" s="204"/>
      <c r="H511" s="203"/>
      <c r="I511" s="203"/>
      <c r="J511" s="203"/>
      <c r="K511" s="203"/>
      <c r="L511" s="203"/>
      <c r="M511" s="203"/>
      <c r="N511" s="203"/>
      <c r="O511" s="203"/>
      <c r="P511" s="203"/>
      <c r="Q511" s="203"/>
      <c r="R511" s="203"/>
      <c r="S511" s="203"/>
      <c r="T511" s="203"/>
      <c r="U511" s="203"/>
      <c r="V511" s="203"/>
      <c r="W511" s="203"/>
      <c r="X511" s="203"/>
      <c r="Y511" s="203"/>
      <c r="Z511" s="203"/>
      <c r="AA511" s="203"/>
    </row>
    <row r="512" spans="1:27" ht="15.75" customHeight="1" x14ac:dyDescent="0.25">
      <c r="A512" s="203"/>
      <c r="B512" s="203"/>
      <c r="C512" s="203"/>
      <c r="D512" s="203"/>
      <c r="E512" s="203"/>
      <c r="F512" s="203"/>
      <c r="G512" s="204"/>
      <c r="H512" s="203"/>
      <c r="I512" s="203"/>
      <c r="J512" s="203"/>
      <c r="K512" s="203"/>
      <c r="L512" s="203"/>
      <c r="M512" s="203"/>
      <c r="N512" s="203"/>
      <c r="O512" s="203"/>
      <c r="P512" s="203"/>
      <c r="Q512" s="203"/>
      <c r="R512" s="203"/>
      <c r="S512" s="203"/>
      <c r="T512" s="203"/>
      <c r="U512" s="203"/>
      <c r="V512" s="203"/>
      <c r="W512" s="203"/>
      <c r="X512" s="203"/>
      <c r="Y512" s="203"/>
      <c r="Z512" s="203"/>
      <c r="AA512" s="203"/>
    </row>
    <row r="513" spans="1:27" ht="15.75" customHeight="1" x14ac:dyDescent="0.25">
      <c r="A513" s="203"/>
      <c r="B513" s="203"/>
      <c r="C513" s="203"/>
      <c r="D513" s="203"/>
      <c r="E513" s="203"/>
      <c r="F513" s="203"/>
      <c r="G513" s="204"/>
      <c r="H513" s="203"/>
      <c r="I513" s="203"/>
      <c r="J513" s="203"/>
      <c r="K513" s="203"/>
      <c r="L513" s="203"/>
      <c r="M513" s="203"/>
      <c r="N513" s="203"/>
      <c r="O513" s="203"/>
      <c r="P513" s="203"/>
      <c r="Q513" s="203"/>
      <c r="R513" s="203"/>
      <c r="S513" s="203"/>
      <c r="T513" s="203"/>
      <c r="U513" s="203"/>
      <c r="V513" s="203"/>
      <c r="W513" s="203"/>
      <c r="X513" s="203"/>
      <c r="Y513" s="203"/>
      <c r="Z513" s="203"/>
      <c r="AA513" s="203"/>
    </row>
    <row r="514" spans="1:27" ht="15.75" customHeight="1" x14ac:dyDescent="0.25">
      <c r="A514" s="203"/>
      <c r="B514" s="203"/>
      <c r="C514" s="203"/>
      <c r="D514" s="203"/>
      <c r="E514" s="203"/>
      <c r="F514" s="203"/>
      <c r="G514" s="204"/>
      <c r="H514" s="203"/>
      <c r="I514" s="203"/>
      <c r="J514" s="203"/>
      <c r="K514" s="203"/>
      <c r="L514" s="203"/>
      <c r="M514" s="203"/>
      <c r="N514" s="203"/>
      <c r="O514" s="203"/>
      <c r="P514" s="203"/>
      <c r="Q514" s="203"/>
      <c r="R514" s="203"/>
      <c r="S514" s="203"/>
      <c r="T514" s="203"/>
      <c r="U514" s="203"/>
      <c r="V514" s="203"/>
      <c r="W514" s="203"/>
      <c r="X514" s="203"/>
      <c r="Y514" s="203"/>
      <c r="Z514" s="203"/>
      <c r="AA514" s="203"/>
    </row>
    <row r="515" spans="1:27" ht="15.75" customHeight="1" x14ac:dyDescent="0.25">
      <c r="A515" s="203"/>
      <c r="B515" s="203"/>
      <c r="C515" s="203"/>
      <c r="D515" s="203"/>
      <c r="E515" s="203"/>
      <c r="F515" s="203"/>
      <c r="G515" s="204"/>
      <c r="H515" s="203"/>
      <c r="I515" s="203"/>
      <c r="J515" s="203"/>
      <c r="K515" s="203"/>
      <c r="L515" s="203"/>
      <c r="M515" s="203"/>
      <c r="N515" s="203"/>
      <c r="O515" s="203"/>
      <c r="P515" s="203"/>
      <c r="Q515" s="203"/>
      <c r="R515" s="203"/>
      <c r="S515" s="203"/>
      <c r="T515" s="203"/>
      <c r="U515" s="203"/>
      <c r="V515" s="203"/>
      <c r="W515" s="203"/>
      <c r="X515" s="203"/>
      <c r="Y515" s="203"/>
      <c r="Z515" s="203"/>
      <c r="AA515" s="203"/>
    </row>
    <row r="516" spans="1:27" ht="15.75" customHeight="1" x14ac:dyDescent="0.25">
      <c r="A516" s="203"/>
      <c r="B516" s="203"/>
      <c r="C516" s="203"/>
      <c r="D516" s="203"/>
      <c r="E516" s="203"/>
      <c r="F516" s="203"/>
      <c r="G516" s="204"/>
      <c r="H516" s="203"/>
      <c r="I516" s="203"/>
      <c r="J516" s="203"/>
      <c r="K516" s="203"/>
      <c r="L516" s="203"/>
      <c r="M516" s="203"/>
      <c r="N516" s="203"/>
      <c r="O516" s="203"/>
      <c r="P516" s="203"/>
      <c r="Q516" s="203"/>
      <c r="R516" s="203"/>
      <c r="S516" s="203"/>
      <c r="T516" s="203"/>
      <c r="U516" s="203"/>
      <c r="V516" s="203"/>
      <c r="W516" s="203"/>
      <c r="X516" s="203"/>
      <c r="Y516" s="203"/>
      <c r="Z516" s="203"/>
      <c r="AA516" s="203"/>
    </row>
    <row r="517" spans="1:27" ht="15.75" customHeight="1" x14ac:dyDescent="0.25">
      <c r="A517" s="203"/>
      <c r="B517" s="203"/>
      <c r="C517" s="203"/>
      <c r="D517" s="203"/>
      <c r="E517" s="203"/>
      <c r="F517" s="203"/>
      <c r="G517" s="204"/>
      <c r="H517" s="203"/>
      <c r="I517" s="203"/>
      <c r="J517" s="203"/>
      <c r="K517" s="203"/>
      <c r="L517" s="203"/>
      <c r="M517" s="203"/>
      <c r="N517" s="203"/>
      <c r="O517" s="203"/>
      <c r="P517" s="203"/>
      <c r="Q517" s="203"/>
      <c r="R517" s="203"/>
      <c r="S517" s="203"/>
      <c r="T517" s="203"/>
      <c r="U517" s="203"/>
      <c r="V517" s="203"/>
      <c r="W517" s="203"/>
      <c r="X517" s="203"/>
      <c r="Y517" s="203"/>
      <c r="Z517" s="203"/>
      <c r="AA517" s="203"/>
    </row>
    <row r="518" spans="1:27" ht="15.75" customHeight="1" x14ac:dyDescent="0.25">
      <c r="A518" s="203"/>
      <c r="B518" s="203"/>
      <c r="C518" s="203"/>
      <c r="D518" s="203"/>
      <c r="E518" s="203"/>
      <c r="F518" s="203"/>
      <c r="G518" s="204"/>
      <c r="H518" s="203"/>
      <c r="I518" s="203"/>
      <c r="J518" s="203"/>
      <c r="K518" s="203"/>
      <c r="L518" s="203"/>
      <c r="M518" s="203"/>
      <c r="N518" s="203"/>
      <c r="O518" s="203"/>
      <c r="P518" s="203"/>
      <c r="Q518" s="203"/>
      <c r="R518" s="203"/>
      <c r="S518" s="203"/>
      <c r="T518" s="203"/>
      <c r="U518" s="203"/>
      <c r="V518" s="203"/>
      <c r="W518" s="203"/>
      <c r="X518" s="203"/>
      <c r="Y518" s="203"/>
      <c r="Z518" s="203"/>
      <c r="AA518" s="203"/>
    </row>
    <row r="519" spans="1:27" ht="15.75" customHeight="1" x14ac:dyDescent="0.25">
      <c r="A519" s="203"/>
      <c r="B519" s="203"/>
      <c r="C519" s="203"/>
      <c r="D519" s="203"/>
      <c r="E519" s="203"/>
      <c r="F519" s="203"/>
      <c r="G519" s="204"/>
      <c r="H519" s="203"/>
      <c r="I519" s="203"/>
      <c r="J519" s="203"/>
      <c r="K519" s="203"/>
      <c r="L519" s="203"/>
      <c r="M519" s="203"/>
      <c r="N519" s="203"/>
      <c r="O519" s="203"/>
      <c r="P519" s="203"/>
      <c r="Q519" s="203"/>
      <c r="R519" s="203"/>
      <c r="S519" s="203"/>
      <c r="T519" s="203"/>
      <c r="U519" s="203"/>
      <c r="V519" s="203"/>
      <c r="W519" s="203"/>
      <c r="X519" s="203"/>
      <c r="Y519" s="203"/>
      <c r="Z519" s="203"/>
      <c r="AA519" s="203"/>
    </row>
    <row r="520" spans="1:27" ht="15.75" customHeight="1" x14ac:dyDescent="0.25">
      <c r="A520" s="203"/>
      <c r="B520" s="203"/>
      <c r="C520" s="203"/>
      <c r="D520" s="203"/>
      <c r="E520" s="203"/>
      <c r="F520" s="203"/>
      <c r="G520" s="204"/>
      <c r="H520" s="203"/>
      <c r="I520" s="203"/>
      <c r="J520" s="203"/>
      <c r="K520" s="203"/>
      <c r="L520" s="203"/>
      <c r="M520" s="203"/>
      <c r="N520" s="203"/>
      <c r="O520" s="203"/>
      <c r="P520" s="203"/>
      <c r="Q520" s="203"/>
      <c r="R520" s="203"/>
      <c r="S520" s="203"/>
      <c r="T520" s="203"/>
      <c r="U520" s="203"/>
      <c r="V520" s="203"/>
      <c r="W520" s="203"/>
      <c r="X520" s="203"/>
      <c r="Y520" s="203"/>
      <c r="Z520" s="203"/>
      <c r="AA520" s="203"/>
    </row>
    <row r="521" spans="1:27" ht="15.75" customHeight="1" x14ac:dyDescent="0.25">
      <c r="A521" s="203"/>
      <c r="B521" s="203"/>
      <c r="C521" s="203"/>
      <c r="D521" s="203"/>
      <c r="E521" s="203"/>
      <c r="F521" s="203"/>
      <c r="G521" s="204"/>
      <c r="H521" s="203"/>
      <c r="I521" s="203"/>
      <c r="J521" s="203"/>
      <c r="K521" s="203"/>
      <c r="L521" s="203"/>
      <c r="M521" s="203"/>
      <c r="N521" s="203"/>
      <c r="O521" s="203"/>
      <c r="P521" s="203"/>
      <c r="Q521" s="203"/>
      <c r="R521" s="203"/>
      <c r="S521" s="203"/>
      <c r="T521" s="203"/>
      <c r="U521" s="203"/>
      <c r="V521" s="203"/>
      <c r="W521" s="203"/>
      <c r="X521" s="203"/>
      <c r="Y521" s="203"/>
      <c r="Z521" s="203"/>
      <c r="AA521" s="203"/>
    </row>
    <row r="522" spans="1:27" ht="15.75" customHeight="1" x14ac:dyDescent="0.25">
      <c r="A522" s="203"/>
      <c r="B522" s="203"/>
      <c r="C522" s="203"/>
      <c r="D522" s="203"/>
      <c r="E522" s="203"/>
      <c r="F522" s="203"/>
      <c r="G522" s="204"/>
      <c r="H522" s="203"/>
      <c r="I522" s="203"/>
      <c r="J522" s="203"/>
      <c r="K522" s="203"/>
      <c r="L522" s="203"/>
      <c r="M522" s="203"/>
      <c r="N522" s="203"/>
      <c r="O522" s="203"/>
      <c r="P522" s="203"/>
      <c r="Q522" s="203"/>
      <c r="R522" s="203"/>
      <c r="S522" s="203"/>
      <c r="T522" s="203"/>
      <c r="U522" s="203"/>
      <c r="V522" s="203"/>
      <c r="W522" s="203"/>
      <c r="X522" s="203"/>
      <c r="Y522" s="203"/>
      <c r="Z522" s="203"/>
      <c r="AA522" s="203"/>
    </row>
    <row r="523" spans="1:27" ht="15.75" customHeight="1" x14ac:dyDescent="0.25">
      <c r="A523" s="203"/>
      <c r="B523" s="203"/>
      <c r="C523" s="203"/>
      <c r="D523" s="203"/>
      <c r="E523" s="203"/>
      <c r="F523" s="203"/>
      <c r="G523" s="204"/>
      <c r="H523" s="203"/>
      <c r="I523" s="203"/>
      <c r="J523" s="203"/>
      <c r="K523" s="203"/>
      <c r="L523" s="203"/>
      <c r="M523" s="203"/>
      <c r="N523" s="203"/>
      <c r="O523" s="203"/>
      <c r="P523" s="203"/>
      <c r="Q523" s="203"/>
      <c r="R523" s="203"/>
      <c r="S523" s="203"/>
      <c r="T523" s="203"/>
      <c r="U523" s="203"/>
      <c r="V523" s="203"/>
      <c r="W523" s="203"/>
      <c r="X523" s="203"/>
      <c r="Y523" s="203"/>
      <c r="Z523" s="203"/>
      <c r="AA523" s="203"/>
    </row>
    <row r="524" spans="1:27" ht="15.75" customHeight="1" x14ac:dyDescent="0.25">
      <c r="A524" s="203"/>
      <c r="B524" s="203"/>
      <c r="C524" s="203"/>
      <c r="D524" s="203"/>
      <c r="E524" s="203"/>
      <c r="F524" s="203"/>
      <c r="G524" s="204"/>
      <c r="H524" s="203"/>
      <c r="I524" s="203"/>
      <c r="J524" s="203"/>
      <c r="K524" s="203"/>
      <c r="L524" s="203"/>
      <c r="M524" s="203"/>
      <c r="N524" s="203"/>
      <c r="O524" s="203"/>
      <c r="P524" s="203"/>
      <c r="Q524" s="203"/>
      <c r="R524" s="203"/>
      <c r="S524" s="203"/>
      <c r="T524" s="203"/>
      <c r="U524" s="203"/>
      <c r="V524" s="203"/>
      <c r="W524" s="203"/>
      <c r="X524" s="203"/>
      <c r="Y524" s="203"/>
      <c r="Z524" s="203"/>
      <c r="AA524" s="203"/>
    </row>
    <row r="525" spans="1:27" ht="15.75" customHeight="1" x14ac:dyDescent="0.25">
      <c r="A525" s="203"/>
      <c r="B525" s="203"/>
      <c r="C525" s="203"/>
      <c r="D525" s="203"/>
      <c r="E525" s="203"/>
      <c r="F525" s="203"/>
      <c r="G525" s="204"/>
      <c r="H525" s="203"/>
      <c r="I525" s="203"/>
      <c r="J525" s="203"/>
      <c r="K525" s="203"/>
      <c r="L525" s="203"/>
      <c r="M525" s="203"/>
      <c r="N525" s="203"/>
      <c r="O525" s="203"/>
      <c r="P525" s="203"/>
      <c r="Q525" s="203"/>
      <c r="R525" s="203"/>
      <c r="S525" s="203"/>
      <c r="T525" s="203"/>
      <c r="U525" s="203"/>
      <c r="V525" s="203"/>
      <c r="W525" s="203"/>
      <c r="X525" s="203"/>
      <c r="Y525" s="203"/>
      <c r="Z525" s="203"/>
      <c r="AA525" s="203"/>
    </row>
    <row r="526" spans="1:27" ht="15.75" customHeight="1" x14ac:dyDescent="0.25">
      <c r="A526" s="203"/>
      <c r="B526" s="203"/>
      <c r="C526" s="203"/>
      <c r="D526" s="203"/>
      <c r="E526" s="203"/>
      <c r="F526" s="203"/>
      <c r="G526" s="204"/>
      <c r="H526" s="203"/>
      <c r="I526" s="203"/>
      <c r="J526" s="203"/>
      <c r="K526" s="203"/>
      <c r="L526" s="203"/>
      <c r="M526" s="203"/>
      <c r="N526" s="203"/>
      <c r="O526" s="203"/>
      <c r="P526" s="203"/>
      <c r="Q526" s="203"/>
      <c r="R526" s="203"/>
      <c r="S526" s="203"/>
      <c r="T526" s="203"/>
      <c r="U526" s="203"/>
      <c r="V526" s="203"/>
      <c r="W526" s="203"/>
      <c r="X526" s="203"/>
      <c r="Y526" s="203"/>
      <c r="Z526" s="203"/>
      <c r="AA526" s="203"/>
    </row>
    <row r="527" spans="1:27" ht="15.75" customHeight="1" x14ac:dyDescent="0.25">
      <c r="A527" s="203"/>
      <c r="B527" s="203"/>
      <c r="C527" s="203"/>
      <c r="D527" s="203"/>
      <c r="E527" s="203"/>
      <c r="F527" s="203"/>
      <c r="G527" s="204"/>
      <c r="H527" s="203"/>
      <c r="I527" s="203"/>
      <c r="J527" s="203"/>
      <c r="K527" s="203"/>
      <c r="L527" s="203"/>
      <c r="M527" s="203"/>
      <c r="N527" s="203"/>
      <c r="O527" s="203"/>
      <c r="P527" s="203"/>
      <c r="Q527" s="203"/>
      <c r="R527" s="203"/>
      <c r="S527" s="203"/>
      <c r="T527" s="203"/>
      <c r="U527" s="203"/>
      <c r="V527" s="203"/>
      <c r="W527" s="203"/>
      <c r="X527" s="203"/>
      <c r="Y527" s="203"/>
      <c r="Z527" s="203"/>
      <c r="AA527" s="203"/>
    </row>
    <row r="528" spans="1:27" ht="15.75" customHeight="1" x14ac:dyDescent="0.25">
      <c r="A528" s="203"/>
      <c r="B528" s="203"/>
      <c r="C528" s="203"/>
      <c r="D528" s="203"/>
      <c r="E528" s="203"/>
      <c r="F528" s="203"/>
      <c r="G528" s="204"/>
      <c r="H528" s="203"/>
      <c r="I528" s="203"/>
      <c r="J528" s="203"/>
      <c r="K528" s="203"/>
      <c r="L528" s="203"/>
      <c r="M528" s="203"/>
      <c r="N528" s="203"/>
      <c r="O528" s="203"/>
      <c r="P528" s="203"/>
      <c r="Q528" s="203"/>
      <c r="R528" s="203"/>
      <c r="S528" s="203"/>
      <c r="T528" s="203"/>
      <c r="U528" s="203"/>
      <c r="V528" s="203"/>
      <c r="W528" s="203"/>
      <c r="X528" s="203"/>
      <c r="Y528" s="203"/>
      <c r="Z528" s="203"/>
      <c r="AA528" s="203"/>
    </row>
    <row r="529" spans="1:27" ht="15.75" customHeight="1" x14ac:dyDescent="0.25">
      <c r="A529" s="203"/>
      <c r="B529" s="203"/>
      <c r="C529" s="203"/>
      <c r="D529" s="203"/>
      <c r="E529" s="203"/>
      <c r="F529" s="203"/>
      <c r="G529" s="204"/>
      <c r="H529" s="203"/>
      <c r="I529" s="203"/>
      <c r="J529" s="203"/>
      <c r="K529" s="203"/>
      <c r="L529" s="203"/>
      <c r="M529" s="203"/>
      <c r="N529" s="203"/>
      <c r="O529" s="203"/>
      <c r="P529" s="203"/>
      <c r="Q529" s="203"/>
      <c r="R529" s="203"/>
      <c r="S529" s="203"/>
      <c r="T529" s="203"/>
      <c r="U529" s="203"/>
      <c r="V529" s="203"/>
      <c r="W529" s="203"/>
      <c r="X529" s="203"/>
      <c r="Y529" s="203"/>
      <c r="Z529" s="203"/>
      <c r="AA529" s="203"/>
    </row>
    <row r="530" spans="1:27" ht="15.75" customHeight="1" x14ac:dyDescent="0.25">
      <c r="A530" s="203"/>
      <c r="B530" s="203"/>
      <c r="C530" s="203"/>
      <c r="D530" s="203"/>
      <c r="E530" s="203"/>
      <c r="F530" s="203"/>
      <c r="G530" s="204"/>
      <c r="H530" s="203"/>
      <c r="I530" s="203"/>
      <c r="J530" s="203"/>
      <c r="K530" s="203"/>
      <c r="L530" s="203"/>
      <c r="M530" s="203"/>
      <c r="N530" s="203"/>
      <c r="O530" s="203"/>
      <c r="P530" s="203"/>
      <c r="Q530" s="203"/>
      <c r="R530" s="203"/>
      <c r="S530" s="203"/>
      <c r="T530" s="203"/>
      <c r="U530" s="203"/>
      <c r="V530" s="203"/>
      <c r="W530" s="203"/>
      <c r="X530" s="203"/>
      <c r="Y530" s="203"/>
      <c r="Z530" s="203"/>
      <c r="AA530" s="203"/>
    </row>
    <row r="531" spans="1:27" ht="15.75" customHeight="1" x14ac:dyDescent="0.25">
      <c r="A531" s="203"/>
      <c r="B531" s="203"/>
      <c r="C531" s="203"/>
      <c r="D531" s="203"/>
      <c r="E531" s="203"/>
      <c r="F531" s="203"/>
      <c r="G531" s="204"/>
      <c r="H531" s="203"/>
      <c r="I531" s="203"/>
      <c r="J531" s="203"/>
      <c r="K531" s="203"/>
      <c r="L531" s="203"/>
      <c r="M531" s="203"/>
      <c r="N531" s="203"/>
      <c r="O531" s="203"/>
      <c r="P531" s="203"/>
      <c r="Q531" s="203"/>
      <c r="R531" s="203"/>
      <c r="S531" s="203"/>
      <c r="T531" s="203"/>
      <c r="U531" s="203"/>
      <c r="V531" s="203"/>
      <c r="W531" s="203"/>
      <c r="X531" s="203"/>
      <c r="Y531" s="203"/>
      <c r="Z531" s="203"/>
      <c r="AA531" s="203"/>
    </row>
    <row r="532" spans="1:27" ht="15.75" customHeight="1" x14ac:dyDescent="0.25">
      <c r="A532" s="203"/>
      <c r="B532" s="203"/>
      <c r="C532" s="203"/>
      <c r="D532" s="203"/>
      <c r="E532" s="203"/>
      <c r="F532" s="203"/>
      <c r="G532" s="204"/>
      <c r="H532" s="203"/>
      <c r="I532" s="203"/>
      <c r="J532" s="203"/>
      <c r="K532" s="203"/>
      <c r="L532" s="203"/>
      <c r="M532" s="203"/>
      <c r="N532" s="203"/>
      <c r="O532" s="203"/>
      <c r="P532" s="203"/>
      <c r="Q532" s="203"/>
      <c r="R532" s="203"/>
      <c r="S532" s="203"/>
      <c r="T532" s="203"/>
      <c r="U532" s="203"/>
      <c r="V532" s="203"/>
      <c r="W532" s="203"/>
      <c r="X532" s="203"/>
      <c r="Y532" s="203"/>
      <c r="Z532" s="203"/>
      <c r="AA532" s="203"/>
    </row>
    <row r="533" spans="1:27" ht="15.75" customHeight="1" x14ac:dyDescent="0.25">
      <c r="A533" s="203"/>
      <c r="B533" s="203"/>
      <c r="C533" s="203"/>
      <c r="D533" s="203"/>
      <c r="E533" s="203"/>
      <c r="F533" s="203"/>
      <c r="G533" s="204"/>
      <c r="H533" s="203"/>
      <c r="I533" s="203"/>
      <c r="J533" s="203"/>
      <c r="K533" s="203"/>
      <c r="L533" s="203"/>
      <c r="M533" s="203"/>
      <c r="N533" s="203"/>
      <c r="O533" s="203"/>
      <c r="P533" s="203"/>
      <c r="Q533" s="203"/>
      <c r="R533" s="203"/>
      <c r="S533" s="203"/>
      <c r="T533" s="203"/>
      <c r="U533" s="203"/>
      <c r="V533" s="203"/>
      <c r="W533" s="203"/>
      <c r="X533" s="203"/>
      <c r="Y533" s="203"/>
      <c r="Z533" s="203"/>
      <c r="AA533" s="203"/>
    </row>
    <row r="534" spans="1:27" ht="15.75" customHeight="1" x14ac:dyDescent="0.25">
      <c r="A534" s="203"/>
      <c r="B534" s="203"/>
      <c r="C534" s="203"/>
      <c r="D534" s="203"/>
      <c r="E534" s="203"/>
      <c r="F534" s="203"/>
      <c r="G534" s="204"/>
      <c r="H534" s="203"/>
      <c r="I534" s="203"/>
      <c r="J534" s="203"/>
      <c r="K534" s="203"/>
      <c r="L534" s="203"/>
      <c r="M534" s="203"/>
      <c r="N534" s="203"/>
      <c r="O534" s="203"/>
      <c r="P534" s="203"/>
      <c r="Q534" s="203"/>
      <c r="R534" s="203"/>
      <c r="S534" s="203"/>
      <c r="T534" s="203"/>
      <c r="U534" s="203"/>
      <c r="V534" s="203"/>
      <c r="W534" s="203"/>
      <c r="X534" s="203"/>
      <c r="Y534" s="203"/>
      <c r="Z534" s="203"/>
      <c r="AA534" s="203"/>
    </row>
    <row r="535" spans="1:27" ht="15.75" customHeight="1" x14ac:dyDescent="0.25">
      <c r="A535" s="203"/>
      <c r="B535" s="203"/>
      <c r="C535" s="203"/>
      <c r="D535" s="203"/>
      <c r="E535" s="203"/>
      <c r="F535" s="203"/>
      <c r="G535" s="204"/>
      <c r="H535" s="203"/>
      <c r="I535" s="203"/>
      <c r="J535" s="203"/>
      <c r="K535" s="203"/>
      <c r="L535" s="203"/>
      <c r="M535" s="203"/>
      <c r="N535" s="203"/>
      <c r="O535" s="203"/>
      <c r="P535" s="203"/>
      <c r="Q535" s="203"/>
      <c r="R535" s="203"/>
      <c r="S535" s="203"/>
      <c r="T535" s="203"/>
      <c r="U535" s="203"/>
      <c r="V535" s="203"/>
      <c r="W535" s="203"/>
      <c r="X535" s="203"/>
      <c r="Y535" s="203"/>
      <c r="Z535" s="203"/>
      <c r="AA535" s="203"/>
    </row>
    <row r="536" spans="1:27" ht="15.75" customHeight="1" x14ac:dyDescent="0.25">
      <c r="A536" s="203"/>
      <c r="B536" s="203"/>
      <c r="C536" s="203"/>
      <c r="D536" s="203"/>
      <c r="E536" s="203"/>
      <c r="F536" s="203"/>
      <c r="G536" s="204"/>
      <c r="H536" s="203"/>
      <c r="I536" s="203"/>
      <c r="J536" s="203"/>
      <c r="K536" s="203"/>
      <c r="L536" s="203"/>
      <c r="M536" s="203"/>
      <c r="N536" s="203"/>
      <c r="O536" s="203"/>
      <c r="P536" s="203"/>
      <c r="Q536" s="203"/>
      <c r="R536" s="203"/>
      <c r="S536" s="203"/>
      <c r="T536" s="203"/>
      <c r="U536" s="203"/>
      <c r="V536" s="203"/>
      <c r="W536" s="203"/>
      <c r="X536" s="203"/>
      <c r="Y536" s="203"/>
      <c r="Z536" s="203"/>
      <c r="AA536" s="203"/>
    </row>
    <row r="537" spans="1:27" ht="15.75" customHeight="1" x14ac:dyDescent="0.25">
      <c r="A537" s="203"/>
      <c r="B537" s="203"/>
      <c r="C537" s="203"/>
      <c r="D537" s="203"/>
      <c r="E537" s="203"/>
      <c r="F537" s="203"/>
      <c r="G537" s="204"/>
      <c r="H537" s="203"/>
      <c r="I537" s="203"/>
      <c r="J537" s="203"/>
      <c r="K537" s="203"/>
      <c r="L537" s="203"/>
      <c r="M537" s="203"/>
      <c r="N537" s="203"/>
      <c r="O537" s="203"/>
      <c r="P537" s="203"/>
      <c r="Q537" s="203"/>
      <c r="R537" s="203"/>
      <c r="S537" s="203"/>
      <c r="T537" s="203"/>
      <c r="U537" s="203"/>
      <c r="V537" s="203"/>
      <c r="W537" s="203"/>
      <c r="X537" s="203"/>
      <c r="Y537" s="203"/>
      <c r="Z537" s="203"/>
      <c r="AA537" s="203"/>
    </row>
    <row r="538" spans="1:27" ht="15.75" customHeight="1" x14ac:dyDescent="0.25">
      <c r="A538" s="203"/>
      <c r="B538" s="203"/>
      <c r="C538" s="203"/>
      <c r="D538" s="203"/>
      <c r="E538" s="203"/>
      <c r="F538" s="203"/>
      <c r="G538" s="204"/>
      <c r="H538" s="203"/>
      <c r="I538" s="203"/>
      <c r="J538" s="203"/>
      <c r="K538" s="203"/>
      <c r="L538" s="203"/>
      <c r="M538" s="203"/>
      <c r="N538" s="203"/>
      <c r="O538" s="203"/>
      <c r="P538" s="203"/>
      <c r="Q538" s="203"/>
      <c r="R538" s="203"/>
      <c r="S538" s="203"/>
      <c r="T538" s="203"/>
      <c r="U538" s="203"/>
      <c r="V538" s="203"/>
      <c r="W538" s="203"/>
      <c r="X538" s="203"/>
      <c r="Y538" s="203"/>
      <c r="Z538" s="203"/>
      <c r="AA538" s="203"/>
    </row>
    <row r="539" spans="1:27" ht="15.75" customHeight="1" x14ac:dyDescent="0.25">
      <c r="A539" s="203"/>
      <c r="B539" s="203"/>
      <c r="C539" s="203"/>
      <c r="D539" s="203"/>
      <c r="E539" s="203"/>
      <c r="F539" s="203"/>
      <c r="G539" s="204"/>
      <c r="H539" s="203"/>
      <c r="I539" s="203"/>
      <c r="J539" s="203"/>
      <c r="K539" s="203"/>
      <c r="L539" s="203"/>
      <c r="M539" s="203"/>
      <c r="N539" s="203"/>
      <c r="O539" s="203"/>
      <c r="P539" s="203"/>
      <c r="Q539" s="203"/>
      <c r="R539" s="203"/>
      <c r="S539" s="203"/>
      <c r="T539" s="203"/>
      <c r="U539" s="203"/>
      <c r="V539" s="203"/>
      <c r="W539" s="203"/>
      <c r="X539" s="203"/>
      <c r="Y539" s="203"/>
      <c r="Z539" s="203"/>
      <c r="AA539" s="203"/>
    </row>
    <row r="540" spans="1:27" ht="15.75" customHeight="1" x14ac:dyDescent="0.25">
      <c r="A540" s="203"/>
      <c r="B540" s="203"/>
      <c r="C540" s="203"/>
      <c r="D540" s="203"/>
      <c r="E540" s="203"/>
      <c r="F540" s="203"/>
      <c r="G540" s="204"/>
      <c r="H540" s="203"/>
      <c r="I540" s="203"/>
      <c r="J540" s="203"/>
      <c r="K540" s="203"/>
      <c r="L540" s="203"/>
      <c r="M540" s="203"/>
      <c r="N540" s="203"/>
      <c r="O540" s="203"/>
      <c r="P540" s="203"/>
      <c r="Q540" s="203"/>
      <c r="R540" s="203"/>
      <c r="S540" s="203"/>
      <c r="T540" s="203"/>
      <c r="U540" s="203"/>
      <c r="V540" s="203"/>
      <c r="W540" s="203"/>
      <c r="X540" s="203"/>
      <c r="Y540" s="203"/>
      <c r="Z540" s="203"/>
      <c r="AA540" s="203"/>
    </row>
    <row r="541" spans="1:27" ht="15.75" customHeight="1" x14ac:dyDescent="0.25">
      <c r="A541" s="203"/>
      <c r="B541" s="203"/>
      <c r="C541" s="203"/>
      <c r="D541" s="203"/>
      <c r="E541" s="203"/>
      <c r="F541" s="203"/>
      <c r="G541" s="204"/>
      <c r="H541" s="203"/>
      <c r="I541" s="203"/>
      <c r="J541" s="203"/>
      <c r="K541" s="203"/>
      <c r="L541" s="203"/>
      <c r="M541" s="203"/>
      <c r="N541" s="203"/>
      <c r="O541" s="203"/>
      <c r="P541" s="203"/>
      <c r="Q541" s="203"/>
      <c r="R541" s="203"/>
      <c r="S541" s="203"/>
      <c r="T541" s="203"/>
      <c r="U541" s="203"/>
      <c r="V541" s="203"/>
      <c r="W541" s="203"/>
      <c r="X541" s="203"/>
      <c r="Y541" s="203"/>
      <c r="Z541" s="203"/>
      <c r="AA541" s="203"/>
    </row>
    <row r="542" spans="1:27" ht="15.75" customHeight="1" x14ac:dyDescent="0.25">
      <c r="A542" s="203"/>
      <c r="B542" s="203"/>
      <c r="C542" s="203"/>
      <c r="D542" s="203"/>
      <c r="E542" s="203"/>
      <c r="F542" s="203"/>
      <c r="G542" s="204"/>
      <c r="H542" s="203"/>
      <c r="I542" s="203"/>
      <c r="J542" s="203"/>
      <c r="K542" s="203"/>
      <c r="L542" s="203"/>
      <c r="M542" s="203"/>
      <c r="N542" s="203"/>
      <c r="O542" s="203"/>
      <c r="P542" s="203"/>
      <c r="Q542" s="203"/>
      <c r="R542" s="203"/>
      <c r="S542" s="203"/>
      <c r="T542" s="203"/>
      <c r="U542" s="203"/>
      <c r="V542" s="203"/>
      <c r="W542" s="203"/>
      <c r="X542" s="203"/>
      <c r="Y542" s="203"/>
      <c r="Z542" s="203"/>
      <c r="AA542" s="203"/>
    </row>
    <row r="543" spans="1:27" ht="15.75" customHeight="1" x14ac:dyDescent="0.25">
      <c r="A543" s="203"/>
      <c r="B543" s="203"/>
      <c r="C543" s="203"/>
      <c r="D543" s="203"/>
      <c r="E543" s="203"/>
      <c r="F543" s="203"/>
      <c r="G543" s="204"/>
      <c r="H543" s="203"/>
      <c r="I543" s="203"/>
      <c r="J543" s="203"/>
      <c r="K543" s="203"/>
      <c r="L543" s="203"/>
      <c r="M543" s="203"/>
      <c r="N543" s="203"/>
      <c r="O543" s="203"/>
      <c r="P543" s="203"/>
      <c r="Q543" s="203"/>
      <c r="R543" s="203"/>
      <c r="S543" s="203"/>
      <c r="T543" s="203"/>
      <c r="U543" s="203"/>
      <c r="V543" s="203"/>
      <c r="W543" s="203"/>
      <c r="X543" s="203"/>
      <c r="Y543" s="203"/>
      <c r="Z543" s="203"/>
      <c r="AA543" s="203"/>
    </row>
    <row r="544" spans="1:27" ht="15.75" customHeight="1" x14ac:dyDescent="0.25">
      <c r="A544" s="203"/>
      <c r="B544" s="203"/>
      <c r="C544" s="203"/>
      <c r="D544" s="203"/>
      <c r="E544" s="203"/>
      <c r="F544" s="203"/>
      <c r="G544" s="204"/>
      <c r="H544" s="203"/>
      <c r="I544" s="203"/>
      <c r="J544" s="203"/>
      <c r="K544" s="203"/>
      <c r="L544" s="203"/>
      <c r="M544" s="203"/>
      <c r="N544" s="203"/>
      <c r="O544" s="203"/>
      <c r="P544" s="203"/>
      <c r="Q544" s="203"/>
      <c r="R544" s="203"/>
      <c r="S544" s="203"/>
      <c r="T544" s="203"/>
      <c r="U544" s="203"/>
      <c r="V544" s="203"/>
      <c r="W544" s="203"/>
      <c r="X544" s="203"/>
      <c r="Y544" s="203"/>
      <c r="Z544" s="203"/>
      <c r="AA544" s="203"/>
    </row>
    <row r="545" spans="1:27" ht="15.75" customHeight="1" x14ac:dyDescent="0.25">
      <c r="A545" s="203"/>
      <c r="B545" s="203"/>
      <c r="C545" s="203"/>
      <c r="D545" s="203"/>
      <c r="E545" s="203"/>
      <c r="F545" s="203"/>
      <c r="G545" s="204"/>
      <c r="H545" s="203"/>
      <c r="I545" s="203"/>
      <c r="J545" s="203"/>
      <c r="K545" s="203"/>
      <c r="L545" s="203"/>
      <c r="M545" s="203"/>
      <c r="N545" s="203"/>
      <c r="O545" s="203"/>
      <c r="P545" s="203"/>
      <c r="Q545" s="203"/>
      <c r="R545" s="203"/>
      <c r="S545" s="203"/>
      <c r="T545" s="203"/>
      <c r="U545" s="203"/>
      <c r="V545" s="203"/>
      <c r="W545" s="203"/>
      <c r="X545" s="203"/>
      <c r="Y545" s="203"/>
      <c r="Z545" s="203"/>
      <c r="AA545" s="203"/>
    </row>
    <row r="546" spans="1:27" ht="15.75" customHeight="1" x14ac:dyDescent="0.25">
      <c r="A546" s="203"/>
      <c r="B546" s="203"/>
      <c r="C546" s="203"/>
      <c r="D546" s="203"/>
      <c r="E546" s="203"/>
      <c r="F546" s="203"/>
      <c r="G546" s="204"/>
      <c r="H546" s="203"/>
      <c r="I546" s="203"/>
      <c r="J546" s="203"/>
      <c r="K546" s="203"/>
      <c r="L546" s="203"/>
      <c r="M546" s="203"/>
      <c r="N546" s="203"/>
      <c r="O546" s="203"/>
      <c r="P546" s="203"/>
      <c r="Q546" s="203"/>
      <c r="R546" s="203"/>
      <c r="S546" s="203"/>
      <c r="T546" s="203"/>
      <c r="U546" s="203"/>
      <c r="V546" s="203"/>
      <c r="W546" s="203"/>
      <c r="X546" s="203"/>
      <c r="Y546" s="203"/>
      <c r="Z546" s="203"/>
      <c r="AA546" s="203"/>
    </row>
    <row r="547" spans="1:27" ht="15.75" customHeight="1" x14ac:dyDescent="0.25">
      <c r="A547" s="203"/>
      <c r="B547" s="203"/>
      <c r="C547" s="203"/>
      <c r="D547" s="203"/>
      <c r="E547" s="203"/>
      <c r="F547" s="203"/>
      <c r="G547" s="204"/>
      <c r="H547" s="203"/>
      <c r="I547" s="203"/>
      <c r="J547" s="203"/>
      <c r="K547" s="203"/>
      <c r="L547" s="203"/>
      <c r="M547" s="203"/>
      <c r="N547" s="203"/>
      <c r="O547" s="203"/>
      <c r="P547" s="203"/>
      <c r="Q547" s="203"/>
      <c r="R547" s="203"/>
      <c r="S547" s="203"/>
      <c r="T547" s="203"/>
      <c r="U547" s="203"/>
      <c r="V547" s="203"/>
      <c r="W547" s="203"/>
      <c r="X547" s="203"/>
      <c r="Y547" s="203"/>
      <c r="Z547" s="203"/>
      <c r="AA547" s="203"/>
    </row>
    <row r="548" spans="1:27" ht="15.75" customHeight="1" x14ac:dyDescent="0.25">
      <c r="A548" s="203"/>
      <c r="B548" s="203"/>
      <c r="C548" s="203"/>
      <c r="D548" s="203"/>
      <c r="E548" s="203"/>
      <c r="F548" s="203"/>
      <c r="G548" s="204"/>
      <c r="H548" s="203"/>
      <c r="I548" s="203"/>
      <c r="J548" s="203"/>
      <c r="K548" s="203"/>
      <c r="L548" s="203"/>
      <c r="M548" s="203"/>
      <c r="N548" s="203"/>
      <c r="O548" s="203"/>
      <c r="P548" s="203"/>
      <c r="Q548" s="203"/>
      <c r="R548" s="203"/>
      <c r="S548" s="203"/>
      <c r="T548" s="203"/>
      <c r="U548" s="203"/>
      <c r="V548" s="203"/>
      <c r="W548" s="203"/>
      <c r="X548" s="203"/>
      <c r="Y548" s="203"/>
      <c r="Z548" s="203"/>
      <c r="AA548" s="203"/>
    </row>
    <row r="549" spans="1:27" ht="15.75" customHeight="1" x14ac:dyDescent="0.25">
      <c r="A549" s="203"/>
      <c r="B549" s="203"/>
      <c r="C549" s="203"/>
      <c r="D549" s="203"/>
      <c r="E549" s="203"/>
      <c r="F549" s="203"/>
      <c r="G549" s="204"/>
      <c r="H549" s="203"/>
      <c r="I549" s="203"/>
      <c r="J549" s="203"/>
      <c r="K549" s="203"/>
      <c r="L549" s="203"/>
      <c r="M549" s="203"/>
      <c r="N549" s="203"/>
      <c r="O549" s="203"/>
      <c r="P549" s="203"/>
      <c r="Q549" s="203"/>
      <c r="R549" s="203"/>
      <c r="S549" s="203"/>
      <c r="T549" s="203"/>
      <c r="U549" s="203"/>
      <c r="V549" s="203"/>
      <c r="W549" s="203"/>
      <c r="X549" s="203"/>
      <c r="Y549" s="203"/>
      <c r="Z549" s="203"/>
      <c r="AA549" s="203"/>
    </row>
    <row r="550" spans="1:27" ht="15.75" customHeight="1" x14ac:dyDescent="0.25">
      <c r="A550" s="203"/>
      <c r="B550" s="203"/>
      <c r="C550" s="203"/>
      <c r="D550" s="203"/>
      <c r="E550" s="203"/>
      <c r="F550" s="203"/>
      <c r="G550" s="204"/>
      <c r="H550" s="203"/>
      <c r="I550" s="203"/>
      <c r="J550" s="203"/>
      <c r="K550" s="203"/>
      <c r="L550" s="203"/>
      <c r="M550" s="203"/>
      <c r="N550" s="203"/>
      <c r="O550" s="203"/>
      <c r="P550" s="203"/>
      <c r="Q550" s="203"/>
      <c r="R550" s="203"/>
      <c r="S550" s="203"/>
      <c r="T550" s="203"/>
      <c r="U550" s="203"/>
      <c r="V550" s="203"/>
      <c r="W550" s="203"/>
      <c r="X550" s="203"/>
      <c r="Y550" s="203"/>
      <c r="Z550" s="203"/>
      <c r="AA550" s="203"/>
    </row>
    <row r="551" spans="1:27" ht="15.75" customHeight="1" x14ac:dyDescent="0.25">
      <c r="A551" s="203"/>
      <c r="B551" s="203"/>
      <c r="C551" s="203"/>
      <c r="D551" s="203"/>
      <c r="E551" s="203"/>
      <c r="F551" s="203"/>
      <c r="G551" s="204"/>
      <c r="H551" s="203"/>
      <c r="I551" s="203"/>
      <c r="J551" s="203"/>
      <c r="K551" s="203"/>
      <c r="L551" s="203"/>
      <c r="M551" s="203"/>
      <c r="N551" s="203"/>
      <c r="O551" s="203"/>
      <c r="P551" s="203"/>
      <c r="Q551" s="203"/>
      <c r="R551" s="203"/>
      <c r="S551" s="203"/>
      <c r="T551" s="203"/>
      <c r="U551" s="203"/>
      <c r="V551" s="203"/>
      <c r="W551" s="203"/>
      <c r="X551" s="203"/>
      <c r="Y551" s="203"/>
      <c r="Z551" s="203"/>
      <c r="AA551" s="203"/>
    </row>
    <row r="552" spans="1:27" ht="15.75" customHeight="1" x14ac:dyDescent="0.25">
      <c r="A552" s="203"/>
      <c r="B552" s="203"/>
      <c r="C552" s="203"/>
      <c r="D552" s="203"/>
      <c r="E552" s="203"/>
      <c r="F552" s="203"/>
      <c r="G552" s="204"/>
      <c r="H552" s="203"/>
      <c r="I552" s="203"/>
      <c r="J552" s="203"/>
      <c r="K552" s="203"/>
      <c r="L552" s="203"/>
      <c r="M552" s="203"/>
      <c r="N552" s="203"/>
      <c r="O552" s="203"/>
      <c r="P552" s="203"/>
      <c r="Q552" s="203"/>
      <c r="R552" s="203"/>
      <c r="S552" s="203"/>
      <c r="T552" s="203"/>
      <c r="U552" s="203"/>
      <c r="V552" s="203"/>
      <c r="W552" s="203"/>
      <c r="X552" s="203"/>
      <c r="Y552" s="203"/>
      <c r="Z552" s="203"/>
      <c r="AA552" s="203"/>
    </row>
    <row r="553" spans="1:27" ht="15.75" customHeight="1" x14ac:dyDescent="0.25">
      <c r="A553" s="203"/>
      <c r="B553" s="203"/>
      <c r="C553" s="203"/>
      <c r="D553" s="203"/>
      <c r="E553" s="203"/>
      <c r="F553" s="203"/>
      <c r="G553" s="204"/>
      <c r="H553" s="203"/>
      <c r="I553" s="203"/>
      <c r="J553" s="203"/>
      <c r="K553" s="203"/>
      <c r="L553" s="203"/>
      <c r="M553" s="203"/>
      <c r="N553" s="203"/>
      <c r="O553" s="203"/>
      <c r="P553" s="203"/>
      <c r="Q553" s="203"/>
      <c r="R553" s="203"/>
      <c r="S553" s="203"/>
      <c r="T553" s="203"/>
      <c r="U553" s="203"/>
      <c r="V553" s="203"/>
      <c r="W553" s="203"/>
      <c r="X553" s="203"/>
      <c r="Y553" s="203"/>
      <c r="Z553" s="203"/>
      <c r="AA553" s="203"/>
    </row>
    <row r="554" spans="1:27" ht="15.75" customHeight="1" x14ac:dyDescent="0.25">
      <c r="A554" s="203"/>
      <c r="B554" s="203"/>
      <c r="C554" s="203"/>
      <c r="D554" s="203"/>
      <c r="E554" s="203"/>
      <c r="F554" s="203"/>
      <c r="G554" s="204"/>
      <c r="H554" s="203"/>
      <c r="I554" s="203"/>
      <c r="J554" s="203"/>
      <c r="K554" s="203"/>
      <c r="L554" s="203"/>
      <c r="M554" s="203"/>
      <c r="N554" s="203"/>
      <c r="O554" s="203"/>
      <c r="P554" s="203"/>
      <c r="Q554" s="203"/>
      <c r="R554" s="203"/>
      <c r="S554" s="203"/>
      <c r="T554" s="203"/>
      <c r="U554" s="203"/>
      <c r="V554" s="203"/>
      <c r="W554" s="203"/>
      <c r="X554" s="203"/>
      <c r="Y554" s="203"/>
      <c r="Z554" s="203"/>
      <c r="AA554" s="203"/>
    </row>
    <row r="555" spans="1:27" ht="15.75" customHeight="1" x14ac:dyDescent="0.25">
      <c r="A555" s="203"/>
      <c r="B555" s="203"/>
      <c r="C555" s="203"/>
      <c r="D555" s="203"/>
      <c r="E555" s="203"/>
      <c r="F555" s="203"/>
      <c r="G555" s="204"/>
      <c r="H555" s="203"/>
      <c r="I555" s="203"/>
      <c r="J555" s="203"/>
      <c r="K555" s="203"/>
      <c r="L555" s="203"/>
      <c r="M555" s="203"/>
      <c r="N555" s="203"/>
      <c r="O555" s="203"/>
      <c r="P555" s="203"/>
      <c r="Q555" s="203"/>
      <c r="R555" s="203"/>
      <c r="S555" s="203"/>
      <c r="T555" s="203"/>
      <c r="U555" s="203"/>
      <c r="V555" s="203"/>
      <c r="W555" s="203"/>
      <c r="X555" s="203"/>
      <c r="Y555" s="203"/>
      <c r="Z555" s="203"/>
      <c r="AA555" s="203"/>
    </row>
    <row r="556" spans="1:27" ht="15.75" customHeight="1" x14ac:dyDescent="0.25">
      <c r="A556" s="203"/>
      <c r="B556" s="203"/>
      <c r="C556" s="203"/>
      <c r="D556" s="203"/>
      <c r="E556" s="203"/>
      <c r="F556" s="203"/>
      <c r="G556" s="204"/>
      <c r="H556" s="203"/>
      <c r="I556" s="203"/>
      <c r="J556" s="203"/>
      <c r="K556" s="203"/>
      <c r="L556" s="203"/>
      <c r="M556" s="203"/>
      <c r="N556" s="203"/>
      <c r="O556" s="203"/>
      <c r="P556" s="203"/>
      <c r="Q556" s="203"/>
      <c r="R556" s="203"/>
      <c r="S556" s="203"/>
      <c r="T556" s="203"/>
      <c r="U556" s="203"/>
      <c r="V556" s="203"/>
      <c r="W556" s="203"/>
      <c r="X556" s="203"/>
      <c r="Y556" s="203"/>
      <c r="Z556" s="203"/>
      <c r="AA556" s="203"/>
    </row>
    <row r="557" spans="1:27" ht="15.75" customHeight="1" x14ac:dyDescent="0.25">
      <c r="A557" s="203"/>
      <c r="B557" s="203"/>
      <c r="C557" s="203"/>
      <c r="D557" s="203"/>
      <c r="E557" s="203"/>
      <c r="F557" s="203"/>
      <c r="G557" s="204"/>
      <c r="H557" s="203"/>
      <c r="I557" s="203"/>
      <c r="J557" s="203"/>
      <c r="K557" s="203"/>
      <c r="L557" s="203"/>
      <c r="M557" s="203"/>
      <c r="N557" s="203"/>
      <c r="O557" s="203"/>
      <c r="P557" s="203"/>
      <c r="Q557" s="203"/>
      <c r="R557" s="203"/>
      <c r="S557" s="203"/>
      <c r="T557" s="203"/>
      <c r="U557" s="203"/>
      <c r="V557" s="203"/>
      <c r="W557" s="203"/>
      <c r="X557" s="203"/>
      <c r="Y557" s="203"/>
      <c r="Z557" s="203"/>
      <c r="AA557" s="203"/>
    </row>
    <row r="558" spans="1:27" ht="15.75" customHeight="1" x14ac:dyDescent="0.25">
      <c r="A558" s="203"/>
      <c r="B558" s="203"/>
      <c r="C558" s="203"/>
      <c r="D558" s="203"/>
      <c r="E558" s="203"/>
      <c r="F558" s="203"/>
      <c r="G558" s="204"/>
      <c r="H558" s="203"/>
      <c r="I558" s="203"/>
      <c r="J558" s="203"/>
      <c r="K558" s="203"/>
      <c r="L558" s="203"/>
      <c r="M558" s="203"/>
      <c r="N558" s="203"/>
      <c r="O558" s="203"/>
      <c r="P558" s="203"/>
      <c r="Q558" s="203"/>
      <c r="R558" s="203"/>
      <c r="S558" s="203"/>
      <c r="T558" s="203"/>
      <c r="U558" s="203"/>
      <c r="V558" s="203"/>
      <c r="W558" s="203"/>
      <c r="X558" s="203"/>
      <c r="Y558" s="203"/>
      <c r="Z558" s="203"/>
      <c r="AA558" s="203"/>
    </row>
    <row r="559" spans="1:27" ht="15.75" customHeight="1" x14ac:dyDescent="0.25">
      <c r="A559" s="203"/>
      <c r="B559" s="203"/>
      <c r="C559" s="203"/>
      <c r="D559" s="203"/>
      <c r="E559" s="203"/>
      <c r="F559" s="203"/>
      <c r="G559" s="204"/>
      <c r="H559" s="203"/>
      <c r="I559" s="203"/>
      <c r="J559" s="203"/>
      <c r="K559" s="203"/>
      <c r="L559" s="203"/>
      <c r="M559" s="203"/>
      <c r="N559" s="203"/>
      <c r="O559" s="203"/>
      <c r="P559" s="203"/>
      <c r="Q559" s="203"/>
      <c r="R559" s="203"/>
      <c r="S559" s="203"/>
      <c r="T559" s="203"/>
      <c r="U559" s="203"/>
      <c r="V559" s="203"/>
      <c r="W559" s="203"/>
      <c r="X559" s="203"/>
      <c r="Y559" s="203"/>
      <c r="Z559" s="203"/>
      <c r="AA559" s="203"/>
    </row>
    <row r="560" spans="1:27" ht="15.75" customHeight="1" x14ac:dyDescent="0.25">
      <c r="A560" s="203"/>
      <c r="B560" s="203"/>
      <c r="C560" s="203"/>
      <c r="D560" s="203"/>
      <c r="E560" s="203"/>
      <c r="F560" s="203"/>
      <c r="G560" s="204"/>
      <c r="H560" s="203"/>
      <c r="I560" s="203"/>
      <c r="J560" s="203"/>
      <c r="K560" s="203"/>
      <c r="L560" s="203"/>
      <c r="M560" s="203"/>
      <c r="N560" s="203"/>
      <c r="O560" s="203"/>
      <c r="P560" s="203"/>
      <c r="Q560" s="203"/>
      <c r="R560" s="203"/>
      <c r="S560" s="203"/>
      <c r="T560" s="203"/>
      <c r="U560" s="203"/>
      <c r="V560" s="203"/>
      <c r="W560" s="203"/>
      <c r="X560" s="203"/>
      <c r="Y560" s="203"/>
      <c r="Z560" s="203"/>
      <c r="AA560" s="203"/>
    </row>
    <row r="561" spans="1:27" ht="15.75" customHeight="1" x14ac:dyDescent="0.25">
      <c r="A561" s="203"/>
      <c r="B561" s="203"/>
      <c r="C561" s="203"/>
      <c r="D561" s="203"/>
      <c r="E561" s="203"/>
      <c r="F561" s="203"/>
      <c r="G561" s="204"/>
      <c r="H561" s="203"/>
      <c r="I561" s="203"/>
      <c r="J561" s="203"/>
      <c r="K561" s="203"/>
      <c r="L561" s="203"/>
      <c r="M561" s="203"/>
      <c r="N561" s="203"/>
      <c r="O561" s="203"/>
      <c r="P561" s="203"/>
      <c r="Q561" s="203"/>
      <c r="R561" s="203"/>
      <c r="S561" s="203"/>
      <c r="T561" s="203"/>
      <c r="U561" s="203"/>
      <c r="V561" s="203"/>
      <c r="W561" s="203"/>
      <c r="X561" s="203"/>
      <c r="Y561" s="203"/>
      <c r="Z561" s="203"/>
      <c r="AA561" s="203"/>
    </row>
    <row r="562" spans="1:27" ht="15.75" customHeight="1" x14ac:dyDescent="0.25">
      <c r="A562" s="203"/>
      <c r="B562" s="203"/>
      <c r="C562" s="203"/>
      <c r="D562" s="203"/>
      <c r="E562" s="203"/>
      <c r="F562" s="203"/>
      <c r="G562" s="204"/>
      <c r="H562" s="203"/>
      <c r="I562" s="203"/>
      <c r="J562" s="203"/>
      <c r="K562" s="203"/>
      <c r="L562" s="203"/>
      <c r="M562" s="203"/>
      <c r="N562" s="203"/>
      <c r="O562" s="203"/>
      <c r="P562" s="203"/>
      <c r="Q562" s="203"/>
      <c r="R562" s="203"/>
      <c r="S562" s="203"/>
      <c r="T562" s="203"/>
      <c r="U562" s="203"/>
      <c r="V562" s="203"/>
      <c r="W562" s="203"/>
      <c r="X562" s="203"/>
      <c r="Y562" s="203"/>
      <c r="Z562" s="203"/>
      <c r="AA562" s="203"/>
    </row>
    <row r="563" spans="1:27" ht="15.75" customHeight="1" x14ac:dyDescent="0.25">
      <c r="A563" s="203"/>
      <c r="B563" s="203"/>
      <c r="C563" s="203"/>
      <c r="D563" s="203"/>
      <c r="E563" s="203"/>
      <c r="F563" s="203"/>
      <c r="G563" s="204"/>
      <c r="H563" s="203"/>
      <c r="I563" s="203"/>
      <c r="J563" s="203"/>
      <c r="K563" s="203"/>
      <c r="L563" s="203"/>
      <c r="M563" s="203"/>
      <c r="N563" s="203"/>
      <c r="O563" s="203"/>
      <c r="P563" s="203"/>
      <c r="Q563" s="203"/>
      <c r="R563" s="203"/>
      <c r="S563" s="203"/>
      <c r="T563" s="203"/>
      <c r="U563" s="203"/>
      <c r="V563" s="203"/>
      <c r="W563" s="203"/>
      <c r="X563" s="203"/>
      <c r="Y563" s="203"/>
      <c r="Z563" s="203"/>
      <c r="AA563" s="203"/>
    </row>
    <row r="564" spans="1:27" ht="15.75" customHeight="1" x14ac:dyDescent="0.25">
      <c r="A564" s="203"/>
      <c r="B564" s="203"/>
      <c r="C564" s="203"/>
      <c r="D564" s="203"/>
      <c r="E564" s="203"/>
      <c r="F564" s="203"/>
      <c r="G564" s="204"/>
      <c r="H564" s="203"/>
      <c r="I564" s="203"/>
      <c r="J564" s="203"/>
      <c r="K564" s="203"/>
      <c r="L564" s="203"/>
      <c r="M564" s="203"/>
      <c r="N564" s="203"/>
      <c r="O564" s="203"/>
      <c r="P564" s="203"/>
      <c r="Q564" s="203"/>
      <c r="R564" s="203"/>
      <c r="S564" s="203"/>
      <c r="T564" s="203"/>
      <c r="U564" s="203"/>
      <c r="V564" s="203"/>
      <c r="W564" s="203"/>
      <c r="X564" s="203"/>
      <c r="Y564" s="203"/>
      <c r="Z564" s="203"/>
      <c r="AA564" s="203"/>
    </row>
    <row r="565" spans="1:27" ht="15.75" customHeight="1" x14ac:dyDescent="0.25">
      <c r="A565" s="203"/>
      <c r="B565" s="203"/>
      <c r="C565" s="203"/>
      <c r="D565" s="203"/>
      <c r="E565" s="203"/>
      <c r="F565" s="203"/>
      <c r="G565" s="204"/>
      <c r="H565" s="203"/>
      <c r="I565" s="203"/>
      <c r="J565" s="203"/>
      <c r="K565" s="203"/>
      <c r="L565" s="203"/>
      <c r="M565" s="203"/>
      <c r="N565" s="203"/>
      <c r="O565" s="203"/>
      <c r="P565" s="203"/>
      <c r="Q565" s="203"/>
      <c r="R565" s="203"/>
      <c r="S565" s="203"/>
      <c r="T565" s="203"/>
      <c r="U565" s="203"/>
      <c r="V565" s="203"/>
      <c r="W565" s="203"/>
      <c r="X565" s="203"/>
      <c r="Y565" s="203"/>
      <c r="Z565" s="203"/>
      <c r="AA565" s="203"/>
    </row>
    <row r="566" spans="1:27" ht="15.75" customHeight="1" x14ac:dyDescent="0.25">
      <c r="A566" s="203"/>
      <c r="B566" s="203"/>
      <c r="C566" s="203"/>
      <c r="D566" s="203"/>
      <c r="E566" s="203"/>
      <c r="F566" s="203"/>
      <c r="G566" s="204"/>
      <c r="H566" s="203"/>
      <c r="I566" s="203"/>
      <c r="J566" s="203"/>
      <c r="K566" s="203"/>
      <c r="L566" s="203"/>
      <c r="M566" s="203"/>
      <c r="N566" s="203"/>
      <c r="O566" s="203"/>
      <c r="P566" s="203"/>
      <c r="Q566" s="203"/>
      <c r="R566" s="203"/>
      <c r="S566" s="203"/>
      <c r="T566" s="203"/>
      <c r="U566" s="203"/>
      <c r="V566" s="203"/>
      <c r="W566" s="203"/>
      <c r="X566" s="203"/>
      <c r="Y566" s="203"/>
      <c r="Z566" s="203"/>
      <c r="AA566" s="203"/>
    </row>
    <row r="567" spans="1:27" ht="15.75" customHeight="1" x14ac:dyDescent="0.25">
      <c r="A567" s="203"/>
      <c r="B567" s="203"/>
      <c r="C567" s="203"/>
      <c r="D567" s="203"/>
      <c r="E567" s="203"/>
      <c r="F567" s="203"/>
      <c r="G567" s="204"/>
      <c r="H567" s="203"/>
      <c r="I567" s="203"/>
      <c r="J567" s="203"/>
      <c r="K567" s="203"/>
      <c r="L567" s="203"/>
      <c r="M567" s="203"/>
      <c r="N567" s="203"/>
      <c r="O567" s="203"/>
      <c r="P567" s="203"/>
      <c r="Q567" s="203"/>
      <c r="R567" s="203"/>
      <c r="S567" s="203"/>
      <c r="T567" s="203"/>
      <c r="U567" s="203"/>
      <c r="V567" s="203"/>
      <c r="W567" s="203"/>
      <c r="X567" s="203"/>
      <c r="Y567" s="203"/>
      <c r="Z567" s="203"/>
      <c r="AA567" s="203"/>
    </row>
    <row r="568" spans="1:27" ht="15.75" customHeight="1" x14ac:dyDescent="0.25">
      <c r="A568" s="203"/>
      <c r="B568" s="203"/>
      <c r="C568" s="203"/>
      <c r="D568" s="203"/>
      <c r="E568" s="203"/>
      <c r="F568" s="203"/>
      <c r="G568" s="204"/>
      <c r="H568" s="203"/>
      <c r="I568" s="203"/>
      <c r="J568" s="203"/>
      <c r="K568" s="203"/>
      <c r="L568" s="203"/>
      <c r="M568" s="203"/>
      <c r="N568" s="203"/>
      <c r="O568" s="203"/>
      <c r="P568" s="203"/>
      <c r="Q568" s="203"/>
      <c r="R568" s="203"/>
      <c r="S568" s="203"/>
      <c r="T568" s="203"/>
      <c r="U568" s="203"/>
      <c r="V568" s="203"/>
      <c r="W568" s="203"/>
      <c r="X568" s="203"/>
      <c r="Y568" s="203"/>
      <c r="Z568" s="203"/>
      <c r="AA568" s="203"/>
    </row>
    <row r="569" spans="1:27" ht="15.75" customHeight="1" x14ac:dyDescent="0.25">
      <c r="A569" s="203"/>
      <c r="B569" s="203"/>
      <c r="C569" s="203"/>
      <c r="D569" s="203"/>
      <c r="E569" s="203"/>
      <c r="F569" s="203"/>
      <c r="G569" s="204"/>
      <c r="H569" s="203"/>
      <c r="I569" s="203"/>
      <c r="J569" s="203"/>
      <c r="K569" s="203"/>
      <c r="L569" s="203"/>
      <c r="M569" s="203"/>
      <c r="N569" s="203"/>
      <c r="O569" s="203"/>
      <c r="P569" s="203"/>
      <c r="Q569" s="203"/>
      <c r="R569" s="203"/>
      <c r="S569" s="203"/>
      <c r="T569" s="203"/>
      <c r="U569" s="203"/>
      <c r="V569" s="203"/>
      <c r="W569" s="203"/>
      <c r="X569" s="203"/>
      <c r="Y569" s="203"/>
      <c r="Z569" s="203"/>
      <c r="AA569" s="203"/>
    </row>
    <row r="570" spans="1:27" ht="15.75" customHeight="1" x14ac:dyDescent="0.25">
      <c r="A570" s="203"/>
      <c r="B570" s="203"/>
      <c r="C570" s="203"/>
      <c r="D570" s="203"/>
      <c r="E570" s="203"/>
      <c r="F570" s="203"/>
      <c r="G570" s="204"/>
      <c r="H570" s="203"/>
      <c r="I570" s="203"/>
      <c r="J570" s="203"/>
      <c r="K570" s="203"/>
      <c r="L570" s="203"/>
      <c r="M570" s="203"/>
      <c r="N570" s="203"/>
      <c r="O570" s="203"/>
      <c r="P570" s="203"/>
      <c r="Q570" s="203"/>
      <c r="R570" s="203"/>
      <c r="S570" s="203"/>
      <c r="T570" s="203"/>
      <c r="U570" s="203"/>
      <c r="V570" s="203"/>
      <c r="W570" s="203"/>
      <c r="X570" s="203"/>
      <c r="Y570" s="203"/>
      <c r="Z570" s="203"/>
      <c r="AA570" s="203"/>
    </row>
    <row r="571" spans="1:27" ht="15.75" customHeight="1" x14ac:dyDescent="0.25">
      <c r="A571" s="203"/>
      <c r="B571" s="203"/>
      <c r="C571" s="203"/>
      <c r="D571" s="203"/>
      <c r="E571" s="203"/>
      <c r="F571" s="203"/>
      <c r="G571" s="204"/>
      <c r="H571" s="203"/>
      <c r="I571" s="203"/>
      <c r="J571" s="203"/>
      <c r="K571" s="203"/>
      <c r="L571" s="203"/>
      <c r="M571" s="203"/>
      <c r="N571" s="203"/>
      <c r="O571" s="203"/>
      <c r="P571" s="203"/>
      <c r="Q571" s="203"/>
      <c r="R571" s="203"/>
      <c r="S571" s="203"/>
      <c r="T571" s="203"/>
      <c r="U571" s="203"/>
      <c r="V571" s="203"/>
      <c r="W571" s="203"/>
      <c r="X571" s="203"/>
      <c r="Y571" s="203"/>
      <c r="Z571" s="203"/>
      <c r="AA571" s="203"/>
    </row>
    <row r="572" spans="1:27" ht="15.75" customHeight="1" x14ac:dyDescent="0.25">
      <c r="A572" s="203"/>
      <c r="B572" s="203"/>
      <c r="C572" s="203"/>
      <c r="D572" s="203"/>
      <c r="E572" s="203"/>
      <c r="F572" s="203"/>
      <c r="G572" s="204"/>
      <c r="H572" s="203"/>
      <c r="I572" s="203"/>
      <c r="J572" s="203"/>
      <c r="K572" s="203"/>
      <c r="L572" s="203"/>
      <c r="M572" s="203"/>
      <c r="N572" s="203"/>
      <c r="O572" s="203"/>
      <c r="P572" s="203"/>
      <c r="Q572" s="203"/>
      <c r="R572" s="203"/>
      <c r="S572" s="203"/>
      <c r="T572" s="203"/>
      <c r="U572" s="203"/>
      <c r="V572" s="203"/>
      <c r="W572" s="203"/>
      <c r="X572" s="203"/>
      <c r="Y572" s="203"/>
      <c r="Z572" s="203"/>
      <c r="AA572" s="203"/>
    </row>
    <row r="573" spans="1:27" ht="15.75" customHeight="1" x14ac:dyDescent="0.25">
      <c r="A573" s="203"/>
      <c r="B573" s="203"/>
      <c r="C573" s="203"/>
      <c r="D573" s="203"/>
      <c r="E573" s="203"/>
      <c r="F573" s="203"/>
      <c r="G573" s="204"/>
      <c r="H573" s="203"/>
      <c r="I573" s="203"/>
      <c r="J573" s="203"/>
      <c r="K573" s="203"/>
      <c r="L573" s="203"/>
      <c r="M573" s="203"/>
      <c r="N573" s="203"/>
      <c r="O573" s="203"/>
      <c r="P573" s="203"/>
      <c r="Q573" s="203"/>
      <c r="R573" s="203"/>
      <c r="S573" s="203"/>
      <c r="T573" s="203"/>
      <c r="U573" s="203"/>
      <c r="V573" s="203"/>
      <c r="W573" s="203"/>
      <c r="X573" s="203"/>
      <c r="Y573" s="203"/>
      <c r="Z573" s="203"/>
      <c r="AA573" s="203"/>
    </row>
    <row r="574" spans="1:27" ht="15.75" customHeight="1" x14ac:dyDescent="0.25">
      <c r="A574" s="203"/>
      <c r="B574" s="203"/>
      <c r="C574" s="203"/>
      <c r="D574" s="203"/>
      <c r="E574" s="203"/>
      <c r="F574" s="203"/>
      <c r="G574" s="204"/>
      <c r="H574" s="203"/>
      <c r="I574" s="203"/>
      <c r="J574" s="203"/>
      <c r="K574" s="203"/>
      <c r="L574" s="203"/>
      <c r="M574" s="203"/>
      <c r="N574" s="203"/>
      <c r="O574" s="203"/>
      <c r="P574" s="203"/>
      <c r="Q574" s="203"/>
      <c r="R574" s="203"/>
      <c r="S574" s="203"/>
      <c r="T574" s="203"/>
      <c r="U574" s="203"/>
      <c r="V574" s="203"/>
      <c r="W574" s="203"/>
      <c r="X574" s="203"/>
      <c r="Y574" s="203"/>
      <c r="Z574" s="203"/>
      <c r="AA574" s="203"/>
    </row>
    <row r="575" spans="1:27" ht="15.75" customHeight="1" x14ac:dyDescent="0.25">
      <c r="A575" s="203"/>
      <c r="B575" s="203"/>
      <c r="C575" s="203"/>
      <c r="D575" s="203"/>
      <c r="E575" s="203"/>
      <c r="F575" s="203"/>
      <c r="G575" s="204"/>
      <c r="H575" s="203"/>
      <c r="I575" s="203"/>
      <c r="J575" s="203"/>
      <c r="K575" s="203"/>
      <c r="L575" s="203"/>
      <c r="M575" s="203"/>
      <c r="N575" s="203"/>
      <c r="O575" s="203"/>
      <c r="P575" s="203"/>
      <c r="Q575" s="203"/>
      <c r="R575" s="203"/>
      <c r="S575" s="203"/>
      <c r="T575" s="203"/>
      <c r="U575" s="203"/>
      <c r="V575" s="203"/>
      <c r="W575" s="203"/>
      <c r="X575" s="203"/>
      <c r="Y575" s="203"/>
      <c r="Z575" s="203"/>
      <c r="AA575" s="203"/>
    </row>
    <row r="576" spans="1:27" ht="15.75" customHeight="1" x14ac:dyDescent="0.25">
      <c r="A576" s="203"/>
      <c r="B576" s="203"/>
      <c r="C576" s="203"/>
      <c r="D576" s="203"/>
      <c r="E576" s="203"/>
      <c r="F576" s="203"/>
      <c r="G576" s="204"/>
      <c r="H576" s="203"/>
      <c r="I576" s="203"/>
      <c r="J576" s="203"/>
      <c r="K576" s="203"/>
      <c r="L576" s="203"/>
      <c r="M576" s="203"/>
      <c r="N576" s="203"/>
      <c r="O576" s="203"/>
      <c r="P576" s="203"/>
      <c r="Q576" s="203"/>
      <c r="R576" s="203"/>
      <c r="S576" s="203"/>
      <c r="T576" s="203"/>
      <c r="U576" s="203"/>
      <c r="V576" s="203"/>
      <c r="W576" s="203"/>
      <c r="X576" s="203"/>
      <c r="Y576" s="203"/>
      <c r="Z576" s="203"/>
      <c r="AA576" s="203"/>
    </row>
    <row r="577" spans="1:27" ht="15.75" customHeight="1" x14ac:dyDescent="0.25">
      <c r="A577" s="203"/>
      <c r="B577" s="203"/>
      <c r="C577" s="203"/>
      <c r="D577" s="203"/>
      <c r="E577" s="203"/>
      <c r="F577" s="203"/>
      <c r="G577" s="204"/>
      <c r="H577" s="203"/>
      <c r="I577" s="203"/>
      <c r="J577" s="203"/>
      <c r="K577" s="203"/>
      <c r="L577" s="203"/>
      <c r="M577" s="203"/>
      <c r="N577" s="203"/>
      <c r="O577" s="203"/>
      <c r="P577" s="203"/>
      <c r="Q577" s="203"/>
      <c r="R577" s="203"/>
      <c r="S577" s="203"/>
      <c r="T577" s="203"/>
      <c r="U577" s="203"/>
      <c r="V577" s="203"/>
      <c r="W577" s="203"/>
      <c r="X577" s="203"/>
      <c r="Y577" s="203"/>
      <c r="Z577" s="203"/>
      <c r="AA577" s="203"/>
    </row>
    <row r="578" spans="1:27" ht="15.75" customHeight="1" x14ac:dyDescent="0.25">
      <c r="A578" s="203"/>
      <c r="B578" s="203"/>
      <c r="C578" s="203"/>
      <c r="D578" s="203"/>
      <c r="E578" s="203"/>
      <c r="F578" s="203"/>
      <c r="G578" s="204"/>
      <c r="H578" s="203"/>
      <c r="I578" s="203"/>
      <c r="J578" s="203"/>
      <c r="K578" s="203"/>
      <c r="L578" s="203"/>
      <c r="M578" s="203"/>
      <c r="N578" s="203"/>
      <c r="O578" s="203"/>
      <c r="P578" s="203"/>
      <c r="Q578" s="203"/>
      <c r="R578" s="203"/>
      <c r="S578" s="203"/>
      <c r="T578" s="203"/>
      <c r="U578" s="203"/>
      <c r="V578" s="203"/>
      <c r="W578" s="203"/>
      <c r="X578" s="203"/>
      <c r="Y578" s="203"/>
      <c r="Z578" s="203"/>
      <c r="AA578" s="203"/>
    </row>
    <row r="579" spans="1:27" ht="15.75" customHeight="1" x14ac:dyDescent="0.25">
      <c r="A579" s="203"/>
      <c r="B579" s="203"/>
      <c r="C579" s="203"/>
      <c r="D579" s="203"/>
      <c r="E579" s="203"/>
      <c r="F579" s="203"/>
      <c r="G579" s="204"/>
      <c r="H579" s="203"/>
      <c r="I579" s="203"/>
      <c r="J579" s="203"/>
      <c r="K579" s="203"/>
      <c r="L579" s="203"/>
      <c r="M579" s="203"/>
      <c r="N579" s="203"/>
      <c r="O579" s="203"/>
      <c r="P579" s="203"/>
      <c r="Q579" s="203"/>
      <c r="R579" s="203"/>
      <c r="S579" s="203"/>
      <c r="T579" s="203"/>
      <c r="U579" s="203"/>
      <c r="V579" s="203"/>
      <c r="W579" s="203"/>
      <c r="X579" s="203"/>
      <c r="Y579" s="203"/>
      <c r="Z579" s="203"/>
      <c r="AA579" s="203"/>
    </row>
    <row r="580" spans="1:27" ht="15.75" customHeight="1" x14ac:dyDescent="0.25">
      <c r="A580" s="203"/>
      <c r="B580" s="203"/>
      <c r="C580" s="203"/>
      <c r="D580" s="203"/>
      <c r="E580" s="203"/>
      <c r="F580" s="203"/>
      <c r="G580" s="204"/>
      <c r="H580" s="203"/>
      <c r="I580" s="203"/>
      <c r="J580" s="203"/>
      <c r="K580" s="203"/>
      <c r="L580" s="203"/>
      <c r="M580" s="203"/>
      <c r="N580" s="203"/>
      <c r="O580" s="203"/>
      <c r="P580" s="203"/>
      <c r="Q580" s="203"/>
      <c r="R580" s="203"/>
      <c r="S580" s="203"/>
      <c r="T580" s="203"/>
      <c r="U580" s="203"/>
      <c r="V580" s="203"/>
      <c r="W580" s="203"/>
      <c r="X580" s="203"/>
      <c r="Y580" s="203"/>
      <c r="Z580" s="203"/>
      <c r="AA580" s="203"/>
    </row>
    <row r="581" spans="1:27" ht="15.75" customHeight="1" x14ac:dyDescent="0.25">
      <c r="A581" s="203"/>
      <c r="B581" s="203"/>
      <c r="C581" s="203"/>
      <c r="D581" s="203"/>
      <c r="E581" s="203"/>
      <c r="F581" s="203"/>
      <c r="G581" s="204"/>
      <c r="H581" s="203"/>
      <c r="I581" s="203"/>
      <c r="J581" s="203"/>
      <c r="K581" s="203"/>
      <c r="L581" s="203"/>
      <c r="M581" s="203"/>
      <c r="N581" s="203"/>
      <c r="O581" s="203"/>
      <c r="P581" s="203"/>
      <c r="Q581" s="203"/>
      <c r="R581" s="203"/>
      <c r="S581" s="203"/>
      <c r="T581" s="203"/>
      <c r="U581" s="203"/>
      <c r="V581" s="203"/>
      <c r="W581" s="203"/>
      <c r="X581" s="203"/>
      <c r="Y581" s="203"/>
      <c r="Z581" s="203"/>
      <c r="AA581" s="203"/>
    </row>
    <row r="582" spans="1:27" ht="15.75" customHeight="1" x14ac:dyDescent="0.25">
      <c r="A582" s="203"/>
      <c r="B582" s="203"/>
      <c r="C582" s="203"/>
      <c r="D582" s="203"/>
      <c r="E582" s="203"/>
      <c r="F582" s="203"/>
      <c r="G582" s="204"/>
      <c r="H582" s="203"/>
      <c r="I582" s="203"/>
      <c r="J582" s="203"/>
      <c r="K582" s="203"/>
      <c r="L582" s="203"/>
      <c r="M582" s="203"/>
      <c r="N582" s="203"/>
      <c r="O582" s="203"/>
      <c r="P582" s="203"/>
      <c r="Q582" s="203"/>
      <c r="R582" s="203"/>
      <c r="S582" s="203"/>
      <c r="T582" s="203"/>
      <c r="U582" s="203"/>
      <c r="V582" s="203"/>
      <c r="W582" s="203"/>
      <c r="X582" s="203"/>
      <c r="Y582" s="203"/>
      <c r="Z582" s="203"/>
      <c r="AA582" s="203"/>
    </row>
    <row r="583" spans="1:27" ht="15.75" customHeight="1" x14ac:dyDescent="0.25">
      <c r="A583" s="203"/>
      <c r="B583" s="203"/>
      <c r="C583" s="203"/>
      <c r="D583" s="203"/>
      <c r="E583" s="203"/>
      <c r="F583" s="203"/>
      <c r="G583" s="204"/>
      <c r="H583" s="203"/>
      <c r="I583" s="203"/>
      <c r="J583" s="203"/>
      <c r="K583" s="203"/>
      <c r="L583" s="203"/>
      <c r="M583" s="203"/>
      <c r="N583" s="203"/>
      <c r="O583" s="203"/>
      <c r="P583" s="203"/>
      <c r="Q583" s="203"/>
      <c r="R583" s="203"/>
      <c r="S583" s="203"/>
      <c r="T583" s="203"/>
      <c r="U583" s="203"/>
      <c r="V583" s="203"/>
      <c r="W583" s="203"/>
      <c r="X583" s="203"/>
      <c r="Y583" s="203"/>
      <c r="Z583" s="203"/>
      <c r="AA583" s="203"/>
    </row>
    <row r="584" spans="1:27" ht="15.75" customHeight="1" x14ac:dyDescent="0.25">
      <c r="A584" s="203"/>
      <c r="B584" s="203"/>
      <c r="C584" s="203"/>
      <c r="D584" s="203"/>
      <c r="E584" s="203"/>
      <c r="F584" s="203"/>
      <c r="G584" s="204"/>
      <c r="H584" s="203"/>
      <c r="I584" s="203"/>
      <c r="J584" s="203"/>
      <c r="K584" s="203"/>
      <c r="L584" s="203"/>
      <c r="M584" s="203"/>
      <c r="N584" s="203"/>
      <c r="O584" s="203"/>
      <c r="P584" s="203"/>
      <c r="Q584" s="203"/>
      <c r="R584" s="203"/>
      <c r="S584" s="203"/>
      <c r="T584" s="203"/>
      <c r="U584" s="203"/>
      <c r="V584" s="203"/>
      <c r="W584" s="203"/>
      <c r="X584" s="203"/>
      <c r="Y584" s="203"/>
      <c r="Z584" s="203"/>
      <c r="AA584" s="203"/>
    </row>
    <row r="585" spans="1:27" ht="15.75" customHeight="1" x14ac:dyDescent="0.25">
      <c r="A585" s="203"/>
      <c r="B585" s="203"/>
      <c r="C585" s="203"/>
      <c r="D585" s="203"/>
      <c r="E585" s="203"/>
      <c r="F585" s="203"/>
      <c r="G585" s="204"/>
      <c r="H585" s="203"/>
      <c r="I585" s="203"/>
      <c r="J585" s="203"/>
      <c r="K585" s="203"/>
      <c r="L585" s="203"/>
      <c r="M585" s="203"/>
      <c r="N585" s="203"/>
      <c r="O585" s="203"/>
      <c r="P585" s="203"/>
      <c r="Q585" s="203"/>
      <c r="R585" s="203"/>
      <c r="S585" s="203"/>
      <c r="T585" s="203"/>
      <c r="U585" s="203"/>
      <c r="V585" s="203"/>
      <c r="W585" s="203"/>
      <c r="X585" s="203"/>
      <c r="Y585" s="203"/>
      <c r="Z585" s="203"/>
      <c r="AA585" s="203"/>
    </row>
    <row r="586" spans="1:27" ht="15.75" customHeight="1" x14ac:dyDescent="0.25">
      <c r="A586" s="203"/>
      <c r="B586" s="203"/>
      <c r="C586" s="203"/>
      <c r="D586" s="203"/>
      <c r="E586" s="203"/>
      <c r="F586" s="203"/>
      <c r="G586" s="204"/>
      <c r="H586" s="203"/>
      <c r="I586" s="203"/>
      <c r="J586" s="203"/>
      <c r="K586" s="203"/>
      <c r="L586" s="203"/>
      <c r="M586" s="203"/>
      <c r="N586" s="203"/>
      <c r="O586" s="203"/>
      <c r="P586" s="203"/>
      <c r="Q586" s="203"/>
      <c r="R586" s="203"/>
      <c r="S586" s="203"/>
      <c r="T586" s="203"/>
      <c r="U586" s="203"/>
      <c r="V586" s="203"/>
      <c r="W586" s="203"/>
      <c r="X586" s="203"/>
      <c r="Y586" s="203"/>
      <c r="Z586" s="203"/>
      <c r="AA586" s="203"/>
    </row>
    <row r="587" spans="1:27" ht="15.75" customHeight="1" x14ac:dyDescent="0.25">
      <c r="A587" s="203"/>
      <c r="B587" s="203"/>
      <c r="C587" s="203"/>
      <c r="D587" s="203"/>
      <c r="E587" s="203"/>
      <c r="F587" s="203"/>
      <c r="G587" s="204"/>
      <c r="H587" s="203"/>
      <c r="I587" s="203"/>
      <c r="J587" s="203"/>
      <c r="K587" s="203"/>
      <c r="L587" s="203"/>
      <c r="M587" s="203"/>
      <c r="N587" s="203"/>
      <c r="O587" s="203"/>
      <c r="P587" s="203"/>
      <c r="Q587" s="203"/>
      <c r="R587" s="203"/>
      <c r="S587" s="203"/>
      <c r="T587" s="203"/>
      <c r="U587" s="203"/>
      <c r="V587" s="203"/>
      <c r="W587" s="203"/>
      <c r="X587" s="203"/>
      <c r="Y587" s="203"/>
      <c r="Z587" s="203"/>
      <c r="AA587" s="203"/>
    </row>
    <row r="588" spans="1:27" ht="15.75" customHeight="1" x14ac:dyDescent="0.25">
      <c r="A588" s="203"/>
      <c r="B588" s="203"/>
      <c r="C588" s="203"/>
      <c r="D588" s="203"/>
      <c r="E588" s="203"/>
      <c r="F588" s="203"/>
      <c r="G588" s="204"/>
      <c r="H588" s="203"/>
      <c r="I588" s="203"/>
      <c r="J588" s="203"/>
      <c r="K588" s="203"/>
      <c r="L588" s="203"/>
      <c r="M588" s="203"/>
      <c r="N588" s="203"/>
      <c r="O588" s="203"/>
      <c r="P588" s="203"/>
      <c r="Q588" s="203"/>
      <c r="R588" s="203"/>
      <c r="S588" s="203"/>
      <c r="T588" s="203"/>
      <c r="U588" s="203"/>
      <c r="V588" s="203"/>
      <c r="W588" s="203"/>
      <c r="X588" s="203"/>
      <c r="Y588" s="203"/>
      <c r="Z588" s="203"/>
      <c r="AA588" s="203"/>
    </row>
    <row r="589" spans="1:27" ht="15.75" customHeight="1" x14ac:dyDescent="0.25">
      <c r="A589" s="203"/>
      <c r="B589" s="203"/>
      <c r="C589" s="203"/>
      <c r="D589" s="203"/>
      <c r="E589" s="203"/>
      <c r="F589" s="203"/>
      <c r="G589" s="204"/>
      <c r="H589" s="203"/>
      <c r="I589" s="203"/>
      <c r="J589" s="203"/>
      <c r="K589" s="203"/>
      <c r="L589" s="203"/>
      <c r="M589" s="203"/>
      <c r="N589" s="203"/>
      <c r="O589" s="203"/>
      <c r="P589" s="203"/>
      <c r="Q589" s="203"/>
      <c r="R589" s="203"/>
      <c r="S589" s="203"/>
      <c r="T589" s="203"/>
      <c r="U589" s="203"/>
      <c r="V589" s="203"/>
      <c r="W589" s="203"/>
      <c r="X589" s="203"/>
      <c r="Y589" s="203"/>
      <c r="Z589" s="203"/>
      <c r="AA589" s="203"/>
    </row>
    <row r="590" spans="1:27" ht="15.75" customHeight="1" x14ac:dyDescent="0.25">
      <c r="A590" s="203"/>
      <c r="B590" s="203"/>
      <c r="C590" s="203"/>
      <c r="D590" s="203"/>
      <c r="E590" s="203"/>
      <c r="F590" s="203"/>
      <c r="G590" s="204"/>
      <c r="H590" s="203"/>
      <c r="I590" s="203"/>
      <c r="J590" s="203"/>
      <c r="K590" s="203"/>
      <c r="L590" s="203"/>
      <c r="M590" s="203"/>
      <c r="N590" s="203"/>
      <c r="O590" s="203"/>
      <c r="P590" s="203"/>
      <c r="Q590" s="203"/>
      <c r="R590" s="203"/>
      <c r="S590" s="203"/>
      <c r="T590" s="203"/>
      <c r="U590" s="203"/>
      <c r="V590" s="203"/>
      <c r="W590" s="203"/>
      <c r="X590" s="203"/>
      <c r="Y590" s="203"/>
      <c r="Z590" s="203"/>
      <c r="AA590" s="203"/>
    </row>
    <row r="591" spans="1:27" ht="15.75" customHeight="1" x14ac:dyDescent="0.25">
      <c r="A591" s="203"/>
      <c r="B591" s="203"/>
      <c r="C591" s="203"/>
      <c r="D591" s="203"/>
      <c r="E591" s="203"/>
      <c r="F591" s="203"/>
      <c r="G591" s="204"/>
      <c r="H591" s="203"/>
      <c r="I591" s="203"/>
      <c r="J591" s="203"/>
      <c r="K591" s="203"/>
      <c r="L591" s="203"/>
      <c r="M591" s="203"/>
      <c r="N591" s="203"/>
      <c r="O591" s="203"/>
      <c r="P591" s="203"/>
      <c r="Q591" s="203"/>
      <c r="R591" s="203"/>
      <c r="S591" s="203"/>
      <c r="T591" s="203"/>
      <c r="U591" s="203"/>
      <c r="V591" s="203"/>
      <c r="W591" s="203"/>
      <c r="X591" s="203"/>
      <c r="Y591" s="203"/>
      <c r="Z591" s="203"/>
      <c r="AA591" s="203"/>
    </row>
    <row r="592" spans="1:27" ht="15.75" customHeight="1" x14ac:dyDescent="0.25">
      <c r="A592" s="203"/>
      <c r="B592" s="203"/>
      <c r="C592" s="203"/>
      <c r="D592" s="203"/>
      <c r="E592" s="203"/>
      <c r="F592" s="203"/>
      <c r="G592" s="204"/>
      <c r="H592" s="203"/>
      <c r="I592" s="203"/>
      <c r="J592" s="203"/>
      <c r="K592" s="203"/>
      <c r="L592" s="203"/>
      <c r="M592" s="203"/>
      <c r="N592" s="203"/>
      <c r="O592" s="203"/>
      <c r="P592" s="203"/>
      <c r="Q592" s="203"/>
      <c r="R592" s="203"/>
      <c r="S592" s="203"/>
      <c r="T592" s="203"/>
      <c r="U592" s="203"/>
      <c r="V592" s="203"/>
      <c r="W592" s="203"/>
      <c r="X592" s="203"/>
      <c r="Y592" s="203"/>
      <c r="Z592" s="203"/>
      <c r="AA592" s="203"/>
    </row>
    <row r="593" spans="1:27" ht="15.75" customHeight="1" x14ac:dyDescent="0.25">
      <c r="A593" s="203"/>
      <c r="B593" s="203"/>
      <c r="C593" s="203"/>
      <c r="D593" s="203"/>
      <c r="E593" s="203"/>
      <c r="F593" s="203"/>
      <c r="G593" s="204"/>
      <c r="H593" s="203"/>
      <c r="I593" s="203"/>
      <c r="J593" s="203"/>
      <c r="K593" s="203"/>
      <c r="L593" s="203"/>
      <c r="M593" s="203"/>
      <c r="N593" s="203"/>
      <c r="O593" s="203"/>
      <c r="P593" s="203"/>
      <c r="Q593" s="203"/>
      <c r="R593" s="203"/>
      <c r="S593" s="203"/>
      <c r="T593" s="203"/>
      <c r="U593" s="203"/>
      <c r="V593" s="203"/>
      <c r="W593" s="203"/>
      <c r="X593" s="203"/>
      <c r="Y593" s="203"/>
      <c r="Z593" s="203"/>
      <c r="AA593" s="203"/>
    </row>
    <row r="594" spans="1:27" ht="15.75" customHeight="1" x14ac:dyDescent="0.25">
      <c r="A594" s="203"/>
      <c r="B594" s="203"/>
      <c r="C594" s="203"/>
      <c r="D594" s="203"/>
      <c r="E594" s="203"/>
      <c r="F594" s="203"/>
      <c r="G594" s="204"/>
      <c r="H594" s="203"/>
      <c r="I594" s="203"/>
      <c r="J594" s="203"/>
      <c r="K594" s="203"/>
      <c r="L594" s="203"/>
      <c r="M594" s="203"/>
      <c r="N594" s="203"/>
      <c r="O594" s="203"/>
      <c r="P594" s="203"/>
      <c r="Q594" s="203"/>
      <c r="R594" s="203"/>
      <c r="S594" s="203"/>
      <c r="T594" s="203"/>
      <c r="U594" s="203"/>
      <c r="V594" s="203"/>
      <c r="W594" s="203"/>
      <c r="X594" s="203"/>
      <c r="Y594" s="203"/>
      <c r="Z594" s="203"/>
      <c r="AA594" s="203"/>
    </row>
    <row r="595" spans="1:27" ht="15.75" customHeight="1" x14ac:dyDescent="0.25">
      <c r="A595" s="203"/>
      <c r="B595" s="203"/>
      <c r="C595" s="203"/>
      <c r="D595" s="203"/>
      <c r="E595" s="203"/>
      <c r="F595" s="203"/>
      <c r="G595" s="204"/>
      <c r="H595" s="203"/>
      <c r="I595" s="203"/>
      <c r="J595" s="203"/>
      <c r="K595" s="203"/>
      <c r="L595" s="203"/>
      <c r="M595" s="203"/>
      <c r="N595" s="203"/>
      <c r="O595" s="203"/>
      <c r="P595" s="203"/>
      <c r="Q595" s="203"/>
      <c r="R595" s="203"/>
      <c r="S595" s="203"/>
      <c r="T595" s="203"/>
      <c r="U595" s="203"/>
      <c r="V595" s="203"/>
      <c r="W595" s="203"/>
      <c r="X595" s="203"/>
      <c r="Y595" s="203"/>
      <c r="Z595" s="203"/>
      <c r="AA595" s="203"/>
    </row>
    <row r="596" spans="1:27" ht="15.75" customHeight="1" x14ac:dyDescent="0.25">
      <c r="A596" s="203"/>
      <c r="B596" s="203"/>
      <c r="C596" s="203"/>
      <c r="D596" s="203"/>
      <c r="E596" s="203"/>
      <c r="F596" s="203"/>
      <c r="G596" s="204"/>
      <c r="H596" s="203"/>
      <c r="I596" s="203"/>
      <c r="J596" s="203"/>
      <c r="K596" s="203"/>
      <c r="L596" s="203"/>
      <c r="M596" s="203"/>
      <c r="N596" s="203"/>
      <c r="O596" s="203"/>
      <c r="P596" s="203"/>
      <c r="Q596" s="203"/>
      <c r="R596" s="203"/>
      <c r="S596" s="203"/>
      <c r="T596" s="203"/>
      <c r="U596" s="203"/>
      <c r="V596" s="203"/>
      <c r="W596" s="203"/>
      <c r="X596" s="203"/>
      <c r="Y596" s="203"/>
      <c r="Z596" s="203"/>
      <c r="AA596" s="203"/>
    </row>
    <row r="597" spans="1:27" ht="15.75" customHeight="1" x14ac:dyDescent="0.25">
      <c r="A597" s="203"/>
      <c r="B597" s="203"/>
      <c r="C597" s="203"/>
      <c r="D597" s="203"/>
      <c r="E597" s="203"/>
      <c r="F597" s="203"/>
      <c r="G597" s="204"/>
      <c r="H597" s="203"/>
      <c r="I597" s="203"/>
      <c r="J597" s="203"/>
      <c r="K597" s="203"/>
      <c r="L597" s="203"/>
      <c r="M597" s="203"/>
      <c r="N597" s="203"/>
      <c r="O597" s="203"/>
      <c r="P597" s="203"/>
      <c r="Q597" s="203"/>
      <c r="R597" s="203"/>
      <c r="S597" s="203"/>
      <c r="T597" s="203"/>
      <c r="U597" s="203"/>
      <c r="V597" s="203"/>
      <c r="W597" s="203"/>
      <c r="X597" s="203"/>
      <c r="Y597" s="203"/>
      <c r="Z597" s="203"/>
      <c r="AA597" s="203"/>
    </row>
    <row r="598" spans="1:27" ht="15.75" customHeight="1" x14ac:dyDescent="0.25">
      <c r="A598" s="203"/>
      <c r="B598" s="203"/>
      <c r="C598" s="203"/>
      <c r="D598" s="203"/>
      <c r="E598" s="203"/>
      <c r="F598" s="203"/>
      <c r="G598" s="204"/>
      <c r="H598" s="203"/>
      <c r="I598" s="203"/>
      <c r="J598" s="203"/>
      <c r="K598" s="203"/>
      <c r="L598" s="203"/>
      <c r="M598" s="203"/>
      <c r="N598" s="203"/>
      <c r="O598" s="203"/>
      <c r="P598" s="203"/>
      <c r="Q598" s="203"/>
      <c r="R598" s="203"/>
      <c r="S598" s="203"/>
      <c r="T598" s="203"/>
      <c r="U598" s="203"/>
      <c r="V598" s="203"/>
      <c r="W598" s="203"/>
      <c r="X598" s="203"/>
      <c r="Y598" s="203"/>
      <c r="Z598" s="203"/>
      <c r="AA598" s="203"/>
    </row>
    <row r="599" spans="1:27" ht="15.75" customHeight="1" x14ac:dyDescent="0.25">
      <c r="A599" s="203"/>
      <c r="B599" s="203"/>
      <c r="C599" s="203"/>
      <c r="D599" s="203"/>
      <c r="E599" s="203"/>
      <c r="F599" s="203"/>
      <c r="G599" s="204"/>
      <c r="H599" s="203"/>
      <c r="I599" s="203"/>
      <c r="J599" s="203"/>
      <c r="K599" s="203"/>
      <c r="L599" s="203"/>
      <c r="M599" s="203"/>
      <c r="N599" s="203"/>
      <c r="O599" s="203"/>
      <c r="P599" s="203"/>
      <c r="Q599" s="203"/>
      <c r="R599" s="203"/>
      <c r="S599" s="203"/>
      <c r="T599" s="203"/>
      <c r="U599" s="203"/>
      <c r="V599" s="203"/>
      <c r="W599" s="203"/>
      <c r="X599" s="203"/>
      <c r="Y599" s="203"/>
      <c r="Z599" s="203"/>
      <c r="AA599" s="203"/>
    </row>
    <row r="600" spans="1:27" ht="15.75" customHeight="1" x14ac:dyDescent="0.25">
      <c r="A600" s="203"/>
      <c r="B600" s="203"/>
      <c r="C600" s="203"/>
      <c r="D600" s="203"/>
      <c r="E600" s="203"/>
      <c r="F600" s="203"/>
      <c r="G600" s="204"/>
      <c r="H600" s="203"/>
      <c r="I600" s="203"/>
      <c r="J600" s="203"/>
      <c r="K600" s="203"/>
      <c r="L600" s="203"/>
      <c r="M600" s="203"/>
      <c r="N600" s="203"/>
      <c r="O600" s="203"/>
      <c r="P600" s="203"/>
      <c r="Q600" s="203"/>
      <c r="R600" s="203"/>
      <c r="S600" s="203"/>
      <c r="T600" s="203"/>
      <c r="U600" s="203"/>
      <c r="V600" s="203"/>
      <c r="W600" s="203"/>
      <c r="X600" s="203"/>
      <c r="Y600" s="203"/>
      <c r="Z600" s="203"/>
      <c r="AA600" s="203"/>
    </row>
    <row r="601" spans="1:27" ht="15.75" customHeight="1" x14ac:dyDescent="0.25">
      <c r="A601" s="203"/>
      <c r="B601" s="203"/>
      <c r="C601" s="203"/>
      <c r="D601" s="203"/>
      <c r="E601" s="203"/>
      <c r="F601" s="203"/>
      <c r="G601" s="204"/>
      <c r="H601" s="203"/>
      <c r="I601" s="203"/>
      <c r="J601" s="203"/>
      <c r="K601" s="203"/>
      <c r="L601" s="203"/>
      <c r="M601" s="203"/>
      <c r="N601" s="203"/>
      <c r="O601" s="203"/>
      <c r="P601" s="203"/>
      <c r="Q601" s="203"/>
      <c r="R601" s="203"/>
      <c r="S601" s="203"/>
      <c r="T601" s="203"/>
      <c r="U601" s="203"/>
      <c r="V601" s="203"/>
      <c r="W601" s="203"/>
      <c r="X601" s="203"/>
      <c r="Y601" s="203"/>
      <c r="Z601" s="203"/>
      <c r="AA601" s="203"/>
    </row>
    <row r="602" spans="1:27" ht="15.75" customHeight="1" x14ac:dyDescent="0.25">
      <c r="A602" s="203"/>
      <c r="B602" s="203"/>
      <c r="C602" s="203"/>
      <c r="D602" s="203"/>
      <c r="E602" s="203"/>
      <c r="F602" s="203"/>
      <c r="G602" s="204"/>
      <c r="H602" s="203"/>
      <c r="I602" s="203"/>
      <c r="J602" s="203"/>
      <c r="K602" s="203"/>
      <c r="L602" s="203"/>
      <c r="M602" s="203"/>
      <c r="N602" s="203"/>
      <c r="O602" s="203"/>
      <c r="P602" s="203"/>
      <c r="Q602" s="203"/>
      <c r="R602" s="203"/>
      <c r="S602" s="203"/>
      <c r="T602" s="203"/>
      <c r="U602" s="203"/>
      <c r="V602" s="203"/>
      <c r="W602" s="203"/>
      <c r="X602" s="203"/>
      <c r="Y602" s="203"/>
      <c r="Z602" s="203"/>
      <c r="AA602" s="203"/>
    </row>
    <row r="603" spans="1:27" ht="15.75" customHeight="1" x14ac:dyDescent="0.25">
      <c r="A603" s="203"/>
      <c r="B603" s="203"/>
      <c r="C603" s="203"/>
      <c r="D603" s="203"/>
      <c r="E603" s="203"/>
      <c r="F603" s="203"/>
      <c r="G603" s="204"/>
      <c r="H603" s="203"/>
      <c r="I603" s="203"/>
      <c r="J603" s="203"/>
      <c r="K603" s="203"/>
      <c r="L603" s="203"/>
      <c r="M603" s="203"/>
      <c r="N603" s="203"/>
      <c r="O603" s="203"/>
      <c r="P603" s="203"/>
      <c r="Q603" s="203"/>
      <c r="R603" s="203"/>
      <c r="S603" s="203"/>
      <c r="T603" s="203"/>
      <c r="U603" s="203"/>
      <c r="V603" s="203"/>
      <c r="W603" s="203"/>
      <c r="X603" s="203"/>
      <c r="Y603" s="203"/>
      <c r="Z603" s="203"/>
      <c r="AA603" s="203"/>
    </row>
    <row r="604" spans="1:27" ht="15.75" customHeight="1" x14ac:dyDescent="0.25">
      <c r="A604" s="203"/>
      <c r="B604" s="203"/>
      <c r="C604" s="203"/>
      <c r="D604" s="203"/>
      <c r="E604" s="203"/>
      <c r="F604" s="203"/>
      <c r="G604" s="204"/>
      <c r="H604" s="203"/>
      <c r="I604" s="203"/>
      <c r="J604" s="203"/>
      <c r="K604" s="203"/>
      <c r="L604" s="203"/>
      <c r="M604" s="203"/>
      <c r="N604" s="203"/>
      <c r="O604" s="203"/>
      <c r="P604" s="203"/>
      <c r="Q604" s="203"/>
      <c r="R604" s="203"/>
      <c r="S604" s="203"/>
      <c r="T604" s="203"/>
      <c r="U604" s="203"/>
      <c r="V604" s="203"/>
      <c r="W604" s="203"/>
      <c r="X604" s="203"/>
      <c r="Y604" s="203"/>
      <c r="Z604" s="203"/>
      <c r="AA604" s="203"/>
    </row>
    <row r="605" spans="1:27" ht="15.75" customHeight="1" x14ac:dyDescent="0.25">
      <c r="A605" s="203"/>
      <c r="B605" s="203"/>
      <c r="C605" s="203"/>
      <c r="D605" s="203"/>
      <c r="E605" s="203"/>
      <c r="F605" s="203"/>
      <c r="G605" s="204"/>
      <c r="H605" s="203"/>
      <c r="I605" s="203"/>
      <c r="J605" s="203"/>
      <c r="K605" s="203"/>
      <c r="L605" s="203"/>
      <c r="M605" s="203"/>
      <c r="N605" s="203"/>
      <c r="O605" s="203"/>
      <c r="P605" s="203"/>
      <c r="Q605" s="203"/>
      <c r="R605" s="203"/>
      <c r="S605" s="203"/>
      <c r="T605" s="203"/>
      <c r="U605" s="203"/>
      <c r="V605" s="203"/>
      <c r="W605" s="203"/>
      <c r="X605" s="203"/>
      <c r="Y605" s="203"/>
      <c r="Z605" s="203"/>
      <c r="AA605" s="203"/>
    </row>
    <row r="606" spans="1:27" ht="15.75" customHeight="1" x14ac:dyDescent="0.25">
      <c r="A606" s="203"/>
      <c r="B606" s="203"/>
      <c r="C606" s="203"/>
      <c r="D606" s="203"/>
      <c r="E606" s="203"/>
      <c r="F606" s="203"/>
      <c r="G606" s="204"/>
      <c r="H606" s="203"/>
      <c r="I606" s="203"/>
      <c r="J606" s="203"/>
      <c r="K606" s="203"/>
      <c r="L606" s="203"/>
      <c r="M606" s="203"/>
      <c r="N606" s="203"/>
      <c r="O606" s="203"/>
      <c r="P606" s="203"/>
      <c r="Q606" s="203"/>
      <c r="R606" s="203"/>
      <c r="S606" s="203"/>
      <c r="T606" s="203"/>
      <c r="U606" s="203"/>
      <c r="V606" s="203"/>
      <c r="W606" s="203"/>
      <c r="X606" s="203"/>
      <c r="Y606" s="203"/>
      <c r="Z606" s="203"/>
      <c r="AA606" s="203"/>
    </row>
    <row r="607" spans="1:27" ht="15.75" customHeight="1" x14ac:dyDescent="0.25">
      <c r="A607" s="203"/>
      <c r="B607" s="203"/>
      <c r="C607" s="203"/>
      <c r="D607" s="203"/>
      <c r="E607" s="203"/>
      <c r="F607" s="203"/>
      <c r="G607" s="204"/>
      <c r="H607" s="203"/>
      <c r="I607" s="203"/>
      <c r="J607" s="203"/>
      <c r="K607" s="203"/>
      <c r="L607" s="203"/>
      <c r="M607" s="203"/>
      <c r="N607" s="203"/>
      <c r="O607" s="203"/>
      <c r="P607" s="203"/>
      <c r="Q607" s="203"/>
      <c r="R607" s="203"/>
      <c r="S607" s="203"/>
      <c r="T607" s="203"/>
      <c r="U607" s="203"/>
      <c r="V607" s="203"/>
      <c r="W607" s="203"/>
      <c r="X607" s="203"/>
      <c r="Y607" s="203"/>
      <c r="Z607" s="203"/>
      <c r="AA607" s="203"/>
    </row>
    <row r="608" spans="1:27" ht="15.75" customHeight="1" x14ac:dyDescent="0.25">
      <c r="A608" s="203"/>
      <c r="B608" s="203"/>
      <c r="C608" s="203"/>
      <c r="D608" s="203"/>
      <c r="E608" s="203"/>
      <c r="F608" s="203"/>
      <c r="G608" s="204"/>
      <c r="H608" s="203"/>
      <c r="I608" s="203"/>
      <c r="J608" s="203"/>
      <c r="K608" s="203"/>
      <c r="L608" s="203"/>
      <c r="M608" s="203"/>
      <c r="N608" s="203"/>
      <c r="O608" s="203"/>
      <c r="P608" s="203"/>
      <c r="Q608" s="203"/>
      <c r="R608" s="203"/>
      <c r="S608" s="203"/>
      <c r="T608" s="203"/>
      <c r="U608" s="203"/>
      <c r="V608" s="203"/>
      <c r="W608" s="203"/>
      <c r="X608" s="203"/>
      <c r="Y608" s="203"/>
      <c r="Z608" s="203"/>
      <c r="AA608" s="203"/>
    </row>
    <row r="609" spans="1:27" ht="15.75" customHeight="1" x14ac:dyDescent="0.25">
      <c r="A609" s="203"/>
      <c r="B609" s="203"/>
      <c r="C609" s="203"/>
      <c r="D609" s="203"/>
      <c r="E609" s="203"/>
      <c r="F609" s="203"/>
      <c r="G609" s="204"/>
      <c r="H609" s="203"/>
      <c r="I609" s="203"/>
      <c r="J609" s="203"/>
      <c r="K609" s="203"/>
      <c r="L609" s="203"/>
      <c r="M609" s="203"/>
      <c r="N609" s="203"/>
      <c r="O609" s="203"/>
      <c r="P609" s="203"/>
      <c r="Q609" s="203"/>
      <c r="R609" s="203"/>
      <c r="S609" s="203"/>
      <c r="T609" s="203"/>
      <c r="U609" s="203"/>
      <c r="V609" s="203"/>
      <c r="W609" s="203"/>
      <c r="X609" s="203"/>
      <c r="Y609" s="203"/>
      <c r="Z609" s="203"/>
      <c r="AA609" s="203"/>
    </row>
    <row r="610" spans="1:27" ht="15.75" customHeight="1" x14ac:dyDescent="0.25">
      <c r="A610" s="203"/>
      <c r="B610" s="203"/>
      <c r="C610" s="203"/>
      <c r="D610" s="203"/>
      <c r="E610" s="203"/>
      <c r="F610" s="203"/>
      <c r="G610" s="204"/>
      <c r="H610" s="203"/>
      <c r="I610" s="203"/>
      <c r="J610" s="203"/>
      <c r="K610" s="203"/>
      <c r="L610" s="203"/>
      <c r="M610" s="203"/>
      <c r="N610" s="203"/>
      <c r="O610" s="203"/>
      <c r="P610" s="203"/>
      <c r="Q610" s="203"/>
      <c r="R610" s="203"/>
      <c r="S610" s="203"/>
      <c r="T610" s="203"/>
      <c r="U610" s="203"/>
      <c r="V610" s="203"/>
      <c r="W610" s="203"/>
      <c r="X610" s="203"/>
      <c r="Y610" s="203"/>
      <c r="Z610" s="203"/>
      <c r="AA610" s="203"/>
    </row>
    <row r="611" spans="1:27" ht="15.75" customHeight="1" x14ac:dyDescent="0.25">
      <c r="A611" s="203"/>
      <c r="B611" s="203"/>
      <c r="C611" s="203"/>
      <c r="D611" s="203"/>
      <c r="E611" s="203"/>
      <c r="F611" s="203"/>
      <c r="G611" s="204"/>
      <c r="H611" s="203"/>
      <c r="I611" s="203"/>
      <c r="J611" s="203"/>
      <c r="K611" s="203"/>
      <c r="L611" s="203"/>
      <c r="M611" s="203"/>
      <c r="N611" s="203"/>
      <c r="O611" s="203"/>
      <c r="P611" s="203"/>
      <c r="Q611" s="203"/>
      <c r="R611" s="203"/>
      <c r="S611" s="203"/>
      <c r="T611" s="203"/>
      <c r="U611" s="203"/>
      <c r="V611" s="203"/>
      <c r="W611" s="203"/>
      <c r="X611" s="203"/>
      <c r="Y611" s="203"/>
      <c r="Z611" s="203"/>
      <c r="AA611" s="203"/>
    </row>
    <row r="612" spans="1:27" ht="15.75" customHeight="1" x14ac:dyDescent="0.25">
      <c r="A612" s="203"/>
      <c r="B612" s="203"/>
      <c r="C612" s="203"/>
      <c r="D612" s="203"/>
      <c r="E612" s="203"/>
      <c r="F612" s="203"/>
      <c r="G612" s="204"/>
      <c r="H612" s="203"/>
      <c r="I612" s="203"/>
      <c r="J612" s="203"/>
      <c r="K612" s="203"/>
      <c r="L612" s="203"/>
      <c r="M612" s="203"/>
      <c r="N612" s="203"/>
      <c r="O612" s="203"/>
      <c r="P612" s="203"/>
      <c r="Q612" s="203"/>
      <c r="R612" s="203"/>
      <c r="S612" s="203"/>
      <c r="T612" s="203"/>
      <c r="U612" s="203"/>
      <c r="V612" s="203"/>
      <c r="W612" s="203"/>
      <c r="X612" s="203"/>
      <c r="Y612" s="203"/>
      <c r="Z612" s="203"/>
      <c r="AA612" s="203"/>
    </row>
    <row r="613" spans="1:27" ht="15.75" customHeight="1" x14ac:dyDescent="0.25">
      <c r="A613" s="203"/>
      <c r="B613" s="203"/>
      <c r="C613" s="203"/>
      <c r="D613" s="203"/>
      <c r="E613" s="203"/>
      <c r="F613" s="203"/>
      <c r="G613" s="204"/>
      <c r="H613" s="203"/>
      <c r="I613" s="203"/>
      <c r="J613" s="203"/>
      <c r="K613" s="203"/>
      <c r="L613" s="203"/>
      <c r="M613" s="203"/>
      <c r="N613" s="203"/>
      <c r="O613" s="203"/>
      <c r="P613" s="203"/>
      <c r="Q613" s="203"/>
      <c r="R613" s="203"/>
      <c r="S613" s="203"/>
      <c r="T613" s="203"/>
      <c r="U613" s="203"/>
      <c r="V613" s="203"/>
      <c r="W613" s="203"/>
      <c r="X613" s="203"/>
      <c r="Y613" s="203"/>
      <c r="Z613" s="203"/>
      <c r="AA613" s="203"/>
    </row>
    <row r="614" spans="1:27" ht="15.75" customHeight="1" x14ac:dyDescent="0.25">
      <c r="A614" s="203"/>
      <c r="B614" s="203"/>
      <c r="C614" s="203"/>
      <c r="D614" s="203"/>
      <c r="E614" s="203"/>
      <c r="F614" s="203"/>
      <c r="G614" s="204"/>
      <c r="H614" s="203"/>
      <c r="I614" s="203"/>
      <c r="J614" s="203"/>
      <c r="K614" s="203"/>
      <c r="L614" s="203"/>
      <c r="M614" s="203"/>
      <c r="N614" s="203"/>
      <c r="O614" s="203"/>
      <c r="P614" s="203"/>
      <c r="Q614" s="203"/>
      <c r="R614" s="203"/>
      <c r="S614" s="203"/>
      <c r="T614" s="203"/>
      <c r="U614" s="203"/>
      <c r="V614" s="203"/>
      <c r="W614" s="203"/>
      <c r="X614" s="203"/>
      <c r="Y614" s="203"/>
      <c r="Z614" s="203"/>
      <c r="AA614" s="203"/>
    </row>
    <row r="615" spans="1:27" ht="15.75" customHeight="1" x14ac:dyDescent="0.25">
      <c r="A615" s="203"/>
      <c r="B615" s="203"/>
      <c r="C615" s="203"/>
      <c r="D615" s="203"/>
      <c r="E615" s="203"/>
      <c r="F615" s="203"/>
      <c r="G615" s="204"/>
      <c r="H615" s="203"/>
      <c r="I615" s="203"/>
      <c r="J615" s="203"/>
      <c r="K615" s="203"/>
      <c r="L615" s="203"/>
      <c r="M615" s="203"/>
      <c r="N615" s="203"/>
      <c r="O615" s="203"/>
      <c r="P615" s="203"/>
      <c r="Q615" s="203"/>
      <c r="R615" s="203"/>
      <c r="S615" s="203"/>
      <c r="T615" s="203"/>
      <c r="U615" s="203"/>
      <c r="V615" s="203"/>
      <c r="W615" s="203"/>
      <c r="X615" s="203"/>
      <c r="Y615" s="203"/>
      <c r="Z615" s="203"/>
      <c r="AA615" s="203"/>
    </row>
    <row r="616" spans="1:27" ht="15.75" customHeight="1" x14ac:dyDescent="0.25">
      <c r="A616" s="203"/>
      <c r="B616" s="203"/>
      <c r="C616" s="203"/>
      <c r="D616" s="203"/>
      <c r="E616" s="203"/>
      <c r="F616" s="203"/>
      <c r="G616" s="204"/>
      <c r="H616" s="203"/>
      <c r="I616" s="203"/>
      <c r="J616" s="203"/>
      <c r="K616" s="203"/>
      <c r="L616" s="203"/>
      <c r="M616" s="203"/>
      <c r="N616" s="203"/>
      <c r="O616" s="203"/>
      <c r="P616" s="203"/>
      <c r="Q616" s="203"/>
      <c r="R616" s="203"/>
      <c r="S616" s="203"/>
      <c r="T616" s="203"/>
      <c r="U616" s="203"/>
      <c r="V616" s="203"/>
      <c r="W616" s="203"/>
      <c r="X616" s="203"/>
      <c r="Y616" s="203"/>
      <c r="Z616" s="203"/>
      <c r="AA616" s="203"/>
    </row>
    <row r="617" spans="1:27" ht="15.75" customHeight="1" x14ac:dyDescent="0.25">
      <c r="A617" s="203"/>
      <c r="B617" s="203"/>
      <c r="C617" s="203"/>
      <c r="D617" s="203"/>
      <c r="E617" s="203"/>
      <c r="F617" s="203"/>
      <c r="G617" s="204"/>
      <c r="H617" s="203"/>
      <c r="I617" s="203"/>
      <c r="J617" s="203"/>
      <c r="K617" s="203"/>
      <c r="L617" s="203"/>
      <c r="M617" s="203"/>
      <c r="N617" s="203"/>
      <c r="O617" s="203"/>
      <c r="P617" s="203"/>
      <c r="Q617" s="203"/>
      <c r="R617" s="203"/>
      <c r="S617" s="203"/>
      <c r="T617" s="203"/>
      <c r="U617" s="203"/>
      <c r="V617" s="203"/>
      <c r="W617" s="203"/>
      <c r="X617" s="203"/>
      <c r="Y617" s="203"/>
      <c r="Z617" s="203"/>
      <c r="AA617" s="203"/>
    </row>
    <row r="618" spans="1:27" ht="15.75" customHeight="1" x14ac:dyDescent="0.25">
      <c r="A618" s="203"/>
      <c r="B618" s="203"/>
      <c r="C618" s="203"/>
      <c r="D618" s="203"/>
      <c r="E618" s="203"/>
      <c r="F618" s="203"/>
      <c r="G618" s="204"/>
      <c r="H618" s="203"/>
      <c r="I618" s="203"/>
      <c r="J618" s="203"/>
      <c r="K618" s="203"/>
      <c r="L618" s="203"/>
      <c r="M618" s="203"/>
      <c r="N618" s="203"/>
      <c r="O618" s="203"/>
      <c r="P618" s="203"/>
      <c r="Q618" s="203"/>
      <c r="R618" s="203"/>
      <c r="S618" s="203"/>
      <c r="T618" s="203"/>
      <c r="U618" s="203"/>
      <c r="V618" s="203"/>
      <c r="W618" s="203"/>
      <c r="X618" s="203"/>
      <c r="Y618" s="203"/>
      <c r="Z618" s="203"/>
      <c r="AA618" s="203"/>
    </row>
    <row r="619" spans="1:27" ht="15.75" customHeight="1" x14ac:dyDescent="0.25">
      <c r="A619" s="203"/>
      <c r="B619" s="203"/>
      <c r="C619" s="203"/>
      <c r="D619" s="203"/>
      <c r="E619" s="203"/>
      <c r="F619" s="203"/>
      <c r="G619" s="204"/>
      <c r="H619" s="203"/>
      <c r="I619" s="203"/>
      <c r="J619" s="203"/>
      <c r="K619" s="203"/>
      <c r="L619" s="203"/>
      <c r="M619" s="203"/>
      <c r="N619" s="203"/>
      <c r="O619" s="203"/>
      <c r="P619" s="203"/>
      <c r="Q619" s="203"/>
      <c r="R619" s="203"/>
      <c r="S619" s="203"/>
      <c r="T619" s="203"/>
      <c r="U619" s="203"/>
      <c r="V619" s="203"/>
      <c r="W619" s="203"/>
      <c r="X619" s="203"/>
      <c r="Y619" s="203"/>
      <c r="Z619" s="203"/>
      <c r="AA619" s="203"/>
    </row>
    <row r="620" spans="1:27" ht="15.75" customHeight="1" x14ac:dyDescent="0.25">
      <c r="A620" s="203"/>
      <c r="B620" s="203"/>
      <c r="C620" s="203"/>
      <c r="D620" s="203"/>
      <c r="E620" s="203"/>
      <c r="F620" s="203"/>
      <c r="G620" s="204"/>
      <c r="H620" s="203"/>
      <c r="I620" s="203"/>
      <c r="J620" s="203"/>
      <c r="K620" s="203"/>
      <c r="L620" s="203"/>
      <c r="M620" s="203"/>
      <c r="N620" s="203"/>
      <c r="O620" s="203"/>
      <c r="P620" s="203"/>
      <c r="Q620" s="203"/>
      <c r="R620" s="203"/>
      <c r="S620" s="203"/>
      <c r="T620" s="203"/>
      <c r="U620" s="203"/>
      <c r="V620" s="203"/>
      <c r="W620" s="203"/>
      <c r="X620" s="203"/>
      <c r="Y620" s="203"/>
      <c r="Z620" s="203"/>
      <c r="AA620" s="203"/>
    </row>
    <row r="621" spans="1:27" ht="15.75" customHeight="1" x14ac:dyDescent="0.25">
      <c r="A621" s="203"/>
      <c r="B621" s="203"/>
      <c r="C621" s="203"/>
      <c r="D621" s="203"/>
      <c r="E621" s="203"/>
      <c r="F621" s="203"/>
      <c r="G621" s="204"/>
      <c r="H621" s="203"/>
      <c r="I621" s="203"/>
      <c r="J621" s="203"/>
      <c r="K621" s="203"/>
      <c r="L621" s="203"/>
      <c r="M621" s="203"/>
      <c r="N621" s="203"/>
      <c r="O621" s="203"/>
      <c r="P621" s="203"/>
      <c r="Q621" s="203"/>
      <c r="R621" s="203"/>
      <c r="S621" s="203"/>
      <c r="T621" s="203"/>
      <c r="U621" s="203"/>
      <c r="V621" s="203"/>
      <c r="W621" s="203"/>
      <c r="X621" s="203"/>
      <c r="Y621" s="203"/>
      <c r="Z621" s="203"/>
      <c r="AA621" s="203"/>
    </row>
    <row r="622" spans="1:27" ht="15.75" customHeight="1" x14ac:dyDescent="0.25">
      <c r="A622" s="203"/>
      <c r="B622" s="203"/>
      <c r="C622" s="203"/>
      <c r="D622" s="203"/>
      <c r="E622" s="203"/>
      <c r="F622" s="203"/>
      <c r="G622" s="204"/>
      <c r="H622" s="203"/>
      <c r="I622" s="203"/>
      <c r="J622" s="203"/>
      <c r="K622" s="203"/>
      <c r="L622" s="203"/>
      <c r="M622" s="203"/>
      <c r="N622" s="203"/>
      <c r="O622" s="203"/>
      <c r="P622" s="203"/>
      <c r="Q622" s="203"/>
      <c r="R622" s="203"/>
      <c r="S622" s="203"/>
      <c r="T622" s="203"/>
      <c r="U622" s="203"/>
      <c r="V622" s="203"/>
      <c r="W622" s="203"/>
      <c r="X622" s="203"/>
      <c r="Y622" s="203"/>
      <c r="Z622" s="203"/>
      <c r="AA622" s="203"/>
    </row>
    <row r="623" spans="1:27" ht="15.75" customHeight="1" x14ac:dyDescent="0.25">
      <c r="A623" s="203"/>
      <c r="B623" s="203"/>
      <c r="C623" s="203"/>
      <c r="D623" s="203"/>
      <c r="E623" s="203"/>
      <c r="F623" s="203"/>
      <c r="G623" s="204"/>
      <c r="H623" s="203"/>
      <c r="I623" s="203"/>
      <c r="J623" s="203"/>
      <c r="K623" s="203"/>
      <c r="L623" s="203"/>
      <c r="M623" s="203"/>
      <c r="N623" s="203"/>
      <c r="O623" s="203"/>
      <c r="P623" s="203"/>
      <c r="Q623" s="203"/>
      <c r="R623" s="203"/>
      <c r="S623" s="203"/>
      <c r="T623" s="203"/>
      <c r="U623" s="203"/>
      <c r="V623" s="203"/>
      <c r="W623" s="203"/>
      <c r="X623" s="203"/>
      <c r="Y623" s="203"/>
      <c r="Z623" s="203"/>
      <c r="AA623" s="203"/>
    </row>
    <row r="624" spans="1:27" ht="15.75" customHeight="1" x14ac:dyDescent="0.25">
      <c r="A624" s="203"/>
      <c r="B624" s="203"/>
      <c r="C624" s="203"/>
      <c r="D624" s="203"/>
      <c r="E624" s="203"/>
      <c r="F624" s="203"/>
      <c r="G624" s="204"/>
      <c r="H624" s="203"/>
      <c r="I624" s="203"/>
      <c r="J624" s="203"/>
      <c r="K624" s="203"/>
      <c r="L624" s="203"/>
      <c r="M624" s="203"/>
      <c r="N624" s="203"/>
      <c r="O624" s="203"/>
      <c r="P624" s="203"/>
      <c r="Q624" s="203"/>
      <c r="R624" s="203"/>
      <c r="S624" s="203"/>
      <c r="T624" s="203"/>
      <c r="U624" s="203"/>
      <c r="V624" s="203"/>
      <c r="W624" s="203"/>
      <c r="X624" s="203"/>
      <c r="Y624" s="203"/>
      <c r="Z624" s="203"/>
      <c r="AA624" s="203"/>
    </row>
    <row r="625" spans="1:27" ht="15.75" customHeight="1" x14ac:dyDescent="0.25">
      <c r="A625" s="203"/>
      <c r="B625" s="203"/>
      <c r="C625" s="203"/>
      <c r="D625" s="203"/>
      <c r="E625" s="203"/>
      <c r="F625" s="203"/>
      <c r="G625" s="204"/>
      <c r="H625" s="203"/>
      <c r="I625" s="203"/>
      <c r="J625" s="203"/>
      <c r="K625" s="203"/>
      <c r="L625" s="203"/>
      <c r="M625" s="203"/>
      <c r="N625" s="203"/>
      <c r="O625" s="203"/>
      <c r="P625" s="203"/>
      <c r="Q625" s="203"/>
      <c r="R625" s="203"/>
      <c r="S625" s="203"/>
      <c r="T625" s="203"/>
      <c r="U625" s="203"/>
      <c r="V625" s="203"/>
      <c r="W625" s="203"/>
      <c r="X625" s="203"/>
      <c r="Y625" s="203"/>
      <c r="Z625" s="203"/>
      <c r="AA625" s="203"/>
    </row>
    <row r="626" spans="1:27" ht="15.75" customHeight="1" x14ac:dyDescent="0.25">
      <c r="A626" s="203"/>
      <c r="B626" s="203"/>
      <c r="C626" s="203"/>
      <c r="D626" s="203"/>
      <c r="E626" s="203"/>
      <c r="F626" s="203"/>
      <c r="G626" s="204"/>
      <c r="H626" s="203"/>
      <c r="I626" s="203"/>
      <c r="J626" s="203"/>
      <c r="K626" s="203"/>
      <c r="L626" s="203"/>
      <c r="M626" s="203"/>
      <c r="N626" s="203"/>
      <c r="O626" s="203"/>
      <c r="P626" s="203"/>
      <c r="Q626" s="203"/>
      <c r="R626" s="203"/>
      <c r="S626" s="203"/>
      <c r="T626" s="203"/>
      <c r="U626" s="203"/>
      <c r="V626" s="203"/>
      <c r="W626" s="203"/>
      <c r="X626" s="203"/>
      <c r="Y626" s="203"/>
      <c r="Z626" s="203"/>
      <c r="AA626" s="203"/>
    </row>
    <row r="627" spans="1:27" ht="15.75" customHeight="1" x14ac:dyDescent="0.25">
      <c r="A627" s="203"/>
      <c r="B627" s="203"/>
      <c r="C627" s="203"/>
      <c r="D627" s="203"/>
      <c r="E627" s="203"/>
      <c r="F627" s="203"/>
      <c r="G627" s="204"/>
      <c r="H627" s="203"/>
      <c r="I627" s="203"/>
      <c r="J627" s="203"/>
      <c r="K627" s="203"/>
      <c r="L627" s="203"/>
      <c r="M627" s="203"/>
      <c r="N627" s="203"/>
      <c r="O627" s="203"/>
      <c r="P627" s="203"/>
      <c r="Q627" s="203"/>
      <c r="R627" s="203"/>
      <c r="S627" s="203"/>
      <c r="T627" s="203"/>
      <c r="U627" s="203"/>
      <c r="V627" s="203"/>
      <c r="W627" s="203"/>
      <c r="X627" s="203"/>
      <c r="Y627" s="203"/>
      <c r="Z627" s="203"/>
      <c r="AA627" s="203"/>
    </row>
    <row r="628" spans="1:27" ht="15.75" customHeight="1" x14ac:dyDescent="0.25">
      <c r="A628" s="203"/>
      <c r="B628" s="203"/>
      <c r="C628" s="203"/>
      <c r="D628" s="203"/>
      <c r="E628" s="203"/>
      <c r="F628" s="203"/>
      <c r="G628" s="204"/>
      <c r="H628" s="203"/>
      <c r="I628" s="203"/>
      <c r="J628" s="203"/>
      <c r="K628" s="203"/>
      <c r="L628" s="203"/>
      <c r="M628" s="203"/>
      <c r="N628" s="203"/>
      <c r="O628" s="203"/>
      <c r="P628" s="203"/>
      <c r="Q628" s="203"/>
      <c r="R628" s="203"/>
      <c r="S628" s="203"/>
      <c r="T628" s="203"/>
      <c r="U628" s="203"/>
      <c r="V628" s="203"/>
      <c r="W628" s="203"/>
      <c r="X628" s="203"/>
      <c r="Y628" s="203"/>
      <c r="Z628" s="203"/>
      <c r="AA628" s="203"/>
    </row>
    <row r="629" spans="1:27" ht="15.75" customHeight="1" x14ac:dyDescent="0.25">
      <c r="A629" s="203"/>
      <c r="B629" s="203"/>
      <c r="C629" s="203"/>
      <c r="D629" s="203"/>
      <c r="E629" s="203"/>
      <c r="F629" s="203"/>
      <c r="G629" s="204"/>
      <c r="H629" s="203"/>
      <c r="I629" s="203"/>
      <c r="J629" s="203"/>
      <c r="K629" s="203"/>
      <c r="L629" s="203"/>
      <c r="M629" s="203"/>
      <c r="N629" s="203"/>
      <c r="O629" s="203"/>
      <c r="P629" s="203"/>
      <c r="Q629" s="203"/>
      <c r="R629" s="203"/>
      <c r="S629" s="203"/>
      <c r="T629" s="203"/>
      <c r="U629" s="203"/>
      <c r="V629" s="203"/>
      <c r="W629" s="203"/>
      <c r="X629" s="203"/>
      <c r="Y629" s="203"/>
      <c r="Z629" s="203"/>
      <c r="AA629" s="203"/>
    </row>
    <row r="630" spans="1:27" ht="15.75" customHeight="1" x14ac:dyDescent="0.25">
      <c r="A630" s="203"/>
      <c r="B630" s="203"/>
      <c r="C630" s="203"/>
      <c r="D630" s="203"/>
      <c r="E630" s="203"/>
      <c r="F630" s="203"/>
      <c r="G630" s="204"/>
      <c r="H630" s="203"/>
      <c r="I630" s="203"/>
      <c r="J630" s="203"/>
      <c r="K630" s="203"/>
      <c r="L630" s="203"/>
      <c r="M630" s="203"/>
      <c r="N630" s="203"/>
      <c r="O630" s="203"/>
      <c r="P630" s="203"/>
      <c r="Q630" s="203"/>
      <c r="R630" s="203"/>
      <c r="S630" s="203"/>
      <c r="T630" s="203"/>
      <c r="U630" s="203"/>
      <c r="V630" s="203"/>
      <c r="W630" s="203"/>
      <c r="X630" s="203"/>
      <c r="Y630" s="203"/>
      <c r="Z630" s="203"/>
      <c r="AA630" s="203"/>
    </row>
    <row r="631" spans="1:27" ht="15.75" customHeight="1" x14ac:dyDescent="0.25">
      <c r="A631" s="203"/>
      <c r="B631" s="203"/>
      <c r="C631" s="203"/>
      <c r="D631" s="203"/>
      <c r="E631" s="203"/>
      <c r="F631" s="203"/>
      <c r="G631" s="204"/>
      <c r="H631" s="203"/>
      <c r="I631" s="203"/>
      <c r="J631" s="203"/>
      <c r="K631" s="203"/>
      <c r="L631" s="203"/>
      <c r="M631" s="203"/>
      <c r="N631" s="203"/>
      <c r="O631" s="203"/>
      <c r="P631" s="203"/>
      <c r="Q631" s="203"/>
      <c r="R631" s="203"/>
      <c r="S631" s="203"/>
      <c r="T631" s="203"/>
      <c r="U631" s="203"/>
      <c r="V631" s="203"/>
      <c r="W631" s="203"/>
      <c r="X631" s="203"/>
      <c r="Y631" s="203"/>
      <c r="Z631" s="203"/>
      <c r="AA631" s="203"/>
    </row>
    <row r="632" spans="1:27" ht="15.75" customHeight="1" x14ac:dyDescent="0.25">
      <c r="A632" s="203"/>
      <c r="B632" s="203"/>
      <c r="C632" s="203"/>
      <c r="D632" s="203"/>
      <c r="E632" s="203"/>
      <c r="F632" s="203"/>
      <c r="G632" s="204"/>
      <c r="H632" s="203"/>
      <c r="I632" s="203"/>
      <c r="J632" s="203"/>
      <c r="K632" s="203"/>
      <c r="L632" s="203"/>
      <c r="M632" s="203"/>
      <c r="N632" s="203"/>
      <c r="O632" s="203"/>
      <c r="P632" s="203"/>
      <c r="Q632" s="203"/>
      <c r="R632" s="203"/>
      <c r="S632" s="203"/>
      <c r="T632" s="203"/>
      <c r="U632" s="203"/>
      <c r="V632" s="203"/>
      <c r="W632" s="203"/>
      <c r="X632" s="203"/>
      <c r="Y632" s="203"/>
      <c r="Z632" s="203"/>
      <c r="AA632" s="203"/>
    </row>
    <row r="633" spans="1:27" ht="15.75" customHeight="1" x14ac:dyDescent="0.25">
      <c r="A633" s="203"/>
      <c r="B633" s="203"/>
      <c r="C633" s="203"/>
      <c r="D633" s="203"/>
      <c r="E633" s="203"/>
      <c r="F633" s="203"/>
      <c r="G633" s="204"/>
      <c r="H633" s="203"/>
      <c r="I633" s="203"/>
      <c r="J633" s="203"/>
      <c r="K633" s="203"/>
      <c r="L633" s="203"/>
      <c r="M633" s="203"/>
      <c r="N633" s="203"/>
      <c r="O633" s="203"/>
      <c r="P633" s="203"/>
      <c r="Q633" s="203"/>
      <c r="R633" s="203"/>
      <c r="S633" s="203"/>
      <c r="T633" s="203"/>
      <c r="U633" s="203"/>
      <c r="V633" s="203"/>
      <c r="W633" s="203"/>
      <c r="X633" s="203"/>
      <c r="Y633" s="203"/>
      <c r="Z633" s="203"/>
      <c r="AA633" s="203"/>
    </row>
    <row r="634" spans="1:27" ht="15.75" customHeight="1" x14ac:dyDescent="0.25">
      <c r="A634" s="203"/>
      <c r="B634" s="203"/>
      <c r="C634" s="203"/>
      <c r="D634" s="203"/>
      <c r="E634" s="203"/>
      <c r="F634" s="203"/>
      <c r="G634" s="204"/>
      <c r="H634" s="203"/>
      <c r="I634" s="203"/>
      <c r="J634" s="203"/>
      <c r="K634" s="203"/>
      <c r="L634" s="203"/>
      <c r="M634" s="203"/>
      <c r="N634" s="203"/>
      <c r="O634" s="203"/>
      <c r="P634" s="203"/>
      <c r="Q634" s="203"/>
      <c r="R634" s="203"/>
      <c r="S634" s="203"/>
      <c r="T634" s="203"/>
      <c r="U634" s="203"/>
      <c r="V634" s="203"/>
      <c r="W634" s="203"/>
      <c r="X634" s="203"/>
      <c r="Y634" s="203"/>
      <c r="Z634" s="203"/>
      <c r="AA634" s="203"/>
    </row>
    <row r="635" spans="1:27" ht="15.75" customHeight="1" x14ac:dyDescent="0.25">
      <c r="A635" s="203"/>
      <c r="B635" s="203"/>
      <c r="C635" s="203"/>
      <c r="D635" s="203"/>
      <c r="E635" s="203"/>
      <c r="F635" s="203"/>
      <c r="G635" s="204"/>
      <c r="H635" s="203"/>
      <c r="I635" s="203"/>
      <c r="J635" s="203"/>
      <c r="K635" s="203"/>
      <c r="L635" s="203"/>
      <c r="M635" s="203"/>
      <c r="N635" s="203"/>
      <c r="O635" s="203"/>
      <c r="P635" s="203"/>
      <c r="Q635" s="203"/>
      <c r="R635" s="203"/>
      <c r="S635" s="203"/>
      <c r="T635" s="203"/>
      <c r="U635" s="203"/>
      <c r="V635" s="203"/>
      <c r="W635" s="203"/>
      <c r="X635" s="203"/>
      <c r="Y635" s="203"/>
      <c r="Z635" s="203"/>
      <c r="AA635" s="203"/>
    </row>
    <row r="636" spans="1:27" ht="15.75" customHeight="1" x14ac:dyDescent="0.25">
      <c r="A636" s="203"/>
      <c r="B636" s="203"/>
      <c r="C636" s="203"/>
      <c r="D636" s="203"/>
      <c r="E636" s="203"/>
      <c r="F636" s="203"/>
      <c r="G636" s="204"/>
      <c r="H636" s="203"/>
      <c r="I636" s="203"/>
      <c r="J636" s="203"/>
      <c r="K636" s="203"/>
      <c r="L636" s="203"/>
      <c r="M636" s="203"/>
      <c r="N636" s="203"/>
      <c r="O636" s="203"/>
      <c r="P636" s="203"/>
      <c r="Q636" s="203"/>
      <c r="R636" s="203"/>
      <c r="S636" s="203"/>
      <c r="T636" s="203"/>
      <c r="U636" s="203"/>
      <c r="V636" s="203"/>
      <c r="W636" s="203"/>
      <c r="X636" s="203"/>
      <c r="Y636" s="203"/>
      <c r="Z636" s="203"/>
      <c r="AA636" s="203"/>
    </row>
    <row r="637" spans="1:27" ht="15.75" customHeight="1" x14ac:dyDescent="0.25">
      <c r="A637" s="203"/>
      <c r="B637" s="203"/>
      <c r="C637" s="203"/>
      <c r="D637" s="203"/>
      <c r="E637" s="203"/>
      <c r="F637" s="203"/>
      <c r="G637" s="204"/>
      <c r="H637" s="203"/>
      <c r="I637" s="203"/>
      <c r="J637" s="203"/>
      <c r="K637" s="203"/>
      <c r="L637" s="203"/>
      <c r="M637" s="203"/>
      <c r="N637" s="203"/>
      <c r="O637" s="203"/>
      <c r="P637" s="203"/>
      <c r="Q637" s="203"/>
      <c r="R637" s="203"/>
      <c r="S637" s="203"/>
      <c r="T637" s="203"/>
      <c r="U637" s="203"/>
      <c r="V637" s="203"/>
      <c r="W637" s="203"/>
      <c r="X637" s="203"/>
      <c r="Y637" s="203"/>
      <c r="Z637" s="203"/>
      <c r="AA637" s="203"/>
    </row>
    <row r="638" spans="1:27" ht="15.75" customHeight="1" x14ac:dyDescent="0.25">
      <c r="A638" s="203"/>
      <c r="B638" s="203"/>
      <c r="C638" s="203"/>
      <c r="D638" s="203"/>
      <c r="E638" s="203"/>
      <c r="F638" s="203"/>
      <c r="G638" s="204"/>
      <c r="H638" s="203"/>
      <c r="I638" s="203"/>
      <c r="J638" s="203"/>
      <c r="K638" s="203"/>
      <c r="L638" s="203"/>
      <c r="M638" s="203"/>
      <c r="N638" s="203"/>
      <c r="O638" s="203"/>
      <c r="P638" s="203"/>
      <c r="Q638" s="203"/>
      <c r="R638" s="203"/>
      <c r="S638" s="203"/>
      <c r="T638" s="203"/>
      <c r="U638" s="203"/>
      <c r="V638" s="203"/>
      <c r="W638" s="203"/>
      <c r="X638" s="203"/>
      <c r="Y638" s="203"/>
      <c r="Z638" s="203"/>
      <c r="AA638" s="203"/>
    </row>
    <row r="639" spans="1:27" ht="15.75" customHeight="1" x14ac:dyDescent="0.25">
      <c r="A639" s="203"/>
      <c r="B639" s="203"/>
      <c r="C639" s="203"/>
      <c r="D639" s="203"/>
      <c r="E639" s="203"/>
      <c r="F639" s="203"/>
      <c r="G639" s="204"/>
      <c r="H639" s="203"/>
      <c r="I639" s="203"/>
      <c r="J639" s="203"/>
      <c r="K639" s="203"/>
      <c r="L639" s="203"/>
      <c r="M639" s="203"/>
      <c r="N639" s="203"/>
      <c r="O639" s="203"/>
      <c r="P639" s="203"/>
      <c r="Q639" s="203"/>
      <c r="R639" s="203"/>
      <c r="S639" s="203"/>
      <c r="T639" s="203"/>
      <c r="U639" s="203"/>
      <c r="V639" s="203"/>
      <c r="W639" s="203"/>
      <c r="X639" s="203"/>
      <c r="Y639" s="203"/>
      <c r="Z639" s="203"/>
      <c r="AA639" s="203"/>
    </row>
    <row r="640" spans="1:27" ht="15.75" customHeight="1" x14ac:dyDescent="0.25">
      <c r="A640" s="203"/>
      <c r="B640" s="203"/>
      <c r="C640" s="203"/>
      <c r="D640" s="203"/>
      <c r="E640" s="203"/>
      <c r="F640" s="203"/>
      <c r="G640" s="204"/>
      <c r="H640" s="203"/>
      <c r="I640" s="203"/>
      <c r="J640" s="203"/>
      <c r="K640" s="203"/>
      <c r="L640" s="203"/>
      <c r="M640" s="203"/>
      <c r="N640" s="203"/>
      <c r="O640" s="203"/>
      <c r="P640" s="203"/>
      <c r="Q640" s="203"/>
      <c r="R640" s="203"/>
      <c r="S640" s="203"/>
      <c r="T640" s="203"/>
      <c r="U640" s="203"/>
      <c r="V640" s="203"/>
      <c r="W640" s="203"/>
      <c r="X640" s="203"/>
      <c r="Y640" s="203"/>
      <c r="Z640" s="203"/>
      <c r="AA640" s="203"/>
    </row>
    <row r="641" spans="1:27" ht="15.75" customHeight="1" x14ac:dyDescent="0.25">
      <c r="A641" s="203"/>
      <c r="B641" s="203"/>
      <c r="C641" s="203"/>
      <c r="D641" s="203"/>
      <c r="E641" s="203"/>
      <c r="F641" s="203"/>
      <c r="G641" s="204"/>
      <c r="H641" s="203"/>
      <c r="I641" s="203"/>
      <c r="J641" s="203"/>
      <c r="K641" s="203"/>
      <c r="L641" s="203"/>
      <c r="M641" s="203"/>
      <c r="N641" s="203"/>
      <c r="O641" s="203"/>
      <c r="P641" s="203"/>
      <c r="Q641" s="203"/>
      <c r="R641" s="203"/>
      <c r="S641" s="203"/>
      <c r="T641" s="203"/>
      <c r="U641" s="203"/>
      <c r="V641" s="203"/>
      <c r="W641" s="203"/>
      <c r="X641" s="203"/>
      <c r="Y641" s="203"/>
      <c r="Z641" s="203"/>
      <c r="AA641" s="203"/>
    </row>
    <row r="642" spans="1:27" ht="15.75" customHeight="1" x14ac:dyDescent="0.25">
      <c r="A642" s="203"/>
      <c r="B642" s="203"/>
      <c r="C642" s="203"/>
      <c r="D642" s="203"/>
      <c r="E642" s="203"/>
      <c r="F642" s="203"/>
      <c r="G642" s="204"/>
      <c r="H642" s="203"/>
      <c r="I642" s="203"/>
      <c r="J642" s="203"/>
      <c r="K642" s="203"/>
      <c r="L642" s="203"/>
      <c r="M642" s="203"/>
      <c r="N642" s="203"/>
      <c r="O642" s="203"/>
      <c r="P642" s="203"/>
      <c r="Q642" s="203"/>
      <c r="R642" s="203"/>
      <c r="S642" s="203"/>
      <c r="T642" s="203"/>
      <c r="U642" s="203"/>
      <c r="V642" s="203"/>
      <c r="W642" s="203"/>
      <c r="X642" s="203"/>
      <c r="Y642" s="203"/>
      <c r="Z642" s="203"/>
      <c r="AA642" s="203"/>
    </row>
    <row r="643" spans="1:27" ht="15.75" customHeight="1" x14ac:dyDescent="0.25">
      <c r="A643" s="203"/>
      <c r="B643" s="203"/>
      <c r="C643" s="203"/>
      <c r="D643" s="203"/>
      <c r="E643" s="203"/>
      <c r="F643" s="203"/>
      <c r="G643" s="204"/>
      <c r="H643" s="203"/>
      <c r="I643" s="203"/>
      <c r="J643" s="203"/>
      <c r="K643" s="203"/>
      <c r="L643" s="203"/>
      <c r="M643" s="203"/>
      <c r="N643" s="203"/>
      <c r="O643" s="203"/>
      <c r="P643" s="203"/>
      <c r="Q643" s="203"/>
      <c r="R643" s="203"/>
      <c r="S643" s="203"/>
      <c r="T643" s="203"/>
      <c r="U643" s="203"/>
      <c r="V643" s="203"/>
      <c r="W643" s="203"/>
      <c r="X643" s="203"/>
      <c r="Y643" s="203"/>
      <c r="Z643" s="203"/>
      <c r="AA643" s="203"/>
    </row>
    <row r="644" spans="1:27" ht="15.75" customHeight="1" x14ac:dyDescent="0.25">
      <c r="A644" s="203"/>
      <c r="B644" s="203"/>
      <c r="C644" s="203"/>
      <c r="D644" s="203"/>
      <c r="E644" s="203"/>
      <c r="F644" s="203"/>
      <c r="G644" s="204"/>
      <c r="H644" s="203"/>
      <c r="I644" s="203"/>
      <c r="J644" s="203"/>
      <c r="K644" s="203"/>
      <c r="L644" s="203"/>
      <c r="M644" s="203"/>
      <c r="N644" s="203"/>
      <c r="O644" s="203"/>
      <c r="P644" s="203"/>
      <c r="Q644" s="203"/>
      <c r="R644" s="203"/>
      <c r="S644" s="203"/>
      <c r="T644" s="203"/>
      <c r="U644" s="203"/>
      <c r="V644" s="203"/>
      <c r="W644" s="203"/>
      <c r="X644" s="203"/>
      <c r="Y644" s="203"/>
      <c r="Z644" s="203"/>
      <c r="AA644" s="203"/>
    </row>
    <row r="645" spans="1:27" ht="15.75" customHeight="1" x14ac:dyDescent="0.25">
      <c r="A645" s="203"/>
      <c r="B645" s="203"/>
      <c r="C645" s="203"/>
      <c r="D645" s="203"/>
      <c r="E645" s="203"/>
      <c r="F645" s="203"/>
      <c r="G645" s="204"/>
      <c r="H645" s="203"/>
      <c r="I645" s="203"/>
      <c r="J645" s="203"/>
      <c r="K645" s="203"/>
      <c r="L645" s="203"/>
      <c r="M645" s="203"/>
      <c r="N645" s="203"/>
      <c r="O645" s="203"/>
      <c r="P645" s="203"/>
      <c r="Q645" s="203"/>
      <c r="R645" s="203"/>
      <c r="S645" s="203"/>
      <c r="T645" s="203"/>
      <c r="U645" s="203"/>
      <c r="V645" s="203"/>
      <c r="W645" s="203"/>
      <c r="X645" s="203"/>
      <c r="Y645" s="203"/>
      <c r="Z645" s="203"/>
      <c r="AA645" s="203"/>
    </row>
    <row r="646" spans="1:27" ht="15.75" customHeight="1" x14ac:dyDescent="0.25">
      <c r="A646" s="203"/>
      <c r="B646" s="203"/>
      <c r="C646" s="203"/>
      <c r="D646" s="203"/>
      <c r="E646" s="203"/>
      <c r="F646" s="203"/>
      <c r="G646" s="204"/>
      <c r="H646" s="203"/>
      <c r="I646" s="203"/>
      <c r="J646" s="203"/>
      <c r="K646" s="203"/>
      <c r="L646" s="203"/>
      <c r="M646" s="203"/>
      <c r="N646" s="203"/>
      <c r="O646" s="203"/>
      <c r="P646" s="203"/>
      <c r="Q646" s="203"/>
      <c r="R646" s="203"/>
      <c r="S646" s="203"/>
      <c r="T646" s="203"/>
      <c r="U646" s="203"/>
      <c r="V646" s="203"/>
      <c r="W646" s="203"/>
      <c r="X646" s="203"/>
      <c r="Y646" s="203"/>
      <c r="Z646" s="203"/>
      <c r="AA646" s="203"/>
    </row>
    <row r="647" spans="1:27" ht="15.75" customHeight="1" x14ac:dyDescent="0.25">
      <c r="A647" s="203"/>
      <c r="B647" s="203"/>
      <c r="C647" s="203"/>
      <c r="D647" s="203"/>
      <c r="E647" s="203"/>
      <c r="F647" s="203"/>
      <c r="G647" s="204"/>
      <c r="H647" s="203"/>
      <c r="I647" s="203"/>
      <c r="J647" s="203"/>
      <c r="K647" s="203"/>
      <c r="L647" s="203"/>
      <c r="M647" s="203"/>
      <c r="N647" s="203"/>
      <c r="O647" s="203"/>
      <c r="P647" s="203"/>
      <c r="Q647" s="203"/>
      <c r="R647" s="203"/>
      <c r="S647" s="203"/>
      <c r="T647" s="203"/>
      <c r="U647" s="203"/>
      <c r="V647" s="203"/>
      <c r="W647" s="203"/>
      <c r="X647" s="203"/>
      <c r="Y647" s="203"/>
      <c r="Z647" s="203"/>
      <c r="AA647" s="203"/>
    </row>
    <row r="648" spans="1:27" ht="15.75" customHeight="1" x14ac:dyDescent="0.25">
      <c r="A648" s="203"/>
      <c r="B648" s="203"/>
      <c r="C648" s="203"/>
      <c r="D648" s="203"/>
      <c r="E648" s="203"/>
      <c r="F648" s="203"/>
      <c r="G648" s="204"/>
      <c r="H648" s="203"/>
      <c r="I648" s="203"/>
      <c r="J648" s="203"/>
      <c r="K648" s="203"/>
      <c r="L648" s="203"/>
      <c r="M648" s="203"/>
      <c r="N648" s="203"/>
      <c r="O648" s="203"/>
      <c r="P648" s="203"/>
      <c r="Q648" s="203"/>
      <c r="R648" s="203"/>
      <c r="S648" s="203"/>
      <c r="T648" s="203"/>
      <c r="U648" s="203"/>
      <c r="V648" s="203"/>
      <c r="W648" s="203"/>
      <c r="X648" s="203"/>
      <c r="Y648" s="203"/>
      <c r="Z648" s="203"/>
      <c r="AA648" s="203"/>
    </row>
    <row r="649" spans="1:27" ht="15.75" customHeight="1" x14ac:dyDescent="0.25">
      <c r="A649" s="203"/>
      <c r="B649" s="203"/>
      <c r="C649" s="203"/>
      <c r="D649" s="203"/>
      <c r="E649" s="203"/>
      <c r="F649" s="203"/>
      <c r="G649" s="204"/>
      <c r="H649" s="203"/>
      <c r="I649" s="203"/>
      <c r="J649" s="203"/>
      <c r="K649" s="203"/>
      <c r="L649" s="203"/>
      <c r="M649" s="203"/>
      <c r="N649" s="203"/>
      <c r="O649" s="203"/>
      <c r="P649" s="203"/>
      <c r="Q649" s="203"/>
      <c r="R649" s="203"/>
      <c r="S649" s="203"/>
      <c r="T649" s="203"/>
      <c r="U649" s="203"/>
      <c r="V649" s="203"/>
      <c r="W649" s="203"/>
      <c r="X649" s="203"/>
      <c r="Y649" s="203"/>
      <c r="Z649" s="203"/>
      <c r="AA649" s="203"/>
    </row>
    <row r="650" spans="1:27" ht="15.75" customHeight="1" x14ac:dyDescent="0.25">
      <c r="A650" s="203"/>
      <c r="B650" s="203"/>
      <c r="C650" s="203"/>
      <c r="D650" s="203"/>
      <c r="E650" s="203"/>
      <c r="F650" s="203"/>
      <c r="G650" s="204"/>
      <c r="H650" s="203"/>
      <c r="I650" s="203"/>
      <c r="J650" s="203"/>
      <c r="K650" s="203"/>
      <c r="L650" s="203"/>
      <c r="M650" s="203"/>
      <c r="N650" s="203"/>
      <c r="O650" s="203"/>
      <c r="P650" s="203"/>
      <c r="Q650" s="203"/>
      <c r="R650" s="203"/>
      <c r="S650" s="203"/>
      <c r="T650" s="203"/>
      <c r="U650" s="203"/>
      <c r="V650" s="203"/>
      <c r="W650" s="203"/>
      <c r="X650" s="203"/>
      <c r="Y650" s="203"/>
      <c r="Z650" s="203"/>
      <c r="AA650" s="203"/>
    </row>
    <row r="651" spans="1:27" ht="15.75" customHeight="1" x14ac:dyDescent="0.25">
      <c r="A651" s="203"/>
      <c r="B651" s="203"/>
      <c r="C651" s="203"/>
      <c r="D651" s="203"/>
      <c r="E651" s="203"/>
      <c r="F651" s="203"/>
      <c r="G651" s="204"/>
      <c r="H651" s="203"/>
      <c r="I651" s="203"/>
      <c r="J651" s="203"/>
      <c r="K651" s="203"/>
      <c r="L651" s="203"/>
      <c r="M651" s="203"/>
      <c r="N651" s="203"/>
      <c r="O651" s="203"/>
      <c r="P651" s="203"/>
      <c r="Q651" s="203"/>
      <c r="R651" s="203"/>
      <c r="S651" s="203"/>
      <c r="T651" s="203"/>
      <c r="U651" s="203"/>
      <c r="V651" s="203"/>
      <c r="W651" s="203"/>
      <c r="X651" s="203"/>
      <c r="Y651" s="203"/>
      <c r="Z651" s="203"/>
      <c r="AA651" s="203"/>
    </row>
    <row r="652" spans="1:27" ht="15.75" customHeight="1" x14ac:dyDescent="0.25">
      <c r="A652" s="203"/>
      <c r="B652" s="203"/>
      <c r="C652" s="203"/>
      <c r="D652" s="203"/>
      <c r="E652" s="203"/>
      <c r="F652" s="203"/>
      <c r="G652" s="204"/>
      <c r="H652" s="203"/>
      <c r="I652" s="203"/>
      <c r="J652" s="203"/>
      <c r="K652" s="203"/>
      <c r="L652" s="203"/>
      <c r="M652" s="203"/>
      <c r="N652" s="203"/>
      <c r="O652" s="203"/>
      <c r="P652" s="203"/>
      <c r="Q652" s="203"/>
      <c r="R652" s="203"/>
      <c r="S652" s="203"/>
      <c r="T652" s="203"/>
      <c r="U652" s="203"/>
      <c r="V652" s="203"/>
      <c r="W652" s="203"/>
      <c r="X652" s="203"/>
      <c r="Y652" s="203"/>
      <c r="Z652" s="203"/>
      <c r="AA652" s="203"/>
    </row>
    <row r="653" spans="1:27" ht="15.75" customHeight="1" x14ac:dyDescent="0.25">
      <c r="A653" s="203"/>
      <c r="B653" s="203"/>
      <c r="C653" s="203"/>
      <c r="D653" s="203"/>
      <c r="E653" s="203"/>
      <c r="F653" s="203"/>
      <c r="G653" s="204"/>
      <c r="H653" s="203"/>
      <c r="I653" s="203"/>
      <c r="J653" s="203"/>
      <c r="K653" s="203"/>
      <c r="L653" s="203"/>
      <c r="M653" s="203"/>
      <c r="N653" s="203"/>
      <c r="O653" s="203"/>
      <c r="P653" s="203"/>
      <c r="Q653" s="203"/>
      <c r="R653" s="203"/>
      <c r="S653" s="203"/>
      <c r="T653" s="203"/>
      <c r="U653" s="203"/>
      <c r="V653" s="203"/>
      <c r="W653" s="203"/>
      <c r="X653" s="203"/>
      <c r="Y653" s="203"/>
      <c r="Z653" s="203"/>
      <c r="AA653" s="203"/>
    </row>
    <row r="654" spans="1:27" ht="15.75" customHeight="1" x14ac:dyDescent="0.25">
      <c r="A654" s="203"/>
      <c r="B654" s="203"/>
      <c r="C654" s="203"/>
      <c r="D654" s="203"/>
      <c r="E654" s="203"/>
      <c r="F654" s="203"/>
      <c r="G654" s="204"/>
      <c r="H654" s="203"/>
      <c r="I654" s="203"/>
      <c r="J654" s="203"/>
      <c r="K654" s="203"/>
      <c r="L654" s="203"/>
      <c r="M654" s="203"/>
      <c r="N654" s="203"/>
      <c r="O654" s="203"/>
      <c r="P654" s="203"/>
      <c r="Q654" s="203"/>
      <c r="R654" s="203"/>
      <c r="S654" s="203"/>
      <c r="T654" s="203"/>
      <c r="U654" s="203"/>
      <c r="V654" s="203"/>
      <c r="W654" s="203"/>
      <c r="X654" s="203"/>
      <c r="Y654" s="203"/>
      <c r="Z654" s="203"/>
      <c r="AA654" s="203"/>
    </row>
    <row r="655" spans="1:27" ht="15.75" customHeight="1" x14ac:dyDescent="0.25">
      <c r="A655" s="203"/>
      <c r="B655" s="203"/>
      <c r="C655" s="203"/>
      <c r="D655" s="203"/>
      <c r="E655" s="203"/>
      <c r="F655" s="203"/>
      <c r="G655" s="204"/>
      <c r="H655" s="203"/>
      <c r="I655" s="203"/>
      <c r="J655" s="203"/>
      <c r="K655" s="203"/>
      <c r="L655" s="203"/>
      <c r="M655" s="203"/>
      <c r="N655" s="203"/>
      <c r="O655" s="203"/>
      <c r="P655" s="203"/>
      <c r="Q655" s="203"/>
      <c r="R655" s="203"/>
      <c r="S655" s="203"/>
      <c r="T655" s="203"/>
      <c r="U655" s="203"/>
      <c r="V655" s="203"/>
      <c r="W655" s="203"/>
      <c r="X655" s="203"/>
      <c r="Y655" s="203"/>
      <c r="Z655" s="203"/>
      <c r="AA655" s="203"/>
    </row>
    <row r="656" spans="1:27" ht="15.75" customHeight="1" x14ac:dyDescent="0.25">
      <c r="A656" s="203"/>
      <c r="B656" s="203"/>
      <c r="C656" s="203"/>
      <c r="D656" s="203"/>
      <c r="E656" s="203"/>
      <c r="F656" s="203"/>
      <c r="G656" s="204"/>
      <c r="H656" s="203"/>
      <c r="I656" s="203"/>
      <c r="J656" s="203"/>
      <c r="K656" s="203"/>
      <c r="L656" s="203"/>
      <c r="M656" s="203"/>
      <c r="N656" s="203"/>
      <c r="O656" s="203"/>
      <c r="P656" s="203"/>
      <c r="Q656" s="203"/>
      <c r="R656" s="203"/>
      <c r="S656" s="203"/>
      <c r="T656" s="203"/>
      <c r="U656" s="203"/>
      <c r="V656" s="203"/>
      <c r="W656" s="203"/>
      <c r="X656" s="203"/>
      <c r="Y656" s="203"/>
      <c r="Z656" s="203"/>
      <c r="AA656" s="203"/>
    </row>
    <row r="657" spans="1:27" ht="15.75" customHeight="1" x14ac:dyDescent="0.25">
      <c r="A657" s="203"/>
      <c r="B657" s="203"/>
      <c r="C657" s="203"/>
      <c r="D657" s="203"/>
      <c r="E657" s="203"/>
      <c r="F657" s="203"/>
      <c r="G657" s="204"/>
      <c r="H657" s="203"/>
      <c r="I657" s="203"/>
      <c r="J657" s="203"/>
      <c r="K657" s="203"/>
      <c r="L657" s="203"/>
      <c r="M657" s="203"/>
      <c r="N657" s="203"/>
      <c r="O657" s="203"/>
      <c r="P657" s="203"/>
      <c r="Q657" s="203"/>
      <c r="R657" s="203"/>
      <c r="S657" s="203"/>
      <c r="T657" s="203"/>
      <c r="U657" s="203"/>
      <c r="V657" s="203"/>
      <c r="W657" s="203"/>
      <c r="X657" s="203"/>
      <c r="Y657" s="203"/>
      <c r="Z657" s="203"/>
      <c r="AA657" s="203"/>
    </row>
    <row r="658" spans="1:27" ht="15.75" customHeight="1" x14ac:dyDescent="0.25">
      <c r="A658" s="203"/>
      <c r="B658" s="203"/>
      <c r="C658" s="203"/>
      <c r="D658" s="203"/>
      <c r="E658" s="203"/>
      <c r="F658" s="203"/>
      <c r="G658" s="204"/>
      <c r="H658" s="203"/>
      <c r="I658" s="203"/>
      <c r="J658" s="203"/>
      <c r="K658" s="203"/>
      <c r="L658" s="203"/>
      <c r="M658" s="203"/>
      <c r="N658" s="203"/>
      <c r="O658" s="203"/>
      <c r="P658" s="203"/>
      <c r="Q658" s="203"/>
      <c r="R658" s="203"/>
      <c r="S658" s="203"/>
      <c r="T658" s="203"/>
      <c r="U658" s="203"/>
      <c r="V658" s="203"/>
      <c r="W658" s="203"/>
      <c r="X658" s="203"/>
      <c r="Y658" s="203"/>
      <c r="Z658" s="203"/>
      <c r="AA658" s="203"/>
    </row>
    <row r="659" spans="1:27" ht="15.75" customHeight="1" x14ac:dyDescent="0.25">
      <c r="A659" s="203"/>
      <c r="B659" s="203"/>
      <c r="C659" s="203"/>
      <c r="D659" s="203"/>
      <c r="E659" s="203"/>
      <c r="F659" s="203"/>
      <c r="G659" s="204"/>
      <c r="H659" s="203"/>
      <c r="I659" s="203"/>
      <c r="J659" s="203"/>
      <c r="K659" s="203"/>
      <c r="L659" s="203"/>
      <c r="M659" s="203"/>
      <c r="N659" s="203"/>
      <c r="O659" s="203"/>
      <c r="P659" s="203"/>
      <c r="Q659" s="203"/>
      <c r="R659" s="203"/>
      <c r="S659" s="203"/>
      <c r="T659" s="203"/>
      <c r="U659" s="203"/>
      <c r="V659" s="203"/>
      <c r="W659" s="203"/>
      <c r="X659" s="203"/>
      <c r="Y659" s="203"/>
      <c r="Z659" s="203"/>
      <c r="AA659" s="203"/>
    </row>
    <row r="660" spans="1:27" ht="15.75" customHeight="1" x14ac:dyDescent="0.25">
      <c r="A660" s="203"/>
      <c r="B660" s="203"/>
      <c r="C660" s="203"/>
      <c r="D660" s="203"/>
      <c r="E660" s="203"/>
      <c r="F660" s="203"/>
      <c r="G660" s="204"/>
      <c r="H660" s="203"/>
      <c r="I660" s="203"/>
      <c r="J660" s="203"/>
      <c r="K660" s="203"/>
      <c r="L660" s="203"/>
      <c r="M660" s="203"/>
      <c r="N660" s="203"/>
      <c r="O660" s="203"/>
      <c r="P660" s="203"/>
      <c r="Q660" s="203"/>
      <c r="R660" s="203"/>
      <c r="S660" s="203"/>
      <c r="T660" s="203"/>
      <c r="U660" s="203"/>
      <c r="V660" s="203"/>
      <c r="W660" s="203"/>
      <c r="X660" s="203"/>
      <c r="Y660" s="203"/>
      <c r="Z660" s="203"/>
      <c r="AA660" s="203"/>
    </row>
    <row r="661" spans="1:27" ht="15.75" customHeight="1" x14ac:dyDescent="0.25">
      <c r="A661" s="203"/>
      <c r="B661" s="203"/>
      <c r="C661" s="203"/>
      <c r="D661" s="203"/>
      <c r="E661" s="203"/>
      <c r="F661" s="203"/>
      <c r="G661" s="204"/>
      <c r="H661" s="203"/>
      <c r="I661" s="203"/>
      <c r="J661" s="203"/>
      <c r="K661" s="203"/>
      <c r="L661" s="203"/>
      <c r="M661" s="203"/>
      <c r="N661" s="203"/>
      <c r="O661" s="203"/>
      <c r="P661" s="203"/>
      <c r="Q661" s="203"/>
      <c r="R661" s="203"/>
      <c r="S661" s="203"/>
      <c r="T661" s="203"/>
      <c r="U661" s="203"/>
      <c r="V661" s="203"/>
      <c r="W661" s="203"/>
      <c r="X661" s="203"/>
      <c r="Y661" s="203"/>
      <c r="Z661" s="203"/>
      <c r="AA661" s="203"/>
    </row>
    <row r="662" spans="1:27" ht="15.75" customHeight="1" x14ac:dyDescent="0.25">
      <c r="A662" s="203"/>
      <c r="B662" s="203"/>
      <c r="C662" s="203"/>
      <c r="D662" s="203"/>
      <c r="E662" s="203"/>
      <c r="F662" s="203"/>
      <c r="G662" s="204"/>
      <c r="H662" s="203"/>
      <c r="I662" s="203"/>
      <c r="J662" s="203"/>
      <c r="K662" s="203"/>
      <c r="L662" s="203"/>
      <c r="M662" s="203"/>
      <c r="N662" s="203"/>
      <c r="O662" s="203"/>
      <c r="P662" s="203"/>
      <c r="Q662" s="203"/>
      <c r="R662" s="203"/>
      <c r="S662" s="203"/>
      <c r="T662" s="203"/>
      <c r="U662" s="203"/>
      <c r="V662" s="203"/>
      <c r="W662" s="203"/>
      <c r="X662" s="203"/>
      <c r="Y662" s="203"/>
      <c r="Z662" s="203"/>
      <c r="AA662" s="203"/>
    </row>
    <row r="663" spans="1:27" ht="15.75" customHeight="1" x14ac:dyDescent="0.25">
      <c r="A663" s="203"/>
      <c r="B663" s="203"/>
      <c r="C663" s="203"/>
      <c r="D663" s="203"/>
      <c r="E663" s="203"/>
      <c r="F663" s="203"/>
      <c r="G663" s="204"/>
      <c r="H663" s="203"/>
      <c r="I663" s="203"/>
      <c r="J663" s="203"/>
      <c r="K663" s="203"/>
      <c r="L663" s="203"/>
      <c r="M663" s="203"/>
      <c r="N663" s="203"/>
      <c r="O663" s="203"/>
      <c r="P663" s="203"/>
      <c r="Q663" s="203"/>
      <c r="R663" s="203"/>
      <c r="S663" s="203"/>
      <c r="T663" s="203"/>
      <c r="U663" s="203"/>
      <c r="V663" s="203"/>
      <c r="W663" s="203"/>
      <c r="X663" s="203"/>
      <c r="Y663" s="203"/>
      <c r="Z663" s="203"/>
      <c r="AA663" s="203"/>
    </row>
    <row r="664" spans="1:27" ht="15.75" customHeight="1" x14ac:dyDescent="0.25">
      <c r="A664" s="203"/>
      <c r="B664" s="203"/>
      <c r="C664" s="203"/>
      <c r="D664" s="203"/>
      <c r="E664" s="203"/>
      <c r="F664" s="203"/>
      <c r="G664" s="204"/>
      <c r="H664" s="203"/>
      <c r="I664" s="203"/>
      <c r="J664" s="203"/>
      <c r="K664" s="203"/>
      <c r="L664" s="203"/>
      <c r="M664" s="203"/>
      <c r="N664" s="203"/>
      <c r="O664" s="203"/>
      <c r="P664" s="203"/>
      <c r="Q664" s="203"/>
      <c r="R664" s="203"/>
      <c r="S664" s="203"/>
      <c r="T664" s="203"/>
      <c r="U664" s="203"/>
      <c r="V664" s="203"/>
      <c r="W664" s="203"/>
      <c r="X664" s="203"/>
      <c r="Y664" s="203"/>
      <c r="Z664" s="203"/>
      <c r="AA664" s="203"/>
    </row>
    <row r="665" spans="1:27" ht="15.75" customHeight="1" x14ac:dyDescent="0.25">
      <c r="A665" s="203"/>
      <c r="B665" s="203"/>
      <c r="C665" s="203"/>
      <c r="D665" s="203"/>
      <c r="E665" s="203"/>
      <c r="F665" s="203"/>
      <c r="G665" s="204"/>
      <c r="H665" s="203"/>
      <c r="I665" s="203"/>
      <c r="J665" s="203"/>
      <c r="K665" s="203"/>
      <c r="L665" s="203"/>
      <c r="M665" s="203"/>
      <c r="N665" s="203"/>
      <c r="O665" s="203"/>
      <c r="P665" s="203"/>
      <c r="Q665" s="203"/>
      <c r="R665" s="203"/>
      <c r="S665" s="203"/>
      <c r="T665" s="203"/>
      <c r="U665" s="203"/>
      <c r="V665" s="203"/>
      <c r="W665" s="203"/>
      <c r="X665" s="203"/>
      <c r="Y665" s="203"/>
      <c r="Z665" s="203"/>
      <c r="AA665" s="203"/>
    </row>
    <row r="666" spans="1:27" ht="15.75" customHeight="1" x14ac:dyDescent="0.25">
      <c r="A666" s="203"/>
      <c r="B666" s="203"/>
      <c r="C666" s="203"/>
      <c r="D666" s="203"/>
      <c r="E666" s="203"/>
      <c r="F666" s="203"/>
      <c r="G666" s="204"/>
      <c r="H666" s="203"/>
      <c r="I666" s="203"/>
      <c r="J666" s="203"/>
      <c r="K666" s="203"/>
      <c r="L666" s="203"/>
      <c r="M666" s="203"/>
      <c r="N666" s="203"/>
      <c r="O666" s="203"/>
      <c r="P666" s="203"/>
      <c r="Q666" s="203"/>
      <c r="R666" s="203"/>
      <c r="S666" s="203"/>
      <c r="T666" s="203"/>
      <c r="U666" s="203"/>
      <c r="V666" s="203"/>
      <c r="W666" s="203"/>
      <c r="X666" s="203"/>
      <c r="Y666" s="203"/>
      <c r="Z666" s="203"/>
      <c r="AA666" s="203"/>
    </row>
    <row r="667" spans="1:27" ht="15.75" customHeight="1" x14ac:dyDescent="0.25">
      <c r="A667" s="203"/>
      <c r="B667" s="203"/>
      <c r="C667" s="203"/>
      <c r="D667" s="203"/>
      <c r="E667" s="203"/>
      <c r="F667" s="203"/>
      <c r="G667" s="204"/>
      <c r="H667" s="203"/>
      <c r="I667" s="203"/>
      <c r="J667" s="203"/>
      <c r="K667" s="203"/>
      <c r="L667" s="203"/>
      <c r="M667" s="203"/>
      <c r="N667" s="203"/>
      <c r="O667" s="203"/>
      <c r="P667" s="203"/>
      <c r="Q667" s="203"/>
      <c r="R667" s="203"/>
      <c r="S667" s="203"/>
      <c r="T667" s="203"/>
      <c r="U667" s="203"/>
      <c r="V667" s="203"/>
      <c r="W667" s="203"/>
      <c r="X667" s="203"/>
      <c r="Y667" s="203"/>
      <c r="Z667" s="203"/>
      <c r="AA667" s="203"/>
    </row>
    <row r="668" spans="1:27" ht="15.75" customHeight="1" x14ac:dyDescent="0.25">
      <c r="A668" s="203"/>
      <c r="B668" s="203"/>
      <c r="C668" s="203"/>
      <c r="D668" s="203"/>
      <c r="E668" s="203"/>
      <c r="F668" s="203"/>
      <c r="G668" s="204"/>
      <c r="H668" s="203"/>
      <c r="I668" s="203"/>
      <c r="J668" s="203"/>
      <c r="K668" s="203"/>
      <c r="L668" s="203"/>
      <c r="M668" s="203"/>
      <c r="N668" s="203"/>
      <c r="O668" s="203"/>
      <c r="P668" s="203"/>
      <c r="Q668" s="203"/>
      <c r="R668" s="203"/>
      <c r="S668" s="203"/>
      <c r="T668" s="203"/>
      <c r="U668" s="203"/>
      <c r="V668" s="203"/>
      <c r="W668" s="203"/>
      <c r="X668" s="203"/>
      <c r="Y668" s="203"/>
      <c r="Z668" s="203"/>
      <c r="AA668" s="203"/>
    </row>
    <row r="669" spans="1:27" ht="15.75" customHeight="1" x14ac:dyDescent="0.25">
      <c r="A669" s="203"/>
      <c r="B669" s="203"/>
      <c r="C669" s="203"/>
      <c r="D669" s="203"/>
      <c r="E669" s="203"/>
      <c r="F669" s="203"/>
      <c r="G669" s="204"/>
      <c r="H669" s="203"/>
      <c r="I669" s="203"/>
      <c r="J669" s="203"/>
      <c r="K669" s="203"/>
      <c r="L669" s="203"/>
      <c r="M669" s="203"/>
      <c r="N669" s="203"/>
      <c r="O669" s="203"/>
      <c r="P669" s="203"/>
      <c r="Q669" s="203"/>
      <c r="R669" s="203"/>
      <c r="S669" s="203"/>
      <c r="T669" s="203"/>
      <c r="U669" s="203"/>
      <c r="V669" s="203"/>
      <c r="W669" s="203"/>
      <c r="X669" s="203"/>
      <c r="Y669" s="203"/>
      <c r="Z669" s="203"/>
      <c r="AA669" s="203"/>
    </row>
    <row r="670" spans="1:27" ht="15.75" customHeight="1" x14ac:dyDescent="0.25">
      <c r="A670" s="203"/>
      <c r="B670" s="203"/>
      <c r="C670" s="203"/>
      <c r="D670" s="203"/>
      <c r="E670" s="203"/>
      <c r="F670" s="203"/>
      <c r="G670" s="204"/>
      <c r="H670" s="203"/>
      <c r="I670" s="203"/>
      <c r="J670" s="203"/>
      <c r="K670" s="203"/>
      <c r="L670" s="203"/>
      <c r="M670" s="203"/>
      <c r="N670" s="203"/>
      <c r="O670" s="203"/>
      <c r="P670" s="203"/>
      <c r="Q670" s="203"/>
      <c r="R670" s="203"/>
      <c r="S670" s="203"/>
      <c r="T670" s="203"/>
      <c r="U670" s="203"/>
      <c r="V670" s="203"/>
      <c r="W670" s="203"/>
      <c r="X670" s="203"/>
      <c r="Y670" s="203"/>
      <c r="Z670" s="203"/>
      <c r="AA670" s="203"/>
    </row>
    <row r="671" spans="1:27" ht="15.75" customHeight="1" x14ac:dyDescent="0.25">
      <c r="A671" s="203"/>
      <c r="B671" s="203"/>
      <c r="C671" s="203"/>
      <c r="D671" s="203"/>
      <c r="E671" s="203"/>
      <c r="F671" s="203"/>
      <c r="G671" s="204"/>
      <c r="H671" s="203"/>
      <c r="I671" s="203"/>
      <c r="J671" s="203"/>
      <c r="K671" s="203"/>
      <c r="L671" s="203"/>
      <c r="M671" s="203"/>
      <c r="N671" s="203"/>
      <c r="O671" s="203"/>
      <c r="P671" s="203"/>
      <c r="Q671" s="203"/>
      <c r="R671" s="203"/>
      <c r="S671" s="203"/>
      <c r="T671" s="203"/>
      <c r="U671" s="203"/>
      <c r="V671" s="203"/>
      <c r="W671" s="203"/>
      <c r="X671" s="203"/>
      <c r="Y671" s="203"/>
      <c r="Z671" s="203"/>
      <c r="AA671" s="203"/>
    </row>
    <row r="672" spans="1:27" ht="15.75" customHeight="1" x14ac:dyDescent="0.25">
      <c r="A672" s="203"/>
      <c r="B672" s="203"/>
      <c r="C672" s="203"/>
      <c r="D672" s="203"/>
      <c r="E672" s="203"/>
      <c r="F672" s="203"/>
      <c r="G672" s="204"/>
      <c r="H672" s="203"/>
      <c r="I672" s="203"/>
      <c r="J672" s="203"/>
      <c r="K672" s="203"/>
      <c r="L672" s="203"/>
      <c r="M672" s="203"/>
      <c r="N672" s="203"/>
      <c r="O672" s="203"/>
      <c r="P672" s="203"/>
      <c r="Q672" s="203"/>
      <c r="R672" s="203"/>
      <c r="S672" s="203"/>
      <c r="T672" s="203"/>
      <c r="U672" s="203"/>
      <c r="V672" s="203"/>
      <c r="W672" s="203"/>
      <c r="X672" s="203"/>
      <c r="Y672" s="203"/>
      <c r="Z672" s="203"/>
      <c r="AA672" s="203"/>
    </row>
    <row r="673" spans="1:27" ht="15.75" customHeight="1" x14ac:dyDescent="0.25">
      <c r="A673" s="203"/>
      <c r="B673" s="203"/>
      <c r="C673" s="203"/>
      <c r="D673" s="203"/>
      <c r="E673" s="203"/>
      <c r="F673" s="203"/>
      <c r="G673" s="204"/>
      <c r="H673" s="203"/>
      <c r="I673" s="203"/>
      <c r="J673" s="203"/>
      <c r="K673" s="203"/>
      <c r="L673" s="203"/>
      <c r="M673" s="203"/>
      <c r="N673" s="203"/>
      <c r="O673" s="203"/>
      <c r="P673" s="203"/>
      <c r="Q673" s="203"/>
      <c r="R673" s="203"/>
      <c r="S673" s="203"/>
      <c r="T673" s="203"/>
      <c r="U673" s="203"/>
      <c r="V673" s="203"/>
      <c r="W673" s="203"/>
      <c r="X673" s="203"/>
      <c r="Y673" s="203"/>
      <c r="Z673" s="203"/>
      <c r="AA673" s="203"/>
    </row>
    <row r="674" spans="1:27" ht="15.75" customHeight="1" x14ac:dyDescent="0.25">
      <c r="A674" s="203"/>
      <c r="B674" s="203"/>
      <c r="C674" s="203"/>
      <c r="D674" s="203"/>
      <c r="E674" s="203"/>
      <c r="F674" s="203"/>
      <c r="G674" s="204"/>
      <c r="H674" s="203"/>
      <c r="I674" s="203"/>
      <c r="J674" s="203"/>
      <c r="K674" s="203"/>
      <c r="L674" s="203"/>
      <c r="M674" s="203"/>
      <c r="N674" s="203"/>
      <c r="O674" s="203"/>
      <c r="P674" s="203"/>
      <c r="Q674" s="203"/>
      <c r="R674" s="203"/>
      <c r="S674" s="203"/>
      <c r="T674" s="203"/>
      <c r="U674" s="203"/>
      <c r="V674" s="203"/>
      <c r="W674" s="203"/>
      <c r="X674" s="203"/>
      <c r="Y674" s="203"/>
      <c r="Z674" s="203"/>
      <c r="AA674" s="203"/>
    </row>
    <row r="675" spans="1:27" ht="15.75" customHeight="1" x14ac:dyDescent="0.25">
      <c r="A675" s="203"/>
      <c r="B675" s="203"/>
      <c r="C675" s="203"/>
      <c r="D675" s="203"/>
      <c r="E675" s="203"/>
      <c r="F675" s="203"/>
      <c r="G675" s="204"/>
      <c r="H675" s="203"/>
      <c r="I675" s="203"/>
      <c r="J675" s="203"/>
      <c r="K675" s="203"/>
      <c r="L675" s="203"/>
      <c r="M675" s="203"/>
      <c r="N675" s="203"/>
      <c r="O675" s="203"/>
      <c r="P675" s="203"/>
      <c r="Q675" s="203"/>
      <c r="R675" s="203"/>
      <c r="S675" s="203"/>
      <c r="T675" s="203"/>
      <c r="U675" s="203"/>
      <c r="V675" s="203"/>
      <c r="W675" s="203"/>
      <c r="X675" s="203"/>
      <c r="Y675" s="203"/>
      <c r="Z675" s="203"/>
      <c r="AA675" s="203"/>
    </row>
    <row r="676" spans="1:27" ht="15.75" customHeight="1" x14ac:dyDescent="0.25">
      <c r="A676" s="203"/>
      <c r="B676" s="203"/>
      <c r="C676" s="203"/>
      <c r="D676" s="203"/>
      <c r="E676" s="203"/>
      <c r="F676" s="203"/>
      <c r="G676" s="204"/>
      <c r="H676" s="203"/>
      <c r="I676" s="203"/>
      <c r="J676" s="203"/>
      <c r="K676" s="203"/>
      <c r="L676" s="203"/>
      <c r="M676" s="203"/>
      <c r="N676" s="203"/>
      <c r="O676" s="203"/>
      <c r="P676" s="203"/>
      <c r="Q676" s="203"/>
      <c r="R676" s="203"/>
      <c r="S676" s="203"/>
      <c r="T676" s="203"/>
      <c r="U676" s="203"/>
      <c r="V676" s="203"/>
      <c r="W676" s="203"/>
      <c r="X676" s="203"/>
      <c r="Y676" s="203"/>
      <c r="Z676" s="203"/>
      <c r="AA676" s="203"/>
    </row>
    <row r="677" spans="1:27" ht="15.75" customHeight="1" x14ac:dyDescent="0.25">
      <c r="A677" s="203"/>
      <c r="B677" s="203"/>
      <c r="C677" s="203"/>
      <c r="D677" s="203"/>
      <c r="E677" s="203"/>
      <c r="F677" s="203"/>
      <c r="G677" s="204"/>
      <c r="H677" s="203"/>
      <c r="I677" s="203"/>
      <c r="J677" s="203"/>
      <c r="K677" s="203"/>
      <c r="L677" s="203"/>
      <c r="M677" s="203"/>
      <c r="N677" s="203"/>
      <c r="O677" s="203"/>
      <c r="P677" s="203"/>
      <c r="Q677" s="203"/>
      <c r="R677" s="203"/>
      <c r="S677" s="203"/>
      <c r="T677" s="203"/>
      <c r="U677" s="203"/>
      <c r="V677" s="203"/>
      <c r="W677" s="203"/>
      <c r="X677" s="203"/>
      <c r="Y677" s="203"/>
      <c r="Z677" s="203"/>
      <c r="AA677" s="203"/>
    </row>
    <row r="678" spans="1:27" ht="15.75" customHeight="1" x14ac:dyDescent="0.25">
      <c r="A678" s="203"/>
      <c r="B678" s="203"/>
      <c r="C678" s="203"/>
      <c r="D678" s="203"/>
      <c r="E678" s="203"/>
      <c r="F678" s="203"/>
      <c r="G678" s="204"/>
      <c r="H678" s="203"/>
      <c r="I678" s="203"/>
      <c r="J678" s="203"/>
      <c r="K678" s="203"/>
      <c r="L678" s="203"/>
      <c r="M678" s="203"/>
      <c r="N678" s="203"/>
      <c r="O678" s="203"/>
      <c r="P678" s="203"/>
      <c r="Q678" s="203"/>
      <c r="R678" s="203"/>
      <c r="S678" s="203"/>
      <c r="T678" s="203"/>
      <c r="U678" s="203"/>
      <c r="V678" s="203"/>
      <c r="W678" s="203"/>
      <c r="X678" s="203"/>
      <c r="Y678" s="203"/>
      <c r="Z678" s="203"/>
      <c r="AA678" s="203"/>
    </row>
    <row r="679" spans="1:27" ht="15.75" customHeight="1" x14ac:dyDescent="0.25">
      <c r="A679" s="203"/>
      <c r="B679" s="203"/>
      <c r="C679" s="203"/>
      <c r="D679" s="203"/>
      <c r="E679" s="203"/>
      <c r="F679" s="203"/>
      <c r="G679" s="204"/>
      <c r="H679" s="203"/>
      <c r="I679" s="203"/>
      <c r="J679" s="203"/>
      <c r="K679" s="203"/>
      <c r="L679" s="203"/>
      <c r="M679" s="203"/>
      <c r="N679" s="203"/>
      <c r="O679" s="203"/>
      <c r="P679" s="203"/>
      <c r="Q679" s="203"/>
      <c r="R679" s="203"/>
      <c r="S679" s="203"/>
      <c r="T679" s="203"/>
      <c r="U679" s="203"/>
      <c r="V679" s="203"/>
      <c r="W679" s="203"/>
      <c r="X679" s="203"/>
      <c r="Y679" s="203"/>
      <c r="Z679" s="203"/>
      <c r="AA679" s="203"/>
    </row>
    <row r="680" spans="1:27" ht="15.75" customHeight="1" x14ac:dyDescent="0.25">
      <c r="A680" s="203"/>
      <c r="B680" s="203"/>
      <c r="C680" s="203"/>
      <c r="D680" s="203"/>
      <c r="E680" s="203"/>
      <c r="F680" s="203"/>
      <c r="G680" s="204"/>
      <c r="H680" s="203"/>
      <c r="I680" s="203"/>
      <c r="J680" s="203"/>
      <c r="K680" s="203"/>
      <c r="L680" s="203"/>
      <c r="M680" s="203"/>
      <c r="N680" s="203"/>
      <c r="O680" s="203"/>
      <c r="P680" s="203"/>
      <c r="Q680" s="203"/>
      <c r="R680" s="203"/>
      <c r="S680" s="203"/>
      <c r="T680" s="203"/>
      <c r="U680" s="203"/>
      <c r="V680" s="203"/>
      <c r="W680" s="203"/>
      <c r="X680" s="203"/>
      <c r="Y680" s="203"/>
      <c r="Z680" s="203"/>
      <c r="AA680" s="203"/>
    </row>
    <row r="681" spans="1:27" ht="15.75" customHeight="1" x14ac:dyDescent="0.25">
      <c r="A681" s="203"/>
      <c r="B681" s="203"/>
      <c r="C681" s="203"/>
      <c r="D681" s="203"/>
      <c r="E681" s="203"/>
      <c r="F681" s="203"/>
      <c r="G681" s="204"/>
      <c r="H681" s="203"/>
      <c r="I681" s="203"/>
      <c r="J681" s="203"/>
      <c r="K681" s="203"/>
      <c r="L681" s="203"/>
      <c r="M681" s="203"/>
      <c r="N681" s="203"/>
      <c r="O681" s="203"/>
      <c r="P681" s="203"/>
      <c r="Q681" s="203"/>
      <c r="R681" s="203"/>
      <c r="S681" s="203"/>
      <c r="T681" s="203"/>
      <c r="U681" s="203"/>
      <c r="V681" s="203"/>
      <c r="W681" s="203"/>
      <c r="X681" s="203"/>
      <c r="Y681" s="203"/>
      <c r="Z681" s="203"/>
      <c r="AA681" s="203"/>
    </row>
    <row r="682" spans="1:27" ht="15.75" customHeight="1" x14ac:dyDescent="0.25">
      <c r="A682" s="203"/>
      <c r="B682" s="203"/>
      <c r="C682" s="203"/>
      <c r="D682" s="203"/>
      <c r="E682" s="203"/>
      <c r="F682" s="203"/>
      <c r="G682" s="204"/>
      <c r="H682" s="203"/>
      <c r="I682" s="203"/>
      <c r="J682" s="203"/>
      <c r="K682" s="203"/>
      <c r="L682" s="203"/>
      <c r="M682" s="203"/>
      <c r="N682" s="203"/>
      <c r="O682" s="203"/>
      <c r="P682" s="203"/>
      <c r="Q682" s="203"/>
      <c r="R682" s="203"/>
      <c r="S682" s="203"/>
      <c r="T682" s="203"/>
      <c r="U682" s="203"/>
      <c r="V682" s="203"/>
      <c r="W682" s="203"/>
      <c r="X682" s="203"/>
      <c r="Y682" s="203"/>
      <c r="Z682" s="203"/>
      <c r="AA682" s="203"/>
    </row>
    <row r="683" spans="1:27" ht="15.75" customHeight="1" x14ac:dyDescent="0.25">
      <c r="A683" s="203"/>
      <c r="B683" s="203"/>
      <c r="C683" s="203"/>
      <c r="D683" s="203"/>
      <c r="E683" s="203"/>
      <c r="F683" s="203"/>
      <c r="G683" s="204"/>
      <c r="H683" s="203"/>
      <c r="I683" s="203"/>
      <c r="J683" s="203"/>
      <c r="K683" s="203"/>
      <c r="L683" s="203"/>
      <c r="M683" s="203"/>
      <c r="N683" s="203"/>
      <c r="O683" s="203"/>
      <c r="P683" s="203"/>
      <c r="Q683" s="203"/>
      <c r="R683" s="203"/>
      <c r="S683" s="203"/>
      <c r="T683" s="203"/>
      <c r="U683" s="203"/>
      <c r="V683" s="203"/>
      <c r="W683" s="203"/>
      <c r="X683" s="203"/>
      <c r="Y683" s="203"/>
      <c r="Z683" s="203"/>
      <c r="AA683" s="203"/>
    </row>
    <row r="684" spans="1:27" ht="15.75" customHeight="1" x14ac:dyDescent="0.25">
      <c r="A684" s="203"/>
      <c r="B684" s="203"/>
      <c r="C684" s="203"/>
      <c r="D684" s="203"/>
      <c r="E684" s="203"/>
      <c r="F684" s="203"/>
      <c r="G684" s="204"/>
      <c r="H684" s="203"/>
      <c r="I684" s="203"/>
      <c r="J684" s="203"/>
      <c r="K684" s="203"/>
      <c r="L684" s="203"/>
      <c r="M684" s="203"/>
      <c r="N684" s="203"/>
      <c r="O684" s="203"/>
      <c r="P684" s="203"/>
      <c r="Q684" s="203"/>
      <c r="R684" s="203"/>
      <c r="S684" s="203"/>
      <c r="T684" s="203"/>
      <c r="U684" s="203"/>
      <c r="V684" s="203"/>
      <c r="W684" s="203"/>
      <c r="X684" s="203"/>
      <c r="Y684" s="203"/>
      <c r="Z684" s="203"/>
      <c r="AA684" s="203"/>
    </row>
    <row r="685" spans="1:27" ht="15.75" customHeight="1" x14ac:dyDescent="0.25">
      <c r="A685" s="203"/>
      <c r="B685" s="203"/>
      <c r="C685" s="203"/>
      <c r="D685" s="203"/>
      <c r="E685" s="203"/>
      <c r="F685" s="203"/>
      <c r="G685" s="204"/>
      <c r="H685" s="203"/>
      <c r="I685" s="203"/>
      <c r="J685" s="203"/>
      <c r="K685" s="203"/>
      <c r="L685" s="203"/>
      <c r="M685" s="203"/>
      <c r="N685" s="203"/>
      <c r="O685" s="203"/>
      <c r="P685" s="203"/>
      <c r="Q685" s="203"/>
      <c r="R685" s="203"/>
      <c r="S685" s="203"/>
      <c r="T685" s="203"/>
      <c r="U685" s="203"/>
      <c r="V685" s="203"/>
      <c r="W685" s="203"/>
      <c r="X685" s="203"/>
      <c r="Y685" s="203"/>
      <c r="Z685" s="203"/>
      <c r="AA685" s="203"/>
    </row>
    <row r="686" spans="1:27" ht="15.75" customHeight="1" x14ac:dyDescent="0.25">
      <c r="A686" s="203"/>
      <c r="B686" s="203"/>
      <c r="C686" s="203"/>
      <c r="D686" s="203"/>
      <c r="E686" s="203"/>
      <c r="F686" s="203"/>
      <c r="G686" s="204"/>
      <c r="H686" s="203"/>
      <c r="I686" s="203"/>
      <c r="J686" s="203"/>
      <c r="K686" s="203"/>
      <c r="L686" s="203"/>
      <c r="M686" s="203"/>
      <c r="N686" s="203"/>
      <c r="O686" s="203"/>
      <c r="P686" s="203"/>
      <c r="Q686" s="203"/>
      <c r="R686" s="203"/>
      <c r="S686" s="203"/>
      <c r="T686" s="203"/>
      <c r="U686" s="203"/>
      <c r="V686" s="203"/>
      <c r="W686" s="203"/>
      <c r="X686" s="203"/>
      <c r="Y686" s="203"/>
      <c r="Z686" s="203"/>
      <c r="AA686" s="203"/>
    </row>
    <row r="687" spans="1:27" ht="15.75" customHeight="1" x14ac:dyDescent="0.25">
      <c r="A687" s="203"/>
      <c r="B687" s="203"/>
      <c r="C687" s="203"/>
      <c r="D687" s="203"/>
      <c r="E687" s="203"/>
      <c r="F687" s="203"/>
      <c r="G687" s="204"/>
      <c r="H687" s="203"/>
      <c r="I687" s="203"/>
      <c r="J687" s="203"/>
      <c r="K687" s="203"/>
      <c r="L687" s="203"/>
      <c r="M687" s="203"/>
      <c r="N687" s="203"/>
      <c r="O687" s="203"/>
      <c r="P687" s="203"/>
      <c r="Q687" s="203"/>
      <c r="R687" s="203"/>
      <c r="S687" s="203"/>
      <c r="T687" s="203"/>
      <c r="U687" s="203"/>
      <c r="V687" s="203"/>
      <c r="W687" s="203"/>
      <c r="X687" s="203"/>
      <c r="Y687" s="203"/>
      <c r="Z687" s="203"/>
      <c r="AA687" s="203"/>
    </row>
    <row r="688" spans="1:27" ht="15.75" customHeight="1" x14ac:dyDescent="0.25">
      <c r="A688" s="203"/>
      <c r="B688" s="203"/>
      <c r="C688" s="203"/>
      <c r="D688" s="203"/>
      <c r="E688" s="203"/>
      <c r="F688" s="203"/>
      <c r="G688" s="204"/>
      <c r="H688" s="203"/>
      <c r="I688" s="203"/>
      <c r="J688" s="203"/>
      <c r="K688" s="203"/>
      <c r="L688" s="203"/>
      <c r="M688" s="203"/>
      <c r="N688" s="203"/>
      <c r="O688" s="203"/>
      <c r="P688" s="203"/>
      <c r="Q688" s="203"/>
      <c r="R688" s="203"/>
      <c r="S688" s="203"/>
      <c r="T688" s="203"/>
      <c r="U688" s="203"/>
      <c r="V688" s="203"/>
      <c r="W688" s="203"/>
      <c r="X688" s="203"/>
      <c r="Y688" s="203"/>
      <c r="Z688" s="203"/>
      <c r="AA688" s="203"/>
    </row>
    <row r="689" spans="1:27" ht="15.75" customHeight="1" x14ac:dyDescent="0.25">
      <c r="A689" s="203"/>
      <c r="B689" s="203"/>
      <c r="C689" s="203"/>
      <c r="D689" s="203"/>
      <c r="E689" s="203"/>
      <c r="F689" s="203"/>
      <c r="G689" s="204"/>
      <c r="H689" s="203"/>
      <c r="I689" s="203"/>
      <c r="J689" s="203"/>
      <c r="K689" s="203"/>
      <c r="L689" s="203"/>
      <c r="M689" s="203"/>
      <c r="N689" s="203"/>
      <c r="O689" s="203"/>
      <c r="P689" s="203"/>
      <c r="Q689" s="203"/>
      <c r="R689" s="203"/>
      <c r="S689" s="203"/>
      <c r="T689" s="203"/>
      <c r="U689" s="203"/>
      <c r="V689" s="203"/>
      <c r="W689" s="203"/>
      <c r="X689" s="203"/>
      <c r="Y689" s="203"/>
      <c r="Z689" s="203"/>
      <c r="AA689" s="203"/>
    </row>
    <row r="690" spans="1:27" ht="15.75" customHeight="1" x14ac:dyDescent="0.25">
      <c r="A690" s="203"/>
      <c r="B690" s="203"/>
      <c r="C690" s="203"/>
      <c r="D690" s="203"/>
      <c r="E690" s="203"/>
      <c r="F690" s="203"/>
      <c r="G690" s="204"/>
      <c r="H690" s="203"/>
      <c r="I690" s="203"/>
      <c r="J690" s="203"/>
      <c r="K690" s="203"/>
      <c r="L690" s="203"/>
      <c r="M690" s="203"/>
      <c r="N690" s="203"/>
      <c r="O690" s="203"/>
      <c r="P690" s="203"/>
      <c r="Q690" s="203"/>
      <c r="R690" s="203"/>
      <c r="S690" s="203"/>
      <c r="T690" s="203"/>
      <c r="U690" s="203"/>
      <c r="V690" s="203"/>
      <c r="W690" s="203"/>
      <c r="X690" s="203"/>
      <c r="Y690" s="203"/>
      <c r="Z690" s="203"/>
      <c r="AA690" s="203"/>
    </row>
    <row r="691" spans="1:27" ht="15.75" customHeight="1" x14ac:dyDescent="0.25">
      <c r="A691" s="203"/>
      <c r="B691" s="203"/>
      <c r="C691" s="203"/>
      <c r="D691" s="203"/>
      <c r="E691" s="203"/>
      <c r="F691" s="203"/>
      <c r="G691" s="204"/>
      <c r="H691" s="203"/>
      <c r="I691" s="203"/>
      <c r="J691" s="203"/>
      <c r="K691" s="203"/>
      <c r="L691" s="203"/>
      <c r="M691" s="203"/>
      <c r="N691" s="203"/>
      <c r="O691" s="203"/>
      <c r="P691" s="203"/>
      <c r="Q691" s="203"/>
      <c r="R691" s="203"/>
      <c r="S691" s="203"/>
      <c r="T691" s="203"/>
      <c r="U691" s="203"/>
      <c r="V691" s="203"/>
      <c r="W691" s="203"/>
      <c r="X691" s="203"/>
      <c r="Y691" s="203"/>
      <c r="Z691" s="203"/>
      <c r="AA691" s="203"/>
    </row>
    <row r="692" spans="1:27" ht="15.75" customHeight="1" x14ac:dyDescent="0.25">
      <c r="A692" s="203"/>
      <c r="B692" s="203"/>
      <c r="C692" s="203"/>
      <c r="D692" s="203"/>
      <c r="E692" s="203"/>
      <c r="F692" s="203"/>
      <c r="G692" s="204"/>
      <c r="H692" s="203"/>
      <c r="I692" s="203"/>
      <c r="J692" s="203"/>
      <c r="K692" s="203"/>
      <c r="L692" s="203"/>
      <c r="M692" s="203"/>
      <c r="N692" s="203"/>
      <c r="O692" s="203"/>
      <c r="P692" s="203"/>
      <c r="Q692" s="203"/>
      <c r="R692" s="203"/>
      <c r="S692" s="203"/>
      <c r="T692" s="203"/>
      <c r="U692" s="203"/>
      <c r="V692" s="203"/>
      <c r="W692" s="203"/>
      <c r="X692" s="203"/>
      <c r="Y692" s="203"/>
      <c r="Z692" s="203"/>
      <c r="AA692" s="203"/>
    </row>
    <row r="693" spans="1:27" ht="15.75" customHeight="1" x14ac:dyDescent="0.25">
      <c r="A693" s="203"/>
      <c r="B693" s="203"/>
      <c r="C693" s="203"/>
      <c r="D693" s="203"/>
      <c r="E693" s="203"/>
      <c r="F693" s="203"/>
      <c r="G693" s="204"/>
      <c r="H693" s="203"/>
      <c r="I693" s="203"/>
      <c r="J693" s="203"/>
      <c r="K693" s="203"/>
      <c r="L693" s="203"/>
      <c r="M693" s="203"/>
      <c r="N693" s="203"/>
      <c r="O693" s="203"/>
      <c r="P693" s="203"/>
      <c r="Q693" s="203"/>
      <c r="R693" s="203"/>
      <c r="S693" s="203"/>
      <c r="T693" s="203"/>
      <c r="U693" s="203"/>
      <c r="V693" s="203"/>
      <c r="W693" s="203"/>
      <c r="X693" s="203"/>
      <c r="Y693" s="203"/>
      <c r="Z693" s="203"/>
      <c r="AA693" s="203"/>
    </row>
    <row r="694" spans="1:27" ht="15.75" customHeight="1" x14ac:dyDescent="0.25">
      <c r="A694" s="203"/>
      <c r="B694" s="203"/>
      <c r="C694" s="203"/>
      <c r="D694" s="203"/>
      <c r="E694" s="203"/>
      <c r="F694" s="203"/>
      <c r="G694" s="204"/>
      <c r="H694" s="203"/>
      <c r="I694" s="203"/>
      <c r="J694" s="203"/>
      <c r="K694" s="203"/>
      <c r="L694" s="203"/>
      <c r="M694" s="203"/>
      <c r="N694" s="203"/>
      <c r="O694" s="203"/>
      <c r="P694" s="203"/>
      <c r="Q694" s="203"/>
      <c r="R694" s="203"/>
      <c r="S694" s="203"/>
      <c r="T694" s="203"/>
      <c r="U694" s="203"/>
      <c r="V694" s="203"/>
      <c r="W694" s="203"/>
      <c r="X694" s="203"/>
      <c r="Y694" s="203"/>
      <c r="Z694" s="203"/>
      <c r="AA694" s="203"/>
    </row>
    <row r="695" spans="1:27" ht="15.75" customHeight="1" x14ac:dyDescent="0.25">
      <c r="A695" s="203"/>
      <c r="B695" s="203"/>
      <c r="C695" s="203"/>
      <c r="D695" s="203"/>
      <c r="E695" s="203"/>
      <c r="F695" s="203"/>
      <c r="G695" s="204"/>
      <c r="H695" s="203"/>
      <c r="I695" s="203"/>
      <c r="J695" s="203"/>
      <c r="K695" s="203"/>
      <c r="L695" s="203"/>
      <c r="M695" s="203"/>
      <c r="N695" s="203"/>
      <c r="O695" s="203"/>
      <c r="P695" s="203"/>
      <c r="Q695" s="203"/>
      <c r="R695" s="203"/>
      <c r="S695" s="203"/>
      <c r="T695" s="203"/>
      <c r="U695" s="203"/>
      <c r="V695" s="203"/>
      <c r="W695" s="203"/>
      <c r="X695" s="203"/>
      <c r="Y695" s="203"/>
      <c r="Z695" s="203"/>
      <c r="AA695" s="203"/>
    </row>
    <row r="696" spans="1:27" ht="15.75" customHeight="1" x14ac:dyDescent="0.25">
      <c r="A696" s="203"/>
      <c r="B696" s="203"/>
      <c r="C696" s="203"/>
      <c r="D696" s="203"/>
      <c r="E696" s="203"/>
      <c r="F696" s="203"/>
      <c r="G696" s="204"/>
      <c r="H696" s="203"/>
      <c r="I696" s="203"/>
      <c r="J696" s="203"/>
      <c r="K696" s="203"/>
      <c r="L696" s="203"/>
      <c r="M696" s="203"/>
      <c r="N696" s="203"/>
      <c r="O696" s="203"/>
      <c r="P696" s="203"/>
      <c r="Q696" s="203"/>
      <c r="R696" s="203"/>
      <c r="S696" s="203"/>
      <c r="T696" s="203"/>
      <c r="U696" s="203"/>
      <c r="V696" s="203"/>
      <c r="W696" s="203"/>
      <c r="X696" s="203"/>
      <c r="Y696" s="203"/>
      <c r="Z696" s="203"/>
      <c r="AA696" s="203"/>
    </row>
    <row r="697" spans="1:27" ht="15.75" customHeight="1" x14ac:dyDescent="0.25">
      <c r="A697" s="203"/>
      <c r="B697" s="203"/>
      <c r="C697" s="203"/>
      <c r="D697" s="203"/>
      <c r="E697" s="203"/>
      <c r="F697" s="203"/>
      <c r="G697" s="204"/>
      <c r="H697" s="203"/>
      <c r="I697" s="203"/>
      <c r="J697" s="203"/>
      <c r="K697" s="203"/>
      <c r="L697" s="203"/>
      <c r="M697" s="203"/>
      <c r="N697" s="203"/>
      <c r="O697" s="203"/>
      <c r="P697" s="203"/>
      <c r="Q697" s="203"/>
      <c r="R697" s="203"/>
      <c r="S697" s="203"/>
      <c r="T697" s="203"/>
      <c r="U697" s="203"/>
      <c r="V697" s="203"/>
      <c r="W697" s="203"/>
      <c r="X697" s="203"/>
      <c r="Y697" s="203"/>
      <c r="Z697" s="203"/>
      <c r="AA697" s="203"/>
    </row>
    <row r="698" spans="1:27" ht="15.75" customHeight="1" x14ac:dyDescent="0.25">
      <c r="A698" s="203"/>
      <c r="B698" s="203"/>
      <c r="C698" s="203"/>
      <c r="D698" s="203"/>
      <c r="E698" s="203"/>
      <c r="F698" s="203"/>
      <c r="G698" s="204"/>
      <c r="H698" s="203"/>
      <c r="I698" s="203"/>
      <c r="J698" s="203"/>
      <c r="K698" s="203"/>
      <c r="L698" s="203"/>
      <c r="M698" s="203"/>
      <c r="N698" s="203"/>
      <c r="O698" s="203"/>
      <c r="P698" s="203"/>
      <c r="Q698" s="203"/>
      <c r="R698" s="203"/>
      <c r="S698" s="203"/>
      <c r="T698" s="203"/>
      <c r="U698" s="203"/>
      <c r="V698" s="203"/>
      <c r="W698" s="203"/>
      <c r="X698" s="203"/>
      <c r="Y698" s="203"/>
      <c r="Z698" s="203"/>
      <c r="AA698" s="203"/>
    </row>
    <row r="699" spans="1:27" ht="15.75" customHeight="1" x14ac:dyDescent="0.25">
      <c r="A699" s="203"/>
      <c r="B699" s="203"/>
      <c r="C699" s="203"/>
      <c r="D699" s="203"/>
      <c r="E699" s="203"/>
      <c r="F699" s="203"/>
      <c r="G699" s="204"/>
      <c r="H699" s="203"/>
      <c r="I699" s="203"/>
      <c r="J699" s="203"/>
      <c r="K699" s="203"/>
      <c r="L699" s="203"/>
      <c r="M699" s="203"/>
      <c r="N699" s="203"/>
      <c r="O699" s="203"/>
      <c r="P699" s="203"/>
      <c r="Q699" s="203"/>
      <c r="R699" s="203"/>
      <c r="S699" s="203"/>
      <c r="T699" s="203"/>
      <c r="U699" s="203"/>
      <c r="V699" s="203"/>
      <c r="W699" s="203"/>
      <c r="X699" s="203"/>
      <c r="Y699" s="203"/>
      <c r="Z699" s="203"/>
      <c r="AA699" s="203"/>
    </row>
    <row r="700" spans="1:27" ht="15.75" customHeight="1" x14ac:dyDescent="0.25">
      <c r="A700" s="203"/>
      <c r="B700" s="203"/>
      <c r="C700" s="203"/>
      <c r="D700" s="203"/>
      <c r="E700" s="203"/>
      <c r="F700" s="203"/>
      <c r="G700" s="204"/>
      <c r="H700" s="203"/>
      <c r="I700" s="203"/>
      <c r="J700" s="203"/>
      <c r="K700" s="203"/>
      <c r="L700" s="203"/>
      <c r="M700" s="203"/>
      <c r="N700" s="203"/>
      <c r="O700" s="203"/>
      <c r="P700" s="203"/>
      <c r="Q700" s="203"/>
      <c r="R700" s="203"/>
      <c r="S700" s="203"/>
      <c r="T700" s="203"/>
      <c r="U700" s="203"/>
      <c r="V700" s="203"/>
      <c r="W700" s="203"/>
      <c r="X700" s="203"/>
      <c r="Y700" s="203"/>
      <c r="Z700" s="203"/>
      <c r="AA700" s="203"/>
    </row>
    <row r="701" spans="1:27" ht="15.75" customHeight="1" x14ac:dyDescent="0.25">
      <c r="A701" s="203"/>
      <c r="B701" s="203"/>
      <c r="C701" s="203"/>
      <c r="D701" s="203"/>
      <c r="E701" s="203"/>
      <c r="F701" s="203"/>
      <c r="G701" s="204"/>
      <c r="H701" s="203"/>
      <c r="I701" s="203"/>
      <c r="J701" s="203"/>
      <c r="K701" s="203"/>
      <c r="L701" s="203"/>
      <c r="M701" s="203"/>
      <c r="N701" s="203"/>
      <c r="O701" s="203"/>
      <c r="P701" s="203"/>
      <c r="Q701" s="203"/>
      <c r="R701" s="203"/>
      <c r="S701" s="203"/>
      <c r="T701" s="203"/>
      <c r="U701" s="203"/>
      <c r="V701" s="203"/>
      <c r="W701" s="203"/>
      <c r="X701" s="203"/>
      <c r="Y701" s="203"/>
      <c r="Z701" s="203"/>
      <c r="AA701" s="203"/>
    </row>
    <row r="702" spans="1:27" ht="15.75" customHeight="1" x14ac:dyDescent="0.25">
      <c r="A702" s="203"/>
      <c r="B702" s="203"/>
      <c r="C702" s="203"/>
      <c r="D702" s="203"/>
      <c r="E702" s="203"/>
      <c r="F702" s="203"/>
      <c r="G702" s="204"/>
      <c r="H702" s="203"/>
      <c r="I702" s="203"/>
      <c r="J702" s="203"/>
      <c r="K702" s="203"/>
      <c r="L702" s="203"/>
      <c r="M702" s="203"/>
      <c r="N702" s="203"/>
      <c r="O702" s="203"/>
      <c r="P702" s="203"/>
      <c r="Q702" s="203"/>
      <c r="R702" s="203"/>
      <c r="S702" s="203"/>
      <c r="T702" s="203"/>
      <c r="U702" s="203"/>
      <c r="V702" s="203"/>
      <c r="W702" s="203"/>
      <c r="X702" s="203"/>
      <c r="Y702" s="203"/>
      <c r="Z702" s="203"/>
      <c r="AA702" s="203"/>
    </row>
    <row r="703" spans="1:27" ht="15.75" customHeight="1" x14ac:dyDescent="0.25">
      <c r="A703" s="203"/>
      <c r="B703" s="203"/>
      <c r="C703" s="203"/>
      <c r="D703" s="203"/>
      <c r="E703" s="203"/>
      <c r="F703" s="203"/>
      <c r="G703" s="204"/>
      <c r="H703" s="203"/>
      <c r="I703" s="203"/>
      <c r="J703" s="203"/>
      <c r="K703" s="203"/>
      <c r="L703" s="203"/>
      <c r="M703" s="203"/>
      <c r="N703" s="203"/>
      <c r="O703" s="203"/>
      <c r="P703" s="203"/>
      <c r="Q703" s="203"/>
      <c r="R703" s="203"/>
      <c r="S703" s="203"/>
      <c r="T703" s="203"/>
      <c r="U703" s="203"/>
      <c r="V703" s="203"/>
      <c r="W703" s="203"/>
      <c r="X703" s="203"/>
      <c r="Y703" s="203"/>
      <c r="Z703" s="203"/>
      <c r="AA703" s="203"/>
    </row>
    <row r="704" spans="1:27" ht="15.75" customHeight="1" x14ac:dyDescent="0.25">
      <c r="A704" s="203"/>
      <c r="B704" s="203"/>
      <c r="C704" s="203"/>
      <c r="D704" s="203"/>
      <c r="E704" s="203"/>
      <c r="F704" s="203"/>
      <c r="G704" s="204"/>
      <c r="H704" s="203"/>
      <c r="I704" s="203"/>
      <c r="J704" s="203"/>
      <c r="K704" s="203"/>
      <c r="L704" s="203"/>
      <c r="M704" s="203"/>
      <c r="N704" s="203"/>
      <c r="O704" s="203"/>
      <c r="P704" s="203"/>
      <c r="Q704" s="203"/>
      <c r="R704" s="203"/>
      <c r="S704" s="203"/>
      <c r="T704" s="203"/>
      <c r="U704" s="203"/>
      <c r="V704" s="203"/>
      <c r="W704" s="203"/>
      <c r="X704" s="203"/>
      <c r="Y704" s="203"/>
      <c r="Z704" s="203"/>
      <c r="AA704" s="203"/>
    </row>
    <row r="705" spans="1:27" ht="15.75" customHeight="1" x14ac:dyDescent="0.25">
      <c r="A705" s="203"/>
      <c r="B705" s="203"/>
      <c r="C705" s="203"/>
      <c r="D705" s="203"/>
      <c r="E705" s="203"/>
      <c r="F705" s="203"/>
      <c r="G705" s="204"/>
      <c r="H705" s="203"/>
      <c r="I705" s="203"/>
      <c r="J705" s="203"/>
      <c r="K705" s="203"/>
      <c r="L705" s="203"/>
      <c r="M705" s="203"/>
      <c r="N705" s="203"/>
      <c r="O705" s="203"/>
      <c r="P705" s="203"/>
      <c r="Q705" s="203"/>
      <c r="R705" s="203"/>
      <c r="S705" s="203"/>
      <c r="T705" s="203"/>
      <c r="U705" s="203"/>
      <c r="V705" s="203"/>
      <c r="W705" s="203"/>
      <c r="X705" s="203"/>
      <c r="Y705" s="203"/>
      <c r="Z705" s="203"/>
      <c r="AA705" s="203"/>
    </row>
    <row r="706" spans="1:27" ht="15.75" customHeight="1" x14ac:dyDescent="0.25">
      <c r="A706" s="203"/>
      <c r="B706" s="203"/>
      <c r="C706" s="203"/>
      <c r="D706" s="203"/>
      <c r="E706" s="203"/>
      <c r="F706" s="203"/>
      <c r="G706" s="204"/>
      <c r="H706" s="203"/>
      <c r="I706" s="203"/>
      <c r="J706" s="203"/>
      <c r="K706" s="203"/>
      <c r="L706" s="203"/>
      <c r="M706" s="203"/>
      <c r="N706" s="203"/>
      <c r="O706" s="203"/>
      <c r="P706" s="203"/>
      <c r="Q706" s="203"/>
      <c r="R706" s="203"/>
      <c r="S706" s="203"/>
      <c r="T706" s="203"/>
      <c r="U706" s="203"/>
      <c r="V706" s="203"/>
      <c r="W706" s="203"/>
      <c r="X706" s="203"/>
      <c r="Y706" s="203"/>
      <c r="Z706" s="203"/>
      <c r="AA706" s="203"/>
    </row>
    <row r="707" spans="1:27" ht="15.75" customHeight="1" x14ac:dyDescent="0.25">
      <c r="A707" s="203"/>
      <c r="B707" s="203"/>
      <c r="C707" s="203"/>
      <c r="D707" s="203"/>
      <c r="E707" s="203"/>
      <c r="F707" s="203"/>
      <c r="G707" s="204"/>
      <c r="H707" s="203"/>
      <c r="I707" s="203"/>
      <c r="J707" s="203"/>
      <c r="K707" s="203"/>
      <c r="L707" s="203"/>
      <c r="M707" s="203"/>
      <c r="N707" s="203"/>
      <c r="O707" s="203"/>
      <c r="P707" s="203"/>
      <c r="Q707" s="203"/>
      <c r="R707" s="203"/>
      <c r="S707" s="203"/>
      <c r="T707" s="203"/>
      <c r="U707" s="203"/>
      <c r="V707" s="203"/>
      <c r="W707" s="203"/>
      <c r="X707" s="203"/>
      <c r="Y707" s="203"/>
      <c r="Z707" s="203"/>
      <c r="AA707" s="203"/>
    </row>
    <row r="708" spans="1:27" ht="15.75" customHeight="1" x14ac:dyDescent="0.25">
      <c r="A708" s="203"/>
      <c r="B708" s="203"/>
      <c r="C708" s="203"/>
      <c r="D708" s="203"/>
      <c r="E708" s="203"/>
      <c r="F708" s="203"/>
      <c r="G708" s="204"/>
      <c r="H708" s="203"/>
      <c r="I708" s="203"/>
      <c r="J708" s="203"/>
      <c r="K708" s="203"/>
      <c r="L708" s="203"/>
      <c r="M708" s="203"/>
      <c r="N708" s="203"/>
      <c r="O708" s="203"/>
      <c r="P708" s="203"/>
      <c r="Q708" s="203"/>
      <c r="R708" s="203"/>
      <c r="S708" s="203"/>
      <c r="T708" s="203"/>
      <c r="U708" s="203"/>
      <c r="V708" s="203"/>
      <c r="W708" s="203"/>
      <c r="X708" s="203"/>
      <c r="Y708" s="203"/>
      <c r="Z708" s="203"/>
      <c r="AA708" s="203"/>
    </row>
    <row r="709" spans="1:27" ht="15.75" customHeight="1" x14ac:dyDescent="0.25">
      <c r="A709" s="203"/>
      <c r="B709" s="203"/>
      <c r="C709" s="203"/>
      <c r="D709" s="203"/>
      <c r="E709" s="203"/>
      <c r="F709" s="203"/>
      <c r="G709" s="204"/>
      <c r="H709" s="203"/>
      <c r="I709" s="203"/>
      <c r="J709" s="203"/>
      <c r="K709" s="203"/>
      <c r="L709" s="203"/>
      <c r="M709" s="203"/>
      <c r="N709" s="203"/>
      <c r="O709" s="203"/>
      <c r="P709" s="203"/>
      <c r="Q709" s="203"/>
      <c r="R709" s="203"/>
      <c r="S709" s="203"/>
      <c r="T709" s="203"/>
      <c r="U709" s="203"/>
      <c r="V709" s="203"/>
      <c r="W709" s="203"/>
      <c r="X709" s="203"/>
      <c r="Y709" s="203"/>
      <c r="Z709" s="203"/>
      <c r="AA709" s="203"/>
    </row>
    <row r="710" spans="1:27" ht="15.75" customHeight="1" x14ac:dyDescent="0.25">
      <c r="A710" s="203"/>
      <c r="B710" s="203"/>
      <c r="C710" s="203"/>
      <c r="D710" s="203"/>
      <c r="E710" s="203"/>
      <c r="F710" s="203"/>
      <c r="G710" s="204"/>
      <c r="H710" s="203"/>
      <c r="I710" s="203"/>
      <c r="J710" s="203"/>
      <c r="K710" s="203"/>
      <c r="L710" s="203"/>
      <c r="M710" s="203"/>
      <c r="N710" s="203"/>
      <c r="O710" s="203"/>
      <c r="P710" s="203"/>
      <c r="Q710" s="203"/>
      <c r="R710" s="203"/>
      <c r="S710" s="203"/>
      <c r="T710" s="203"/>
      <c r="U710" s="203"/>
      <c r="V710" s="203"/>
      <c r="W710" s="203"/>
      <c r="X710" s="203"/>
      <c r="Y710" s="203"/>
      <c r="Z710" s="203"/>
      <c r="AA710" s="203"/>
    </row>
    <row r="711" spans="1:27" ht="15.75" customHeight="1" x14ac:dyDescent="0.25">
      <c r="A711" s="203"/>
      <c r="B711" s="203"/>
      <c r="C711" s="203"/>
      <c r="D711" s="203"/>
      <c r="E711" s="203"/>
      <c r="F711" s="203"/>
      <c r="G711" s="204"/>
      <c r="H711" s="203"/>
      <c r="I711" s="203"/>
      <c r="J711" s="203"/>
      <c r="K711" s="203"/>
      <c r="L711" s="203"/>
      <c r="M711" s="203"/>
      <c r="N711" s="203"/>
      <c r="O711" s="203"/>
      <c r="P711" s="203"/>
      <c r="Q711" s="203"/>
      <c r="R711" s="203"/>
      <c r="S711" s="203"/>
      <c r="T711" s="203"/>
      <c r="U711" s="203"/>
      <c r="V711" s="203"/>
      <c r="W711" s="203"/>
      <c r="X711" s="203"/>
      <c r="Y711" s="203"/>
      <c r="Z711" s="203"/>
      <c r="AA711" s="203"/>
    </row>
    <row r="712" spans="1:27" ht="15.75" customHeight="1" x14ac:dyDescent="0.25">
      <c r="A712" s="203"/>
      <c r="B712" s="203"/>
      <c r="C712" s="203"/>
      <c r="D712" s="203"/>
      <c r="E712" s="203"/>
      <c r="F712" s="203"/>
      <c r="G712" s="204"/>
      <c r="H712" s="203"/>
      <c r="I712" s="203"/>
      <c r="J712" s="203"/>
      <c r="K712" s="203"/>
      <c r="L712" s="203"/>
      <c r="M712" s="203"/>
      <c r="N712" s="203"/>
      <c r="O712" s="203"/>
      <c r="P712" s="203"/>
      <c r="Q712" s="203"/>
      <c r="R712" s="203"/>
      <c r="S712" s="203"/>
      <c r="T712" s="203"/>
      <c r="U712" s="203"/>
      <c r="V712" s="203"/>
      <c r="W712" s="203"/>
      <c r="X712" s="203"/>
      <c r="Y712" s="203"/>
      <c r="Z712" s="203"/>
      <c r="AA712" s="203"/>
    </row>
    <row r="713" spans="1:27" ht="15.75" customHeight="1" x14ac:dyDescent="0.25">
      <c r="A713" s="203"/>
      <c r="B713" s="203"/>
      <c r="C713" s="203"/>
      <c r="D713" s="203"/>
      <c r="E713" s="203"/>
      <c r="F713" s="203"/>
      <c r="G713" s="204"/>
      <c r="H713" s="203"/>
      <c r="I713" s="203"/>
      <c r="J713" s="203"/>
      <c r="K713" s="203"/>
      <c r="L713" s="203"/>
      <c r="M713" s="203"/>
      <c r="N713" s="203"/>
      <c r="O713" s="203"/>
      <c r="P713" s="203"/>
      <c r="Q713" s="203"/>
      <c r="R713" s="203"/>
      <c r="S713" s="203"/>
      <c r="T713" s="203"/>
      <c r="U713" s="203"/>
      <c r="V713" s="203"/>
      <c r="W713" s="203"/>
      <c r="X713" s="203"/>
      <c r="Y713" s="203"/>
      <c r="Z713" s="203"/>
      <c r="AA713" s="203"/>
    </row>
    <row r="714" spans="1:27" ht="15.75" customHeight="1" x14ac:dyDescent="0.25">
      <c r="A714" s="203"/>
      <c r="B714" s="203"/>
      <c r="C714" s="203"/>
      <c r="D714" s="203"/>
      <c r="E714" s="203"/>
      <c r="F714" s="203"/>
      <c r="G714" s="204"/>
      <c r="H714" s="203"/>
      <c r="I714" s="203"/>
      <c r="J714" s="203"/>
      <c r="K714" s="203"/>
      <c r="L714" s="203"/>
      <c r="M714" s="203"/>
      <c r="N714" s="203"/>
      <c r="O714" s="203"/>
      <c r="P714" s="203"/>
      <c r="Q714" s="203"/>
      <c r="R714" s="203"/>
      <c r="S714" s="203"/>
      <c r="T714" s="203"/>
      <c r="U714" s="203"/>
      <c r="V714" s="203"/>
      <c r="W714" s="203"/>
      <c r="X714" s="203"/>
      <c r="Y714" s="203"/>
      <c r="Z714" s="203"/>
      <c r="AA714" s="203"/>
    </row>
    <row r="715" spans="1:27" ht="15.75" customHeight="1" x14ac:dyDescent="0.25">
      <c r="A715" s="203"/>
      <c r="B715" s="203"/>
      <c r="C715" s="203"/>
      <c r="D715" s="203"/>
      <c r="E715" s="203"/>
      <c r="F715" s="203"/>
      <c r="G715" s="204"/>
      <c r="H715" s="203"/>
      <c r="I715" s="203"/>
      <c r="J715" s="203"/>
      <c r="K715" s="203"/>
      <c r="L715" s="203"/>
      <c r="M715" s="203"/>
      <c r="N715" s="203"/>
      <c r="O715" s="203"/>
      <c r="P715" s="203"/>
      <c r="Q715" s="203"/>
      <c r="R715" s="203"/>
      <c r="S715" s="203"/>
      <c r="T715" s="203"/>
      <c r="U715" s="203"/>
      <c r="V715" s="203"/>
      <c r="W715" s="203"/>
      <c r="X715" s="203"/>
      <c r="Y715" s="203"/>
      <c r="Z715" s="203"/>
      <c r="AA715" s="203"/>
    </row>
    <row r="716" spans="1:27" ht="15.75" customHeight="1" x14ac:dyDescent="0.25">
      <c r="A716" s="203"/>
      <c r="B716" s="203"/>
      <c r="C716" s="203"/>
      <c r="D716" s="203"/>
      <c r="E716" s="203"/>
      <c r="F716" s="203"/>
      <c r="G716" s="204"/>
      <c r="H716" s="203"/>
      <c r="I716" s="203"/>
      <c r="J716" s="203"/>
      <c r="K716" s="203"/>
      <c r="L716" s="203"/>
      <c r="M716" s="203"/>
      <c r="N716" s="203"/>
      <c r="O716" s="203"/>
      <c r="P716" s="203"/>
      <c r="Q716" s="203"/>
      <c r="R716" s="203"/>
      <c r="S716" s="203"/>
      <c r="T716" s="203"/>
      <c r="U716" s="203"/>
      <c r="V716" s="203"/>
      <c r="W716" s="203"/>
      <c r="X716" s="203"/>
      <c r="Y716" s="203"/>
      <c r="Z716" s="203"/>
      <c r="AA716" s="203"/>
    </row>
    <row r="717" spans="1:27" ht="15.75" customHeight="1" x14ac:dyDescent="0.25">
      <c r="A717" s="203"/>
      <c r="B717" s="203"/>
      <c r="C717" s="203"/>
      <c r="D717" s="203"/>
      <c r="E717" s="203"/>
      <c r="F717" s="203"/>
      <c r="G717" s="204"/>
      <c r="H717" s="203"/>
      <c r="I717" s="203"/>
      <c r="J717" s="203"/>
      <c r="K717" s="203"/>
      <c r="L717" s="203"/>
      <c r="M717" s="203"/>
      <c r="N717" s="203"/>
      <c r="O717" s="203"/>
      <c r="P717" s="203"/>
      <c r="Q717" s="203"/>
      <c r="R717" s="203"/>
      <c r="S717" s="203"/>
      <c r="T717" s="203"/>
      <c r="U717" s="203"/>
      <c r="V717" s="203"/>
      <c r="W717" s="203"/>
      <c r="X717" s="203"/>
      <c r="Y717" s="203"/>
      <c r="Z717" s="203"/>
      <c r="AA717" s="203"/>
    </row>
    <row r="718" spans="1:27" ht="15.75" customHeight="1" x14ac:dyDescent="0.25">
      <c r="A718" s="203"/>
      <c r="B718" s="203"/>
      <c r="C718" s="203"/>
      <c r="D718" s="203"/>
      <c r="E718" s="203"/>
      <c r="F718" s="203"/>
      <c r="G718" s="204"/>
      <c r="H718" s="203"/>
      <c r="I718" s="203"/>
      <c r="J718" s="203"/>
      <c r="K718" s="203"/>
      <c r="L718" s="203"/>
      <c r="M718" s="203"/>
      <c r="N718" s="203"/>
      <c r="O718" s="203"/>
      <c r="P718" s="203"/>
      <c r="Q718" s="203"/>
      <c r="R718" s="203"/>
      <c r="S718" s="203"/>
      <c r="T718" s="203"/>
      <c r="U718" s="203"/>
      <c r="V718" s="203"/>
      <c r="W718" s="203"/>
      <c r="X718" s="203"/>
      <c r="Y718" s="203"/>
      <c r="Z718" s="203"/>
      <c r="AA718" s="203"/>
    </row>
    <row r="719" spans="1:27" ht="15.75" customHeight="1" x14ac:dyDescent="0.25">
      <c r="A719" s="203"/>
      <c r="B719" s="203"/>
      <c r="C719" s="203"/>
      <c r="D719" s="203"/>
      <c r="E719" s="203"/>
      <c r="F719" s="203"/>
      <c r="G719" s="204"/>
      <c r="H719" s="203"/>
      <c r="I719" s="203"/>
      <c r="J719" s="203"/>
      <c r="K719" s="203"/>
      <c r="L719" s="203"/>
      <c r="M719" s="203"/>
      <c r="N719" s="203"/>
      <c r="O719" s="203"/>
      <c r="P719" s="203"/>
      <c r="Q719" s="203"/>
      <c r="R719" s="203"/>
      <c r="S719" s="203"/>
      <c r="T719" s="203"/>
      <c r="U719" s="203"/>
      <c r="V719" s="203"/>
      <c r="W719" s="203"/>
      <c r="X719" s="203"/>
      <c r="Y719" s="203"/>
      <c r="Z719" s="203"/>
      <c r="AA719" s="203"/>
    </row>
    <row r="720" spans="1:27" ht="15.75" customHeight="1" x14ac:dyDescent="0.25">
      <c r="A720" s="203"/>
      <c r="B720" s="203"/>
      <c r="C720" s="203"/>
      <c r="D720" s="203"/>
      <c r="E720" s="203"/>
      <c r="F720" s="203"/>
      <c r="G720" s="204"/>
      <c r="H720" s="203"/>
      <c r="I720" s="203"/>
      <c r="J720" s="203"/>
      <c r="K720" s="203"/>
      <c r="L720" s="203"/>
      <c r="M720" s="203"/>
      <c r="N720" s="203"/>
      <c r="O720" s="203"/>
      <c r="P720" s="203"/>
      <c r="Q720" s="203"/>
      <c r="R720" s="203"/>
      <c r="S720" s="203"/>
      <c r="T720" s="203"/>
      <c r="U720" s="203"/>
      <c r="V720" s="203"/>
      <c r="W720" s="203"/>
      <c r="X720" s="203"/>
      <c r="Y720" s="203"/>
      <c r="Z720" s="203"/>
      <c r="AA720" s="203"/>
    </row>
    <row r="721" spans="1:27" ht="15.75" customHeight="1" x14ac:dyDescent="0.25">
      <c r="A721" s="203"/>
      <c r="B721" s="203"/>
      <c r="C721" s="203"/>
      <c r="D721" s="203"/>
      <c r="E721" s="203"/>
      <c r="F721" s="203"/>
      <c r="G721" s="204"/>
      <c r="H721" s="203"/>
      <c r="I721" s="203"/>
      <c r="J721" s="203"/>
      <c r="K721" s="203"/>
      <c r="L721" s="203"/>
      <c r="M721" s="203"/>
      <c r="N721" s="203"/>
      <c r="O721" s="203"/>
      <c r="P721" s="203"/>
      <c r="Q721" s="203"/>
      <c r="R721" s="203"/>
      <c r="S721" s="203"/>
      <c r="T721" s="203"/>
      <c r="U721" s="203"/>
      <c r="V721" s="203"/>
      <c r="W721" s="203"/>
      <c r="X721" s="203"/>
      <c r="Y721" s="203"/>
      <c r="Z721" s="203"/>
      <c r="AA721" s="203"/>
    </row>
    <row r="722" spans="1:27" ht="15.75" customHeight="1" x14ac:dyDescent="0.25">
      <c r="A722" s="203"/>
      <c r="B722" s="203"/>
      <c r="C722" s="203"/>
      <c r="D722" s="203"/>
      <c r="E722" s="203"/>
      <c r="F722" s="203"/>
      <c r="G722" s="204"/>
      <c r="H722" s="203"/>
      <c r="I722" s="203"/>
      <c r="J722" s="203"/>
      <c r="K722" s="203"/>
      <c r="L722" s="203"/>
      <c r="M722" s="203"/>
      <c r="N722" s="203"/>
      <c r="O722" s="203"/>
      <c r="P722" s="203"/>
      <c r="Q722" s="203"/>
      <c r="R722" s="203"/>
      <c r="S722" s="203"/>
      <c r="T722" s="203"/>
      <c r="U722" s="203"/>
      <c r="V722" s="203"/>
      <c r="W722" s="203"/>
      <c r="X722" s="203"/>
      <c r="Y722" s="203"/>
      <c r="Z722" s="203"/>
      <c r="AA722" s="203"/>
    </row>
    <row r="723" spans="1:27" ht="15.75" customHeight="1" x14ac:dyDescent="0.25">
      <c r="A723" s="203"/>
      <c r="B723" s="203"/>
      <c r="C723" s="203"/>
      <c r="D723" s="203"/>
      <c r="E723" s="203"/>
      <c r="F723" s="203"/>
      <c r="G723" s="204"/>
      <c r="H723" s="203"/>
      <c r="I723" s="203"/>
      <c r="J723" s="203"/>
      <c r="K723" s="203"/>
      <c r="L723" s="203"/>
      <c r="M723" s="203"/>
      <c r="N723" s="203"/>
      <c r="O723" s="203"/>
      <c r="P723" s="203"/>
      <c r="Q723" s="203"/>
      <c r="R723" s="203"/>
      <c r="S723" s="203"/>
      <c r="T723" s="203"/>
      <c r="U723" s="203"/>
      <c r="V723" s="203"/>
      <c r="W723" s="203"/>
      <c r="X723" s="203"/>
      <c r="Y723" s="203"/>
      <c r="Z723" s="203"/>
      <c r="AA723" s="203"/>
    </row>
    <row r="724" spans="1:27" ht="15.75" customHeight="1" x14ac:dyDescent="0.25">
      <c r="A724" s="203"/>
      <c r="B724" s="203"/>
      <c r="C724" s="203"/>
      <c r="D724" s="203"/>
      <c r="E724" s="203"/>
      <c r="F724" s="203"/>
      <c r="G724" s="204"/>
      <c r="H724" s="203"/>
      <c r="I724" s="203"/>
      <c r="J724" s="203"/>
      <c r="K724" s="203"/>
      <c r="L724" s="203"/>
      <c r="M724" s="203"/>
      <c r="N724" s="203"/>
      <c r="O724" s="203"/>
      <c r="P724" s="203"/>
      <c r="Q724" s="203"/>
      <c r="R724" s="203"/>
      <c r="S724" s="203"/>
      <c r="T724" s="203"/>
      <c r="U724" s="203"/>
      <c r="V724" s="203"/>
      <c r="W724" s="203"/>
      <c r="X724" s="203"/>
      <c r="Y724" s="203"/>
      <c r="Z724" s="203"/>
      <c r="AA724" s="203"/>
    </row>
    <row r="725" spans="1:27" ht="15.75" customHeight="1" x14ac:dyDescent="0.25">
      <c r="A725" s="203"/>
      <c r="B725" s="203"/>
      <c r="C725" s="203"/>
      <c r="D725" s="203"/>
      <c r="E725" s="203"/>
      <c r="F725" s="203"/>
      <c r="G725" s="204"/>
      <c r="H725" s="203"/>
      <c r="I725" s="203"/>
      <c r="J725" s="203"/>
      <c r="K725" s="203"/>
      <c r="L725" s="203"/>
      <c r="M725" s="203"/>
      <c r="N725" s="203"/>
      <c r="O725" s="203"/>
      <c r="P725" s="203"/>
      <c r="Q725" s="203"/>
      <c r="R725" s="203"/>
      <c r="S725" s="203"/>
      <c r="T725" s="203"/>
      <c r="U725" s="203"/>
      <c r="V725" s="203"/>
      <c r="W725" s="203"/>
      <c r="X725" s="203"/>
      <c r="Y725" s="203"/>
      <c r="Z725" s="203"/>
      <c r="AA725" s="203"/>
    </row>
    <row r="726" spans="1:27" ht="15.75" customHeight="1" x14ac:dyDescent="0.25">
      <c r="A726" s="203"/>
      <c r="B726" s="203"/>
      <c r="C726" s="203"/>
      <c r="D726" s="203"/>
      <c r="E726" s="203"/>
      <c r="F726" s="203"/>
      <c r="G726" s="204"/>
      <c r="H726" s="203"/>
      <c r="I726" s="203"/>
      <c r="J726" s="203"/>
      <c r="K726" s="203"/>
      <c r="L726" s="203"/>
      <c r="M726" s="203"/>
      <c r="N726" s="203"/>
      <c r="O726" s="203"/>
      <c r="P726" s="203"/>
      <c r="Q726" s="203"/>
      <c r="R726" s="203"/>
      <c r="S726" s="203"/>
      <c r="T726" s="203"/>
      <c r="U726" s="203"/>
      <c r="V726" s="203"/>
      <c r="W726" s="203"/>
      <c r="X726" s="203"/>
      <c r="Y726" s="203"/>
      <c r="Z726" s="203"/>
      <c r="AA726" s="203"/>
    </row>
    <row r="727" spans="1:27" ht="15.75" customHeight="1" x14ac:dyDescent="0.25">
      <c r="A727" s="203"/>
      <c r="B727" s="203"/>
      <c r="C727" s="203"/>
      <c r="D727" s="203"/>
      <c r="E727" s="203"/>
      <c r="F727" s="203"/>
      <c r="G727" s="204"/>
      <c r="H727" s="203"/>
      <c r="I727" s="203"/>
      <c r="J727" s="203"/>
      <c r="K727" s="203"/>
      <c r="L727" s="203"/>
      <c r="M727" s="203"/>
      <c r="N727" s="203"/>
      <c r="O727" s="203"/>
      <c r="P727" s="203"/>
      <c r="Q727" s="203"/>
      <c r="R727" s="203"/>
      <c r="S727" s="203"/>
      <c r="T727" s="203"/>
      <c r="U727" s="203"/>
      <c r="V727" s="203"/>
      <c r="W727" s="203"/>
      <c r="X727" s="203"/>
      <c r="Y727" s="203"/>
      <c r="Z727" s="203"/>
      <c r="AA727" s="203"/>
    </row>
    <row r="728" spans="1:27" ht="15.75" customHeight="1" x14ac:dyDescent="0.25">
      <c r="A728" s="203"/>
      <c r="B728" s="203"/>
      <c r="C728" s="203"/>
      <c r="D728" s="203"/>
      <c r="E728" s="203"/>
      <c r="F728" s="203"/>
      <c r="G728" s="204"/>
      <c r="H728" s="203"/>
      <c r="I728" s="203"/>
      <c r="J728" s="203"/>
      <c r="K728" s="203"/>
      <c r="L728" s="203"/>
      <c r="M728" s="203"/>
      <c r="N728" s="203"/>
      <c r="O728" s="203"/>
      <c r="P728" s="203"/>
      <c r="Q728" s="203"/>
      <c r="R728" s="203"/>
      <c r="S728" s="203"/>
      <c r="T728" s="203"/>
      <c r="U728" s="203"/>
      <c r="V728" s="203"/>
      <c r="W728" s="203"/>
      <c r="X728" s="203"/>
      <c r="Y728" s="203"/>
      <c r="Z728" s="203"/>
      <c r="AA728" s="203"/>
    </row>
    <row r="729" spans="1:27" ht="15.75" customHeight="1" x14ac:dyDescent="0.25">
      <c r="A729" s="203"/>
      <c r="B729" s="203"/>
      <c r="C729" s="203"/>
      <c r="D729" s="203"/>
      <c r="E729" s="203"/>
      <c r="F729" s="203"/>
      <c r="G729" s="204"/>
      <c r="H729" s="203"/>
      <c r="I729" s="203"/>
      <c r="J729" s="203"/>
      <c r="K729" s="203"/>
      <c r="L729" s="203"/>
      <c r="M729" s="203"/>
      <c r="N729" s="203"/>
      <c r="O729" s="203"/>
      <c r="P729" s="203"/>
      <c r="Q729" s="203"/>
      <c r="R729" s="203"/>
      <c r="S729" s="203"/>
      <c r="T729" s="203"/>
      <c r="U729" s="203"/>
      <c r="V729" s="203"/>
      <c r="W729" s="203"/>
      <c r="X729" s="203"/>
      <c r="Y729" s="203"/>
      <c r="Z729" s="203"/>
      <c r="AA729" s="203"/>
    </row>
    <row r="730" spans="1:27" ht="15.75" customHeight="1" x14ac:dyDescent="0.25">
      <c r="A730" s="203"/>
      <c r="B730" s="203"/>
      <c r="C730" s="203"/>
      <c r="D730" s="203"/>
      <c r="E730" s="203"/>
      <c r="F730" s="203"/>
      <c r="G730" s="204"/>
      <c r="H730" s="203"/>
      <c r="I730" s="203"/>
      <c r="J730" s="203"/>
      <c r="K730" s="203"/>
      <c r="L730" s="203"/>
      <c r="M730" s="203"/>
      <c r="N730" s="203"/>
      <c r="O730" s="203"/>
      <c r="P730" s="203"/>
      <c r="Q730" s="203"/>
      <c r="R730" s="203"/>
      <c r="S730" s="203"/>
      <c r="T730" s="203"/>
      <c r="U730" s="203"/>
      <c r="V730" s="203"/>
      <c r="W730" s="203"/>
      <c r="X730" s="203"/>
      <c r="Y730" s="203"/>
      <c r="Z730" s="203"/>
      <c r="AA730" s="203"/>
    </row>
    <row r="731" spans="1:27" ht="15.75" customHeight="1" x14ac:dyDescent="0.25">
      <c r="A731" s="203"/>
      <c r="B731" s="203"/>
      <c r="C731" s="203"/>
      <c r="D731" s="203"/>
      <c r="E731" s="203"/>
      <c r="F731" s="203"/>
      <c r="G731" s="204"/>
      <c r="H731" s="203"/>
      <c r="I731" s="203"/>
      <c r="J731" s="203"/>
      <c r="K731" s="203"/>
      <c r="L731" s="203"/>
      <c r="M731" s="203"/>
      <c r="N731" s="203"/>
      <c r="O731" s="203"/>
      <c r="P731" s="203"/>
      <c r="Q731" s="203"/>
      <c r="R731" s="203"/>
      <c r="S731" s="203"/>
      <c r="T731" s="203"/>
      <c r="U731" s="203"/>
      <c r="V731" s="203"/>
      <c r="W731" s="203"/>
      <c r="X731" s="203"/>
      <c r="Y731" s="203"/>
      <c r="Z731" s="203"/>
      <c r="AA731" s="203"/>
    </row>
    <row r="732" spans="1:27" ht="15.75" customHeight="1" x14ac:dyDescent="0.25">
      <c r="A732" s="203"/>
      <c r="B732" s="203"/>
      <c r="C732" s="203"/>
      <c r="D732" s="203"/>
      <c r="E732" s="203"/>
      <c r="F732" s="203"/>
      <c r="G732" s="204"/>
      <c r="H732" s="203"/>
      <c r="I732" s="203"/>
      <c r="J732" s="203"/>
      <c r="K732" s="203"/>
      <c r="L732" s="203"/>
      <c r="M732" s="203"/>
      <c r="N732" s="203"/>
      <c r="O732" s="203"/>
      <c r="P732" s="203"/>
      <c r="Q732" s="203"/>
      <c r="R732" s="203"/>
      <c r="S732" s="203"/>
      <c r="T732" s="203"/>
      <c r="U732" s="203"/>
      <c r="V732" s="203"/>
      <c r="W732" s="203"/>
      <c r="X732" s="203"/>
      <c r="Y732" s="203"/>
      <c r="Z732" s="203"/>
      <c r="AA732" s="203"/>
    </row>
    <row r="733" spans="1:27" ht="15.75" customHeight="1" x14ac:dyDescent="0.25">
      <c r="A733" s="203"/>
      <c r="B733" s="203"/>
      <c r="C733" s="203"/>
      <c r="D733" s="203"/>
      <c r="E733" s="203"/>
      <c r="F733" s="203"/>
      <c r="G733" s="204"/>
      <c r="H733" s="203"/>
      <c r="I733" s="203"/>
      <c r="J733" s="203"/>
      <c r="K733" s="203"/>
      <c r="L733" s="203"/>
      <c r="M733" s="203"/>
      <c r="N733" s="203"/>
      <c r="O733" s="203"/>
      <c r="P733" s="203"/>
      <c r="Q733" s="203"/>
      <c r="R733" s="203"/>
      <c r="S733" s="203"/>
      <c r="T733" s="203"/>
      <c r="U733" s="203"/>
      <c r="V733" s="203"/>
      <c r="W733" s="203"/>
      <c r="X733" s="203"/>
      <c r="Y733" s="203"/>
      <c r="Z733" s="203"/>
      <c r="AA733" s="203"/>
    </row>
    <row r="734" spans="1:27" ht="15.75" customHeight="1" x14ac:dyDescent="0.25">
      <c r="A734" s="203"/>
      <c r="B734" s="203"/>
      <c r="C734" s="203"/>
      <c r="D734" s="203"/>
      <c r="E734" s="203"/>
      <c r="F734" s="203"/>
      <c r="G734" s="204"/>
      <c r="H734" s="203"/>
      <c r="I734" s="203"/>
      <c r="J734" s="203"/>
      <c r="K734" s="203"/>
      <c r="L734" s="203"/>
      <c r="M734" s="203"/>
      <c r="N734" s="203"/>
      <c r="O734" s="203"/>
      <c r="P734" s="203"/>
      <c r="Q734" s="203"/>
      <c r="R734" s="203"/>
      <c r="S734" s="203"/>
      <c r="T734" s="203"/>
      <c r="U734" s="203"/>
      <c r="V734" s="203"/>
      <c r="W734" s="203"/>
      <c r="X734" s="203"/>
      <c r="Y734" s="203"/>
      <c r="Z734" s="203"/>
      <c r="AA734" s="203"/>
    </row>
    <row r="735" spans="1:27" ht="15.75" customHeight="1" x14ac:dyDescent="0.25">
      <c r="A735" s="203"/>
      <c r="B735" s="203"/>
      <c r="C735" s="203"/>
      <c r="D735" s="203"/>
      <c r="E735" s="203"/>
      <c r="F735" s="203"/>
      <c r="G735" s="204"/>
      <c r="H735" s="203"/>
      <c r="I735" s="203"/>
      <c r="J735" s="203"/>
      <c r="K735" s="203"/>
      <c r="L735" s="203"/>
      <c r="M735" s="203"/>
      <c r="N735" s="203"/>
      <c r="O735" s="203"/>
      <c r="P735" s="203"/>
      <c r="Q735" s="203"/>
      <c r="R735" s="203"/>
      <c r="S735" s="203"/>
      <c r="T735" s="203"/>
      <c r="U735" s="203"/>
      <c r="V735" s="203"/>
      <c r="W735" s="203"/>
      <c r="X735" s="203"/>
      <c r="Y735" s="203"/>
      <c r="Z735" s="203"/>
      <c r="AA735" s="203"/>
    </row>
    <row r="736" spans="1:27" ht="15.75" customHeight="1" x14ac:dyDescent="0.25">
      <c r="A736" s="203"/>
      <c r="B736" s="203"/>
      <c r="C736" s="203"/>
      <c r="D736" s="203"/>
      <c r="E736" s="203"/>
      <c r="F736" s="203"/>
      <c r="G736" s="204"/>
      <c r="H736" s="203"/>
      <c r="I736" s="203"/>
      <c r="J736" s="203"/>
      <c r="K736" s="203"/>
      <c r="L736" s="203"/>
      <c r="M736" s="203"/>
      <c r="N736" s="203"/>
      <c r="O736" s="203"/>
      <c r="P736" s="203"/>
      <c r="Q736" s="203"/>
      <c r="R736" s="203"/>
      <c r="S736" s="203"/>
      <c r="T736" s="203"/>
      <c r="U736" s="203"/>
      <c r="V736" s="203"/>
      <c r="W736" s="203"/>
      <c r="X736" s="203"/>
      <c r="Y736" s="203"/>
      <c r="Z736" s="203"/>
      <c r="AA736" s="203"/>
    </row>
    <row r="737" spans="1:27" ht="15.75" customHeight="1" x14ac:dyDescent="0.25">
      <c r="A737" s="203"/>
      <c r="B737" s="203"/>
      <c r="C737" s="203"/>
      <c r="D737" s="203"/>
      <c r="E737" s="203"/>
      <c r="F737" s="203"/>
      <c r="G737" s="204"/>
      <c r="H737" s="203"/>
      <c r="I737" s="203"/>
      <c r="J737" s="203"/>
      <c r="K737" s="203"/>
      <c r="L737" s="203"/>
      <c r="M737" s="203"/>
      <c r="N737" s="203"/>
      <c r="O737" s="203"/>
      <c r="P737" s="203"/>
      <c r="Q737" s="203"/>
      <c r="R737" s="203"/>
      <c r="S737" s="203"/>
      <c r="T737" s="203"/>
      <c r="U737" s="203"/>
      <c r="V737" s="203"/>
      <c r="W737" s="203"/>
      <c r="X737" s="203"/>
      <c r="Y737" s="203"/>
      <c r="Z737" s="203"/>
      <c r="AA737" s="203"/>
    </row>
    <row r="738" spans="1:27" ht="15.75" customHeight="1" x14ac:dyDescent="0.25">
      <c r="A738" s="203"/>
      <c r="B738" s="203"/>
      <c r="C738" s="203"/>
      <c r="D738" s="203"/>
      <c r="E738" s="203"/>
      <c r="F738" s="203"/>
      <c r="G738" s="204"/>
      <c r="H738" s="203"/>
      <c r="I738" s="203"/>
      <c r="J738" s="203"/>
      <c r="K738" s="203"/>
      <c r="L738" s="203"/>
      <c r="M738" s="203"/>
      <c r="N738" s="203"/>
      <c r="O738" s="203"/>
      <c r="P738" s="203"/>
      <c r="Q738" s="203"/>
      <c r="R738" s="203"/>
      <c r="S738" s="203"/>
      <c r="T738" s="203"/>
      <c r="U738" s="203"/>
      <c r="V738" s="203"/>
      <c r="W738" s="203"/>
      <c r="X738" s="203"/>
      <c r="Y738" s="203"/>
      <c r="Z738" s="203"/>
      <c r="AA738" s="203"/>
    </row>
    <row r="739" spans="1:27" ht="15.75" customHeight="1" x14ac:dyDescent="0.25">
      <c r="A739" s="203"/>
      <c r="B739" s="203"/>
      <c r="C739" s="203"/>
      <c r="D739" s="203"/>
      <c r="E739" s="203"/>
      <c r="F739" s="203"/>
      <c r="G739" s="204"/>
      <c r="H739" s="203"/>
      <c r="I739" s="203"/>
      <c r="J739" s="203"/>
      <c r="K739" s="203"/>
      <c r="L739" s="203"/>
      <c r="M739" s="203"/>
      <c r="N739" s="203"/>
      <c r="O739" s="203"/>
      <c r="P739" s="203"/>
      <c r="Q739" s="203"/>
      <c r="R739" s="203"/>
      <c r="S739" s="203"/>
      <c r="T739" s="203"/>
      <c r="U739" s="203"/>
      <c r="V739" s="203"/>
      <c r="W739" s="203"/>
      <c r="X739" s="203"/>
      <c r="Y739" s="203"/>
      <c r="Z739" s="203"/>
      <c r="AA739" s="203"/>
    </row>
    <row r="740" spans="1:27" ht="15.75" customHeight="1" x14ac:dyDescent="0.25">
      <c r="A740" s="203"/>
      <c r="B740" s="203"/>
      <c r="C740" s="203"/>
      <c r="D740" s="203"/>
      <c r="E740" s="203"/>
      <c r="F740" s="203"/>
      <c r="G740" s="204"/>
      <c r="H740" s="203"/>
      <c r="I740" s="203"/>
      <c r="J740" s="203"/>
      <c r="K740" s="203"/>
      <c r="L740" s="203"/>
      <c r="M740" s="203"/>
      <c r="N740" s="203"/>
      <c r="O740" s="203"/>
      <c r="P740" s="203"/>
      <c r="Q740" s="203"/>
      <c r="R740" s="203"/>
      <c r="S740" s="203"/>
      <c r="T740" s="203"/>
      <c r="U740" s="203"/>
      <c r="V740" s="203"/>
      <c r="W740" s="203"/>
      <c r="X740" s="203"/>
      <c r="Y740" s="203"/>
      <c r="Z740" s="203"/>
      <c r="AA740" s="203"/>
    </row>
    <row r="741" spans="1:27" ht="15.75" customHeight="1" x14ac:dyDescent="0.25">
      <c r="A741" s="203"/>
      <c r="B741" s="203"/>
      <c r="C741" s="203"/>
      <c r="D741" s="203"/>
      <c r="E741" s="203"/>
      <c r="F741" s="203"/>
      <c r="G741" s="204"/>
      <c r="H741" s="203"/>
      <c r="I741" s="203"/>
      <c r="J741" s="203"/>
      <c r="K741" s="203"/>
      <c r="L741" s="203"/>
      <c r="M741" s="203"/>
      <c r="N741" s="203"/>
      <c r="O741" s="203"/>
      <c r="P741" s="203"/>
      <c r="Q741" s="203"/>
      <c r="R741" s="203"/>
      <c r="S741" s="203"/>
      <c r="T741" s="203"/>
      <c r="U741" s="203"/>
      <c r="V741" s="203"/>
      <c r="W741" s="203"/>
      <c r="X741" s="203"/>
      <c r="Y741" s="203"/>
      <c r="Z741" s="203"/>
      <c r="AA741" s="203"/>
    </row>
    <row r="742" spans="1:27" ht="15.75" customHeight="1" x14ac:dyDescent="0.25">
      <c r="A742" s="203"/>
      <c r="B742" s="203"/>
      <c r="C742" s="203"/>
      <c r="D742" s="203"/>
      <c r="E742" s="203"/>
      <c r="F742" s="203"/>
      <c r="G742" s="204"/>
      <c r="H742" s="203"/>
      <c r="I742" s="203"/>
      <c r="J742" s="203"/>
      <c r="K742" s="203"/>
      <c r="L742" s="203"/>
      <c r="M742" s="203"/>
      <c r="N742" s="203"/>
      <c r="O742" s="203"/>
      <c r="P742" s="203"/>
      <c r="Q742" s="203"/>
      <c r="R742" s="203"/>
      <c r="S742" s="203"/>
      <c r="T742" s="203"/>
      <c r="U742" s="203"/>
      <c r="V742" s="203"/>
      <c r="W742" s="203"/>
      <c r="X742" s="203"/>
      <c r="Y742" s="203"/>
      <c r="Z742" s="203"/>
      <c r="AA742" s="203"/>
    </row>
    <row r="743" spans="1:27" ht="15.75" customHeight="1" x14ac:dyDescent="0.25">
      <c r="A743" s="203"/>
      <c r="B743" s="203"/>
      <c r="C743" s="203"/>
      <c r="D743" s="203"/>
      <c r="E743" s="203"/>
      <c r="F743" s="203"/>
      <c r="G743" s="204"/>
      <c r="H743" s="203"/>
      <c r="I743" s="203"/>
      <c r="J743" s="203"/>
      <c r="K743" s="203"/>
      <c r="L743" s="203"/>
      <c r="M743" s="203"/>
      <c r="N743" s="203"/>
      <c r="O743" s="203"/>
      <c r="P743" s="203"/>
      <c r="Q743" s="203"/>
      <c r="R743" s="203"/>
      <c r="S743" s="203"/>
      <c r="T743" s="203"/>
      <c r="U743" s="203"/>
      <c r="V743" s="203"/>
      <c r="W743" s="203"/>
      <c r="X743" s="203"/>
      <c r="Y743" s="203"/>
      <c r="Z743" s="203"/>
      <c r="AA743" s="203"/>
    </row>
    <row r="744" spans="1:27" ht="15.75" customHeight="1" x14ac:dyDescent="0.25">
      <c r="A744" s="203"/>
      <c r="B744" s="203"/>
      <c r="C744" s="203"/>
      <c r="D744" s="203"/>
      <c r="E744" s="203"/>
      <c r="F744" s="203"/>
      <c r="G744" s="204"/>
      <c r="H744" s="203"/>
      <c r="I744" s="203"/>
      <c r="J744" s="203"/>
      <c r="K744" s="203"/>
      <c r="L744" s="203"/>
      <c r="M744" s="203"/>
      <c r="N744" s="203"/>
      <c r="O744" s="203"/>
      <c r="P744" s="203"/>
      <c r="Q744" s="203"/>
      <c r="R744" s="203"/>
      <c r="S744" s="203"/>
      <c r="T744" s="203"/>
      <c r="U744" s="203"/>
      <c r="V744" s="203"/>
      <c r="W744" s="203"/>
      <c r="X744" s="203"/>
      <c r="Y744" s="203"/>
      <c r="Z744" s="203"/>
      <c r="AA744" s="203"/>
    </row>
    <row r="745" spans="1:27" ht="15.75" customHeight="1" x14ac:dyDescent="0.25">
      <c r="A745" s="203"/>
      <c r="B745" s="203"/>
      <c r="C745" s="203"/>
      <c r="D745" s="203"/>
      <c r="E745" s="203"/>
      <c r="F745" s="203"/>
      <c r="G745" s="204"/>
      <c r="H745" s="203"/>
      <c r="I745" s="203"/>
      <c r="J745" s="203"/>
      <c r="K745" s="203"/>
      <c r="L745" s="203"/>
      <c r="M745" s="203"/>
      <c r="N745" s="203"/>
      <c r="O745" s="203"/>
      <c r="P745" s="203"/>
      <c r="Q745" s="203"/>
      <c r="R745" s="203"/>
      <c r="S745" s="203"/>
      <c r="T745" s="203"/>
      <c r="U745" s="203"/>
      <c r="V745" s="203"/>
      <c r="W745" s="203"/>
      <c r="X745" s="203"/>
      <c r="Y745" s="203"/>
      <c r="Z745" s="203"/>
      <c r="AA745" s="203"/>
    </row>
    <row r="746" spans="1:27" ht="15.75" customHeight="1" x14ac:dyDescent="0.25">
      <c r="A746" s="203"/>
      <c r="B746" s="203"/>
      <c r="C746" s="203"/>
      <c r="D746" s="203"/>
      <c r="E746" s="203"/>
      <c r="F746" s="203"/>
      <c r="G746" s="204"/>
      <c r="H746" s="203"/>
      <c r="I746" s="203"/>
      <c r="J746" s="203"/>
      <c r="K746" s="203"/>
      <c r="L746" s="203"/>
      <c r="M746" s="203"/>
      <c r="N746" s="203"/>
      <c r="O746" s="203"/>
      <c r="P746" s="203"/>
      <c r="Q746" s="203"/>
      <c r="R746" s="203"/>
      <c r="S746" s="203"/>
      <c r="T746" s="203"/>
      <c r="U746" s="203"/>
      <c r="V746" s="203"/>
      <c r="W746" s="203"/>
      <c r="X746" s="203"/>
      <c r="Y746" s="203"/>
      <c r="Z746" s="203"/>
      <c r="AA746" s="203"/>
    </row>
    <row r="747" spans="1:27" ht="15.75" customHeight="1" x14ac:dyDescent="0.25">
      <c r="A747" s="203"/>
      <c r="B747" s="203"/>
      <c r="C747" s="203"/>
      <c r="D747" s="203"/>
      <c r="E747" s="203"/>
      <c r="F747" s="203"/>
      <c r="G747" s="204"/>
      <c r="H747" s="203"/>
      <c r="I747" s="203"/>
      <c r="J747" s="203"/>
      <c r="K747" s="203"/>
      <c r="L747" s="203"/>
      <c r="M747" s="203"/>
      <c r="N747" s="203"/>
      <c r="O747" s="203"/>
      <c r="P747" s="203"/>
      <c r="Q747" s="203"/>
      <c r="R747" s="203"/>
      <c r="S747" s="203"/>
      <c r="T747" s="203"/>
      <c r="U747" s="203"/>
      <c r="V747" s="203"/>
      <c r="W747" s="203"/>
      <c r="X747" s="203"/>
      <c r="Y747" s="203"/>
      <c r="Z747" s="203"/>
      <c r="AA747" s="203"/>
    </row>
    <row r="748" spans="1:27" ht="15.75" customHeight="1" x14ac:dyDescent="0.25">
      <c r="A748" s="203"/>
      <c r="B748" s="203"/>
      <c r="C748" s="203"/>
      <c r="D748" s="203"/>
      <c r="E748" s="203"/>
      <c r="F748" s="203"/>
      <c r="G748" s="204"/>
      <c r="H748" s="203"/>
      <c r="I748" s="203"/>
      <c r="J748" s="203"/>
      <c r="K748" s="203"/>
      <c r="L748" s="203"/>
      <c r="M748" s="203"/>
      <c r="N748" s="203"/>
      <c r="O748" s="203"/>
      <c r="P748" s="203"/>
      <c r="Q748" s="203"/>
      <c r="R748" s="203"/>
      <c r="S748" s="203"/>
      <c r="T748" s="203"/>
      <c r="U748" s="203"/>
      <c r="V748" s="203"/>
      <c r="W748" s="203"/>
      <c r="X748" s="203"/>
      <c r="Y748" s="203"/>
      <c r="Z748" s="203"/>
      <c r="AA748" s="203"/>
    </row>
    <row r="749" spans="1:27" ht="15.75" customHeight="1" x14ac:dyDescent="0.25">
      <c r="A749" s="203"/>
      <c r="B749" s="203"/>
      <c r="C749" s="203"/>
      <c r="D749" s="203"/>
      <c r="E749" s="203"/>
      <c r="F749" s="203"/>
      <c r="G749" s="204"/>
      <c r="H749" s="203"/>
      <c r="I749" s="203"/>
      <c r="J749" s="203"/>
      <c r="K749" s="203"/>
      <c r="L749" s="203"/>
      <c r="M749" s="203"/>
      <c r="N749" s="203"/>
      <c r="O749" s="203"/>
      <c r="P749" s="203"/>
      <c r="Q749" s="203"/>
      <c r="R749" s="203"/>
      <c r="S749" s="203"/>
      <c r="T749" s="203"/>
      <c r="U749" s="203"/>
      <c r="V749" s="203"/>
      <c r="W749" s="203"/>
      <c r="X749" s="203"/>
      <c r="Y749" s="203"/>
      <c r="Z749" s="203"/>
      <c r="AA749" s="203"/>
    </row>
    <row r="750" spans="1:27" ht="15.75" customHeight="1" x14ac:dyDescent="0.25">
      <c r="A750" s="203"/>
      <c r="B750" s="203"/>
      <c r="C750" s="203"/>
      <c r="D750" s="203"/>
      <c r="E750" s="203"/>
      <c r="F750" s="203"/>
      <c r="G750" s="204"/>
      <c r="H750" s="203"/>
      <c r="I750" s="203"/>
      <c r="J750" s="203"/>
      <c r="K750" s="203"/>
      <c r="L750" s="203"/>
      <c r="M750" s="203"/>
      <c r="N750" s="203"/>
      <c r="O750" s="203"/>
      <c r="P750" s="203"/>
      <c r="Q750" s="203"/>
      <c r="R750" s="203"/>
      <c r="S750" s="203"/>
      <c r="T750" s="203"/>
      <c r="U750" s="203"/>
      <c r="V750" s="203"/>
      <c r="W750" s="203"/>
      <c r="X750" s="203"/>
      <c r="Y750" s="203"/>
      <c r="Z750" s="203"/>
      <c r="AA750" s="203"/>
    </row>
    <row r="751" spans="1:27" ht="15.75" customHeight="1" x14ac:dyDescent="0.25">
      <c r="A751" s="203"/>
      <c r="B751" s="203"/>
      <c r="C751" s="203"/>
      <c r="D751" s="203"/>
      <c r="E751" s="203"/>
      <c r="F751" s="203"/>
      <c r="G751" s="204"/>
      <c r="H751" s="203"/>
      <c r="I751" s="203"/>
      <c r="J751" s="203"/>
      <c r="K751" s="203"/>
      <c r="L751" s="203"/>
      <c r="M751" s="203"/>
      <c r="N751" s="203"/>
      <c r="O751" s="203"/>
      <c r="P751" s="203"/>
      <c r="Q751" s="203"/>
      <c r="R751" s="203"/>
      <c r="S751" s="203"/>
      <c r="T751" s="203"/>
      <c r="U751" s="203"/>
      <c r="V751" s="203"/>
      <c r="W751" s="203"/>
      <c r="X751" s="203"/>
      <c r="Y751" s="203"/>
      <c r="Z751" s="203"/>
      <c r="AA751" s="203"/>
    </row>
    <row r="752" spans="1:27" ht="15.75" customHeight="1" x14ac:dyDescent="0.25">
      <c r="A752" s="203"/>
      <c r="B752" s="203"/>
      <c r="C752" s="203"/>
      <c r="D752" s="203"/>
      <c r="E752" s="203"/>
      <c r="F752" s="203"/>
      <c r="G752" s="204"/>
      <c r="H752" s="203"/>
      <c r="I752" s="203"/>
      <c r="J752" s="203"/>
      <c r="K752" s="203"/>
      <c r="L752" s="203"/>
      <c r="M752" s="203"/>
      <c r="N752" s="203"/>
      <c r="O752" s="203"/>
      <c r="P752" s="203"/>
      <c r="Q752" s="203"/>
      <c r="R752" s="203"/>
      <c r="S752" s="203"/>
      <c r="T752" s="203"/>
      <c r="U752" s="203"/>
      <c r="V752" s="203"/>
      <c r="W752" s="203"/>
      <c r="X752" s="203"/>
      <c r="Y752" s="203"/>
      <c r="Z752" s="203"/>
      <c r="AA752" s="203"/>
    </row>
    <row r="753" spans="1:27" ht="15.75" customHeight="1" x14ac:dyDescent="0.25">
      <c r="A753" s="203"/>
      <c r="B753" s="203"/>
      <c r="C753" s="203"/>
      <c r="D753" s="203"/>
      <c r="E753" s="203"/>
      <c r="F753" s="203"/>
      <c r="G753" s="204"/>
      <c r="H753" s="203"/>
      <c r="I753" s="203"/>
      <c r="J753" s="203"/>
      <c r="K753" s="203"/>
      <c r="L753" s="203"/>
      <c r="M753" s="203"/>
      <c r="N753" s="203"/>
      <c r="O753" s="203"/>
      <c r="P753" s="203"/>
      <c r="Q753" s="203"/>
      <c r="R753" s="203"/>
      <c r="S753" s="203"/>
      <c r="T753" s="203"/>
      <c r="U753" s="203"/>
      <c r="V753" s="203"/>
      <c r="W753" s="203"/>
      <c r="X753" s="203"/>
      <c r="Y753" s="203"/>
      <c r="Z753" s="203"/>
      <c r="AA753" s="203"/>
    </row>
    <row r="754" spans="1:27" ht="15.75" customHeight="1" x14ac:dyDescent="0.25">
      <c r="A754" s="203"/>
      <c r="B754" s="203"/>
      <c r="C754" s="203"/>
      <c r="D754" s="203"/>
      <c r="E754" s="203"/>
      <c r="F754" s="203"/>
      <c r="G754" s="204"/>
      <c r="H754" s="203"/>
      <c r="I754" s="203"/>
      <c r="J754" s="203"/>
      <c r="K754" s="203"/>
      <c r="L754" s="203"/>
      <c r="M754" s="203"/>
      <c r="N754" s="203"/>
      <c r="O754" s="203"/>
      <c r="P754" s="203"/>
      <c r="Q754" s="203"/>
      <c r="R754" s="203"/>
      <c r="S754" s="203"/>
      <c r="T754" s="203"/>
      <c r="U754" s="203"/>
      <c r="V754" s="203"/>
      <c r="W754" s="203"/>
      <c r="X754" s="203"/>
      <c r="Y754" s="203"/>
      <c r="Z754" s="203"/>
      <c r="AA754" s="203"/>
    </row>
    <row r="755" spans="1:27" ht="15.75" customHeight="1" x14ac:dyDescent="0.25">
      <c r="A755" s="203"/>
      <c r="B755" s="203"/>
      <c r="C755" s="203"/>
      <c r="D755" s="203"/>
      <c r="E755" s="203"/>
      <c r="F755" s="203"/>
      <c r="G755" s="204"/>
      <c r="H755" s="203"/>
      <c r="I755" s="203"/>
      <c r="J755" s="203"/>
      <c r="K755" s="203"/>
      <c r="L755" s="203"/>
      <c r="M755" s="203"/>
      <c r="N755" s="203"/>
      <c r="O755" s="203"/>
      <c r="P755" s="203"/>
      <c r="Q755" s="203"/>
      <c r="R755" s="203"/>
      <c r="S755" s="203"/>
      <c r="T755" s="203"/>
      <c r="U755" s="203"/>
      <c r="V755" s="203"/>
      <c r="W755" s="203"/>
      <c r="X755" s="203"/>
      <c r="Y755" s="203"/>
      <c r="Z755" s="203"/>
      <c r="AA755" s="203"/>
    </row>
    <row r="756" spans="1:27" ht="15.75" customHeight="1" x14ac:dyDescent="0.25">
      <c r="A756" s="203"/>
      <c r="B756" s="203"/>
      <c r="C756" s="203"/>
      <c r="D756" s="203"/>
      <c r="E756" s="203"/>
      <c r="F756" s="203"/>
      <c r="G756" s="204"/>
      <c r="H756" s="203"/>
      <c r="I756" s="203"/>
      <c r="J756" s="203"/>
      <c r="K756" s="203"/>
      <c r="L756" s="203"/>
      <c r="M756" s="203"/>
      <c r="N756" s="203"/>
      <c r="O756" s="203"/>
      <c r="P756" s="203"/>
      <c r="Q756" s="203"/>
      <c r="R756" s="203"/>
      <c r="S756" s="203"/>
      <c r="T756" s="203"/>
      <c r="U756" s="203"/>
      <c r="V756" s="203"/>
      <c r="W756" s="203"/>
      <c r="X756" s="203"/>
      <c r="Y756" s="203"/>
      <c r="Z756" s="203"/>
      <c r="AA756" s="203"/>
    </row>
    <row r="757" spans="1:27" ht="15.75" customHeight="1" x14ac:dyDescent="0.25">
      <c r="A757" s="203"/>
      <c r="B757" s="203"/>
      <c r="C757" s="203"/>
      <c r="D757" s="203"/>
      <c r="E757" s="203"/>
      <c r="F757" s="203"/>
      <c r="G757" s="204"/>
      <c r="H757" s="203"/>
      <c r="I757" s="203"/>
      <c r="J757" s="203"/>
      <c r="K757" s="203"/>
      <c r="L757" s="203"/>
      <c r="M757" s="203"/>
      <c r="N757" s="203"/>
      <c r="O757" s="203"/>
      <c r="P757" s="203"/>
      <c r="Q757" s="203"/>
      <c r="R757" s="203"/>
      <c r="S757" s="203"/>
      <c r="T757" s="203"/>
      <c r="U757" s="203"/>
      <c r="V757" s="203"/>
      <c r="W757" s="203"/>
      <c r="X757" s="203"/>
      <c r="Y757" s="203"/>
      <c r="Z757" s="203"/>
      <c r="AA757" s="203"/>
    </row>
    <row r="758" spans="1:27" ht="15.75" customHeight="1" x14ac:dyDescent="0.25">
      <c r="A758" s="203"/>
      <c r="B758" s="203"/>
      <c r="C758" s="203"/>
      <c r="D758" s="203"/>
      <c r="E758" s="203"/>
      <c r="F758" s="203"/>
      <c r="G758" s="204"/>
      <c r="H758" s="203"/>
      <c r="I758" s="203"/>
      <c r="J758" s="203"/>
      <c r="K758" s="203"/>
      <c r="L758" s="203"/>
      <c r="M758" s="203"/>
      <c r="N758" s="203"/>
      <c r="O758" s="203"/>
      <c r="P758" s="203"/>
      <c r="Q758" s="203"/>
      <c r="R758" s="203"/>
      <c r="S758" s="203"/>
      <c r="T758" s="203"/>
      <c r="U758" s="203"/>
      <c r="V758" s="203"/>
      <c r="W758" s="203"/>
      <c r="X758" s="203"/>
      <c r="Y758" s="203"/>
      <c r="Z758" s="203"/>
      <c r="AA758" s="203"/>
    </row>
    <row r="759" spans="1:27" ht="15.75" customHeight="1" x14ac:dyDescent="0.25">
      <c r="A759" s="203"/>
      <c r="B759" s="203"/>
      <c r="C759" s="203"/>
      <c r="D759" s="203"/>
      <c r="E759" s="203"/>
      <c r="F759" s="203"/>
      <c r="G759" s="204"/>
      <c r="H759" s="203"/>
      <c r="I759" s="203"/>
      <c r="J759" s="203"/>
      <c r="K759" s="203"/>
      <c r="L759" s="203"/>
      <c r="M759" s="203"/>
      <c r="N759" s="203"/>
      <c r="O759" s="203"/>
      <c r="P759" s="203"/>
      <c r="Q759" s="203"/>
      <c r="R759" s="203"/>
      <c r="S759" s="203"/>
      <c r="T759" s="203"/>
      <c r="U759" s="203"/>
      <c r="V759" s="203"/>
      <c r="W759" s="203"/>
      <c r="X759" s="203"/>
      <c r="Y759" s="203"/>
      <c r="Z759" s="203"/>
      <c r="AA759" s="203"/>
    </row>
    <row r="760" spans="1:27" ht="15.75" customHeight="1" x14ac:dyDescent="0.25">
      <c r="A760" s="203"/>
      <c r="B760" s="203"/>
      <c r="C760" s="203"/>
      <c r="D760" s="203"/>
      <c r="E760" s="203"/>
      <c r="F760" s="203"/>
      <c r="G760" s="204"/>
      <c r="H760" s="203"/>
      <c r="I760" s="203"/>
      <c r="J760" s="203"/>
      <c r="K760" s="203"/>
      <c r="L760" s="203"/>
      <c r="M760" s="203"/>
      <c r="N760" s="203"/>
      <c r="O760" s="203"/>
      <c r="P760" s="203"/>
      <c r="Q760" s="203"/>
      <c r="R760" s="203"/>
      <c r="S760" s="203"/>
      <c r="T760" s="203"/>
      <c r="U760" s="203"/>
      <c r="V760" s="203"/>
      <c r="W760" s="203"/>
      <c r="X760" s="203"/>
      <c r="Y760" s="203"/>
      <c r="Z760" s="203"/>
      <c r="AA760" s="203"/>
    </row>
    <row r="761" spans="1:27" ht="15.75" customHeight="1" x14ac:dyDescent="0.25">
      <c r="A761" s="203"/>
      <c r="B761" s="203"/>
      <c r="C761" s="203"/>
      <c r="D761" s="203"/>
      <c r="E761" s="203"/>
      <c r="F761" s="203"/>
      <c r="G761" s="204"/>
      <c r="H761" s="203"/>
      <c r="I761" s="203"/>
      <c r="J761" s="203"/>
      <c r="K761" s="203"/>
      <c r="L761" s="203"/>
      <c r="M761" s="203"/>
      <c r="N761" s="203"/>
      <c r="O761" s="203"/>
      <c r="P761" s="203"/>
      <c r="Q761" s="203"/>
      <c r="R761" s="203"/>
      <c r="S761" s="203"/>
      <c r="T761" s="203"/>
      <c r="U761" s="203"/>
      <c r="V761" s="203"/>
      <c r="W761" s="203"/>
      <c r="X761" s="203"/>
      <c r="Y761" s="203"/>
      <c r="Z761" s="203"/>
      <c r="AA761" s="203"/>
    </row>
    <row r="762" spans="1:27" ht="15.75" customHeight="1" x14ac:dyDescent="0.25">
      <c r="A762" s="203"/>
      <c r="B762" s="203"/>
      <c r="C762" s="203"/>
      <c r="D762" s="203"/>
      <c r="E762" s="203"/>
      <c r="F762" s="203"/>
      <c r="G762" s="204"/>
      <c r="H762" s="203"/>
      <c r="I762" s="203"/>
      <c r="J762" s="203"/>
      <c r="K762" s="203"/>
      <c r="L762" s="203"/>
      <c r="M762" s="203"/>
      <c r="N762" s="203"/>
      <c r="O762" s="203"/>
      <c r="P762" s="203"/>
      <c r="Q762" s="203"/>
      <c r="R762" s="203"/>
      <c r="S762" s="203"/>
      <c r="T762" s="203"/>
      <c r="U762" s="203"/>
      <c r="V762" s="203"/>
      <c r="W762" s="203"/>
      <c r="X762" s="203"/>
      <c r="Y762" s="203"/>
      <c r="Z762" s="203"/>
      <c r="AA762" s="203"/>
    </row>
    <row r="763" spans="1:27" ht="15.75" customHeight="1" x14ac:dyDescent="0.25">
      <c r="A763" s="203"/>
      <c r="B763" s="203"/>
      <c r="C763" s="203"/>
      <c r="D763" s="203"/>
      <c r="E763" s="203"/>
      <c r="F763" s="203"/>
      <c r="G763" s="204"/>
      <c r="H763" s="203"/>
      <c r="I763" s="203"/>
      <c r="J763" s="203"/>
      <c r="K763" s="203"/>
      <c r="L763" s="203"/>
      <c r="M763" s="203"/>
      <c r="N763" s="203"/>
      <c r="O763" s="203"/>
      <c r="P763" s="203"/>
      <c r="Q763" s="203"/>
      <c r="R763" s="203"/>
      <c r="S763" s="203"/>
      <c r="T763" s="203"/>
      <c r="U763" s="203"/>
      <c r="V763" s="203"/>
      <c r="W763" s="203"/>
      <c r="X763" s="203"/>
      <c r="Y763" s="203"/>
      <c r="Z763" s="203"/>
      <c r="AA763" s="203"/>
    </row>
    <row r="764" spans="1:27" ht="15.75" customHeight="1" x14ac:dyDescent="0.25">
      <c r="A764" s="203"/>
      <c r="B764" s="203"/>
      <c r="C764" s="203"/>
      <c r="D764" s="203"/>
      <c r="E764" s="203"/>
      <c r="F764" s="203"/>
      <c r="G764" s="204"/>
      <c r="H764" s="203"/>
      <c r="I764" s="203"/>
      <c r="J764" s="203"/>
      <c r="K764" s="203"/>
      <c r="L764" s="203"/>
      <c r="M764" s="203"/>
      <c r="N764" s="203"/>
      <c r="O764" s="203"/>
      <c r="P764" s="203"/>
      <c r="Q764" s="203"/>
      <c r="R764" s="203"/>
      <c r="S764" s="203"/>
      <c r="T764" s="203"/>
      <c r="U764" s="203"/>
      <c r="V764" s="203"/>
      <c r="W764" s="203"/>
      <c r="X764" s="203"/>
      <c r="Y764" s="203"/>
      <c r="Z764" s="203"/>
      <c r="AA764" s="203"/>
    </row>
    <row r="765" spans="1:27" ht="15.75" customHeight="1" x14ac:dyDescent="0.25">
      <c r="A765" s="203"/>
      <c r="B765" s="203"/>
      <c r="C765" s="203"/>
      <c r="D765" s="203"/>
      <c r="E765" s="203"/>
      <c r="F765" s="203"/>
      <c r="G765" s="204"/>
      <c r="H765" s="203"/>
      <c r="I765" s="203"/>
      <c r="J765" s="203"/>
      <c r="K765" s="203"/>
      <c r="L765" s="203"/>
      <c r="M765" s="203"/>
      <c r="N765" s="203"/>
      <c r="O765" s="203"/>
      <c r="P765" s="203"/>
      <c r="Q765" s="203"/>
      <c r="R765" s="203"/>
      <c r="S765" s="203"/>
      <c r="T765" s="203"/>
      <c r="U765" s="203"/>
      <c r="V765" s="203"/>
      <c r="W765" s="203"/>
      <c r="X765" s="203"/>
      <c r="Y765" s="203"/>
      <c r="Z765" s="203"/>
      <c r="AA765" s="203"/>
    </row>
    <row r="766" spans="1:27" ht="15.75" customHeight="1" x14ac:dyDescent="0.25">
      <c r="A766" s="203"/>
      <c r="B766" s="203"/>
      <c r="C766" s="203"/>
      <c r="D766" s="203"/>
      <c r="E766" s="203"/>
      <c r="F766" s="203"/>
      <c r="G766" s="204"/>
      <c r="H766" s="203"/>
      <c r="I766" s="203"/>
      <c r="J766" s="203"/>
      <c r="K766" s="203"/>
      <c r="L766" s="203"/>
      <c r="M766" s="203"/>
      <c r="N766" s="203"/>
      <c r="O766" s="203"/>
      <c r="P766" s="203"/>
      <c r="Q766" s="203"/>
      <c r="R766" s="203"/>
      <c r="S766" s="203"/>
      <c r="T766" s="203"/>
      <c r="U766" s="203"/>
      <c r="V766" s="203"/>
      <c r="W766" s="203"/>
      <c r="X766" s="203"/>
      <c r="Y766" s="203"/>
      <c r="Z766" s="203"/>
      <c r="AA766" s="203"/>
    </row>
    <row r="767" spans="1:27" ht="15.75" customHeight="1" x14ac:dyDescent="0.25">
      <c r="A767" s="203"/>
      <c r="B767" s="203"/>
      <c r="C767" s="203"/>
      <c r="D767" s="203"/>
      <c r="E767" s="203"/>
      <c r="F767" s="203"/>
      <c r="G767" s="204"/>
      <c r="H767" s="203"/>
      <c r="I767" s="203"/>
      <c r="J767" s="203"/>
      <c r="K767" s="203"/>
      <c r="L767" s="203"/>
      <c r="M767" s="203"/>
      <c r="N767" s="203"/>
      <c r="O767" s="203"/>
      <c r="P767" s="203"/>
      <c r="Q767" s="203"/>
      <c r="R767" s="203"/>
      <c r="S767" s="203"/>
      <c r="T767" s="203"/>
      <c r="U767" s="203"/>
      <c r="V767" s="203"/>
      <c r="W767" s="203"/>
      <c r="X767" s="203"/>
      <c r="Y767" s="203"/>
      <c r="Z767" s="203"/>
      <c r="AA767" s="203"/>
    </row>
    <row r="768" spans="1:27" ht="15.75" customHeight="1" x14ac:dyDescent="0.25">
      <c r="A768" s="203"/>
      <c r="B768" s="203"/>
      <c r="C768" s="203"/>
      <c r="D768" s="203"/>
      <c r="E768" s="203"/>
      <c r="F768" s="203"/>
      <c r="G768" s="204"/>
      <c r="H768" s="203"/>
      <c r="I768" s="203"/>
      <c r="J768" s="203"/>
      <c r="K768" s="203"/>
      <c r="L768" s="203"/>
      <c r="M768" s="203"/>
      <c r="N768" s="203"/>
      <c r="O768" s="203"/>
      <c r="P768" s="203"/>
      <c r="Q768" s="203"/>
      <c r="R768" s="203"/>
      <c r="S768" s="203"/>
      <c r="T768" s="203"/>
      <c r="U768" s="203"/>
      <c r="V768" s="203"/>
      <c r="W768" s="203"/>
      <c r="X768" s="203"/>
      <c r="Y768" s="203"/>
      <c r="Z768" s="203"/>
      <c r="AA768" s="203"/>
    </row>
    <row r="769" spans="1:27" ht="15.75" customHeight="1" x14ac:dyDescent="0.25">
      <c r="A769" s="203"/>
      <c r="B769" s="203"/>
      <c r="C769" s="203"/>
      <c r="D769" s="203"/>
      <c r="E769" s="203"/>
      <c r="F769" s="203"/>
      <c r="G769" s="204"/>
      <c r="H769" s="203"/>
      <c r="I769" s="203"/>
      <c r="J769" s="203"/>
      <c r="K769" s="203"/>
      <c r="L769" s="203"/>
      <c r="M769" s="203"/>
      <c r="N769" s="203"/>
      <c r="O769" s="203"/>
      <c r="P769" s="203"/>
      <c r="Q769" s="203"/>
      <c r="R769" s="203"/>
      <c r="S769" s="203"/>
      <c r="T769" s="203"/>
      <c r="U769" s="203"/>
      <c r="V769" s="203"/>
      <c r="W769" s="203"/>
      <c r="X769" s="203"/>
      <c r="Y769" s="203"/>
      <c r="Z769" s="203"/>
      <c r="AA769" s="203"/>
    </row>
    <row r="770" spans="1:27" ht="15.75" customHeight="1" x14ac:dyDescent="0.25">
      <c r="A770" s="203"/>
      <c r="B770" s="203"/>
      <c r="C770" s="203"/>
      <c r="D770" s="203"/>
      <c r="E770" s="203"/>
      <c r="F770" s="203"/>
      <c r="G770" s="204"/>
      <c r="H770" s="203"/>
      <c r="I770" s="203"/>
      <c r="J770" s="203"/>
      <c r="K770" s="203"/>
      <c r="L770" s="203"/>
      <c r="M770" s="203"/>
      <c r="N770" s="203"/>
      <c r="O770" s="203"/>
      <c r="P770" s="203"/>
      <c r="Q770" s="203"/>
      <c r="R770" s="203"/>
      <c r="S770" s="203"/>
      <c r="T770" s="203"/>
      <c r="U770" s="203"/>
      <c r="V770" s="203"/>
      <c r="W770" s="203"/>
      <c r="X770" s="203"/>
      <c r="Y770" s="203"/>
      <c r="Z770" s="203"/>
      <c r="AA770" s="203"/>
    </row>
    <row r="771" spans="1:27" ht="15.75" customHeight="1" x14ac:dyDescent="0.25">
      <c r="A771" s="203"/>
      <c r="B771" s="203"/>
      <c r="C771" s="203"/>
      <c r="D771" s="203"/>
      <c r="E771" s="203"/>
      <c r="F771" s="203"/>
      <c r="G771" s="204"/>
      <c r="H771" s="203"/>
      <c r="I771" s="203"/>
      <c r="J771" s="203"/>
      <c r="K771" s="203"/>
      <c r="L771" s="203"/>
      <c r="M771" s="203"/>
      <c r="N771" s="203"/>
      <c r="O771" s="203"/>
      <c r="P771" s="203"/>
      <c r="Q771" s="203"/>
      <c r="R771" s="203"/>
      <c r="S771" s="203"/>
      <c r="T771" s="203"/>
      <c r="U771" s="203"/>
      <c r="V771" s="203"/>
      <c r="W771" s="203"/>
      <c r="X771" s="203"/>
      <c r="Y771" s="203"/>
      <c r="Z771" s="203"/>
      <c r="AA771" s="203"/>
    </row>
    <row r="772" spans="1:27" ht="15.75" customHeight="1" x14ac:dyDescent="0.25">
      <c r="A772" s="203"/>
      <c r="B772" s="203"/>
      <c r="C772" s="203"/>
      <c r="D772" s="203"/>
      <c r="E772" s="203"/>
      <c r="F772" s="203"/>
      <c r="G772" s="204"/>
      <c r="H772" s="203"/>
      <c r="I772" s="203"/>
      <c r="J772" s="203"/>
      <c r="K772" s="203"/>
      <c r="L772" s="203"/>
      <c r="M772" s="203"/>
      <c r="N772" s="203"/>
      <c r="O772" s="203"/>
      <c r="P772" s="203"/>
      <c r="Q772" s="203"/>
      <c r="R772" s="203"/>
      <c r="S772" s="203"/>
      <c r="T772" s="203"/>
      <c r="U772" s="203"/>
      <c r="V772" s="203"/>
      <c r="W772" s="203"/>
      <c r="X772" s="203"/>
      <c r="Y772" s="203"/>
      <c r="Z772" s="203"/>
      <c r="AA772" s="203"/>
    </row>
    <row r="773" spans="1:27" ht="15.75" customHeight="1" x14ac:dyDescent="0.25">
      <c r="A773" s="203"/>
      <c r="B773" s="203"/>
      <c r="C773" s="203"/>
      <c r="D773" s="203"/>
      <c r="E773" s="203"/>
      <c r="F773" s="203"/>
      <c r="G773" s="204"/>
      <c r="H773" s="203"/>
      <c r="I773" s="203"/>
      <c r="J773" s="203"/>
      <c r="K773" s="203"/>
      <c r="L773" s="203"/>
      <c r="M773" s="203"/>
      <c r="N773" s="203"/>
      <c r="O773" s="203"/>
      <c r="P773" s="203"/>
      <c r="Q773" s="203"/>
      <c r="R773" s="203"/>
      <c r="S773" s="203"/>
      <c r="T773" s="203"/>
      <c r="U773" s="203"/>
      <c r="V773" s="203"/>
      <c r="W773" s="203"/>
      <c r="X773" s="203"/>
      <c r="Y773" s="203"/>
      <c r="Z773" s="203"/>
      <c r="AA773" s="203"/>
    </row>
    <row r="774" spans="1:27" ht="15.75" customHeight="1" x14ac:dyDescent="0.25">
      <c r="A774" s="203"/>
      <c r="B774" s="203"/>
      <c r="C774" s="203"/>
      <c r="D774" s="203"/>
      <c r="E774" s="203"/>
      <c r="F774" s="203"/>
      <c r="G774" s="204"/>
      <c r="H774" s="203"/>
      <c r="I774" s="203"/>
      <c r="J774" s="203"/>
      <c r="K774" s="203"/>
      <c r="L774" s="203"/>
      <c r="M774" s="203"/>
      <c r="N774" s="203"/>
      <c r="O774" s="203"/>
      <c r="P774" s="203"/>
      <c r="Q774" s="203"/>
      <c r="R774" s="203"/>
      <c r="S774" s="203"/>
      <c r="T774" s="203"/>
      <c r="U774" s="203"/>
      <c r="V774" s="203"/>
      <c r="W774" s="203"/>
      <c r="X774" s="203"/>
      <c r="Y774" s="203"/>
      <c r="Z774" s="203"/>
      <c r="AA774" s="203"/>
    </row>
    <row r="775" spans="1:27" ht="15.75" customHeight="1" x14ac:dyDescent="0.25">
      <c r="A775" s="203"/>
      <c r="B775" s="203"/>
      <c r="C775" s="203"/>
      <c r="D775" s="203"/>
      <c r="E775" s="203"/>
      <c r="F775" s="203"/>
      <c r="G775" s="204"/>
      <c r="H775" s="203"/>
      <c r="I775" s="203"/>
      <c r="J775" s="203"/>
      <c r="K775" s="203"/>
      <c r="L775" s="203"/>
      <c r="M775" s="203"/>
      <c r="N775" s="203"/>
      <c r="O775" s="203"/>
      <c r="P775" s="203"/>
      <c r="Q775" s="203"/>
      <c r="R775" s="203"/>
      <c r="S775" s="203"/>
      <c r="T775" s="203"/>
      <c r="U775" s="203"/>
      <c r="V775" s="203"/>
      <c r="W775" s="203"/>
      <c r="X775" s="203"/>
      <c r="Y775" s="203"/>
      <c r="Z775" s="203"/>
      <c r="AA775" s="203"/>
    </row>
    <row r="776" spans="1:27" ht="15.75" customHeight="1" x14ac:dyDescent="0.25">
      <c r="A776" s="203"/>
      <c r="B776" s="203"/>
      <c r="C776" s="203"/>
      <c r="D776" s="203"/>
      <c r="E776" s="203"/>
      <c r="F776" s="203"/>
      <c r="G776" s="204"/>
      <c r="H776" s="203"/>
      <c r="I776" s="203"/>
      <c r="J776" s="203"/>
      <c r="K776" s="203"/>
      <c r="L776" s="203"/>
      <c r="M776" s="203"/>
      <c r="N776" s="203"/>
      <c r="O776" s="203"/>
      <c r="P776" s="203"/>
      <c r="Q776" s="203"/>
      <c r="R776" s="203"/>
      <c r="S776" s="203"/>
      <c r="T776" s="203"/>
      <c r="U776" s="203"/>
      <c r="V776" s="203"/>
      <c r="W776" s="203"/>
      <c r="X776" s="203"/>
      <c r="Y776" s="203"/>
      <c r="Z776" s="203"/>
      <c r="AA776" s="203"/>
    </row>
    <row r="777" spans="1:27" ht="15.75" customHeight="1" x14ac:dyDescent="0.25">
      <c r="A777" s="203"/>
      <c r="B777" s="203"/>
      <c r="C777" s="203"/>
      <c r="D777" s="203"/>
      <c r="E777" s="203"/>
      <c r="F777" s="203"/>
      <c r="G777" s="204"/>
      <c r="H777" s="203"/>
      <c r="I777" s="203"/>
      <c r="J777" s="203"/>
      <c r="K777" s="203"/>
      <c r="L777" s="203"/>
      <c r="M777" s="203"/>
      <c r="N777" s="203"/>
      <c r="O777" s="203"/>
      <c r="P777" s="203"/>
      <c r="Q777" s="203"/>
      <c r="R777" s="203"/>
      <c r="S777" s="203"/>
      <c r="T777" s="203"/>
      <c r="U777" s="203"/>
      <c r="V777" s="203"/>
      <c r="W777" s="203"/>
      <c r="X777" s="203"/>
      <c r="Y777" s="203"/>
      <c r="Z777" s="203"/>
      <c r="AA777" s="203"/>
    </row>
    <row r="778" spans="1:27" ht="15.75" customHeight="1" x14ac:dyDescent="0.25">
      <c r="A778" s="203"/>
      <c r="B778" s="203"/>
      <c r="C778" s="203"/>
      <c r="D778" s="203"/>
      <c r="E778" s="203"/>
      <c r="F778" s="203"/>
      <c r="G778" s="204"/>
      <c r="H778" s="203"/>
      <c r="I778" s="203"/>
      <c r="J778" s="203"/>
      <c r="K778" s="203"/>
      <c r="L778" s="203"/>
      <c r="M778" s="203"/>
      <c r="N778" s="203"/>
      <c r="O778" s="203"/>
      <c r="P778" s="203"/>
      <c r="Q778" s="203"/>
      <c r="R778" s="203"/>
      <c r="S778" s="203"/>
      <c r="T778" s="203"/>
      <c r="U778" s="203"/>
      <c r="V778" s="203"/>
      <c r="W778" s="203"/>
      <c r="X778" s="203"/>
      <c r="Y778" s="203"/>
      <c r="Z778" s="203"/>
      <c r="AA778" s="203"/>
    </row>
    <row r="779" spans="1:27" ht="15.75" customHeight="1" x14ac:dyDescent="0.25">
      <c r="A779" s="203"/>
      <c r="B779" s="203"/>
      <c r="C779" s="203"/>
      <c r="D779" s="203"/>
      <c r="E779" s="203"/>
      <c r="F779" s="203"/>
      <c r="G779" s="204"/>
      <c r="H779" s="203"/>
      <c r="I779" s="203"/>
      <c r="J779" s="203"/>
      <c r="K779" s="203"/>
      <c r="L779" s="203"/>
      <c r="M779" s="203"/>
      <c r="N779" s="203"/>
      <c r="O779" s="203"/>
      <c r="P779" s="203"/>
      <c r="Q779" s="203"/>
      <c r="R779" s="203"/>
      <c r="S779" s="203"/>
      <c r="T779" s="203"/>
      <c r="U779" s="203"/>
      <c r="V779" s="203"/>
      <c r="W779" s="203"/>
      <c r="X779" s="203"/>
      <c r="Y779" s="203"/>
      <c r="Z779" s="203"/>
      <c r="AA779" s="203"/>
    </row>
    <row r="780" spans="1:27" ht="15.75" customHeight="1" x14ac:dyDescent="0.25">
      <c r="A780" s="203"/>
      <c r="B780" s="203"/>
      <c r="C780" s="203"/>
      <c r="D780" s="203"/>
      <c r="E780" s="203"/>
      <c r="F780" s="203"/>
      <c r="G780" s="204"/>
      <c r="H780" s="203"/>
      <c r="I780" s="203"/>
      <c r="J780" s="203"/>
      <c r="K780" s="203"/>
      <c r="L780" s="203"/>
      <c r="M780" s="203"/>
      <c r="N780" s="203"/>
      <c r="O780" s="203"/>
      <c r="P780" s="203"/>
      <c r="Q780" s="203"/>
      <c r="R780" s="203"/>
      <c r="S780" s="203"/>
      <c r="T780" s="203"/>
      <c r="U780" s="203"/>
      <c r="V780" s="203"/>
      <c r="W780" s="203"/>
      <c r="X780" s="203"/>
      <c r="Y780" s="203"/>
      <c r="Z780" s="203"/>
      <c r="AA780" s="203"/>
    </row>
    <row r="781" spans="1:27" ht="15.75" customHeight="1" x14ac:dyDescent="0.25">
      <c r="A781" s="203"/>
      <c r="B781" s="203"/>
      <c r="C781" s="203"/>
      <c r="D781" s="203"/>
      <c r="E781" s="203"/>
      <c r="F781" s="203"/>
      <c r="G781" s="204"/>
      <c r="H781" s="203"/>
      <c r="I781" s="203"/>
      <c r="J781" s="203"/>
      <c r="K781" s="203"/>
      <c r="L781" s="203"/>
      <c r="M781" s="203"/>
      <c r="N781" s="203"/>
      <c r="O781" s="203"/>
      <c r="P781" s="203"/>
      <c r="Q781" s="203"/>
      <c r="R781" s="203"/>
      <c r="S781" s="203"/>
      <c r="T781" s="203"/>
      <c r="U781" s="203"/>
      <c r="V781" s="203"/>
      <c r="W781" s="203"/>
      <c r="X781" s="203"/>
      <c r="Y781" s="203"/>
      <c r="Z781" s="203"/>
      <c r="AA781" s="203"/>
    </row>
    <row r="782" spans="1:27" ht="15.75" customHeight="1" x14ac:dyDescent="0.25">
      <c r="A782" s="203"/>
      <c r="B782" s="203"/>
      <c r="C782" s="203"/>
      <c r="D782" s="203"/>
      <c r="E782" s="203"/>
      <c r="F782" s="203"/>
      <c r="G782" s="204"/>
      <c r="H782" s="203"/>
      <c r="I782" s="203"/>
      <c r="J782" s="203"/>
      <c r="K782" s="203"/>
      <c r="L782" s="203"/>
      <c r="M782" s="203"/>
      <c r="N782" s="203"/>
      <c r="O782" s="203"/>
      <c r="P782" s="203"/>
      <c r="Q782" s="203"/>
      <c r="R782" s="203"/>
      <c r="S782" s="203"/>
      <c r="T782" s="203"/>
      <c r="U782" s="203"/>
      <c r="V782" s="203"/>
      <c r="W782" s="203"/>
      <c r="X782" s="203"/>
      <c r="Y782" s="203"/>
      <c r="Z782" s="203"/>
      <c r="AA782" s="203"/>
    </row>
    <row r="783" spans="1:27" ht="15.75" customHeight="1" x14ac:dyDescent="0.25">
      <c r="A783" s="203"/>
      <c r="B783" s="203"/>
      <c r="C783" s="203"/>
      <c r="D783" s="203"/>
      <c r="E783" s="203"/>
      <c r="F783" s="203"/>
      <c r="G783" s="204"/>
      <c r="H783" s="203"/>
      <c r="I783" s="203"/>
      <c r="J783" s="203"/>
      <c r="K783" s="203"/>
      <c r="L783" s="203"/>
      <c r="M783" s="203"/>
      <c r="N783" s="203"/>
      <c r="O783" s="203"/>
      <c r="P783" s="203"/>
      <c r="Q783" s="203"/>
      <c r="R783" s="203"/>
      <c r="S783" s="203"/>
      <c r="T783" s="203"/>
      <c r="U783" s="203"/>
      <c r="V783" s="203"/>
      <c r="W783" s="203"/>
      <c r="X783" s="203"/>
      <c r="Y783" s="203"/>
      <c r="Z783" s="203"/>
      <c r="AA783" s="203"/>
    </row>
    <row r="784" spans="1:27" ht="15.75" customHeight="1" x14ac:dyDescent="0.25">
      <c r="A784" s="203"/>
      <c r="B784" s="203"/>
      <c r="C784" s="203"/>
      <c r="D784" s="203"/>
      <c r="E784" s="203"/>
      <c r="F784" s="203"/>
      <c r="G784" s="204"/>
      <c r="H784" s="203"/>
      <c r="I784" s="203"/>
      <c r="J784" s="203"/>
      <c r="K784" s="203"/>
      <c r="L784" s="203"/>
      <c r="M784" s="203"/>
      <c r="N784" s="203"/>
      <c r="O784" s="203"/>
      <c r="P784" s="203"/>
      <c r="Q784" s="203"/>
      <c r="R784" s="203"/>
      <c r="S784" s="203"/>
      <c r="T784" s="203"/>
      <c r="U784" s="203"/>
      <c r="V784" s="203"/>
      <c r="W784" s="203"/>
      <c r="X784" s="203"/>
      <c r="Y784" s="203"/>
      <c r="Z784" s="203"/>
      <c r="AA784" s="203"/>
    </row>
    <row r="785" spans="1:27" ht="15.75" customHeight="1" x14ac:dyDescent="0.25">
      <c r="A785" s="203"/>
      <c r="B785" s="203"/>
      <c r="C785" s="203"/>
      <c r="D785" s="203"/>
      <c r="E785" s="203"/>
      <c r="F785" s="203"/>
      <c r="G785" s="204"/>
      <c r="H785" s="203"/>
      <c r="I785" s="203"/>
      <c r="J785" s="203"/>
      <c r="K785" s="203"/>
      <c r="L785" s="203"/>
      <c r="M785" s="203"/>
      <c r="N785" s="203"/>
      <c r="O785" s="203"/>
      <c r="P785" s="203"/>
      <c r="Q785" s="203"/>
      <c r="R785" s="203"/>
      <c r="S785" s="203"/>
      <c r="T785" s="203"/>
      <c r="U785" s="203"/>
      <c r="V785" s="203"/>
      <c r="W785" s="203"/>
      <c r="X785" s="203"/>
      <c r="Y785" s="203"/>
      <c r="Z785" s="203"/>
      <c r="AA785" s="203"/>
    </row>
    <row r="786" spans="1:27" ht="15.75" customHeight="1" x14ac:dyDescent="0.25">
      <c r="A786" s="203"/>
      <c r="B786" s="203"/>
      <c r="C786" s="203"/>
      <c r="D786" s="203"/>
      <c r="E786" s="203"/>
      <c r="F786" s="203"/>
      <c r="G786" s="204"/>
      <c r="H786" s="203"/>
      <c r="I786" s="203"/>
      <c r="J786" s="203"/>
      <c r="K786" s="203"/>
      <c r="L786" s="203"/>
      <c r="M786" s="203"/>
      <c r="N786" s="203"/>
      <c r="O786" s="203"/>
      <c r="P786" s="203"/>
      <c r="Q786" s="203"/>
      <c r="R786" s="203"/>
      <c r="S786" s="203"/>
      <c r="T786" s="203"/>
      <c r="U786" s="203"/>
      <c r="V786" s="203"/>
      <c r="W786" s="203"/>
      <c r="X786" s="203"/>
      <c r="Y786" s="203"/>
      <c r="Z786" s="203"/>
      <c r="AA786" s="203"/>
    </row>
    <row r="787" spans="1:27" ht="15.75" customHeight="1" x14ac:dyDescent="0.25">
      <c r="A787" s="203"/>
      <c r="B787" s="203"/>
      <c r="C787" s="203"/>
      <c r="D787" s="203"/>
      <c r="E787" s="203"/>
      <c r="F787" s="203"/>
      <c r="G787" s="204"/>
      <c r="H787" s="203"/>
      <c r="I787" s="203"/>
      <c r="J787" s="203"/>
      <c r="K787" s="203"/>
      <c r="L787" s="203"/>
      <c r="M787" s="203"/>
      <c r="N787" s="203"/>
      <c r="O787" s="203"/>
      <c r="P787" s="203"/>
      <c r="Q787" s="203"/>
      <c r="R787" s="203"/>
      <c r="S787" s="203"/>
      <c r="T787" s="203"/>
      <c r="U787" s="203"/>
      <c r="V787" s="203"/>
      <c r="W787" s="203"/>
      <c r="X787" s="203"/>
      <c r="Y787" s="203"/>
      <c r="Z787" s="203"/>
      <c r="AA787" s="203"/>
    </row>
    <row r="788" spans="1:27" ht="15.75" customHeight="1" x14ac:dyDescent="0.25">
      <c r="A788" s="203"/>
      <c r="B788" s="203"/>
      <c r="C788" s="203"/>
      <c r="D788" s="203"/>
      <c r="E788" s="203"/>
      <c r="F788" s="203"/>
      <c r="G788" s="204"/>
      <c r="H788" s="203"/>
      <c r="I788" s="203"/>
      <c r="J788" s="203"/>
      <c r="K788" s="203"/>
      <c r="L788" s="203"/>
      <c r="M788" s="203"/>
      <c r="N788" s="203"/>
      <c r="O788" s="203"/>
      <c r="P788" s="203"/>
      <c r="Q788" s="203"/>
      <c r="R788" s="203"/>
      <c r="S788" s="203"/>
      <c r="T788" s="203"/>
      <c r="U788" s="203"/>
      <c r="V788" s="203"/>
      <c r="W788" s="203"/>
      <c r="X788" s="203"/>
      <c r="Y788" s="203"/>
      <c r="Z788" s="203"/>
      <c r="AA788" s="203"/>
    </row>
    <row r="789" spans="1:27" ht="15.75" customHeight="1" x14ac:dyDescent="0.25">
      <c r="A789" s="203"/>
      <c r="B789" s="203"/>
      <c r="C789" s="203"/>
      <c r="D789" s="203"/>
      <c r="E789" s="203"/>
      <c r="F789" s="203"/>
      <c r="G789" s="204"/>
      <c r="H789" s="203"/>
      <c r="I789" s="203"/>
      <c r="J789" s="203"/>
      <c r="K789" s="203"/>
      <c r="L789" s="203"/>
      <c r="M789" s="203"/>
      <c r="N789" s="203"/>
      <c r="O789" s="203"/>
      <c r="P789" s="203"/>
      <c r="Q789" s="203"/>
      <c r="R789" s="203"/>
      <c r="S789" s="203"/>
      <c r="T789" s="203"/>
      <c r="U789" s="203"/>
      <c r="V789" s="203"/>
      <c r="W789" s="203"/>
      <c r="X789" s="203"/>
      <c r="Y789" s="203"/>
      <c r="Z789" s="203"/>
      <c r="AA789" s="203"/>
    </row>
    <row r="790" spans="1:27" ht="15.75" customHeight="1" x14ac:dyDescent="0.25">
      <c r="A790" s="203"/>
      <c r="B790" s="203"/>
      <c r="C790" s="203"/>
      <c r="D790" s="203"/>
      <c r="E790" s="203"/>
      <c r="F790" s="203"/>
      <c r="G790" s="204"/>
      <c r="H790" s="203"/>
      <c r="I790" s="203"/>
      <c r="J790" s="203"/>
      <c r="K790" s="203"/>
      <c r="L790" s="203"/>
      <c r="M790" s="203"/>
      <c r="N790" s="203"/>
      <c r="O790" s="203"/>
      <c r="P790" s="203"/>
      <c r="Q790" s="203"/>
      <c r="R790" s="203"/>
      <c r="S790" s="203"/>
      <c r="T790" s="203"/>
      <c r="U790" s="203"/>
      <c r="V790" s="203"/>
      <c r="W790" s="203"/>
      <c r="X790" s="203"/>
      <c r="Y790" s="203"/>
      <c r="Z790" s="203"/>
      <c r="AA790" s="203"/>
    </row>
    <row r="791" spans="1:27" ht="15.75" customHeight="1" x14ac:dyDescent="0.25">
      <c r="A791" s="203"/>
      <c r="B791" s="203"/>
      <c r="C791" s="203"/>
      <c r="D791" s="203"/>
      <c r="E791" s="203"/>
      <c r="F791" s="203"/>
      <c r="G791" s="204"/>
      <c r="H791" s="203"/>
      <c r="I791" s="203"/>
      <c r="J791" s="203"/>
      <c r="K791" s="203"/>
      <c r="L791" s="203"/>
      <c r="M791" s="203"/>
      <c r="N791" s="203"/>
      <c r="O791" s="203"/>
      <c r="P791" s="203"/>
      <c r="Q791" s="203"/>
      <c r="R791" s="203"/>
      <c r="S791" s="203"/>
      <c r="T791" s="203"/>
      <c r="U791" s="203"/>
      <c r="V791" s="203"/>
      <c r="W791" s="203"/>
      <c r="X791" s="203"/>
      <c r="Y791" s="203"/>
      <c r="Z791" s="203"/>
      <c r="AA791" s="203"/>
    </row>
    <row r="792" spans="1:27" ht="15.75" customHeight="1" x14ac:dyDescent="0.25">
      <c r="A792" s="203"/>
      <c r="B792" s="203"/>
      <c r="C792" s="203"/>
      <c r="D792" s="203"/>
      <c r="E792" s="203"/>
      <c r="F792" s="203"/>
      <c r="G792" s="204"/>
      <c r="H792" s="203"/>
      <c r="I792" s="203"/>
      <c r="J792" s="203"/>
      <c r="K792" s="203"/>
      <c r="L792" s="203"/>
      <c r="M792" s="203"/>
      <c r="N792" s="203"/>
      <c r="O792" s="203"/>
      <c r="P792" s="203"/>
      <c r="Q792" s="203"/>
      <c r="R792" s="203"/>
      <c r="S792" s="203"/>
      <c r="T792" s="203"/>
      <c r="U792" s="203"/>
      <c r="V792" s="203"/>
      <c r="W792" s="203"/>
      <c r="X792" s="203"/>
      <c r="Y792" s="203"/>
      <c r="Z792" s="203"/>
      <c r="AA792" s="203"/>
    </row>
    <row r="793" spans="1:27" ht="15.75" customHeight="1" x14ac:dyDescent="0.25">
      <c r="A793" s="203"/>
      <c r="B793" s="203"/>
      <c r="C793" s="203"/>
      <c r="D793" s="203"/>
      <c r="E793" s="203"/>
      <c r="F793" s="203"/>
      <c r="G793" s="204"/>
      <c r="H793" s="203"/>
      <c r="I793" s="203"/>
      <c r="J793" s="203"/>
      <c r="K793" s="203"/>
      <c r="L793" s="203"/>
      <c r="M793" s="203"/>
      <c r="N793" s="203"/>
      <c r="O793" s="203"/>
      <c r="P793" s="203"/>
      <c r="Q793" s="203"/>
      <c r="R793" s="203"/>
      <c r="S793" s="203"/>
      <c r="T793" s="203"/>
      <c r="U793" s="203"/>
      <c r="V793" s="203"/>
      <c r="W793" s="203"/>
      <c r="X793" s="203"/>
      <c r="Y793" s="203"/>
      <c r="Z793" s="203"/>
      <c r="AA793" s="203"/>
    </row>
    <row r="794" spans="1:27" ht="15.75" customHeight="1" x14ac:dyDescent="0.25">
      <c r="A794" s="203"/>
      <c r="B794" s="203"/>
      <c r="C794" s="203"/>
      <c r="D794" s="203"/>
      <c r="E794" s="203"/>
      <c r="F794" s="203"/>
      <c r="G794" s="204"/>
      <c r="H794" s="203"/>
      <c r="I794" s="203"/>
      <c r="J794" s="203"/>
      <c r="K794" s="203"/>
      <c r="L794" s="203"/>
      <c r="M794" s="203"/>
      <c r="N794" s="203"/>
      <c r="O794" s="203"/>
      <c r="P794" s="203"/>
      <c r="Q794" s="203"/>
      <c r="R794" s="203"/>
      <c r="S794" s="203"/>
      <c r="T794" s="203"/>
      <c r="U794" s="203"/>
      <c r="V794" s="203"/>
      <c r="W794" s="203"/>
      <c r="X794" s="203"/>
      <c r="Y794" s="203"/>
      <c r="Z794" s="203"/>
      <c r="AA794" s="203"/>
    </row>
    <row r="795" spans="1:27" ht="15.75" customHeight="1" x14ac:dyDescent="0.25">
      <c r="A795" s="203"/>
      <c r="B795" s="203"/>
      <c r="C795" s="203"/>
      <c r="D795" s="203"/>
      <c r="E795" s="203"/>
      <c r="F795" s="203"/>
      <c r="G795" s="204"/>
      <c r="H795" s="203"/>
      <c r="I795" s="203"/>
      <c r="J795" s="203"/>
      <c r="K795" s="203"/>
      <c r="L795" s="203"/>
      <c r="M795" s="203"/>
      <c r="N795" s="203"/>
      <c r="O795" s="203"/>
      <c r="P795" s="203"/>
      <c r="Q795" s="203"/>
      <c r="R795" s="203"/>
      <c r="S795" s="203"/>
      <c r="T795" s="203"/>
      <c r="U795" s="203"/>
      <c r="V795" s="203"/>
      <c r="W795" s="203"/>
      <c r="X795" s="203"/>
      <c r="Y795" s="203"/>
      <c r="Z795" s="203"/>
      <c r="AA795" s="203"/>
    </row>
    <row r="796" spans="1:27" ht="15.75" customHeight="1" x14ac:dyDescent="0.25">
      <c r="A796" s="203"/>
      <c r="B796" s="203"/>
      <c r="C796" s="203"/>
      <c r="D796" s="203"/>
      <c r="E796" s="203"/>
      <c r="F796" s="203"/>
      <c r="G796" s="204"/>
      <c r="H796" s="203"/>
      <c r="I796" s="203"/>
      <c r="J796" s="203"/>
      <c r="K796" s="203"/>
      <c r="L796" s="203"/>
      <c r="M796" s="203"/>
      <c r="N796" s="203"/>
      <c r="O796" s="203"/>
      <c r="P796" s="203"/>
      <c r="Q796" s="203"/>
      <c r="R796" s="203"/>
      <c r="S796" s="203"/>
      <c r="T796" s="203"/>
      <c r="U796" s="203"/>
      <c r="V796" s="203"/>
      <c r="W796" s="203"/>
      <c r="X796" s="203"/>
      <c r="Y796" s="203"/>
      <c r="Z796" s="203"/>
      <c r="AA796" s="203"/>
    </row>
    <row r="797" spans="1:27" ht="15.75" customHeight="1" x14ac:dyDescent="0.25">
      <c r="A797" s="203"/>
      <c r="B797" s="203"/>
      <c r="C797" s="203"/>
      <c r="D797" s="203"/>
      <c r="E797" s="203"/>
      <c r="F797" s="203"/>
      <c r="G797" s="204"/>
      <c r="H797" s="203"/>
      <c r="I797" s="203"/>
      <c r="J797" s="203"/>
      <c r="K797" s="203"/>
      <c r="L797" s="203"/>
      <c r="M797" s="203"/>
      <c r="N797" s="203"/>
      <c r="O797" s="203"/>
      <c r="P797" s="203"/>
      <c r="Q797" s="203"/>
      <c r="R797" s="203"/>
      <c r="S797" s="203"/>
      <c r="T797" s="203"/>
      <c r="U797" s="203"/>
      <c r="V797" s="203"/>
      <c r="W797" s="203"/>
      <c r="X797" s="203"/>
      <c r="Y797" s="203"/>
      <c r="Z797" s="203"/>
      <c r="AA797" s="203"/>
    </row>
    <row r="798" spans="1:27" ht="15.75" customHeight="1" x14ac:dyDescent="0.25">
      <c r="A798" s="203"/>
      <c r="B798" s="203"/>
      <c r="C798" s="203"/>
      <c r="D798" s="203"/>
      <c r="E798" s="203"/>
      <c r="F798" s="203"/>
      <c r="G798" s="204"/>
      <c r="H798" s="203"/>
      <c r="I798" s="203"/>
      <c r="J798" s="203"/>
      <c r="K798" s="203"/>
      <c r="L798" s="203"/>
      <c r="M798" s="203"/>
      <c r="N798" s="203"/>
      <c r="O798" s="203"/>
      <c r="P798" s="203"/>
      <c r="Q798" s="203"/>
      <c r="R798" s="203"/>
      <c r="S798" s="203"/>
      <c r="T798" s="203"/>
      <c r="U798" s="203"/>
      <c r="V798" s="203"/>
      <c r="W798" s="203"/>
      <c r="X798" s="203"/>
      <c r="Y798" s="203"/>
      <c r="Z798" s="203"/>
      <c r="AA798" s="203"/>
    </row>
    <row r="799" spans="1:27" ht="15.75" customHeight="1" x14ac:dyDescent="0.25">
      <c r="A799" s="203"/>
      <c r="B799" s="203"/>
      <c r="C799" s="203"/>
      <c r="D799" s="203"/>
      <c r="E799" s="203"/>
      <c r="F799" s="203"/>
      <c r="G799" s="204"/>
      <c r="H799" s="203"/>
      <c r="I799" s="203"/>
      <c r="J799" s="203"/>
      <c r="K799" s="203"/>
      <c r="L799" s="203"/>
      <c r="M799" s="203"/>
      <c r="N799" s="203"/>
      <c r="O799" s="203"/>
      <c r="P799" s="203"/>
      <c r="Q799" s="203"/>
      <c r="R799" s="203"/>
      <c r="S799" s="203"/>
      <c r="T799" s="203"/>
      <c r="U799" s="203"/>
      <c r="V799" s="203"/>
      <c r="W799" s="203"/>
      <c r="X799" s="203"/>
      <c r="Y799" s="203"/>
      <c r="Z799" s="203"/>
      <c r="AA799" s="203"/>
    </row>
    <row r="800" spans="1:27" ht="15.75" customHeight="1" x14ac:dyDescent="0.25">
      <c r="A800" s="203"/>
      <c r="B800" s="203"/>
      <c r="C800" s="203"/>
      <c r="D800" s="203"/>
      <c r="E800" s="203"/>
      <c r="F800" s="203"/>
      <c r="G800" s="204"/>
      <c r="H800" s="203"/>
      <c r="I800" s="203"/>
      <c r="J800" s="203"/>
      <c r="K800" s="203"/>
      <c r="L800" s="203"/>
      <c r="M800" s="203"/>
      <c r="N800" s="203"/>
      <c r="O800" s="203"/>
      <c r="P800" s="203"/>
      <c r="Q800" s="203"/>
      <c r="R800" s="203"/>
      <c r="S800" s="203"/>
      <c r="T800" s="203"/>
      <c r="U800" s="203"/>
      <c r="V800" s="203"/>
      <c r="W800" s="203"/>
      <c r="X800" s="203"/>
      <c r="Y800" s="203"/>
      <c r="Z800" s="203"/>
      <c r="AA800" s="203"/>
    </row>
    <row r="801" spans="1:27" ht="15.75" customHeight="1" x14ac:dyDescent="0.25">
      <c r="A801" s="203"/>
      <c r="B801" s="203"/>
      <c r="C801" s="203"/>
      <c r="D801" s="203"/>
      <c r="E801" s="203"/>
      <c r="F801" s="203"/>
      <c r="G801" s="204"/>
      <c r="H801" s="203"/>
      <c r="I801" s="203"/>
      <c r="J801" s="203"/>
      <c r="K801" s="203"/>
      <c r="L801" s="203"/>
      <c r="M801" s="203"/>
      <c r="N801" s="203"/>
      <c r="O801" s="203"/>
      <c r="P801" s="203"/>
      <c r="Q801" s="203"/>
      <c r="R801" s="203"/>
      <c r="S801" s="203"/>
      <c r="T801" s="203"/>
      <c r="U801" s="203"/>
      <c r="V801" s="203"/>
      <c r="W801" s="203"/>
      <c r="X801" s="203"/>
      <c r="Y801" s="203"/>
      <c r="Z801" s="203"/>
      <c r="AA801" s="203"/>
    </row>
    <row r="802" spans="1:27" ht="15.75" customHeight="1" x14ac:dyDescent="0.25">
      <c r="A802" s="203"/>
      <c r="B802" s="203"/>
      <c r="C802" s="203"/>
      <c r="D802" s="203"/>
      <c r="E802" s="203"/>
      <c r="F802" s="203"/>
      <c r="G802" s="204"/>
      <c r="H802" s="203"/>
      <c r="I802" s="203"/>
      <c r="J802" s="203"/>
      <c r="K802" s="203"/>
      <c r="L802" s="203"/>
      <c r="M802" s="203"/>
      <c r="N802" s="203"/>
      <c r="O802" s="203"/>
      <c r="P802" s="203"/>
      <c r="Q802" s="203"/>
      <c r="R802" s="203"/>
      <c r="S802" s="203"/>
      <c r="T802" s="203"/>
      <c r="U802" s="203"/>
      <c r="V802" s="203"/>
      <c r="W802" s="203"/>
      <c r="X802" s="203"/>
      <c r="Y802" s="203"/>
      <c r="Z802" s="203"/>
      <c r="AA802" s="203"/>
    </row>
    <row r="803" spans="1:27" ht="15.75" customHeight="1" x14ac:dyDescent="0.25">
      <c r="A803" s="203"/>
      <c r="B803" s="203"/>
      <c r="C803" s="203"/>
      <c r="D803" s="203"/>
      <c r="E803" s="203"/>
      <c r="F803" s="203"/>
      <c r="G803" s="204"/>
      <c r="H803" s="203"/>
      <c r="I803" s="203"/>
      <c r="J803" s="203"/>
      <c r="K803" s="203"/>
      <c r="L803" s="203"/>
      <c r="M803" s="203"/>
      <c r="N803" s="203"/>
      <c r="O803" s="203"/>
      <c r="P803" s="203"/>
      <c r="Q803" s="203"/>
      <c r="R803" s="203"/>
      <c r="S803" s="203"/>
      <c r="T803" s="203"/>
      <c r="U803" s="203"/>
      <c r="V803" s="203"/>
      <c r="W803" s="203"/>
      <c r="X803" s="203"/>
      <c r="Y803" s="203"/>
      <c r="Z803" s="203"/>
      <c r="AA803" s="203"/>
    </row>
    <row r="804" spans="1:27" ht="15.75" customHeight="1" x14ac:dyDescent="0.25">
      <c r="A804" s="203"/>
      <c r="B804" s="203"/>
      <c r="C804" s="203"/>
      <c r="D804" s="203"/>
      <c r="E804" s="203"/>
      <c r="F804" s="203"/>
      <c r="G804" s="204"/>
      <c r="H804" s="203"/>
      <c r="I804" s="203"/>
      <c r="J804" s="203"/>
      <c r="K804" s="203"/>
      <c r="L804" s="203"/>
      <c r="M804" s="203"/>
      <c r="N804" s="203"/>
      <c r="O804" s="203"/>
      <c r="P804" s="203"/>
      <c r="Q804" s="203"/>
      <c r="R804" s="203"/>
      <c r="S804" s="203"/>
      <c r="T804" s="203"/>
      <c r="U804" s="203"/>
      <c r="V804" s="203"/>
      <c r="W804" s="203"/>
      <c r="X804" s="203"/>
      <c r="Y804" s="203"/>
      <c r="Z804" s="203"/>
      <c r="AA804" s="203"/>
    </row>
    <row r="805" spans="1:27" ht="15.75" customHeight="1" x14ac:dyDescent="0.25">
      <c r="A805" s="203"/>
      <c r="B805" s="203"/>
      <c r="C805" s="203"/>
      <c r="D805" s="203"/>
      <c r="E805" s="203"/>
      <c r="F805" s="203"/>
      <c r="G805" s="204"/>
      <c r="H805" s="203"/>
      <c r="I805" s="203"/>
      <c r="J805" s="203"/>
      <c r="K805" s="203"/>
      <c r="L805" s="203"/>
      <c r="M805" s="203"/>
      <c r="N805" s="203"/>
      <c r="O805" s="203"/>
      <c r="P805" s="203"/>
      <c r="Q805" s="203"/>
      <c r="R805" s="203"/>
      <c r="S805" s="203"/>
      <c r="T805" s="203"/>
      <c r="U805" s="203"/>
      <c r="V805" s="203"/>
      <c r="W805" s="203"/>
      <c r="X805" s="203"/>
      <c r="Y805" s="203"/>
      <c r="Z805" s="203"/>
      <c r="AA805" s="203"/>
    </row>
    <row r="806" spans="1:27" ht="15.75" customHeight="1" x14ac:dyDescent="0.25">
      <c r="A806" s="203"/>
      <c r="B806" s="203"/>
      <c r="C806" s="203"/>
      <c r="D806" s="203"/>
      <c r="E806" s="203"/>
      <c r="F806" s="203"/>
      <c r="G806" s="204"/>
      <c r="H806" s="203"/>
      <c r="I806" s="203"/>
      <c r="J806" s="203"/>
      <c r="K806" s="203"/>
      <c r="L806" s="203"/>
      <c r="M806" s="203"/>
      <c r="N806" s="203"/>
      <c r="O806" s="203"/>
      <c r="P806" s="203"/>
      <c r="Q806" s="203"/>
      <c r="R806" s="203"/>
      <c r="S806" s="203"/>
      <c r="T806" s="203"/>
      <c r="U806" s="203"/>
      <c r="V806" s="203"/>
      <c r="W806" s="203"/>
      <c r="X806" s="203"/>
      <c r="Y806" s="203"/>
      <c r="Z806" s="203"/>
      <c r="AA806" s="203"/>
    </row>
    <row r="807" spans="1:27" ht="15.75" customHeight="1" x14ac:dyDescent="0.25">
      <c r="A807" s="203"/>
      <c r="B807" s="203"/>
      <c r="C807" s="203"/>
      <c r="D807" s="203"/>
      <c r="E807" s="203"/>
      <c r="F807" s="203"/>
      <c r="G807" s="204"/>
      <c r="H807" s="203"/>
      <c r="I807" s="203"/>
      <c r="J807" s="203"/>
      <c r="K807" s="203"/>
      <c r="L807" s="203"/>
      <c r="M807" s="203"/>
      <c r="N807" s="203"/>
      <c r="O807" s="203"/>
      <c r="P807" s="203"/>
      <c r="Q807" s="203"/>
      <c r="R807" s="203"/>
      <c r="S807" s="203"/>
      <c r="T807" s="203"/>
      <c r="U807" s="203"/>
      <c r="V807" s="203"/>
      <c r="W807" s="203"/>
      <c r="X807" s="203"/>
      <c r="Y807" s="203"/>
      <c r="Z807" s="203"/>
      <c r="AA807" s="203"/>
    </row>
    <row r="808" spans="1:27" ht="15.75" customHeight="1" x14ac:dyDescent="0.25">
      <c r="A808" s="203"/>
      <c r="B808" s="203"/>
      <c r="C808" s="203"/>
      <c r="D808" s="203"/>
      <c r="E808" s="203"/>
      <c r="F808" s="203"/>
      <c r="G808" s="204"/>
      <c r="H808" s="203"/>
      <c r="I808" s="203"/>
      <c r="J808" s="203"/>
      <c r="K808" s="203"/>
      <c r="L808" s="203"/>
      <c r="M808" s="203"/>
      <c r="N808" s="203"/>
      <c r="O808" s="203"/>
      <c r="P808" s="203"/>
      <c r="Q808" s="203"/>
      <c r="R808" s="203"/>
      <c r="S808" s="203"/>
      <c r="T808" s="203"/>
      <c r="U808" s="203"/>
      <c r="V808" s="203"/>
      <c r="W808" s="203"/>
      <c r="X808" s="203"/>
      <c r="Y808" s="203"/>
      <c r="Z808" s="203"/>
      <c r="AA808" s="203"/>
    </row>
    <row r="809" spans="1:27" ht="15.75" customHeight="1" x14ac:dyDescent="0.25">
      <c r="A809" s="203"/>
      <c r="B809" s="203"/>
      <c r="C809" s="203"/>
      <c r="D809" s="203"/>
      <c r="E809" s="203"/>
      <c r="F809" s="203"/>
      <c r="G809" s="204"/>
      <c r="H809" s="203"/>
      <c r="I809" s="203"/>
      <c r="J809" s="203"/>
      <c r="K809" s="203"/>
      <c r="L809" s="203"/>
      <c r="M809" s="203"/>
      <c r="N809" s="203"/>
      <c r="O809" s="203"/>
      <c r="P809" s="203"/>
      <c r="Q809" s="203"/>
      <c r="R809" s="203"/>
      <c r="S809" s="203"/>
      <c r="T809" s="203"/>
      <c r="U809" s="203"/>
      <c r="V809" s="203"/>
      <c r="W809" s="203"/>
      <c r="X809" s="203"/>
      <c r="Y809" s="203"/>
      <c r="Z809" s="203"/>
      <c r="AA809" s="203"/>
    </row>
    <row r="810" spans="1:27" ht="15.75" customHeight="1" x14ac:dyDescent="0.25">
      <c r="A810" s="203"/>
      <c r="B810" s="203"/>
      <c r="C810" s="203"/>
      <c r="D810" s="203"/>
      <c r="E810" s="203"/>
      <c r="F810" s="203"/>
      <c r="G810" s="204"/>
      <c r="H810" s="203"/>
      <c r="I810" s="203"/>
      <c r="J810" s="203"/>
      <c r="K810" s="203"/>
      <c r="L810" s="203"/>
      <c r="M810" s="203"/>
      <c r="N810" s="203"/>
      <c r="O810" s="203"/>
      <c r="P810" s="203"/>
      <c r="Q810" s="203"/>
      <c r="R810" s="203"/>
      <c r="S810" s="203"/>
      <c r="T810" s="203"/>
      <c r="U810" s="203"/>
      <c r="V810" s="203"/>
      <c r="W810" s="203"/>
      <c r="X810" s="203"/>
      <c r="Y810" s="203"/>
      <c r="Z810" s="203"/>
      <c r="AA810" s="203"/>
    </row>
    <row r="811" spans="1:27" ht="15.75" customHeight="1" x14ac:dyDescent="0.25">
      <c r="A811" s="203"/>
      <c r="B811" s="203"/>
      <c r="C811" s="203"/>
      <c r="D811" s="203"/>
      <c r="E811" s="203"/>
      <c r="F811" s="203"/>
      <c r="G811" s="204"/>
      <c r="H811" s="203"/>
      <c r="I811" s="203"/>
      <c r="J811" s="203"/>
      <c r="K811" s="203"/>
      <c r="L811" s="203"/>
      <c r="M811" s="203"/>
      <c r="N811" s="203"/>
      <c r="O811" s="203"/>
      <c r="P811" s="203"/>
      <c r="Q811" s="203"/>
      <c r="R811" s="203"/>
      <c r="S811" s="203"/>
      <c r="T811" s="203"/>
      <c r="U811" s="203"/>
      <c r="V811" s="203"/>
      <c r="W811" s="203"/>
      <c r="X811" s="203"/>
      <c r="Y811" s="203"/>
      <c r="Z811" s="203"/>
      <c r="AA811" s="203"/>
    </row>
    <row r="812" spans="1:27" ht="15.75" customHeight="1" x14ac:dyDescent="0.25">
      <c r="A812" s="203"/>
      <c r="B812" s="203"/>
      <c r="C812" s="203"/>
      <c r="D812" s="203"/>
      <c r="E812" s="203"/>
      <c r="F812" s="203"/>
      <c r="G812" s="204"/>
      <c r="H812" s="203"/>
      <c r="I812" s="203"/>
      <c r="J812" s="203"/>
      <c r="K812" s="203"/>
      <c r="L812" s="203"/>
      <c r="M812" s="203"/>
      <c r="N812" s="203"/>
      <c r="O812" s="203"/>
      <c r="P812" s="203"/>
      <c r="Q812" s="203"/>
      <c r="R812" s="203"/>
      <c r="S812" s="203"/>
      <c r="T812" s="203"/>
      <c r="U812" s="203"/>
      <c r="V812" s="203"/>
      <c r="W812" s="203"/>
      <c r="X812" s="203"/>
      <c r="Y812" s="203"/>
      <c r="Z812" s="203"/>
      <c r="AA812" s="203"/>
    </row>
    <row r="813" spans="1:27" ht="15.75" customHeight="1" x14ac:dyDescent="0.25">
      <c r="A813" s="203"/>
      <c r="B813" s="203"/>
      <c r="C813" s="203"/>
      <c r="D813" s="203"/>
      <c r="E813" s="203"/>
      <c r="F813" s="203"/>
      <c r="G813" s="204"/>
      <c r="H813" s="203"/>
      <c r="I813" s="203"/>
      <c r="J813" s="203"/>
      <c r="K813" s="203"/>
      <c r="L813" s="203"/>
      <c r="M813" s="203"/>
      <c r="N813" s="203"/>
      <c r="O813" s="203"/>
      <c r="P813" s="203"/>
      <c r="Q813" s="203"/>
      <c r="R813" s="203"/>
      <c r="S813" s="203"/>
      <c r="T813" s="203"/>
      <c r="U813" s="203"/>
      <c r="V813" s="203"/>
      <c r="W813" s="203"/>
      <c r="X813" s="203"/>
      <c r="Y813" s="203"/>
      <c r="Z813" s="203"/>
      <c r="AA813" s="203"/>
    </row>
    <row r="814" spans="1:27" ht="15.75" customHeight="1" x14ac:dyDescent="0.25">
      <c r="A814" s="203"/>
      <c r="B814" s="203"/>
      <c r="C814" s="203"/>
      <c r="D814" s="203"/>
      <c r="E814" s="203"/>
      <c r="F814" s="203"/>
      <c r="G814" s="204"/>
      <c r="H814" s="203"/>
      <c r="I814" s="203"/>
      <c r="J814" s="203"/>
      <c r="K814" s="203"/>
      <c r="L814" s="203"/>
      <c r="M814" s="203"/>
      <c r="N814" s="203"/>
      <c r="O814" s="203"/>
      <c r="P814" s="203"/>
      <c r="Q814" s="203"/>
      <c r="R814" s="203"/>
      <c r="S814" s="203"/>
      <c r="T814" s="203"/>
      <c r="U814" s="203"/>
      <c r="V814" s="203"/>
      <c r="W814" s="203"/>
      <c r="X814" s="203"/>
      <c r="Y814" s="203"/>
      <c r="Z814" s="203"/>
      <c r="AA814" s="203"/>
    </row>
    <row r="815" spans="1:27" ht="15.75" customHeight="1" x14ac:dyDescent="0.25">
      <c r="A815" s="203"/>
      <c r="B815" s="203"/>
      <c r="C815" s="203"/>
      <c r="D815" s="203"/>
      <c r="E815" s="203"/>
      <c r="F815" s="203"/>
      <c r="G815" s="204"/>
      <c r="H815" s="203"/>
      <c r="I815" s="203"/>
      <c r="J815" s="203"/>
      <c r="K815" s="203"/>
      <c r="L815" s="203"/>
      <c r="M815" s="203"/>
      <c r="N815" s="203"/>
      <c r="O815" s="203"/>
      <c r="P815" s="203"/>
      <c r="Q815" s="203"/>
      <c r="R815" s="203"/>
      <c r="S815" s="203"/>
      <c r="T815" s="203"/>
      <c r="U815" s="203"/>
      <c r="V815" s="203"/>
      <c r="W815" s="203"/>
      <c r="X815" s="203"/>
      <c r="Y815" s="203"/>
      <c r="Z815" s="203"/>
      <c r="AA815" s="203"/>
    </row>
    <row r="816" spans="1:27" ht="15.75" customHeight="1" x14ac:dyDescent="0.25">
      <c r="A816" s="203"/>
      <c r="B816" s="203"/>
      <c r="C816" s="203"/>
      <c r="D816" s="203"/>
      <c r="E816" s="203"/>
      <c r="F816" s="203"/>
      <c r="G816" s="204"/>
      <c r="H816" s="203"/>
      <c r="I816" s="203"/>
      <c r="J816" s="203"/>
      <c r="K816" s="203"/>
      <c r="L816" s="203"/>
      <c r="M816" s="203"/>
      <c r="N816" s="203"/>
      <c r="O816" s="203"/>
      <c r="P816" s="203"/>
      <c r="Q816" s="203"/>
      <c r="R816" s="203"/>
      <c r="S816" s="203"/>
      <c r="T816" s="203"/>
      <c r="U816" s="203"/>
      <c r="V816" s="203"/>
      <c r="W816" s="203"/>
      <c r="X816" s="203"/>
      <c r="Y816" s="203"/>
      <c r="Z816" s="203"/>
      <c r="AA816" s="203"/>
    </row>
    <row r="817" spans="1:27" ht="15.75" customHeight="1" x14ac:dyDescent="0.25">
      <c r="A817" s="203"/>
      <c r="B817" s="203"/>
      <c r="C817" s="203"/>
      <c r="D817" s="203"/>
      <c r="E817" s="203"/>
      <c r="F817" s="203"/>
      <c r="G817" s="204"/>
      <c r="H817" s="203"/>
      <c r="I817" s="203"/>
      <c r="J817" s="203"/>
      <c r="K817" s="203"/>
      <c r="L817" s="203"/>
      <c r="M817" s="203"/>
      <c r="N817" s="203"/>
      <c r="O817" s="203"/>
      <c r="P817" s="203"/>
      <c r="Q817" s="203"/>
      <c r="R817" s="203"/>
      <c r="S817" s="203"/>
      <c r="T817" s="203"/>
      <c r="U817" s="203"/>
      <c r="V817" s="203"/>
      <c r="W817" s="203"/>
      <c r="X817" s="203"/>
      <c r="Y817" s="203"/>
      <c r="Z817" s="203"/>
      <c r="AA817" s="203"/>
    </row>
    <row r="818" spans="1:27" ht="15.75" customHeight="1" x14ac:dyDescent="0.25">
      <c r="A818" s="203"/>
      <c r="B818" s="203"/>
      <c r="C818" s="203"/>
      <c r="D818" s="203"/>
      <c r="E818" s="203"/>
      <c r="F818" s="203"/>
      <c r="G818" s="204"/>
      <c r="H818" s="203"/>
      <c r="I818" s="203"/>
      <c r="J818" s="203"/>
      <c r="K818" s="203"/>
      <c r="L818" s="203"/>
      <c r="M818" s="203"/>
      <c r="N818" s="203"/>
      <c r="O818" s="203"/>
      <c r="P818" s="203"/>
      <c r="Q818" s="203"/>
      <c r="R818" s="203"/>
      <c r="S818" s="203"/>
      <c r="T818" s="203"/>
      <c r="U818" s="203"/>
      <c r="V818" s="203"/>
      <c r="W818" s="203"/>
      <c r="X818" s="203"/>
      <c r="Y818" s="203"/>
      <c r="Z818" s="203"/>
      <c r="AA818" s="203"/>
    </row>
    <row r="819" spans="1:27" ht="15.75" customHeight="1" x14ac:dyDescent="0.25">
      <c r="A819" s="203"/>
      <c r="B819" s="203"/>
      <c r="C819" s="203"/>
      <c r="D819" s="203"/>
      <c r="E819" s="203"/>
      <c r="F819" s="203"/>
      <c r="G819" s="204"/>
      <c r="H819" s="203"/>
      <c r="I819" s="203"/>
      <c r="J819" s="203"/>
      <c r="K819" s="203"/>
      <c r="L819" s="203"/>
      <c r="M819" s="203"/>
      <c r="N819" s="203"/>
      <c r="O819" s="203"/>
      <c r="P819" s="203"/>
      <c r="Q819" s="203"/>
      <c r="R819" s="203"/>
      <c r="S819" s="203"/>
      <c r="T819" s="203"/>
      <c r="U819" s="203"/>
      <c r="V819" s="203"/>
      <c r="W819" s="203"/>
      <c r="X819" s="203"/>
      <c r="Y819" s="203"/>
      <c r="Z819" s="203"/>
      <c r="AA819" s="203"/>
    </row>
    <row r="820" spans="1:27" ht="15.75" customHeight="1" x14ac:dyDescent="0.25">
      <c r="A820" s="203"/>
      <c r="B820" s="203"/>
      <c r="C820" s="203"/>
      <c r="D820" s="203"/>
      <c r="E820" s="203"/>
      <c r="F820" s="203"/>
      <c r="G820" s="204"/>
      <c r="H820" s="203"/>
      <c r="I820" s="203"/>
      <c r="J820" s="203"/>
      <c r="K820" s="203"/>
      <c r="L820" s="203"/>
      <c r="M820" s="203"/>
      <c r="N820" s="203"/>
      <c r="O820" s="203"/>
      <c r="P820" s="203"/>
      <c r="Q820" s="203"/>
      <c r="R820" s="203"/>
      <c r="S820" s="203"/>
      <c r="T820" s="203"/>
      <c r="U820" s="203"/>
      <c r="V820" s="203"/>
      <c r="W820" s="203"/>
      <c r="X820" s="203"/>
      <c r="Y820" s="203"/>
      <c r="Z820" s="203"/>
      <c r="AA820" s="203"/>
    </row>
    <row r="821" spans="1:27" ht="15.75" customHeight="1" x14ac:dyDescent="0.25">
      <c r="A821" s="203"/>
      <c r="B821" s="203"/>
      <c r="C821" s="203"/>
      <c r="D821" s="203"/>
      <c r="E821" s="203"/>
      <c r="F821" s="203"/>
      <c r="G821" s="204"/>
      <c r="H821" s="203"/>
      <c r="I821" s="203"/>
      <c r="J821" s="203"/>
      <c r="K821" s="203"/>
      <c r="L821" s="203"/>
      <c r="M821" s="203"/>
      <c r="N821" s="203"/>
      <c r="O821" s="203"/>
      <c r="P821" s="203"/>
      <c r="Q821" s="203"/>
      <c r="R821" s="203"/>
      <c r="S821" s="203"/>
      <c r="T821" s="203"/>
      <c r="U821" s="203"/>
      <c r="V821" s="203"/>
      <c r="W821" s="203"/>
      <c r="X821" s="203"/>
      <c r="Y821" s="203"/>
      <c r="Z821" s="203"/>
      <c r="AA821" s="203"/>
    </row>
    <row r="822" spans="1:27" ht="15.75" customHeight="1" x14ac:dyDescent="0.25">
      <c r="A822" s="203"/>
      <c r="B822" s="203"/>
      <c r="C822" s="203"/>
      <c r="D822" s="203"/>
      <c r="E822" s="203"/>
      <c r="F822" s="203"/>
      <c r="G822" s="204"/>
      <c r="H822" s="203"/>
      <c r="I822" s="203"/>
      <c r="J822" s="203"/>
      <c r="K822" s="203"/>
      <c r="L822" s="203"/>
      <c r="M822" s="203"/>
      <c r="N822" s="203"/>
      <c r="O822" s="203"/>
      <c r="P822" s="203"/>
      <c r="Q822" s="203"/>
      <c r="R822" s="203"/>
      <c r="S822" s="203"/>
      <c r="T822" s="203"/>
      <c r="U822" s="203"/>
      <c r="V822" s="203"/>
      <c r="W822" s="203"/>
      <c r="X822" s="203"/>
      <c r="Y822" s="203"/>
      <c r="Z822" s="203"/>
      <c r="AA822" s="203"/>
    </row>
    <row r="823" spans="1:27" ht="15.75" customHeight="1" x14ac:dyDescent="0.25">
      <c r="A823" s="203"/>
      <c r="B823" s="203"/>
      <c r="C823" s="203"/>
      <c r="D823" s="203"/>
      <c r="E823" s="203"/>
      <c r="F823" s="203"/>
      <c r="G823" s="204"/>
      <c r="H823" s="203"/>
      <c r="I823" s="203"/>
      <c r="J823" s="203"/>
      <c r="K823" s="203"/>
      <c r="L823" s="203"/>
      <c r="M823" s="203"/>
      <c r="N823" s="203"/>
      <c r="O823" s="203"/>
      <c r="P823" s="203"/>
      <c r="Q823" s="203"/>
      <c r="R823" s="203"/>
      <c r="S823" s="203"/>
      <c r="T823" s="203"/>
      <c r="U823" s="203"/>
      <c r="V823" s="203"/>
      <c r="W823" s="203"/>
      <c r="X823" s="203"/>
      <c r="Y823" s="203"/>
      <c r="Z823" s="203"/>
      <c r="AA823" s="203"/>
    </row>
    <row r="824" spans="1:27" ht="15.75" customHeight="1" x14ac:dyDescent="0.25">
      <c r="A824" s="203"/>
      <c r="B824" s="203"/>
      <c r="C824" s="203"/>
      <c r="D824" s="203"/>
      <c r="E824" s="203"/>
      <c r="F824" s="203"/>
      <c r="G824" s="204"/>
      <c r="H824" s="203"/>
      <c r="I824" s="203"/>
      <c r="J824" s="203"/>
      <c r="K824" s="203"/>
      <c r="L824" s="203"/>
      <c r="M824" s="203"/>
      <c r="N824" s="203"/>
      <c r="O824" s="203"/>
      <c r="P824" s="203"/>
      <c r="Q824" s="203"/>
      <c r="R824" s="203"/>
      <c r="S824" s="203"/>
      <c r="T824" s="203"/>
      <c r="U824" s="203"/>
      <c r="V824" s="203"/>
      <c r="W824" s="203"/>
      <c r="X824" s="203"/>
      <c r="Y824" s="203"/>
      <c r="Z824" s="203"/>
      <c r="AA824" s="203"/>
    </row>
    <row r="825" spans="1:27" ht="15.75" customHeight="1" x14ac:dyDescent="0.25">
      <c r="A825" s="203"/>
      <c r="B825" s="203"/>
      <c r="C825" s="203"/>
      <c r="D825" s="203"/>
      <c r="E825" s="203"/>
      <c r="F825" s="203"/>
      <c r="G825" s="204"/>
      <c r="H825" s="203"/>
      <c r="I825" s="203"/>
      <c r="J825" s="203"/>
      <c r="K825" s="203"/>
      <c r="L825" s="203"/>
      <c r="M825" s="203"/>
      <c r="N825" s="203"/>
      <c r="O825" s="203"/>
      <c r="P825" s="203"/>
      <c r="Q825" s="203"/>
      <c r="R825" s="203"/>
      <c r="S825" s="203"/>
      <c r="T825" s="203"/>
      <c r="U825" s="203"/>
      <c r="V825" s="203"/>
      <c r="W825" s="203"/>
      <c r="X825" s="203"/>
      <c r="Y825" s="203"/>
      <c r="Z825" s="203"/>
      <c r="AA825" s="203"/>
    </row>
    <row r="826" spans="1:27" ht="15.75" customHeight="1" x14ac:dyDescent="0.25">
      <c r="A826" s="203"/>
      <c r="B826" s="203"/>
      <c r="C826" s="203"/>
      <c r="D826" s="203"/>
      <c r="E826" s="203"/>
      <c r="F826" s="203"/>
      <c r="G826" s="204"/>
      <c r="H826" s="203"/>
      <c r="I826" s="203"/>
      <c r="J826" s="203"/>
      <c r="K826" s="203"/>
      <c r="L826" s="203"/>
      <c r="M826" s="203"/>
      <c r="N826" s="203"/>
      <c r="O826" s="203"/>
      <c r="P826" s="203"/>
      <c r="Q826" s="203"/>
      <c r="R826" s="203"/>
      <c r="S826" s="203"/>
      <c r="T826" s="203"/>
      <c r="U826" s="203"/>
      <c r="V826" s="203"/>
      <c r="W826" s="203"/>
      <c r="X826" s="203"/>
      <c r="Y826" s="203"/>
      <c r="Z826" s="203"/>
      <c r="AA826" s="203"/>
    </row>
    <row r="827" spans="1:27" ht="15.75" customHeight="1" x14ac:dyDescent="0.25">
      <c r="A827" s="203"/>
      <c r="B827" s="203"/>
      <c r="C827" s="203"/>
      <c r="D827" s="203"/>
      <c r="E827" s="203"/>
      <c r="F827" s="203"/>
      <c r="G827" s="204"/>
      <c r="H827" s="203"/>
      <c r="I827" s="203"/>
      <c r="J827" s="203"/>
      <c r="K827" s="203"/>
      <c r="L827" s="203"/>
      <c r="M827" s="203"/>
      <c r="N827" s="203"/>
      <c r="O827" s="203"/>
      <c r="P827" s="203"/>
      <c r="Q827" s="203"/>
      <c r="R827" s="203"/>
      <c r="S827" s="203"/>
      <c r="T827" s="203"/>
      <c r="U827" s="203"/>
      <c r="V827" s="203"/>
      <c r="W827" s="203"/>
      <c r="X827" s="203"/>
      <c r="Y827" s="203"/>
      <c r="Z827" s="203"/>
      <c r="AA827" s="203"/>
    </row>
    <row r="828" spans="1:27" ht="15.75" customHeight="1" x14ac:dyDescent="0.25">
      <c r="A828" s="203"/>
      <c r="B828" s="203"/>
      <c r="C828" s="203"/>
      <c r="D828" s="203"/>
      <c r="E828" s="203"/>
      <c r="F828" s="203"/>
      <c r="G828" s="204"/>
      <c r="H828" s="203"/>
      <c r="I828" s="203"/>
      <c r="J828" s="203"/>
      <c r="K828" s="203"/>
      <c r="L828" s="203"/>
      <c r="M828" s="203"/>
      <c r="N828" s="203"/>
      <c r="O828" s="203"/>
      <c r="P828" s="203"/>
      <c r="Q828" s="203"/>
      <c r="R828" s="203"/>
      <c r="S828" s="203"/>
      <c r="T828" s="203"/>
      <c r="U828" s="203"/>
      <c r="V828" s="203"/>
      <c r="W828" s="203"/>
      <c r="X828" s="203"/>
      <c r="Y828" s="203"/>
      <c r="Z828" s="203"/>
      <c r="AA828" s="203"/>
    </row>
    <row r="829" spans="1:27" ht="15.75" customHeight="1" x14ac:dyDescent="0.25">
      <c r="A829" s="203"/>
      <c r="B829" s="203"/>
      <c r="C829" s="203"/>
      <c r="D829" s="203"/>
      <c r="E829" s="203"/>
      <c r="F829" s="203"/>
      <c r="G829" s="204"/>
      <c r="H829" s="203"/>
      <c r="I829" s="203"/>
      <c r="J829" s="203"/>
      <c r="K829" s="203"/>
      <c r="L829" s="203"/>
      <c r="M829" s="203"/>
      <c r="N829" s="203"/>
      <c r="O829" s="203"/>
      <c r="P829" s="203"/>
      <c r="Q829" s="203"/>
      <c r="R829" s="203"/>
      <c r="S829" s="203"/>
      <c r="T829" s="203"/>
      <c r="U829" s="203"/>
      <c r="V829" s="203"/>
      <c r="W829" s="203"/>
      <c r="X829" s="203"/>
      <c r="Y829" s="203"/>
      <c r="Z829" s="203"/>
      <c r="AA829" s="203"/>
    </row>
    <row r="830" spans="1:27" ht="15.75" customHeight="1" x14ac:dyDescent="0.25">
      <c r="A830" s="203"/>
      <c r="B830" s="203"/>
      <c r="C830" s="203"/>
      <c r="D830" s="203"/>
      <c r="E830" s="203"/>
      <c r="F830" s="203"/>
      <c r="G830" s="204"/>
      <c r="H830" s="203"/>
      <c r="I830" s="203"/>
      <c r="J830" s="203"/>
      <c r="K830" s="203"/>
      <c r="L830" s="203"/>
      <c r="M830" s="203"/>
      <c r="N830" s="203"/>
      <c r="O830" s="203"/>
      <c r="P830" s="203"/>
      <c r="Q830" s="203"/>
      <c r="R830" s="203"/>
      <c r="S830" s="203"/>
      <c r="T830" s="203"/>
      <c r="U830" s="203"/>
      <c r="V830" s="203"/>
      <c r="W830" s="203"/>
      <c r="X830" s="203"/>
      <c r="Y830" s="203"/>
      <c r="Z830" s="203"/>
      <c r="AA830" s="203"/>
    </row>
    <row r="831" spans="1:27" ht="15.75" customHeight="1" x14ac:dyDescent="0.25">
      <c r="A831" s="203"/>
      <c r="B831" s="203"/>
      <c r="C831" s="203"/>
      <c r="D831" s="203"/>
      <c r="E831" s="203"/>
      <c r="F831" s="203"/>
      <c r="G831" s="204"/>
      <c r="H831" s="203"/>
      <c r="I831" s="203"/>
      <c r="J831" s="203"/>
      <c r="K831" s="203"/>
      <c r="L831" s="203"/>
      <c r="M831" s="203"/>
      <c r="N831" s="203"/>
      <c r="O831" s="203"/>
      <c r="P831" s="203"/>
      <c r="Q831" s="203"/>
      <c r="R831" s="203"/>
      <c r="S831" s="203"/>
      <c r="T831" s="203"/>
      <c r="U831" s="203"/>
      <c r="V831" s="203"/>
      <c r="W831" s="203"/>
      <c r="X831" s="203"/>
      <c r="Y831" s="203"/>
      <c r="Z831" s="203"/>
      <c r="AA831" s="203"/>
    </row>
    <row r="832" spans="1:27" ht="15.75" customHeight="1" x14ac:dyDescent="0.25">
      <c r="A832" s="203"/>
      <c r="B832" s="203"/>
      <c r="C832" s="203"/>
      <c r="D832" s="203"/>
      <c r="E832" s="203"/>
      <c r="F832" s="203"/>
      <c r="G832" s="204"/>
      <c r="H832" s="203"/>
      <c r="I832" s="203"/>
      <c r="J832" s="203"/>
      <c r="K832" s="203"/>
      <c r="L832" s="203"/>
      <c r="M832" s="203"/>
      <c r="N832" s="203"/>
      <c r="O832" s="203"/>
      <c r="P832" s="203"/>
      <c r="Q832" s="203"/>
      <c r="R832" s="203"/>
      <c r="S832" s="203"/>
      <c r="T832" s="203"/>
      <c r="U832" s="203"/>
      <c r="V832" s="203"/>
      <c r="W832" s="203"/>
      <c r="X832" s="203"/>
      <c r="Y832" s="203"/>
      <c r="Z832" s="203"/>
      <c r="AA832" s="203"/>
    </row>
    <row r="833" spans="1:27" ht="15.75" customHeight="1" x14ac:dyDescent="0.25">
      <c r="A833" s="203"/>
      <c r="B833" s="203"/>
      <c r="C833" s="203"/>
      <c r="D833" s="203"/>
      <c r="E833" s="203"/>
      <c r="F833" s="203"/>
      <c r="G833" s="204"/>
      <c r="H833" s="203"/>
      <c r="I833" s="203"/>
      <c r="J833" s="203"/>
      <c r="K833" s="203"/>
      <c r="L833" s="203"/>
      <c r="M833" s="203"/>
      <c r="N833" s="203"/>
      <c r="O833" s="203"/>
      <c r="P833" s="203"/>
      <c r="Q833" s="203"/>
      <c r="R833" s="203"/>
      <c r="S833" s="203"/>
      <c r="T833" s="203"/>
      <c r="U833" s="203"/>
      <c r="V833" s="203"/>
      <c r="W833" s="203"/>
      <c r="X833" s="203"/>
      <c r="Y833" s="203"/>
      <c r="Z833" s="203"/>
      <c r="AA833" s="203"/>
    </row>
    <row r="834" spans="1:27" ht="15.75" customHeight="1" x14ac:dyDescent="0.25">
      <c r="A834" s="203"/>
      <c r="B834" s="203"/>
      <c r="C834" s="203"/>
      <c r="D834" s="203"/>
      <c r="E834" s="203"/>
      <c r="F834" s="203"/>
      <c r="G834" s="204"/>
      <c r="H834" s="203"/>
      <c r="I834" s="203"/>
      <c r="J834" s="203"/>
      <c r="K834" s="203"/>
      <c r="L834" s="203"/>
      <c r="M834" s="203"/>
      <c r="N834" s="203"/>
      <c r="O834" s="203"/>
      <c r="P834" s="203"/>
      <c r="Q834" s="203"/>
      <c r="R834" s="203"/>
      <c r="S834" s="203"/>
      <c r="T834" s="203"/>
      <c r="U834" s="203"/>
      <c r="V834" s="203"/>
      <c r="W834" s="203"/>
      <c r="X834" s="203"/>
      <c r="Y834" s="203"/>
      <c r="Z834" s="203"/>
      <c r="AA834" s="203"/>
    </row>
    <row r="835" spans="1:27" ht="15.75" customHeight="1" x14ac:dyDescent="0.25">
      <c r="A835" s="203"/>
      <c r="B835" s="203"/>
      <c r="C835" s="203"/>
      <c r="D835" s="203"/>
      <c r="E835" s="203"/>
      <c r="F835" s="203"/>
      <c r="G835" s="204"/>
      <c r="H835" s="203"/>
      <c r="I835" s="203"/>
      <c r="J835" s="203"/>
      <c r="K835" s="203"/>
      <c r="L835" s="203"/>
      <c r="M835" s="203"/>
      <c r="N835" s="203"/>
      <c r="O835" s="203"/>
      <c r="P835" s="203"/>
      <c r="Q835" s="203"/>
      <c r="R835" s="203"/>
      <c r="S835" s="203"/>
      <c r="T835" s="203"/>
      <c r="U835" s="203"/>
      <c r="V835" s="203"/>
      <c r="W835" s="203"/>
      <c r="X835" s="203"/>
      <c r="Y835" s="203"/>
      <c r="Z835" s="203"/>
      <c r="AA835" s="203"/>
    </row>
    <row r="836" spans="1:27" ht="15.75" customHeight="1" x14ac:dyDescent="0.25">
      <c r="A836" s="203"/>
      <c r="B836" s="203"/>
      <c r="C836" s="203"/>
      <c r="D836" s="203"/>
      <c r="E836" s="203"/>
      <c r="F836" s="203"/>
      <c r="G836" s="204"/>
      <c r="H836" s="203"/>
      <c r="I836" s="203"/>
      <c r="J836" s="203"/>
      <c r="K836" s="203"/>
      <c r="L836" s="203"/>
      <c r="M836" s="203"/>
      <c r="N836" s="203"/>
      <c r="O836" s="203"/>
      <c r="P836" s="203"/>
      <c r="Q836" s="203"/>
      <c r="R836" s="203"/>
      <c r="S836" s="203"/>
      <c r="T836" s="203"/>
      <c r="U836" s="203"/>
      <c r="V836" s="203"/>
      <c r="W836" s="203"/>
      <c r="X836" s="203"/>
      <c r="Y836" s="203"/>
      <c r="Z836" s="203"/>
      <c r="AA836" s="203"/>
    </row>
    <row r="837" spans="1:27" ht="15.75" customHeight="1" x14ac:dyDescent="0.25">
      <c r="A837" s="203"/>
      <c r="B837" s="203"/>
      <c r="C837" s="203"/>
      <c r="D837" s="203"/>
      <c r="E837" s="203"/>
      <c r="F837" s="203"/>
      <c r="G837" s="204"/>
      <c r="H837" s="203"/>
      <c r="I837" s="203"/>
      <c r="J837" s="203"/>
      <c r="K837" s="203"/>
      <c r="L837" s="203"/>
      <c r="M837" s="203"/>
      <c r="N837" s="203"/>
      <c r="O837" s="203"/>
      <c r="P837" s="203"/>
      <c r="Q837" s="203"/>
      <c r="R837" s="203"/>
      <c r="S837" s="203"/>
      <c r="T837" s="203"/>
      <c r="U837" s="203"/>
      <c r="V837" s="203"/>
      <c r="W837" s="203"/>
      <c r="X837" s="203"/>
      <c r="Y837" s="203"/>
      <c r="Z837" s="203"/>
      <c r="AA837" s="203"/>
    </row>
    <row r="838" spans="1:27" ht="15.75" customHeight="1" x14ac:dyDescent="0.25">
      <c r="A838" s="203"/>
      <c r="B838" s="203"/>
      <c r="C838" s="203"/>
      <c r="D838" s="203"/>
      <c r="E838" s="203"/>
      <c r="F838" s="203"/>
      <c r="G838" s="204"/>
      <c r="H838" s="203"/>
      <c r="I838" s="203"/>
      <c r="J838" s="203"/>
      <c r="K838" s="203"/>
      <c r="L838" s="203"/>
      <c r="M838" s="203"/>
      <c r="N838" s="203"/>
      <c r="O838" s="203"/>
      <c r="P838" s="203"/>
      <c r="Q838" s="203"/>
      <c r="R838" s="203"/>
      <c r="S838" s="203"/>
      <c r="T838" s="203"/>
      <c r="U838" s="203"/>
      <c r="V838" s="203"/>
      <c r="W838" s="203"/>
      <c r="X838" s="203"/>
      <c r="Y838" s="203"/>
      <c r="Z838" s="203"/>
      <c r="AA838" s="203"/>
    </row>
    <row r="839" spans="1:27" ht="15.75" customHeight="1" x14ac:dyDescent="0.25">
      <c r="A839" s="203"/>
      <c r="B839" s="203"/>
      <c r="C839" s="203"/>
      <c r="D839" s="203"/>
      <c r="E839" s="203"/>
      <c r="F839" s="203"/>
      <c r="G839" s="204"/>
      <c r="H839" s="203"/>
      <c r="I839" s="203"/>
      <c r="J839" s="203"/>
      <c r="K839" s="203"/>
      <c r="L839" s="203"/>
      <c r="M839" s="203"/>
      <c r="N839" s="203"/>
      <c r="O839" s="203"/>
      <c r="P839" s="203"/>
      <c r="Q839" s="203"/>
      <c r="R839" s="203"/>
      <c r="S839" s="203"/>
      <c r="T839" s="203"/>
      <c r="U839" s="203"/>
      <c r="V839" s="203"/>
      <c r="W839" s="203"/>
      <c r="X839" s="203"/>
      <c r="Y839" s="203"/>
      <c r="Z839" s="203"/>
      <c r="AA839" s="203"/>
    </row>
    <row r="840" spans="1:27" ht="15.75" customHeight="1" x14ac:dyDescent="0.25">
      <c r="A840" s="203"/>
      <c r="B840" s="203"/>
      <c r="C840" s="203"/>
      <c r="D840" s="203"/>
      <c r="E840" s="203"/>
      <c r="F840" s="203"/>
      <c r="G840" s="204"/>
      <c r="H840" s="203"/>
      <c r="I840" s="203"/>
      <c r="J840" s="203"/>
      <c r="K840" s="203"/>
      <c r="L840" s="203"/>
      <c r="M840" s="203"/>
      <c r="N840" s="203"/>
      <c r="O840" s="203"/>
      <c r="P840" s="203"/>
      <c r="Q840" s="203"/>
      <c r="R840" s="203"/>
      <c r="S840" s="203"/>
      <c r="T840" s="203"/>
      <c r="U840" s="203"/>
      <c r="V840" s="203"/>
      <c r="W840" s="203"/>
      <c r="X840" s="203"/>
      <c r="Y840" s="203"/>
      <c r="Z840" s="203"/>
      <c r="AA840" s="203"/>
    </row>
    <row r="841" spans="1:27" ht="15.75" customHeight="1" x14ac:dyDescent="0.25">
      <c r="A841" s="203"/>
      <c r="B841" s="203"/>
      <c r="C841" s="203"/>
      <c r="D841" s="203"/>
      <c r="E841" s="203"/>
      <c r="F841" s="203"/>
      <c r="G841" s="204"/>
      <c r="H841" s="203"/>
      <c r="I841" s="203"/>
      <c r="J841" s="203"/>
      <c r="K841" s="203"/>
      <c r="L841" s="203"/>
      <c r="M841" s="203"/>
      <c r="N841" s="203"/>
      <c r="O841" s="203"/>
      <c r="P841" s="203"/>
      <c r="Q841" s="203"/>
      <c r="R841" s="203"/>
      <c r="S841" s="203"/>
      <c r="T841" s="203"/>
      <c r="U841" s="203"/>
      <c r="V841" s="203"/>
      <c r="W841" s="203"/>
      <c r="X841" s="203"/>
      <c r="Y841" s="203"/>
      <c r="Z841" s="203"/>
      <c r="AA841" s="203"/>
    </row>
    <row r="842" spans="1:27" ht="15.75" customHeight="1" x14ac:dyDescent="0.25">
      <c r="A842" s="203"/>
      <c r="B842" s="203"/>
      <c r="C842" s="203"/>
      <c r="D842" s="203"/>
      <c r="E842" s="203"/>
      <c r="F842" s="203"/>
      <c r="G842" s="204"/>
      <c r="H842" s="203"/>
      <c r="I842" s="203"/>
      <c r="J842" s="203"/>
      <c r="K842" s="203"/>
      <c r="L842" s="203"/>
      <c r="M842" s="203"/>
      <c r="N842" s="203"/>
      <c r="O842" s="203"/>
      <c r="P842" s="203"/>
      <c r="Q842" s="203"/>
      <c r="R842" s="203"/>
      <c r="S842" s="203"/>
      <c r="T842" s="203"/>
      <c r="U842" s="203"/>
      <c r="V842" s="203"/>
      <c r="W842" s="203"/>
      <c r="X842" s="203"/>
      <c r="Y842" s="203"/>
      <c r="Z842" s="203"/>
      <c r="AA842" s="203"/>
    </row>
    <row r="843" spans="1:27" ht="15.75" customHeight="1" x14ac:dyDescent="0.25">
      <c r="A843" s="203"/>
      <c r="B843" s="203"/>
      <c r="C843" s="203"/>
      <c r="D843" s="203"/>
      <c r="E843" s="203"/>
      <c r="F843" s="203"/>
      <c r="G843" s="204"/>
      <c r="H843" s="203"/>
      <c r="I843" s="203"/>
      <c r="J843" s="203"/>
      <c r="K843" s="203"/>
      <c r="L843" s="203"/>
      <c r="M843" s="203"/>
      <c r="N843" s="203"/>
      <c r="O843" s="203"/>
      <c r="P843" s="203"/>
      <c r="Q843" s="203"/>
      <c r="R843" s="203"/>
      <c r="S843" s="203"/>
      <c r="T843" s="203"/>
      <c r="U843" s="203"/>
      <c r="V843" s="203"/>
      <c r="W843" s="203"/>
      <c r="X843" s="203"/>
      <c r="Y843" s="203"/>
      <c r="Z843" s="203"/>
      <c r="AA843" s="203"/>
    </row>
    <row r="844" spans="1:27" ht="15.75" customHeight="1" x14ac:dyDescent="0.25">
      <c r="A844" s="203"/>
      <c r="B844" s="203"/>
      <c r="C844" s="203"/>
      <c r="D844" s="203"/>
      <c r="E844" s="203"/>
      <c r="F844" s="203"/>
      <c r="G844" s="204"/>
      <c r="H844" s="203"/>
      <c r="I844" s="203"/>
      <c r="J844" s="203"/>
      <c r="K844" s="203"/>
      <c r="L844" s="203"/>
      <c r="M844" s="203"/>
      <c r="N844" s="203"/>
      <c r="O844" s="203"/>
      <c r="P844" s="203"/>
      <c r="Q844" s="203"/>
      <c r="R844" s="203"/>
      <c r="S844" s="203"/>
      <c r="T844" s="203"/>
      <c r="U844" s="203"/>
      <c r="V844" s="203"/>
      <c r="W844" s="203"/>
      <c r="X844" s="203"/>
      <c r="Y844" s="203"/>
      <c r="Z844" s="203"/>
      <c r="AA844" s="203"/>
    </row>
    <row r="845" spans="1:27" ht="15.75" customHeight="1" x14ac:dyDescent="0.25">
      <c r="A845" s="203"/>
      <c r="B845" s="203"/>
      <c r="C845" s="203"/>
      <c r="D845" s="203"/>
      <c r="E845" s="203"/>
      <c r="F845" s="203"/>
      <c r="G845" s="204"/>
      <c r="H845" s="203"/>
      <c r="I845" s="203"/>
      <c r="J845" s="203"/>
      <c r="K845" s="203"/>
      <c r="L845" s="203"/>
      <c r="M845" s="203"/>
      <c r="N845" s="203"/>
      <c r="O845" s="203"/>
      <c r="P845" s="203"/>
      <c r="Q845" s="203"/>
      <c r="R845" s="203"/>
      <c r="S845" s="203"/>
      <c r="T845" s="203"/>
      <c r="U845" s="203"/>
      <c r="V845" s="203"/>
      <c r="W845" s="203"/>
      <c r="X845" s="203"/>
      <c r="Y845" s="203"/>
      <c r="Z845" s="203"/>
      <c r="AA845" s="203"/>
    </row>
    <row r="846" spans="1:27" ht="15.75" customHeight="1" x14ac:dyDescent="0.25">
      <c r="A846" s="203"/>
      <c r="B846" s="203"/>
      <c r="C846" s="203"/>
      <c r="D846" s="203"/>
      <c r="E846" s="203"/>
      <c r="F846" s="203"/>
      <c r="G846" s="204"/>
      <c r="H846" s="203"/>
      <c r="I846" s="203"/>
      <c r="J846" s="203"/>
      <c r="K846" s="203"/>
      <c r="L846" s="203"/>
      <c r="M846" s="203"/>
      <c r="N846" s="203"/>
      <c r="O846" s="203"/>
      <c r="P846" s="203"/>
      <c r="Q846" s="203"/>
      <c r="R846" s="203"/>
      <c r="S846" s="203"/>
      <c r="T846" s="203"/>
      <c r="U846" s="203"/>
      <c r="V846" s="203"/>
      <c r="W846" s="203"/>
      <c r="X846" s="203"/>
      <c r="Y846" s="203"/>
      <c r="Z846" s="203"/>
      <c r="AA846" s="203"/>
    </row>
    <row r="847" spans="1:27" ht="15.75" customHeight="1" x14ac:dyDescent="0.25">
      <c r="A847" s="203"/>
      <c r="B847" s="203"/>
      <c r="C847" s="203"/>
      <c r="D847" s="203"/>
      <c r="E847" s="203"/>
      <c r="F847" s="203"/>
      <c r="G847" s="204"/>
      <c r="H847" s="203"/>
      <c r="I847" s="203"/>
      <c r="J847" s="203"/>
      <c r="K847" s="203"/>
      <c r="L847" s="203"/>
      <c r="M847" s="203"/>
      <c r="N847" s="203"/>
      <c r="O847" s="203"/>
      <c r="P847" s="203"/>
      <c r="Q847" s="203"/>
      <c r="R847" s="203"/>
      <c r="S847" s="203"/>
      <c r="T847" s="203"/>
      <c r="U847" s="203"/>
      <c r="V847" s="203"/>
      <c r="W847" s="203"/>
      <c r="X847" s="203"/>
      <c r="Y847" s="203"/>
      <c r="Z847" s="203"/>
      <c r="AA847" s="203"/>
    </row>
    <row r="848" spans="1:27" ht="15.75" customHeight="1" x14ac:dyDescent="0.25">
      <c r="A848" s="203"/>
      <c r="B848" s="203"/>
      <c r="C848" s="203"/>
      <c r="D848" s="203"/>
      <c r="E848" s="203"/>
      <c r="F848" s="203"/>
      <c r="G848" s="204"/>
      <c r="H848" s="203"/>
      <c r="I848" s="203"/>
      <c r="J848" s="203"/>
      <c r="K848" s="203"/>
      <c r="L848" s="203"/>
      <c r="M848" s="203"/>
      <c r="N848" s="203"/>
      <c r="O848" s="203"/>
      <c r="P848" s="203"/>
      <c r="Q848" s="203"/>
      <c r="R848" s="203"/>
      <c r="S848" s="203"/>
      <c r="T848" s="203"/>
      <c r="U848" s="203"/>
      <c r="V848" s="203"/>
      <c r="W848" s="203"/>
      <c r="X848" s="203"/>
      <c r="Y848" s="203"/>
      <c r="Z848" s="203"/>
      <c r="AA848" s="203"/>
    </row>
    <row r="849" spans="1:27" ht="15.75" customHeight="1" x14ac:dyDescent="0.25">
      <c r="A849" s="203"/>
      <c r="B849" s="203"/>
      <c r="C849" s="203"/>
      <c r="D849" s="203"/>
      <c r="E849" s="203"/>
      <c r="F849" s="203"/>
      <c r="G849" s="204"/>
      <c r="H849" s="203"/>
      <c r="I849" s="203"/>
      <c r="J849" s="203"/>
      <c r="K849" s="203"/>
      <c r="L849" s="203"/>
      <c r="M849" s="203"/>
      <c r="N849" s="203"/>
      <c r="O849" s="203"/>
      <c r="P849" s="203"/>
      <c r="Q849" s="203"/>
      <c r="R849" s="203"/>
      <c r="S849" s="203"/>
      <c r="T849" s="203"/>
      <c r="U849" s="203"/>
      <c r="V849" s="203"/>
      <c r="W849" s="203"/>
      <c r="X849" s="203"/>
      <c r="Y849" s="203"/>
      <c r="Z849" s="203"/>
      <c r="AA849" s="203"/>
    </row>
    <row r="850" spans="1:27" ht="15.75" customHeight="1" x14ac:dyDescent="0.25">
      <c r="A850" s="203"/>
      <c r="B850" s="203"/>
      <c r="C850" s="203"/>
      <c r="D850" s="203"/>
      <c r="E850" s="203"/>
      <c r="F850" s="203"/>
      <c r="G850" s="204"/>
      <c r="H850" s="203"/>
      <c r="I850" s="203"/>
      <c r="J850" s="203"/>
      <c r="K850" s="203"/>
      <c r="L850" s="203"/>
      <c r="M850" s="203"/>
      <c r="N850" s="203"/>
      <c r="O850" s="203"/>
      <c r="P850" s="203"/>
      <c r="Q850" s="203"/>
      <c r="R850" s="203"/>
      <c r="S850" s="203"/>
      <c r="T850" s="203"/>
      <c r="U850" s="203"/>
      <c r="V850" s="203"/>
      <c r="W850" s="203"/>
      <c r="X850" s="203"/>
      <c r="Y850" s="203"/>
      <c r="Z850" s="203"/>
      <c r="AA850" s="203"/>
    </row>
    <row r="851" spans="1:27" ht="15.75" customHeight="1" x14ac:dyDescent="0.25">
      <c r="A851" s="203"/>
      <c r="B851" s="203"/>
      <c r="C851" s="203"/>
      <c r="D851" s="203"/>
      <c r="E851" s="203"/>
      <c r="F851" s="203"/>
      <c r="G851" s="204"/>
      <c r="H851" s="203"/>
      <c r="I851" s="203"/>
      <c r="J851" s="203"/>
      <c r="K851" s="203"/>
      <c r="L851" s="203"/>
      <c r="M851" s="203"/>
      <c r="N851" s="203"/>
      <c r="O851" s="203"/>
      <c r="P851" s="203"/>
      <c r="Q851" s="203"/>
      <c r="R851" s="203"/>
      <c r="S851" s="203"/>
      <c r="T851" s="203"/>
      <c r="U851" s="203"/>
      <c r="V851" s="203"/>
      <c r="W851" s="203"/>
      <c r="X851" s="203"/>
      <c r="Y851" s="203"/>
      <c r="Z851" s="203"/>
      <c r="AA851" s="203"/>
    </row>
    <row r="852" spans="1:27" ht="15.75" customHeight="1" x14ac:dyDescent="0.25">
      <c r="A852" s="203"/>
      <c r="B852" s="203"/>
      <c r="C852" s="203"/>
      <c r="D852" s="203"/>
      <c r="E852" s="203"/>
      <c r="F852" s="203"/>
      <c r="G852" s="204"/>
      <c r="H852" s="203"/>
      <c r="I852" s="203"/>
      <c r="J852" s="203"/>
      <c r="K852" s="203"/>
      <c r="L852" s="203"/>
      <c r="M852" s="203"/>
      <c r="N852" s="203"/>
      <c r="O852" s="203"/>
      <c r="P852" s="203"/>
      <c r="Q852" s="203"/>
      <c r="R852" s="203"/>
      <c r="S852" s="203"/>
      <c r="T852" s="203"/>
      <c r="U852" s="203"/>
      <c r="V852" s="203"/>
      <c r="W852" s="203"/>
      <c r="X852" s="203"/>
      <c r="Y852" s="203"/>
      <c r="Z852" s="203"/>
      <c r="AA852" s="203"/>
    </row>
    <row r="853" spans="1:27" ht="15.75" customHeight="1" x14ac:dyDescent="0.25">
      <c r="A853" s="203"/>
      <c r="B853" s="203"/>
      <c r="C853" s="203"/>
      <c r="D853" s="203"/>
      <c r="E853" s="203"/>
      <c r="F853" s="203"/>
      <c r="G853" s="204"/>
      <c r="H853" s="203"/>
      <c r="I853" s="203"/>
      <c r="J853" s="203"/>
      <c r="K853" s="203"/>
      <c r="L853" s="203"/>
      <c r="M853" s="203"/>
      <c r="N853" s="203"/>
      <c r="O853" s="203"/>
      <c r="P853" s="203"/>
      <c r="Q853" s="203"/>
      <c r="R853" s="203"/>
      <c r="S853" s="203"/>
      <c r="T853" s="203"/>
      <c r="U853" s="203"/>
      <c r="V853" s="203"/>
      <c r="W853" s="203"/>
      <c r="X853" s="203"/>
      <c r="Y853" s="203"/>
      <c r="Z853" s="203"/>
      <c r="AA853" s="203"/>
    </row>
    <row r="854" spans="1:27" ht="15.75" customHeight="1" x14ac:dyDescent="0.25">
      <c r="A854" s="203"/>
      <c r="B854" s="203"/>
      <c r="C854" s="203"/>
      <c r="D854" s="203"/>
      <c r="E854" s="203"/>
      <c r="F854" s="203"/>
      <c r="G854" s="204"/>
      <c r="H854" s="203"/>
      <c r="I854" s="203"/>
      <c r="J854" s="203"/>
      <c r="K854" s="203"/>
      <c r="L854" s="203"/>
      <c r="M854" s="203"/>
      <c r="N854" s="203"/>
      <c r="O854" s="203"/>
      <c r="P854" s="203"/>
      <c r="Q854" s="203"/>
      <c r="R854" s="203"/>
      <c r="S854" s="203"/>
      <c r="T854" s="203"/>
      <c r="U854" s="203"/>
      <c r="V854" s="203"/>
      <c r="W854" s="203"/>
      <c r="X854" s="203"/>
      <c r="Y854" s="203"/>
      <c r="Z854" s="203"/>
      <c r="AA854" s="203"/>
    </row>
    <row r="855" spans="1:27" ht="15.75" customHeight="1" x14ac:dyDescent="0.25">
      <c r="A855" s="203"/>
      <c r="B855" s="203"/>
      <c r="C855" s="203"/>
      <c r="D855" s="203"/>
      <c r="E855" s="203"/>
      <c r="F855" s="203"/>
      <c r="G855" s="204"/>
      <c r="H855" s="203"/>
      <c r="I855" s="203"/>
      <c r="J855" s="203"/>
      <c r="K855" s="203"/>
      <c r="L855" s="203"/>
      <c r="M855" s="203"/>
      <c r="N855" s="203"/>
      <c r="O855" s="203"/>
      <c r="P855" s="203"/>
      <c r="Q855" s="203"/>
      <c r="R855" s="203"/>
      <c r="S855" s="203"/>
      <c r="T855" s="203"/>
      <c r="U855" s="203"/>
      <c r="V855" s="203"/>
      <c r="W855" s="203"/>
      <c r="X855" s="203"/>
      <c r="Y855" s="203"/>
      <c r="Z855" s="203"/>
      <c r="AA855" s="203"/>
    </row>
    <row r="856" spans="1:27" ht="15.75" customHeight="1" x14ac:dyDescent="0.25">
      <c r="A856" s="203"/>
      <c r="B856" s="203"/>
      <c r="C856" s="203"/>
      <c r="D856" s="203"/>
      <c r="E856" s="203"/>
      <c r="F856" s="203"/>
      <c r="G856" s="204"/>
      <c r="H856" s="203"/>
      <c r="I856" s="203"/>
      <c r="J856" s="203"/>
      <c r="K856" s="203"/>
      <c r="L856" s="203"/>
      <c r="M856" s="203"/>
      <c r="N856" s="203"/>
      <c r="O856" s="203"/>
      <c r="P856" s="203"/>
      <c r="Q856" s="203"/>
      <c r="R856" s="203"/>
      <c r="S856" s="203"/>
      <c r="T856" s="203"/>
      <c r="U856" s="203"/>
      <c r="V856" s="203"/>
      <c r="W856" s="203"/>
      <c r="X856" s="203"/>
      <c r="Y856" s="203"/>
      <c r="Z856" s="203"/>
      <c r="AA856" s="203"/>
    </row>
    <row r="857" spans="1:27" ht="15.75" customHeight="1" x14ac:dyDescent="0.25">
      <c r="A857" s="203"/>
      <c r="B857" s="203"/>
      <c r="C857" s="203"/>
      <c r="D857" s="203"/>
      <c r="E857" s="203"/>
      <c r="F857" s="203"/>
      <c r="G857" s="204"/>
      <c r="H857" s="203"/>
      <c r="I857" s="203"/>
      <c r="J857" s="203"/>
      <c r="K857" s="203"/>
      <c r="L857" s="203"/>
      <c r="M857" s="203"/>
      <c r="N857" s="203"/>
      <c r="O857" s="203"/>
      <c r="P857" s="203"/>
      <c r="Q857" s="203"/>
      <c r="R857" s="203"/>
      <c r="S857" s="203"/>
      <c r="T857" s="203"/>
      <c r="U857" s="203"/>
      <c r="V857" s="203"/>
      <c r="W857" s="203"/>
      <c r="X857" s="203"/>
      <c r="Y857" s="203"/>
      <c r="Z857" s="203"/>
      <c r="AA857" s="203"/>
    </row>
    <row r="858" spans="1:27" ht="15.75" customHeight="1" x14ac:dyDescent="0.25">
      <c r="A858" s="203"/>
      <c r="B858" s="203"/>
      <c r="C858" s="203"/>
      <c r="D858" s="203"/>
      <c r="E858" s="203"/>
      <c r="F858" s="203"/>
      <c r="G858" s="204"/>
      <c r="H858" s="203"/>
      <c r="I858" s="203"/>
      <c r="J858" s="203"/>
      <c r="K858" s="203"/>
      <c r="L858" s="203"/>
      <c r="M858" s="203"/>
      <c r="N858" s="203"/>
      <c r="O858" s="203"/>
      <c r="P858" s="203"/>
      <c r="Q858" s="203"/>
      <c r="R858" s="203"/>
      <c r="S858" s="203"/>
      <c r="T858" s="203"/>
      <c r="U858" s="203"/>
      <c r="V858" s="203"/>
      <c r="W858" s="203"/>
      <c r="X858" s="203"/>
      <c r="Y858" s="203"/>
      <c r="Z858" s="203"/>
      <c r="AA858" s="203"/>
    </row>
    <row r="859" spans="1:27" ht="15.75" customHeight="1" x14ac:dyDescent="0.25">
      <c r="A859" s="203"/>
      <c r="B859" s="203"/>
      <c r="C859" s="203"/>
      <c r="D859" s="203"/>
      <c r="E859" s="203"/>
      <c r="F859" s="203"/>
      <c r="G859" s="204"/>
      <c r="H859" s="203"/>
      <c r="I859" s="203"/>
      <c r="J859" s="203"/>
      <c r="K859" s="203"/>
      <c r="L859" s="203"/>
      <c r="M859" s="203"/>
      <c r="N859" s="203"/>
      <c r="O859" s="203"/>
      <c r="P859" s="203"/>
      <c r="Q859" s="203"/>
      <c r="R859" s="203"/>
      <c r="S859" s="203"/>
      <c r="T859" s="203"/>
      <c r="U859" s="203"/>
      <c r="V859" s="203"/>
      <c r="W859" s="203"/>
      <c r="X859" s="203"/>
      <c r="Y859" s="203"/>
      <c r="Z859" s="203"/>
      <c r="AA859" s="203"/>
    </row>
    <row r="860" spans="1:27" ht="15.75" customHeight="1" x14ac:dyDescent="0.25">
      <c r="A860" s="203"/>
      <c r="B860" s="203"/>
      <c r="C860" s="203"/>
      <c r="D860" s="203"/>
      <c r="E860" s="203"/>
      <c r="F860" s="203"/>
      <c r="G860" s="204"/>
      <c r="H860" s="203"/>
      <c r="I860" s="203"/>
      <c r="J860" s="203"/>
      <c r="K860" s="203"/>
      <c r="L860" s="203"/>
      <c r="M860" s="203"/>
      <c r="N860" s="203"/>
      <c r="O860" s="203"/>
      <c r="P860" s="203"/>
      <c r="Q860" s="203"/>
      <c r="R860" s="203"/>
      <c r="S860" s="203"/>
      <c r="T860" s="203"/>
      <c r="U860" s="203"/>
      <c r="V860" s="203"/>
      <c r="W860" s="203"/>
      <c r="X860" s="203"/>
      <c r="Y860" s="203"/>
      <c r="Z860" s="203"/>
      <c r="AA860" s="203"/>
    </row>
    <row r="861" spans="1:27" ht="15.75" customHeight="1" x14ac:dyDescent="0.25">
      <c r="A861" s="203"/>
      <c r="B861" s="203"/>
      <c r="C861" s="203"/>
      <c r="D861" s="203"/>
      <c r="E861" s="203"/>
      <c r="F861" s="203"/>
      <c r="G861" s="204"/>
      <c r="H861" s="203"/>
      <c r="I861" s="203"/>
      <c r="J861" s="203"/>
      <c r="K861" s="203"/>
      <c r="L861" s="203"/>
      <c r="M861" s="203"/>
      <c r="N861" s="203"/>
      <c r="O861" s="203"/>
      <c r="P861" s="203"/>
      <c r="Q861" s="203"/>
      <c r="R861" s="203"/>
      <c r="S861" s="203"/>
      <c r="T861" s="203"/>
      <c r="U861" s="203"/>
      <c r="V861" s="203"/>
      <c r="W861" s="203"/>
      <c r="X861" s="203"/>
      <c r="Y861" s="203"/>
      <c r="Z861" s="203"/>
      <c r="AA861" s="203"/>
    </row>
    <row r="862" spans="1:27" ht="15.75" customHeight="1" x14ac:dyDescent="0.25">
      <c r="A862" s="203"/>
      <c r="B862" s="203"/>
      <c r="C862" s="203"/>
      <c r="D862" s="203"/>
      <c r="E862" s="203"/>
      <c r="F862" s="203"/>
      <c r="G862" s="204"/>
      <c r="H862" s="203"/>
      <c r="I862" s="203"/>
      <c r="J862" s="203"/>
      <c r="K862" s="203"/>
      <c r="L862" s="203"/>
      <c r="M862" s="203"/>
      <c r="N862" s="203"/>
      <c r="O862" s="203"/>
      <c r="P862" s="203"/>
      <c r="Q862" s="203"/>
      <c r="R862" s="203"/>
      <c r="S862" s="203"/>
      <c r="T862" s="203"/>
      <c r="U862" s="203"/>
      <c r="V862" s="203"/>
      <c r="W862" s="203"/>
      <c r="X862" s="203"/>
      <c r="Y862" s="203"/>
      <c r="Z862" s="203"/>
      <c r="AA862" s="203"/>
    </row>
    <row r="863" spans="1:27" ht="15.75" customHeight="1" x14ac:dyDescent="0.25">
      <c r="A863" s="203"/>
      <c r="B863" s="203"/>
      <c r="C863" s="203"/>
      <c r="D863" s="203"/>
      <c r="E863" s="203"/>
      <c r="F863" s="203"/>
      <c r="G863" s="204"/>
      <c r="H863" s="203"/>
      <c r="I863" s="203"/>
      <c r="J863" s="203"/>
      <c r="K863" s="203"/>
      <c r="L863" s="203"/>
      <c r="M863" s="203"/>
      <c r="N863" s="203"/>
      <c r="O863" s="203"/>
      <c r="P863" s="203"/>
      <c r="Q863" s="203"/>
      <c r="R863" s="203"/>
      <c r="S863" s="203"/>
      <c r="T863" s="203"/>
      <c r="U863" s="203"/>
      <c r="V863" s="203"/>
      <c r="W863" s="203"/>
      <c r="X863" s="203"/>
      <c r="Y863" s="203"/>
      <c r="Z863" s="203"/>
      <c r="AA863" s="203"/>
    </row>
    <row r="864" spans="1:27" ht="15.75" customHeight="1" x14ac:dyDescent="0.25">
      <c r="A864" s="203"/>
      <c r="B864" s="203"/>
      <c r="C864" s="203"/>
      <c r="D864" s="203"/>
      <c r="E864" s="203"/>
      <c r="F864" s="203"/>
      <c r="G864" s="204"/>
      <c r="H864" s="203"/>
      <c r="I864" s="203"/>
      <c r="J864" s="203"/>
      <c r="K864" s="203"/>
      <c r="L864" s="203"/>
      <c r="M864" s="203"/>
      <c r="N864" s="203"/>
      <c r="O864" s="203"/>
      <c r="P864" s="203"/>
      <c r="Q864" s="203"/>
      <c r="R864" s="203"/>
      <c r="S864" s="203"/>
      <c r="T864" s="203"/>
      <c r="U864" s="203"/>
      <c r="V864" s="203"/>
      <c r="W864" s="203"/>
      <c r="X864" s="203"/>
      <c r="Y864" s="203"/>
      <c r="Z864" s="203"/>
      <c r="AA864" s="203"/>
    </row>
    <row r="865" spans="1:27" ht="15.75" customHeight="1" x14ac:dyDescent="0.25">
      <c r="A865" s="203"/>
      <c r="B865" s="203"/>
      <c r="C865" s="203"/>
      <c r="D865" s="203"/>
      <c r="E865" s="203"/>
      <c r="F865" s="203"/>
      <c r="G865" s="204"/>
      <c r="H865" s="203"/>
      <c r="I865" s="203"/>
      <c r="J865" s="203"/>
      <c r="K865" s="203"/>
      <c r="L865" s="203"/>
      <c r="M865" s="203"/>
      <c r="N865" s="203"/>
      <c r="O865" s="203"/>
      <c r="P865" s="203"/>
      <c r="Q865" s="203"/>
      <c r="R865" s="203"/>
      <c r="S865" s="203"/>
      <c r="T865" s="203"/>
      <c r="U865" s="203"/>
      <c r="V865" s="203"/>
      <c r="W865" s="203"/>
      <c r="X865" s="203"/>
      <c r="Y865" s="203"/>
      <c r="Z865" s="203"/>
      <c r="AA865" s="203"/>
    </row>
    <row r="866" spans="1:27" ht="15.75" customHeight="1" x14ac:dyDescent="0.25">
      <c r="A866" s="203"/>
      <c r="B866" s="203"/>
      <c r="C866" s="203"/>
      <c r="D866" s="203"/>
      <c r="E866" s="203"/>
      <c r="F866" s="203"/>
      <c r="G866" s="204"/>
      <c r="H866" s="203"/>
      <c r="I866" s="203"/>
      <c r="J866" s="203"/>
      <c r="K866" s="203"/>
      <c r="L866" s="203"/>
      <c r="M866" s="203"/>
      <c r="N866" s="203"/>
      <c r="O866" s="203"/>
      <c r="P866" s="203"/>
      <c r="Q866" s="203"/>
      <c r="R866" s="203"/>
      <c r="S866" s="203"/>
      <c r="T866" s="203"/>
      <c r="U866" s="203"/>
      <c r="V866" s="203"/>
      <c r="W866" s="203"/>
      <c r="X866" s="203"/>
      <c r="Y866" s="203"/>
      <c r="Z866" s="203"/>
      <c r="AA866" s="203"/>
    </row>
    <row r="867" spans="1:27" ht="15.75" customHeight="1" x14ac:dyDescent="0.25">
      <c r="A867" s="203"/>
      <c r="B867" s="203"/>
      <c r="C867" s="203"/>
      <c r="D867" s="203"/>
      <c r="E867" s="203"/>
      <c r="F867" s="203"/>
      <c r="G867" s="204"/>
      <c r="H867" s="203"/>
      <c r="I867" s="203"/>
      <c r="J867" s="203"/>
      <c r="K867" s="203"/>
      <c r="L867" s="203"/>
      <c r="M867" s="203"/>
      <c r="N867" s="203"/>
      <c r="O867" s="203"/>
      <c r="P867" s="203"/>
      <c r="Q867" s="203"/>
      <c r="R867" s="203"/>
      <c r="S867" s="203"/>
      <c r="T867" s="203"/>
      <c r="U867" s="203"/>
      <c r="V867" s="203"/>
      <c r="W867" s="203"/>
      <c r="X867" s="203"/>
      <c r="Y867" s="203"/>
      <c r="Z867" s="203"/>
      <c r="AA867" s="203"/>
    </row>
    <row r="868" spans="1:27" ht="15.75" customHeight="1" x14ac:dyDescent="0.25">
      <c r="A868" s="203"/>
      <c r="B868" s="203"/>
      <c r="C868" s="203"/>
      <c r="D868" s="203"/>
      <c r="E868" s="203"/>
      <c r="F868" s="203"/>
      <c r="G868" s="204"/>
      <c r="H868" s="203"/>
      <c r="I868" s="203"/>
      <c r="J868" s="203"/>
      <c r="K868" s="203"/>
      <c r="L868" s="203"/>
      <c r="M868" s="203"/>
      <c r="N868" s="203"/>
      <c r="O868" s="203"/>
      <c r="P868" s="203"/>
      <c r="Q868" s="203"/>
      <c r="R868" s="203"/>
      <c r="S868" s="203"/>
      <c r="T868" s="203"/>
      <c r="U868" s="203"/>
      <c r="V868" s="203"/>
      <c r="W868" s="203"/>
      <c r="X868" s="203"/>
      <c r="Y868" s="203"/>
      <c r="Z868" s="203"/>
      <c r="AA868" s="203"/>
    </row>
    <row r="869" spans="1:27" ht="15.75" customHeight="1" x14ac:dyDescent="0.25">
      <c r="A869" s="203"/>
      <c r="B869" s="203"/>
      <c r="C869" s="203"/>
      <c r="D869" s="203"/>
      <c r="E869" s="203"/>
      <c r="F869" s="203"/>
      <c r="G869" s="204"/>
      <c r="H869" s="203"/>
      <c r="I869" s="203"/>
      <c r="J869" s="203"/>
      <c r="K869" s="203"/>
      <c r="L869" s="203"/>
      <c r="M869" s="203"/>
      <c r="N869" s="203"/>
      <c r="O869" s="203"/>
      <c r="P869" s="203"/>
      <c r="Q869" s="203"/>
      <c r="R869" s="203"/>
      <c r="S869" s="203"/>
      <c r="T869" s="203"/>
      <c r="U869" s="203"/>
      <c r="V869" s="203"/>
      <c r="W869" s="203"/>
      <c r="X869" s="203"/>
      <c r="Y869" s="203"/>
      <c r="Z869" s="203"/>
      <c r="AA869" s="203"/>
    </row>
    <row r="870" spans="1:27" ht="15.75" customHeight="1" x14ac:dyDescent="0.25">
      <c r="A870" s="203"/>
      <c r="B870" s="203"/>
      <c r="C870" s="203"/>
      <c r="D870" s="203"/>
      <c r="E870" s="203"/>
      <c r="F870" s="203"/>
      <c r="G870" s="204"/>
      <c r="H870" s="203"/>
      <c r="I870" s="203"/>
      <c r="J870" s="203"/>
      <c r="K870" s="203"/>
      <c r="L870" s="203"/>
      <c r="M870" s="203"/>
      <c r="N870" s="203"/>
      <c r="O870" s="203"/>
      <c r="P870" s="203"/>
      <c r="Q870" s="203"/>
      <c r="R870" s="203"/>
      <c r="S870" s="203"/>
      <c r="T870" s="203"/>
      <c r="U870" s="203"/>
      <c r="V870" s="203"/>
      <c r="W870" s="203"/>
      <c r="X870" s="203"/>
      <c r="Y870" s="203"/>
      <c r="Z870" s="203"/>
      <c r="AA870" s="203"/>
    </row>
    <row r="871" spans="1:27" ht="15.75" customHeight="1" x14ac:dyDescent="0.25">
      <c r="A871" s="203"/>
      <c r="B871" s="203"/>
      <c r="C871" s="203"/>
      <c r="D871" s="203"/>
      <c r="E871" s="203"/>
      <c r="F871" s="203"/>
      <c r="G871" s="204"/>
      <c r="H871" s="203"/>
      <c r="I871" s="203"/>
      <c r="J871" s="203"/>
      <c r="K871" s="203"/>
      <c r="L871" s="203"/>
      <c r="M871" s="203"/>
      <c r="N871" s="203"/>
      <c r="O871" s="203"/>
      <c r="P871" s="203"/>
      <c r="Q871" s="203"/>
      <c r="R871" s="203"/>
      <c r="S871" s="203"/>
      <c r="T871" s="203"/>
      <c r="U871" s="203"/>
      <c r="V871" s="203"/>
      <c r="W871" s="203"/>
      <c r="X871" s="203"/>
      <c r="Y871" s="203"/>
      <c r="Z871" s="203"/>
      <c r="AA871" s="203"/>
    </row>
    <row r="872" spans="1:27" ht="15.75" customHeight="1" x14ac:dyDescent="0.25">
      <c r="A872" s="203"/>
      <c r="B872" s="203"/>
      <c r="C872" s="203"/>
      <c r="D872" s="203"/>
      <c r="E872" s="203"/>
      <c r="F872" s="203"/>
      <c r="G872" s="204"/>
      <c r="H872" s="203"/>
      <c r="I872" s="203"/>
      <c r="J872" s="203"/>
      <c r="K872" s="203"/>
      <c r="L872" s="203"/>
      <c r="M872" s="203"/>
      <c r="N872" s="203"/>
      <c r="O872" s="203"/>
      <c r="P872" s="203"/>
      <c r="Q872" s="203"/>
      <c r="R872" s="203"/>
      <c r="S872" s="203"/>
      <c r="T872" s="203"/>
      <c r="U872" s="203"/>
      <c r="V872" s="203"/>
      <c r="W872" s="203"/>
      <c r="X872" s="203"/>
      <c r="Y872" s="203"/>
      <c r="Z872" s="203"/>
      <c r="AA872" s="203"/>
    </row>
    <row r="873" spans="1:27" ht="15.75" customHeight="1" x14ac:dyDescent="0.25">
      <c r="A873" s="203"/>
      <c r="B873" s="203"/>
      <c r="C873" s="203"/>
      <c r="D873" s="203"/>
      <c r="E873" s="203"/>
      <c r="F873" s="203"/>
      <c r="G873" s="204"/>
      <c r="H873" s="203"/>
      <c r="I873" s="203"/>
      <c r="J873" s="203"/>
      <c r="K873" s="203"/>
      <c r="L873" s="203"/>
      <c r="M873" s="203"/>
      <c r="N873" s="203"/>
      <c r="O873" s="203"/>
      <c r="P873" s="203"/>
      <c r="Q873" s="203"/>
      <c r="R873" s="203"/>
      <c r="S873" s="203"/>
      <c r="T873" s="203"/>
      <c r="U873" s="203"/>
      <c r="V873" s="203"/>
      <c r="W873" s="203"/>
      <c r="X873" s="203"/>
      <c r="Y873" s="203"/>
      <c r="Z873" s="203"/>
      <c r="AA873" s="203"/>
    </row>
    <row r="874" spans="1:27" ht="15.75" customHeight="1" x14ac:dyDescent="0.25">
      <c r="A874" s="203"/>
      <c r="B874" s="203"/>
      <c r="C874" s="203"/>
      <c r="D874" s="203"/>
      <c r="E874" s="203"/>
      <c r="F874" s="203"/>
      <c r="G874" s="204"/>
      <c r="H874" s="203"/>
      <c r="I874" s="203"/>
      <c r="J874" s="203"/>
      <c r="K874" s="203"/>
      <c r="L874" s="203"/>
      <c r="M874" s="203"/>
      <c r="N874" s="203"/>
      <c r="O874" s="203"/>
      <c r="P874" s="203"/>
      <c r="Q874" s="203"/>
      <c r="R874" s="203"/>
      <c r="S874" s="203"/>
      <c r="T874" s="203"/>
      <c r="U874" s="203"/>
      <c r="V874" s="203"/>
      <c r="W874" s="203"/>
      <c r="X874" s="203"/>
      <c r="Y874" s="203"/>
      <c r="Z874" s="203"/>
      <c r="AA874" s="203"/>
    </row>
    <row r="875" spans="1:27" ht="15.75" customHeight="1" x14ac:dyDescent="0.25">
      <c r="A875" s="203"/>
      <c r="B875" s="203"/>
      <c r="C875" s="203"/>
      <c r="D875" s="203"/>
      <c r="E875" s="203"/>
      <c r="F875" s="203"/>
      <c r="G875" s="204"/>
      <c r="H875" s="203"/>
      <c r="I875" s="203"/>
      <c r="J875" s="203"/>
      <c r="K875" s="203"/>
      <c r="L875" s="203"/>
      <c r="M875" s="203"/>
      <c r="N875" s="203"/>
      <c r="O875" s="203"/>
      <c r="P875" s="203"/>
      <c r="Q875" s="203"/>
      <c r="R875" s="203"/>
      <c r="S875" s="203"/>
      <c r="T875" s="203"/>
      <c r="U875" s="203"/>
      <c r="V875" s="203"/>
      <c r="W875" s="203"/>
      <c r="X875" s="203"/>
      <c r="Y875" s="203"/>
      <c r="Z875" s="203"/>
      <c r="AA875" s="203"/>
    </row>
    <row r="876" spans="1:27" ht="15.75" customHeight="1" x14ac:dyDescent="0.25">
      <c r="A876" s="203"/>
      <c r="B876" s="203"/>
      <c r="C876" s="203"/>
      <c r="D876" s="203"/>
      <c r="E876" s="203"/>
      <c r="F876" s="203"/>
      <c r="G876" s="204"/>
      <c r="H876" s="203"/>
      <c r="I876" s="203"/>
      <c r="J876" s="203"/>
      <c r="K876" s="203"/>
      <c r="L876" s="203"/>
      <c r="M876" s="203"/>
      <c r="N876" s="203"/>
      <c r="O876" s="203"/>
      <c r="P876" s="203"/>
      <c r="Q876" s="203"/>
      <c r="R876" s="203"/>
      <c r="S876" s="203"/>
      <c r="T876" s="203"/>
      <c r="U876" s="203"/>
      <c r="V876" s="203"/>
      <c r="W876" s="203"/>
      <c r="X876" s="203"/>
      <c r="Y876" s="203"/>
      <c r="Z876" s="203"/>
      <c r="AA876" s="203"/>
    </row>
    <row r="877" spans="1:27" ht="15.75" customHeight="1" x14ac:dyDescent="0.25">
      <c r="A877" s="203"/>
      <c r="B877" s="203"/>
      <c r="C877" s="203"/>
      <c r="D877" s="203"/>
      <c r="E877" s="203"/>
      <c r="F877" s="203"/>
      <c r="G877" s="204"/>
      <c r="H877" s="203"/>
      <c r="I877" s="203"/>
      <c r="J877" s="203"/>
      <c r="K877" s="203"/>
      <c r="L877" s="203"/>
      <c r="M877" s="203"/>
      <c r="N877" s="203"/>
      <c r="O877" s="203"/>
      <c r="P877" s="203"/>
      <c r="Q877" s="203"/>
      <c r="R877" s="203"/>
      <c r="S877" s="203"/>
      <c r="T877" s="203"/>
      <c r="U877" s="203"/>
      <c r="V877" s="203"/>
      <c r="W877" s="203"/>
      <c r="X877" s="203"/>
      <c r="Y877" s="203"/>
      <c r="Z877" s="203"/>
      <c r="AA877" s="203"/>
    </row>
    <row r="878" spans="1:27" ht="15.75" customHeight="1" x14ac:dyDescent="0.25">
      <c r="A878" s="203"/>
      <c r="B878" s="203"/>
      <c r="C878" s="203"/>
      <c r="D878" s="203"/>
      <c r="E878" s="203"/>
      <c r="F878" s="203"/>
      <c r="G878" s="204"/>
      <c r="H878" s="203"/>
      <c r="I878" s="203"/>
      <c r="J878" s="203"/>
      <c r="K878" s="203"/>
      <c r="L878" s="203"/>
      <c r="M878" s="203"/>
      <c r="N878" s="203"/>
      <c r="O878" s="203"/>
      <c r="P878" s="203"/>
      <c r="Q878" s="203"/>
      <c r="R878" s="203"/>
      <c r="S878" s="203"/>
      <c r="T878" s="203"/>
      <c r="U878" s="203"/>
      <c r="V878" s="203"/>
      <c r="W878" s="203"/>
      <c r="X878" s="203"/>
      <c r="Y878" s="203"/>
      <c r="Z878" s="203"/>
      <c r="AA878" s="203"/>
    </row>
    <row r="879" spans="1:27" ht="15.75" customHeight="1" x14ac:dyDescent="0.25">
      <c r="A879" s="203"/>
      <c r="B879" s="203"/>
      <c r="C879" s="203"/>
      <c r="D879" s="203"/>
      <c r="E879" s="203"/>
      <c r="F879" s="203"/>
      <c r="G879" s="204"/>
      <c r="H879" s="203"/>
      <c r="I879" s="203"/>
      <c r="J879" s="203"/>
      <c r="K879" s="203"/>
      <c r="L879" s="203"/>
      <c r="M879" s="203"/>
      <c r="N879" s="203"/>
      <c r="O879" s="203"/>
      <c r="P879" s="203"/>
      <c r="Q879" s="203"/>
      <c r="R879" s="203"/>
      <c r="S879" s="203"/>
      <c r="T879" s="203"/>
      <c r="U879" s="203"/>
      <c r="V879" s="203"/>
      <c r="W879" s="203"/>
      <c r="X879" s="203"/>
      <c r="Y879" s="203"/>
      <c r="Z879" s="203"/>
      <c r="AA879" s="203"/>
    </row>
    <row r="880" spans="1:27" ht="15.75" customHeight="1" x14ac:dyDescent="0.25">
      <c r="A880" s="203"/>
      <c r="B880" s="203"/>
      <c r="C880" s="203"/>
      <c r="D880" s="203"/>
      <c r="E880" s="203"/>
      <c r="F880" s="203"/>
      <c r="G880" s="204"/>
      <c r="H880" s="203"/>
      <c r="I880" s="203"/>
      <c r="J880" s="203"/>
      <c r="K880" s="203"/>
      <c r="L880" s="203"/>
      <c r="M880" s="203"/>
      <c r="N880" s="203"/>
      <c r="O880" s="203"/>
      <c r="P880" s="203"/>
      <c r="Q880" s="203"/>
      <c r="R880" s="203"/>
      <c r="S880" s="203"/>
      <c r="T880" s="203"/>
      <c r="U880" s="203"/>
      <c r="V880" s="203"/>
      <c r="W880" s="203"/>
      <c r="X880" s="203"/>
      <c r="Y880" s="203"/>
      <c r="Z880" s="203"/>
      <c r="AA880" s="203"/>
    </row>
    <row r="881" spans="1:27" ht="15.75" customHeight="1" x14ac:dyDescent="0.25">
      <c r="A881" s="203"/>
      <c r="B881" s="203"/>
      <c r="C881" s="203"/>
      <c r="D881" s="203"/>
      <c r="E881" s="203"/>
      <c r="F881" s="203"/>
      <c r="G881" s="204"/>
      <c r="H881" s="203"/>
      <c r="I881" s="203"/>
      <c r="J881" s="203"/>
      <c r="K881" s="203"/>
      <c r="L881" s="203"/>
      <c r="M881" s="203"/>
      <c r="N881" s="203"/>
      <c r="O881" s="203"/>
      <c r="P881" s="203"/>
      <c r="Q881" s="203"/>
      <c r="R881" s="203"/>
      <c r="S881" s="203"/>
      <c r="T881" s="203"/>
      <c r="U881" s="203"/>
      <c r="V881" s="203"/>
      <c r="W881" s="203"/>
      <c r="X881" s="203"/>
      <c r="Y881" s="203"/>
      <c r="Z881" s="203"/>
      <c r="AA881" s="203"/>
    </row>
    <row r="882" spans="1:27" ht="15.75" customHeight="1" x14ac:dyDescent="0.25">
      <c r="A882" s="203"/>
      <c r="B882" s="203"/>
      <c r="C882" s="203"/>
      <c r="D882" s="203"/>
      <c r="E882" s="203"/>
      <c r="F882" s="203"/>
      <c r="G882" s="204"/>
      <c r="H882" s="203"/>
      <c r="I882" s="203"/>
      <c r="J882" s="203"/>
      <c r="K882" s="203"/>
      <c r="L882" s="203"/>
      <c r="M882" s="203"/>
      <c r="N882" s="203"/>
      <c r="O882" s="203"/>
      <c r="P882" s="203"/>
      <c r="Q882" s="203"/>
      <c r="R882" s="203"/>
      <c r="S882" s="203"/>
      <c r="T882" s="203"/>
      <c r="U882" s="203"/>
      <c r="V882" s="203"/>
      <c r="W882" s="203"/>
      <c r="X882" s="203"/>
      <c r="Y882" s="203"/>
      <c r="Z882" s="203"/>
      <c r="AA882" s="203"/>
    </row>
    <row r="883" spans="1:27" ht="15.75" customHeight="1" x14ac:dyDescent="0.25">
      <c r="A883" s="203"/>
      <c r="B883" s="203"/>
      <c r="C883" s="203"/>
      <c r="D883" s="203"/>
      <c r="E883" s="203"/>
      <c r="F883" s="203"/>
      <c r="G883" s="204"/>
      <c r="H883" s="203"/>
      <c r="I883" s="203"/>
      <c r="J883" s="203"/>
      <c r="K883" s="203"/>
      <c r="L883" s="203"/>
      <c r="M883" s="203"/>
      <c r="N883" s="203"/>
      <c r="O883" s="203"/>
      <c r="P883" s="203"/>
      <c r="Q883" s="203"/>
      <c r="R883" s="203"/>
      <c r="S883" s="203"/>
      <c r="T883" s="203"/>
      <c r="U883" s="203"/>
      <c r="V883" s="203"/>
      <c r="W883" s="203"/>
      <c r="X883" s="203"/>
      <c r="Y883" s="203"/>
      <c r="Z883" s="203"/>
      <c r="AA883" s="203"/>
    </row>
    <row r="884" spans="1:27" ht="15.75" customHeight="1" x14ac:dyDescent="0.25">
      <c r="A884" s="203"/>
      <c r="B884" s="203"/>
      <c r="C884" s="203"/>
      <c r="D884" s="203"/>
      <c r="E884" s="203"/>
      <c r="F884" s="203"/>
      <c r="G884" s="204"/>
      <c r="H884" s="203"/>
      <c r="I884" s="203"/>
      <c r="J884" s="203"/>
      <c r="K884" s="203"/>
      <c r="L884" s="203"/>
      <c r="M884" s="203"/>
      <c r="N884" s="203"/>
      <c r="O884" s="203"/>
      <c r="P884" s="203"/>
      <c r="Q884" s="203"/>
      <c r="R884" s="203"/>
      <c r="S884" s="203"/>
      <c r="T884" s="203"/>
      <c r="U884" s="203"/>
      <c r="V884" s="203"/>
      <c r="W884" s="203"/>
      <c r="X884" s="203"/>
      <c r="Y884" s="203"/>
      <c r="Z884" s="203"/>
      <c r="AA884" s="203"/>
    </row>
    <row r="885" spans="1:27" ht="15.75" customHeight="1" x14ac:dyDescent="0.25">
      <c r="A885" s="203"/>
      <c r="B885" s="203"/>
      <c r="C885" s="203"/>
      <c r="D885" s="203"/>
      <c r="E885" s="203"/>
      <c r="F885" s="203"/>
      <c r="G885" s="204"/>
      <c r="H885" s="203"/>
      <c r="I885" s="203"/>
      <c r="J885" s="203"/>
      <c r="K885" s="203"/>
      <c r="L885" s="203"/>
      <c r="M885" s="203"/>
      <c r="N885" s="203"/>
      <c r="O885" s="203"/>
      <c r="P885" s="203"/>
      <c r="Q885" s="203"/>
      <c r="R885" s="203"/>
      <c r="S885" s="203"/>
      <c r="T885" s="203"/>
      <c r="U885" s="203"/>
      <c r="V885" s="203"/>
      <c r="W885" s="203"/>
      <c r="X885" s="203"/>
      <c r="Y885" s="203"/>
      <c r="Z885" s="203"/>
      <c r="AA885" s="203"/>
    </row>
    <row r="886" spans="1:27" ht="15.75" customHeight="1" x14ac:dyDescent="0.25">
      <c r="A886" s="203"/>
      <c r="B886" s="203"/>
      <c r="C886" s="203"/>
      <c r="D886" s="203"/>
      <c r="E886" s="203"/>
      <c r="F886" s="203"/>
      <c r="G886" s="204"/>
      <c r="H886" s="203"/>
      <c r="I886" s="203"/>
      <c r="J886" s="203"/>
      <c r="K886" s="203"/>
      <c r="L886" s="203"/>
      <c r="M886" s="203"/>
      <c r="N886" s="203"/>
      <c r="O886" s="203"/>
      <c r="P886" s="203"/>
      <c r="Q886" s="203"/>
      <c r="R886" s="203"/>
      <c r="S886" s="203"/>
      <c r="T886" s="203"/>
      <c r="U886" s="203"/>
      <c r="V886" s="203"/>
      <c r="W886" s="203"/>
      <c r="X886" s="203"/>
      <c r="Y886" s="203"/>
      <c r="Z886" s="203"/>
      <c r="AA886" s="203"/>
    </row>
    <row r="887" spans="1:27" ht="15.75" customHeight="1" x14ac:dyDescent="0.25">
      <c r="A887" s="203"/>
      <c r="B887" s="203"/>
      <c r="C887" s="203"/>
      <c r="D887" s="203"/>
      <c r="E887" s="203"/>
      <c r="F887" s="203"/>
      <c r="G887" s="204"/>
      <c r="H887" s="203"/>
      <c r="I887" s="203"/>
      <c r="J887" s="203"/>
      <c r="K887" s="203"/>
      <c r="L887" s="203"/>
      <c r="M887" s="203"/>
      <c r="N887" s="203"/>
      <c r="O887" s="203"/>
      <c r="P887" s="203"/>
      <c r="Q887" s="203"/>
      <c r="R887" s="203"/>
      <c r="S887" s="203"/>
      <c r="T887" s="203"/>
      <c r="U887" s="203"/>
      <c r="V887" s="203"/>
      <c r="W887" s="203"/>
      <c r="X887" s="203"/>
      <c r="Y887" s="203"/>
      <c r="Z887" s="203"/>
      <c r="AA887" s="203"/>
    </row>
    <row r="888" spans="1:27" ht="15.75" customHeight="1" x14ac:dyDescent="0.25">
      <c r="A888" s="203"/>
      <c r="B888" s="203"/>
      <c r="C888" s="203"/>
      <c r="D888" s="203"/>
      <c r="E888" s="203"/>
      <c r="F888" s="203"/>
      <c r="G888" s="204"/>
      <c r="H888" s="203"/>
      <c r="I888" s="203"/>
      <c r="J888" s="203"/>
      <c r="K888" s="203"/>
      <c r="L888" s="203"/>
      <c r="M888" s="203"/>
      <c r="N888" s="203"/>
      <c r="O888" s="203"/>
      <c r="P888" s="203"/>
      <c r="Q888" s="203"/>
      <c r="R888" s="203"/>
      <c r="S888" s="203"/>
      <c r="T888" s="203"/>
      <c r="U888" s="203"/>
      <c r="V888" s="203"/>
      <c r="W888" s="203"/>
      <c r="X888" s="203"/>
      <c r="Y888" s="203"/>
      <c r="Z888" s="203"/>
      <c r="AA888" s="203"/>
    </row>
    <row r="889" spans="1:27" ht="15.75" customHeight="1" x14ac:dyDescent="0.25">
      <c r="A889" s="203"/>
      <c r="B889" s="203"/>
      <c r="C889" s="203"/>
      <c r="D889" s="203"/>
      <c r="E889" s="203"/>
      <c r="F889" s="203"/>
      <c r="G889" s="204"/>
      <c r="H889" s="203"/>
      <c r="I889" s="203"/>
      <c r="J889" s="203"/>
      <c r="K889" s="203"/>
      <c r="L889" s="203"/>
      <c r="M889" s="203"/>
      <c r="N889" s="203"/>
      <c r="O889" s="203"/>
      <c r="P889" s="203"/>
      <c r="Q889" s="203"/>
      <c r="R889" s="203"/>
      <c r="S889" s="203"/>
      <c r="T889" s="203"/>
      <c r="U889" s="203"/>
      <c r="V889" s="203"/>
      <c r="W889" s="203"/>
      <c r="X889" s="203"/>
      <c r="Y889" s="203"/>
      <c r="Z889" s="203"/>
      <c r="AA889" s="203"/>
    </row>
    <row r="890" spans="1:27" ht="15.75" customHeight="1" x14ac:dyDescent="0.25">
      <c r="A890" s="203"/>
      <c r="B890" s="203"/>
      <c r="C890" s="203"/>
      <c r="D890" s="203"/>
      <c r="E890" s="203"/>
      <c r="F890" s="203"/>
      <c r="G890" s="204"/>
      <c r="H890" s="203"/>
      <c r="I890" s="203"/>
      <c r="J890" s="203"/>
      <c r="K890" s="203"/>
      <c r="L890" s="203"/>
      <c r="M890" s="203"/>
      <c r="N890" s="203"/>
      <c r="O890" s="203"/>
      <c r="P890" s="203"/>
      <c r="Q890" s="203"/>
      <c r="R890" s="203"/>
      <c r="S890" s="203"/>
      <c r="T890" s="203"/>
      <c r="U890" s="203"/>
      <c r="V890" s="203"/>
      <c r="W890" s="203"/>
      <c r="X890" s="203"/>
      <c r="Y890" s="203"/>
      <c r="Z890" s="203"/>
      <c r="AA890" s="203"/>
    </row>
    <row r="891" spans="1:27" ht="15.75" customHeight="1" x14ac:dyDescent="0.25">
      <c r="A891" s="203"/>
      <c r="B891" s="203"/>
      <c r="C891" s="203"/>
      <c r="D891" s="203"/>
      <c r="E891" s="203"/>
      <c r="F891" s="203"/>
      <c r="G891" s="204"/>
      <c r="H891" s="203"/>
      <c r="I891" s="203"/>
      <c r="J891" s="203"/>
      <c r="K891" s="203"/>
      <c r="L891" s="203"/>
      <c r="M891" s="203"/>
      <c r="N891" s="203"/>
      <c r="O891" s="203"/>
      <c r="P891" s="203"/>
      <c r="Q891" s="203"/>
      <c r="R891" s="203"/>
      <c r="S891" s="203"/>
      <c r="T891" s="203"/>
      <c r="U891" s="203"/>
      <c r="V891" s="203"/>
      <c r="W891" s="203"/>
      <c r="X891" s="203"/>
      <c r="Y891" s="203"/>
      <c r="Z891" s="203"/>
      <c r="AA891" s="203"/>
    </row>
    <row r="892" spans="1:27" ht="15.75" customHeight="1" x14ac:dyDescent="0.25">
      <c r="A892" s="203"/>
      <c r="B892" s="203"/>
      <c r="C892" s="203"/>
      <c r="D892" s="203"/>
      <c r="E892" s="203"/>
      <c r="F892" s="203"/>
      <c r="G892" s="204"/>
      <c r="H892" s="203"/>
      <c r="I892" s="203"/>
      <c r="J892" s="203"/>
      <c r="K892" s="203"/>
      <c r="L892" s="203"/>
      <c r="M892" s="203"/>
      <c r="N892" s="203"/>
      <c r="O892" s="203"/>
      <c r="P892" s="203"/>
      <c r="Q892" s="203"/>
      <c r="R892" s="203"/>
      <c r="S892" s="203"/>
      <c r="T892" s="203"/>
      <c r="U892" s="203"/>
      <c r="V892" s="203"/>
      <c r="W892" s="203"/>
      <c r="X892" s="203"/>
      <c r="Y892" s="203"/>
      <c r="Z892" s="203"/>
      <c r="AA892" s="203"/>
    </row>
    <row r="893" spans="1:27" ht="15.75" customHeight="1" x14ac:dyDescent="0.25">
      <c r="A893" s="203"/>
      <c r="B893" s="203"/>
      <c r="C893" s="203"/>
      <c r="D893" s="203"/>
      <c r="E893" s="203"/>
      <c r="F893" s="203"/>
      <c r="G893" s="204"/>
      <c r="H893" s="203"/>
      <c r="I893" s="203"/>
      <c r="J893" s="203"/>
      <c r="K893" s="203"/>
      <c r="L893" s="203"/>
      <c r="M893" s="203"/>
      <c r="N893" s="203"/>
      <c r="O893" s="203"/>
      <c r="P893" s="203"/>
      <c r="Q893" s="203"/>
      <c r="R893" s="203"/>
      <c r="S893" s="203"/>
      <c r="T893" s="203"/>
      <c r="U893" s="203"/>
      <c r="V893" s="203"/>
      <c r="W893" s="203"/>
      <c r="X893" s="203"/>
      <c r="Y893" s="203"/>
      <c r="Z893" s="203"/>
      <c r="AA893" s="203"/>
    </row>
    <row r="894" spans="1:27" ht="15.75" customHeight="1" x14ac:dyDescent="0.25">
      <c r="A894" s="203"/>
      <c r="B894" s="203"/>
      <c r="C894" s="203"/>
      <c r="D894" s="203"/>
      <c r="E894" s="203"/>
      <c r="F894" s="203"/>
      <c r="G894" s="204"/>
      <c r="H894" s="203"/>
      <c r="I894" s="203"/>
      <c r="J894" s="203"/>
      <c r="K894" s="203"/>
      <c r="L894" s="203"/>
      <c r="M894" s="203"/>
      <c r="N894" s="203"/>
      <c r="O894" s="203"/>
      <c r="P894" s="203"/>
      <c r="Q894" s="203"/>
      <c r="R894" s="203"/>
      <c r="S894" s="203"/>
      <c r="T894" s="203"/>
      <c r="U894" s="203"/>
      <c r="V894" s="203"/>
      <c r="W894" s="203"/>
      <c r="X894" s="203"/>
      <c r="Y894" s="203"/>
      <c r="Z894" s="203"/>
      <c r="AA894" s="203"/>
    </row>
    <row r="895" spans="1:27" ht="15.75" customHeight="1" x14ac:dyDescent="0.25">
      <c r="A895" s="203"/>
      <c r="B895" s="203"/>
      <c r="C895" s="203"/>
      <c r="D895" s="203"/>
      <c r="E895" s="203"/>
      <c r="F895" s="203"/>
      <c r="G895" s="204"/>
      <c r="H895" s="203"/>
      <c r="I895" s="203"/>
      <c r="J895" s="203"/>
      <c r="K895" s="203"/>
      <c r="L895" s="203"/>
      <c r="M895" s="203"/>
      <c r="N895" s="203"/>
      <c r="O895" s="203"/>
      <c r="P895" s="203"/>
      <c r="Q895" s="203"/>
      <c r="R895" s="203"/>
      <c r="S895" s="203"/>
      <c r="T895" s="203"/>
      <c r="U895" s="203"/>
      <c r="V895" s="203"/>
      <c r="W895" s="203"/>
      <c r="X895" s="203"/>
      <c r="Y895" s="203"/>
      <c r="Z895" s="203"/>
      <c r="AA895" s="203"/>
    </row>
    <row r="896" spans="1:27" ht="15.75" customHeight="1" x14ac:dyDescent="0.25">
      <c r="A896" s="203"/>
      <c r="B896" s="203"/>
      <c r="C896" s="203"/>
      <c r="D896" s="203"/>
      <c r="E896" s="203"/>
      <c r="F896" s="203"/>
      <c r="G896" s="204"/>
      <c r="H896" s="203"/>
      <c r="I896" s="203"/>
      <c r="J896" s="203"/>
      <c r="K896" s="203"/>
      <c r="L896" s="203"/>
      <c r="M896" s="203"/>
      <c r="N896" s="203"/>
      <c r="O896" s="203"/>
      <c r="P896" s="203"/>
      <c r="Q896" s="203"/>
      <c r="R896" s="203"/>
      <c r="S896" s="203"/>
      <c r="T896" s="203"/>
      <c r="U896" s="203"/>
      <c r="V896" s="203"/>
      <c r="W896" s="203"/>
      <c r="X896" s="203"/>
      <c r="Y896" s="203"/>
      <c r="Z896" s="203"/>
      <c r="AA896" s="203"/>
    </row>
    <row r="897" spans="1:27" ht="15.75" customHeight="1" x14ac:dyDescent="0.25">
      <c r="A897" s="203"/>
      <c r="B897" s="203"/>
      <c r="C897" s="203"/>
      <c r="D897" s="203"/>
      <c r="E897" s="203"/>
      <c r="F897" s="203"/>
      <c r="G897" s="204"/>
      <c r="H897" s="203"/>
      <c r="I897" s="203"/>
      <c r="J897" s="203"/>
      <c r="K897" s="203"/>
      <c r="L897" s="203"/>
      <c r="M897" s="203"/>
      <c r="N897" s="203"/>
      <c r="O897" s="203"/>
      <c r="P897" s="203"/>
      <c r="Q897" s="203"/>
      <c r="R897" s="203"/>
      <c r="S897" s="203"/>
      <c r="T897" s="203"/>
      <c r="U897" s="203"/>
      <c r="V897" s="203"/>
      <c r="W897" s="203"/>
      <c r="X897" s="203"/>
      <c r="Y897" s="203"/>
      <c r="Z897" s="203"/>
      <c r="AA897" s="203"/>
    </row>
    <row r="898" spans="1:27" ht="15.75" customHeight="1" x14ac:dyDescent="0.25">
      <c r="A898" s="203"/>
      <c r="B898" s="203"/>
      <c r="C898" s="203"/>
      <c r="D898" s="203"/>
      <c r="E898" s="203"/>
      <c r="F898" s="203"/>
      <c r="G898" s="204"/>
      <c r="H898" s="203"/>
      <c r="I898" s="203"/>
      <c r="J898" s="203"/>
      <c r="K898" s="203"/>
      <c r="L898" s="203"/>
      <c r="M898" s="203"/>
      <c r="N898" s="203"/>
      <c r="O898" s="203"/>
      <c r="P898" s="203"/>
      <c r="Q898" s="203"/>
      <c r="R898" s="203"/>
      <c r="S898" s="203"/>
      <c r="T898" s="203"/>
      <c r="U898" s="203"/>
      <c r="V898" s="203"/>
      <c r="W898" s="203"/>
      <c r="X898" s="203"/>
      <c r="Y898" s="203"/>
      <c r="Z898" s="203"/>
      <c r="AA898" s="203"/>
    </row>
    <row r="899" spans="1:27" ht="15.75" customHeight="1" x14ac:dyDescent="0.25">
      <c r="A899" s="203"/>
      <c r="B899" s="203"/>
      <c r="C899" s="203"/>
      <c r="D899" s="203"/>
      <c r="E899" s="203"/>
      <c r="F899" s="203"/>
      <c r="G899" s="204"/>
      <c r="H899" s="203"/>
      <c r="I899" s="203"/>
      <c r="J899" s="203"/>
      <c r="K899" s="203"/>
      <c r="L899" s="203"/>
      <c r="M899" s="203"/>
      <c r="N899" s="203"/>
      <c r="O899" s="203"/>
      <c r="P899" s="203"/>
      <c r="Q899" s="203"/>
      <c r="R899" s="203"/>
      <c r="S899" s="203"/>
      <c r="T899" s="203"/>
      <c r="U899" s="203"/>
      <c r="V899" s="203"/>
      <c r="W899" s="203"/>
      <c r="X899" s="203"/>
      <c r="Y899" s="203"/>
      <c r="Z899" s="203"/>
      <c r="AA899" s="203"/>
    </row>
    <row r="900" spans="1:27" ht="15.75" customHeight="1" x14ac:dyDescent="0.25">
      <c r="A900" s="203"/>
      <c r="B900" s="203"/>
      <c r="C900" s="203"/>
      <c r="D900" s="203"/>
      <c r="E900" s="203"/>
      <c r="F900" s="203"/>
      <c r="G900" s="204"/>
      <c r="H900" s="203"/>
      <c r="I900" s="203"/>
      <c r="J900" s="203"/>
      <c r="K900" s="203"/>
      <c r="L900" s="203"/>
      <c r="M900" s="203"/>
      <c r="N900" s="203"/>
      <c r="O900" s="203"/>
      <c r="P900" s="203"/>
      <c r="Q900" s="203"/>
      <c r="R900" s="203"/>
      <c r="S900" s="203"/>
      <c r="T900" s="203"/>
      <c r="U900" s="203"/>
      <c r="V900" s="203"/>
      <c r="W900" s="203"/>
      <c r="X900" s="203"/>
      <c r="Y900" s="203"/>
      <c r="Z900" s="203"/>
      <c r="AA900" s="203"/>
    </row>
    <row r="901" spans="1:27" ht="15.75" customHeight="1" x14ac:dyDescent="0.25">
      <c r="A901" s="203"/>
      <c r="B901" s="203"/>
      <c r="C901" s="203"/>
      <c r="D901" s="203"/>
      <c r="E901" s="203"/>
      <c r="F901" s="203"/>
      <c r="G901" s="204"/>
      <c r="H901" s="203"/>
      <c r="I901" s="203"/>
      <c r="J901" s="203"/>
      <c r="K901" s="203"/>
      <c r="L901" s="203"/>
      <c r="M901" s="203"/>
      <c r="N901" s="203"/>
      <c r="O901" s="203"/>
      <c r="P901" s="203"/>
      <c r="Q901" s="203"/>
      <c r="R901" s="203"/>
      <c r="S901" s="203"/>
      <c r="T901" s="203"/>
      <c r="U901" s="203"/>
      <c r="V901" s="203"/>
      <c r="W901" s="203"/>
      <c r="X901" s="203"/>
      <c r="Y901" s="203"/>
      <c r="Z901" s="203"/>
      <c r="AA901" s="203"/>
    </row>
    <row r="902" spans="1:27" ht="15.75" customHeight="1" x14ac:dyDescent="0.25">
      <c r="A902" s="203"/>
      <c r="B902" s="203"/>
      <c r="C902" s="203"/>
      <c r="D902" s="203"/>
      <c r="E902" s="203"/>
      <c r="F902" s="203"/>
      <c r="G902" s="204"/>
      <c r="H902" s="203"/>
      <c r="I902" s="203"/>
      <c r="J902" s="203"/>
      <c r="K902" s="203"/>
      <c r="L902" s="203"/>
      <c r="M902" s="203"/>
      <c r="N902" s="203"/>
      <c r="O902" s="203"/>
      <c r="P902" s="203"/>
      <c r="Q902" s="203"/>
      <c r="R902" s="203"/>
      <c r="S902" s="203"/>
      <c r="T902" s="203"/>
      <c r="U902" s="203"/>
      <c r="V902" s="203"/>
      <c r="W902" s="203"/>
      <c r="X902" s="203"/>
      <c r="Y902" s="203"/>
      <c r="Z902" s="203"/>
      <c r="AA902" s="203"/>
    </row>
    <row r="903" spans="1:27" ht="15.75" customHeight="1" x14ac:dyDescent="0.25">
      <c r="A903" s="203"/>
      <c r="B903" s="203"/>
      <c r="C903" s="203"/>
      <c r="D903" s="203"/>
      <c r="E903" s="203"/>
      <c r="F903" s="203"/>
      <c r="G903" s="204"/>
      <c r="H903" s="203"/>
      <c r="I903" s="203"/>
      <c r="J903" s="203"/>
      <c r="K903" s="203"/>
      <c r="L903" s="203"/>
      <c r="M903" s="203"/>
      <c r="N903" s="203"/>
      <c r="O903" s="203"/>
      <c r="P903" s="203"/>
      <c r="Q903" s="203"/>
      <c r="R903" s="203"/>
      <c r="S903" s="203"/>
      <c r="T903" s="203"/>
      <c r="U903" s="203"/>
      <c r="V903" s="203"/>
      <c r="W903" s="203"/>
      <c r="X903" s="203"/>
      <c r="Y903" s="203"/>
      <c r="Z903" s="203"/>
      <c r="AA903" s="203"/>
    </row>
    <row r="904" spans="1:27" ht="15.75" customHeight="1" x14ac:dyDescent="0.25">
      <c r="A904" s="203"/>
      <c r="B904" s="203"/>
      <c r="C904" s="203"/>
      <c r="D904" s="203"/>
      <c r="E904" s="203"/>
      <c r="F904" s="203"/>
      <c r="G904" s="204"/>
      <c r="H904" s="203"/>
      <c r="I904" s="203"/>
      <c r="J904" s="203"/>
      <c r="K904" s="203"/>
      <c r="L904" s="203"/>
      <c r="M904" s="203"/>
      <c r="N904" s="203"/>
      <c r="O904" s="203"/>
      <c r="P904" s="203"/>
      <c r="Q904" s="203"/>
      <c r="R904" s="203"/>
      <c r="S904" s="203"/>
      <c r="T904" s="203"/>
      <c r="U904" s="203"/>
      <c r="V904" s="203"/>
      <c r="W904" s="203"/>
      <c r="X904" s="203"/>
      <c r="Y904" s="203"/>
      <c r="Z904" s="203"/>
      <c r="AA904" s="203"/>
    </row>
    <row r="905" spans="1:27" ht="15.75" customHeight="1" x14ac:dyDescent="0.25">
      <c r="A905" s="203"/>
      <c r="B905" s="203"/>
      <c r="C905" s="203"/>
      <c r="D905" s="203"/>
      <c r="E905" s="203"/>
      <c r="F905" s="203"/>
      <c r="G905" s="204"/>
      <c r="H905" s="203"/>
      <c r="I905" s="203"/>
      <c r="J905" s="203"/>
      <c r="K905" s="203"/>
      <c r="L905" s="203"/>
      <c r="M905" s="203"/>
      <c r="N905" s="203"/>
      <c r="O905" s="203"/>
      <c r="P905" s="203"/>
      <c r="Q905" s="203"/>
      <c r="R905" s="203"/>
      <c r="S905" s="203"/>
      <c r="T905" s="203"/>
      <c r="U905" s="203"/>
      <c r="V905" s="203"/>
      <c r="W905" s="203"/>
      <c r="X905" s="203"/>
      <c r="Y905" s="203"/>
      <c r="Z905" s="203"/>
      <c r="AA905" s="203"/>
    </row>
    <row r="906" spans="1:27" ht="15.75" customHeight="1" x14ac:dyDescent="0.25">
      <c r="A906" s="203"/>
      <c r="B906" s="203"/>
      <c r="C906" s="203"/>
      <c r="D906" s="203"/>
      <c r="E906" s="203"/>
      <c r="F906" s="203"/>
      <c r="G906" s="204"/>
      <c r="H906" s="203"/>
      <c r="I906" s="203"/>
      <c r="J906" s="203"/>
      <c r="K906" s="203"/>
      <c r="L906" s="203"/>
      <c r="M906" s="203"/>
      <c r="N906" s="203"/>
      <c r="O906" s="203"/>
      <c r="P906" s="203"/>
      <c r="Q906" s="203"/>
      <c r="R906" s="203"/>
      <c r="S906" s="203"/>
      <c r="T906" s="203"/>
      <c r="U906" s="203"/>
      <c r="V906" s="203"/>
      <c r="W906" s="203"/>
      <c r="X906" s="203"/>
      <c r="Y906" s="203"/>
      <c r="Z906" s="203"/>
      <c r="AA906" s="203"/>
    </row>
    <row r="907" spans="1:27" ht="15.75" customHeight="1" x14ac:dyDescent="0.25">
      <c r="A907" s="203"/>
      <c r="B907" s="203"/>
      <c r="C907" s="203"/>
      <c r="D907" s="203"/>
      <c r="E907" s="203"/>
      <c r="F907" s="203"/>
      <c r="G907" s="204"/>
      <c r="H907" s="203"/>
      <c r="I907" s="203"/>
      <c r="J907" s="203"/>
      <c r="K907" s="203"/>
      <c r="L907" s="203"/>
      <c r="M907" s="203"/>
      <c r="N907" s="203"/>
      <c r="O907" s="203"/>
      <c r="P907" s="203"/>
      <c r="Q907" s="203"/>
      <c r="R907" s="203"/>
      <c r="S907" s="203"/>
      <c r="T907" s="203"/>
      <c r="U907" s="203"/>
      <c r="V907" s="203"/>
      <c r="W907" s="203"/>
      <c r="X907" s="203"/>
      <c r="Y907" s="203"/>
      <c r="Z907" s="203"/>
      <c r="AA907" s="203"/>
    </row>
    <row r="908" spans="1:27" ht="15.75" customHeight="1" x14ac:dyDescent="0.25">
      <c r="A908" s="203"/>
      <c r="B908" s="203"/>
      <c r="C908" s="203"/>
      <c r="D908" s="203"/>
      <c r="E908" s="203"/>
      <c r="F908" s="203"/>
      <c r="G908" s="204"/>
      <c r="H908" s="203"/>
      <c r="I908" s="203"/>
      <c r="J908" s="203"/>
      <c r="K908" s="203"/>
      <c r="L908" s="203"/>
      <c r="M908" s="203"/>
      <c r="N908" s="203"/>
      <c r="O908" s="203"/>
      <c r="P908" s="203"/>
      <c r="Q908" s="203"/>
      <c r="R908" s="203"/>
      <c r="S908" s="203"/>
      <c r="T908" s="203"/>
      <c r="U908" s="203"/>
      <c r="V908" s="203"/>
      <c r="W908" s="203"/>
      <c r="X908" s="203"/>
      <c r="Y908" s="203"/>
      <c r="Z908" s="203"/>
      <c r="AA908" s="203"/>
    </row>
    <row r="909" spans="1:27" ht="15.75" customHeight="1" x14ac:dyDescent="0.25">
      <c r="A909" s="203"/>
      <c r="B909" s="203"/>
      <c r="C909" s="203"/>
      <c r="D909" s="203"/>
      <c r="E909" s="203"/>
      <c r="F909" s="203"/>
      <c r="G909" s="204"/>
      <c r="H909" s="203"/>
      <c r="I909" s="203"/>
      <c r="J909" s="203"/>
      <c r="K909" s="203"/>
      <c r="L909" s="203"/>
      <c r="M909" s="203"/>
      <c r="N909" s="203"/>
      <c r="O909" s="203"/>
      <c r="P909" s="203"/>
      <c r="Q909" s="203"/>
      <c r="R909" s="203"/>
      <c r="S909" s="203"/>
      <c r="T909" s="203"/>
      <c r="U909" s="203"/>
      <c r="V909" s="203"/>
      <c r="W909" s="203"/>
      <c r="X909" s="203"/>
      <c r="Y909" s="203"/>
      <c r="Z909" s="203"/>
      <c r="AA909" s="203"/>
    </row>
    <row r="910" spans="1:27" ht="15.75" customHeight="1" x14ac:dyDescent="0.25">
      <c r="A910" s="203"/>
      <c r="B910" s="203"/>
      <c r="C910" s="203"/>
      <c r="D910" s="203"/>
      <c r="E910" s="203"/>
      <c r="F910" s="203"/>
      <c r="G910" s="204"/>
      <c r="H910" s="203"/>
      <c r="I910" s="203"/>
      <c r="J910" s="203"/>
      <c r="K910" s="203"/>
      <c r="L910" s="203"/>
      <c r="M910" s="203"/>
      <c r="N910" s="203"/>
      <c r="O910" s="203"/>
      <c r="P910" s="203"/>
      <c r="Q910" s="203"/>
      <c r="R910" s="203"/>
      <c r="S910" s="203"/>
      <c r="T910" s="203"/>
      <c r="U910" s="203"/>
      <c r="V910" s="203"/>
      <c r="W910" s="203"/>
      <c r="X910" s="203"/>
      <c r="Y910" s="203"/>
      <c r="Z910" s="203"/>
      <c r="AA910" s="203"/>
    </row>
    <row r="911" spans="1:27" ht="15.75" customHeight="1" x14ac:dyDescent="0.25">
      <c r="A911" s="203"/>
      <c r="B911" s="203"/>
      <c r="C911" s="203"/>
      <c r="D911" s="203"/>
      <c r="E911" s="203"/>
      <c r="F911" s="203"/>
      <c r="G911" s="204"/>
      <c r="H911" s="203"/>
      <c r="I911" s="203"/>
      <c r="J911" s="203"/>
      <c r="K911" s="203"/>
      <c r="L911" s="203"/>
      <c r="M911" s="203"/>
      <c r="N911" s="203"/>
      <c r="O911" s="203"/>
      <c r="P911" s="203"/>
      <c r="Q911" s="203"/>
      <c r="R911" s="203"/>
      <c r="S911" s="203"/>
      <c r="T911" s="203"/>
      <c r="U911" s="203"/>
      <c r="V911" s="203"/>
      <c r="W911" s="203"/>
      <c r="X911" s="203"/>
      <c r="Y911" s="203"/>
      <c r="Z911" s="203"/>
      <c r="AA911" s="203"/>
    </row>
    <row r="912" spans="1:27" ht="15.75" customHeight="1" x14ac:dyDescent="0.25">
      <c r="A912" s="203"/>
      <c r="B912" s="203"/>
      <c r="C912" s="203"/>
      <c r="D912" s="203"/>
      <c r="E912" s="203"/>
      <c r="F912" s="203"/>
      <c r="G912" s="204"/>
      <c r="H912" s="203"/>
      <c r="I912" s="203"/>
      <c r="J912" s="203"/>
      <c r="K912" s="203"/>
      <c r="L912" s="203"/>
      <c r="M912" s="203"/>
      <c r="N912" s="203"/>
      <c r="O912" s="203"/>
      <c r="P912" s="203"/>
      <c r="Q912" s="203"/>
      <c r="R912" s="203"/>
      <c r="S912" s="203"/>
      <c r="T912" s="203"/>
      <c r="U912" s="203"/>
      <c r="V912" s="203"/>
      <c r="W912" s="203"/>
      <c r="X912" s="203"/>
      <c r="Y912" s="203"/>
      <c r="Z912" s="203"/>
      <c r="AA912" s="203"/>
    </row>
    <row r="913" spans="1:27" ht="15.75" customHeight="1" x14ac:dyDescent="0.25">
      <c r="A913" s="203"/>
      <c r="B913" s="203"/>
      <c r="C913" s="203"/>
      <c r="D913" s="203"/>
      <c r="E913" s="203"/>
      <c r="F913" s="203"/>
      <c r="G913" s="204"/>
      <c r="H913" s="203"/>
      <c r="I913" s="203"/>
      <c r="J913" s="203"/>
      <c r="K913" s="203"/>
      <c r="L913" s="203"/>
      <c r="M913" s="203"/>
      <c r="N913" s="203"/>
      <c r="O913" s="203"/>
      <c r="P913" s="203"/>
      <c r="Q913" s="203"/>
      <c r="R913" s="203"/>
      <c r="S913" s="203"/>
      <c r="T913" s="203"/>
      <c r="U913" s="203"/>
      <c r="V913" s="203"/>
      <c r="W913" s="203"/>
      <c r="X913" s="203"/>
      <c r="Y913" s="203"/>
      <c r="Z913" s="203"/>
      <c r="AA913" s="203"/>
    </row>
    <row r="914" spans="1:27" ht="15.75" customHeight="1" x14ac:dyDescent="0.25">
      <c r="A914" s="203"/>
      <c r="B914" s="203"/>
      <c r="C914" s="203"/>
      <c r="D914" s="203"/>
      <c r="E914" s="203"/>
      <c r="F914" s="203"/>
      <c r="G914" s="204"/>
      <c r="H914" s="203"/>
      <c r="I914" s="203"/>
      <c r="J914" s="203"/>
      <c r="K914" s="203"/>
      <c r="L914" s="203"/>
      <c r="M914" s="203"/>
      <c r="N914" s="203"/>
      <c r="O914" s="203"/>
      <c r="P914" s="203"/>
      <c r="Q914" s="203"/>
      <c r="R914" s="203"/>
      <c r="S914" s="203"/>
      <c r="T914" s="203"/>
      <c r="U914" s="203"/>
      <c r="V914" s="203"/>
      <c r="W914" s="203"/>
      <c r="X914" s="203"/>
      <c r="Y914" s="203"/>
      <c r="Z914" s="203"/>
      <c r="AA914" s="203"/>
    </row>
    <row r="915" spans="1:27" ht="15.75" customHeight="1" x14ac:dyDescent="0.25">
      <c r="A915" s="203"/>
      <c r="B915" s="203"/>
      <c r="C915" s="203"/>
      <c r="D915" s="203"/>
      <c r="E915" s="203"/>
      <c r="F915" s="203"/>
      <c r="G915" s="204"/>
      <c r="H915" s="203"/>
      <c r="I915" s="203"/>
      <c r="J915" s="203"/>
      <c r="K915" s="203"/>
      <c r="L915" s="203"/>
      <c r="M915" s="203"/>
      <c r="N915" s="203"/>
      <c r="O915" s="203"/>
      <c r="P915" s="203"/>
      <c r="Q915" s="203"/>
      <c r="R915" s="203"/>
      <c r="S915" s="203"/>
      <c r="T915" s="203"/>
      <c r="U915" s="203"/>
      <c r="V915" s="203"/>
      <c r="W915" s="203"/>
      <c r="X915" s="203"/>
      <c r="Y915" s="203"/>
      <c r="Z915" s="203"/>
      <c r="AA915" s="203"/>
    </row>
    <row r="916" spans="1:27" ht="15.75" customHeight="1" x14ac:dyDescent="0.25">
      <c r="A916" s="203"/>
      <c r="B916" s="203"/>
      <c r="C916" s="203"/>
      <c r="D916" s="203"/>
      <c r="E916" s="203"/>
      <c r="F916" s="203"/>
      <c r="G916" s="204"/>
      <c r="H916" s="203"/>
      <c r="I916" s="203"/>
      <c r="J916" s="203"/>
      <c r="K916" s="203"/>
      <c r="L916" s="203"/>
      <c r="M916" s="203"/>
      <c r="N916" s="203"/>
      <c r="O916" s="203"/>
      <c r="P916" s="203"/>
      <c r="Q916" s="203"/>
      <c r="R916" s="203"/>
      <c r="S916" s="203"/>
      <c r="T916" s="203"/>
      <c r="U916" s="203"/>
      <c r="V916" s="203"/>
      <c r="W916" s="203"/>
      <c r="X916" s="203"/>
      <c r="Y916" s="203"/>
      <c r="Z916" s="203"/>
      <c r="AA916" s="203"/>
    </row>
    <row r="917" spans="1:27" ht="15.75" customHeight="1" x14ac:dyDescent="0.25">
      <c r="A917" s="203"/>
      <c r="B917" s="203"/>
      <c r="C917" s="203"/>
      <c r="D917" s="203"/>
      <c r="E917" s="203"/>
      <c r="F917" s="203"/>
      <c r="G917" s="204"/>
      <c r="H917" s="203"/>
      <c r="I917" s="203"/>
      <c r="J917" s="203"/>
      <c r="K917" s="203"/>
      <c r="L917" s="203"/>
      <c r="M917" s="203"/>
      <c r="N917" s="203"/>
      <c r="O917" s="203"/>
      <c r="P917" s="203"/>
      <c r="Q917" s="203"/>
      <c r="R917" s="203"/>
      <c r="S917" s="203"/>
      <c r="T917" s="203"/>
      <c r="U917" s="203"/>
      <c r="V917" s="203"/>
      <c r="W917" s="203"/>
      <c r="X917" s="203"/>
      <c r="Y917" s="203"/>
      <c r="Z917" s="203"/>
      <c r="AA917" s="203"/>
    </row>
    <row r="918" spans="1:27" ht="15.75" customHeight="1" x14ac:dyDescent="0.25">
      <c r="A918" s="203"/>
      <c r="B918" s="203"/>
      <c r="C918" s="203"/>
      <c r="D918" s="203"/>
      <c r="E918" s="203"/>
      <c r="F918" s="203"/>
      <c r="G918" s="204"/>
      <c r="H918" s="203"/>
      <c r="I918" s="203"/>
      <c r="J918" s="203"/>
      <c r="K918" s="203"/>
      <c r="L918" s="203"/>
      <c r="M918" s="203"/>
      <c r="N918" s="203"/>
      <c r="O918" s="203"/>
      <c r="P918" s="203"/>
      <c r="Q918" s="203"/>
      <c r="R918" s="203"/>
      <c r="S918" s="203"/>
      <c r="T918" s="203"/>
      <c r="U918" s="203"/>
      <c r="V918" s="203"/>
      <c r="W918" s="203"/>
      <c r="X918" s="203"/>
      <c r="Y918" s="203"/>
      <c r="Z918" s="203"/>
      <c r="AA918" s="203"/>
    </row>
    <row r="919" spans="1:27" ht="15.75" customHeight="1" x14ac:dyDescent="0.25">
      <c r="A919" s="203"/>
      <c r="B919" s="203"/>
      <c r="C919" s="203"/>
      <c r="D919" s="203"/>
      <c r="E919" s="203"/>
      <c r="F919" s="203"/>
      <c r="G919" s="204"/>
      <c r="H919" s="203"/>
      <c r="I919" s="203"/>
      <c r="J919" s="203"/>
      <c r="K919" s="203"/>
      <c r="L919" s="203"/>
      <c r="M919" s="203"/>
      <c r="N919" s="203"/>
      <c r="O919" s="203"/>
      <c r="P919" s="203"/>
      <c r="Q919" s="203"/>
      <c r="R919" s="203"/>
      <c r="S919" s="203"/>
      <c r="T919" s="203"/>
      <c r="U919" s="203"/>
      <c r="V919" s="203"/>
      <c r="W919" s="203"/>
      <c r="X919" s="203"/>
      <c r="Y919" s="203"/>
      <c r="Z919" s="203"/>
      <c r="AA919" s="203"/>
    </row>
    <row r="920" spans="1:27" ht="15.75" customHeight="1" x14ac:dyDescent="0.25">
      <c r="A920" s="203"/>
      <c r="B920" s="203"/>
      <c r="C920" s="203"/>
      <c r="D920" s="203"/>
      <c r="E920" s="203"/>
      <c r="F920" s="203"/>
      <c r="G920" s="204"/>
      <c r="H920" s="203"/>
      <c r="I920" s="203"/>
      <c r="J920" s="203"/>
      <c r="K920" s="203"/>
      <c r="L920" s="203"/>
      <c r="M920" s="203"/>
      <c r="N920" s="203"/>
      <c r="O920" s="203"/>
      <c r="P920" s="203"/>
      <c r="Q920" s="203"/>
      <c r="R920" s="203"/>
      <c r="S920" s="203"/>
      <c r="T920" s="203"/>
      <c r="U920" s="203"/>
      <c r="V920" s="203"/>
      <c r="W920" s="203"/>
      <c r="X920" s="203"/>
      <c r="Y920" s="203"/>
      <c r="Z920" s="203"/>
      <c r="AA920" s="203"/>
    </row>
    <row r="921" spans="1:27" ht="15.75" customHeight="1" x14ac:dyDescent="0.25">
      <c r="A921" s="203"/>
      <c r="B921" s="203"/>
      <c r="C921" s="203"/>
      <c r="D921" s="203"/>
      <c r="E921" s="203"/>
      <c r="F921" s="203"/>
      <c r="G921" s="204"/>
      <c r="H921" s="203"/>
      <c r="I921" s="203"/>
      <c r="J921" s="203"/>
      <c r="K921" s="203"/>
      <c r="L921" s="203"/>
      <c r="M921" s="203"/>
      <c r="N921" s="203"/>
      <c r="O921" s="203"/>
      <c r="P921" s="203"/>
      <c r="Q921" s="203"/>
      <c r="R921" s="203"/>
      <c r="S921" s="203"/>
      <c r="T921" s="203"/>
      <c r="U921" s="203"/>
      <c r="V921" s="203"/>
      <c r="W921" s="203"/>
      <c r="X921" s="203"/>
      <c r="Y921" s="203"/>
      <c r="Z921" s="203"/>
      <c r="AA921" s="203"/>
    </row>
    <row r="922" spans="1:27" ht="15.75" customHeight="1" x14ac:dyDescent="0.25">
      <c r="A922" s="203"/>
      <c r="B922" s="203"/>
      <c r="C922" s="203"/>
      <c r="D922" s="203"/>
      <c r="E922" s="203"/>
      <c r="F922" s="203"/>
      <c r="G922" s="204"/>
      <c r="H922" s="203"/>
      <c r="I922" s="203"/>
      <c r="J922" s="203"/>
      <c r="K922" s="203"/>
      <c r="L922" s="203"/>
      <c r="M922" s="203"/>
      <c r="N922" s="203"/>
      <c r="O922" s="203"/>
      <c r="P922" s="203"/>
      <c r="Q922" s="203"/>
      <c r="R922" s="203"/>
      <c r="S922" s="203"/>
      <c r="T922" s="203"/>
      <c r="U922" s="203"/>
      <c r="V922" s="203"/>
      <c r="W922" s="203"/>
      <c r="X922" s="203"/>
      <c r="Y922" s="203"/>
      <c r="Z922" s="203"/>
      <c r="AA922" s="203"/>
    </row>
    <row r="923" spans="1:27" ht="15.75" customHeight="1" x14ac:dyDescent="0.25">
      <c r="A923" s="203"/>
      <c r="B923" s="203"/>
      <c r="C923" s="203"/>
      <c r="D923" s="203"/>
      <c r="E923" s="203"/>
      <c r="F923" s="203"/>
      <c r="G923" s="204"/>
      <c r="H923" s="203"/>
      <c r="I923" s="203"/>
      <c r="J923" s="203"/>
      <c r="K923" s="203"/>
      <c r="L923" s="203"/>
      <c r="M923" s="203"/>
      <c r="N923" s="203"/>
      <c r="O923" s="203"/>
      <c r="P923" s="203"/>
      <c r="Q923" s="203"/>
      <c r="R923" s="203"/>
      <c r="S923" s="203"/>
      <c r="T923" s="203"/>
      <c r="U923" s="203"/>
      <c r="V923" s="203"/>
      <c r="W923" s="203"/>
      <c r="X923" s="203"/>
      <c r="Y923" s="203"/>
      <c r="Z923" s="203"/>
      <c r="AA923" s="203"/>
    </row>
    <row r="924" spans="1:27" ht="15.75" customHeight="1" x14ac:dyDescent="0.25">
      <c r="A924" s="203"/>
      <c r="B924" s="203"/>
      <c r="C924" s="203"/>
      <c r="D924" s="203"/>
      <c r="E924" s="203"/>
      <c r="F924" s="203"/>
      <c r="G924" s="204"/>
      <c r="H924" s="203"/>
      <c r="I924" s="203"/>
      <c r="J924" s="203"/>
      <c r="K924" s="203"/>
      <c r="L924" s="203"/>
      <c r="M924" s="203"/>
      <c r="N924" s="203"/>
      <c r="O924" s="203"/>
      <c r="P924" s="203"/>
      <c r="Q924" s="203"/>
      <c r="R924" s="203"/>
      <c r="S924" s="203"/>
      <c r="T924" s="203"/>
      <c r="U924" s="203"/>
      <c r="V924" s="203"/>
      <c r="W924" s="203"/>
      <c r="X924" s="203"/>
      <c r="Y924" s="203"/>
      <c r="Z924" s="203"/>
      <c r="AA924" s="203"/>
    </row>
    <row r="925" spans="1:27" ht="15.75" customHeight="1" x14ac:dyDescent="0.25">
      <c r="A925" s="203"/>
      <c r="B925" s="203"/>
      <c r="C925" s="203"/>
      <c r="D925" s="203"/>
      <c r="E925" s="203"/>
      <c r="F925" s="203"/>
      <c r="G925" s="204"/>
      <c r="H925" s="203"/>
      <c r="I925" s="203"/>
      <c r="J925" s="203"/>
      <c r="K925" s="203"/>
      <c r="L925" s="203"/>
      <c r="M925" s="203"/>
      <c r="N925" s="203"/>
      <c r="O925" s="203"/>
      <c r="P925" s="203"/>
      <c r="Q925" s="203"/>
      <c r="R925" s="203"/>
      <c r="S925" s="203"/>
      <c r="T925" s="203"/>
      <c r="U925" s="203"/>
      <c r="V925" s="203"/>
      <c r="W925" s="203"/>
      <c r="X925" s="203"/>
      <c r="Y925" s="203"/>
      <c r="Z925" s="203"/>
      <c r="AA925" s="203"/>
    </row>
    <row r="926" spans="1:27" ht="15.75" customHeight="1" x14ac:dyDescent="0.25">
      <c r="A926" s="203"/>
      <c r="B926" s="203"/>
      <c r="C926" s="203"/>
      <c r="D926" s="203"/>
      <c r="E926" s="203"/>
      <c r="F926" s="203"/>
      <c r="G926" s="204"/>
      <c r="H926" s="203"/>
      <c r="I926" s="203"/>
      <c r="J926" s="203"/>
      <c r="K926" s="203"/>
      <c r="L926" s="203"/>
      <c r="M926" s="203"/>
      <c r="N926" s="203"/>
      <c r="O926" s="203"/>
      <c r="P926" s="203"/>
      <c r="Q926" s="203"/>
      <c r="R926" s="203"/>
      <c r="S926" s="203"/>
      <c r="T926" s="203"/>
      <c r="U926" s="203"/>
      <c r="V926" s="203"/>
      <c r="W926" s="203"/>
      <c r="X926" s="203"/>
      <c r="Y926" s="203"/>
      <c r="Z926" s="203"/>
      <c r="AA926" s="203"/>
    </row>
    <row r="927" spans="1:27" ht="15.75" customHeight="1" x14ac:dyDescent="0.25">
      <c r="A927" s="203"/>
      <c r="B927" s="203"/>
      <c r="C927" s="203"/>
      <c r="D927" s="203"/>
      <c r="E927" s="203"/>
      <c r="F927" s="203"/>
      <c r="G927" s="204"/>
      <c r="H927" s="203"/>
      <c r="I927" s="203"/>
      <c r="J927" s="203"/>
      <c r="K927" s="203"/>
      <c r="L927" s="203"/>
      <c r="M927" s="203"/>
      <c r="N927" s="203"/>
      <c r="O927" s="203"/>
      <c r="P927" s="203"/>
      <c r="Q927" s="203"/>
      <c r="R927" s="203"/>
      <c r="S927" s="203"/>
      <c r="T927" s="203"/>
      <c r="U927" s="203"/>
      <c r="V927" s="203"/>
      <c r="W927" s="203"/>
      <c r="X927" s="203"/>
      <c r="Y927" s="203"/>
      <c r="Z927" s="203"/>
      <c r="AA927" s="203"/>
    </row>
    <row r="928" spans="1:27" ht="15.75" customHeight="1" x14ac:dyDescent="0.25">
      <c r="A928" s="203"/>
      <c r="B928" s="203"/>
      <c r="C928" s="203"/>
      <c r="D928" s="203"/>
      <c r="E928" s="203"/>
      <c r="F928" s="203"/>
      <c r="G928" s="204"/>
      <c r="H928" s="203"/>
      <c r="I928" s="203"/>
      <c r="J928" s="203"/>
      <c r="K928" s="203"/>
      <c r="L928" s="203"/>
      <c r="M928" s="203"/>
      <c r="N928" s="203"/>
      <c r="O928" s="203"/>
      <c r="P928" s="203"/>
      <c r="Q928" s="203"/>
      <c r="R928" s="203"/>
      <c r="S928" s="203"/>
      <c r="T928" s="203"/>
      <c r="U928" s="203"/>
      <c r="V928" s="203"/>
      <c r="W928" s="203"/>
      <c r="X928" s="203"/>
      <c r="Y928" s="203"/>
      <c r="Z928" s="203"/>
      <c r="AA928" s="203"/>
    </row>
    <row r="929" spans="1:27" ht="15.75" customHeight="1" x14ac:dyDescent="0.25">
      <c r="A929" s="203"/>
      <c r="B929" s="203"/>
      <c r="C929" s="203"/>
      <c r="D929" s="203"/>
      <c r="E929" s="203"/>
      <c r="F929" s="203"/>
      <c r="G929" s="204"/>
      <c r="H929" s="203"/>
      <c r="I929" s="203"/>
      <c r="J929" s="203"/>
      <c r="K929" s="203"/>
      <c r="L929" s="203"/>
      <c r="M929" s="203"/>
      <c r="N929" s="203"/>
      <c r="O929" s="203"/>
      <c r="P929" s="203"/>
      <c r="Q929" s="203"/>
      <c r="R929" s="203"/>
      <c r="S929" s="203"/>
      <c r="T929" s="203"/>
      <c r="U929" s="203"/>
      <c r="V929" s="203"/>
      <c r="W929" s="203"/>
      <c r="X929" s="203"/>
      <c r="Y929" s="203"/>
      <c r="Z929" s="203"/>
      <c r="AA929" s="203"/>
    </row>
    <row r="930" spans="1:27" ht="15.75" customHeight="1" x14ac:dyDescent="0.25">
      <c r="A930" s="203"/>
      <c r="B930" s="203"/>
      <c r="C930" s="203"/>
      <c r="D930" s="203"/>
      <c r="E930" s="203"/>
      <c r="F930" s="203"/>
      <c r="G930" s="204"/>
      <c r="H930" s="203"/>
      <c r="I930" s="203"/>
      <c r="J930" s="203"/>
      <c r="K930" s="203"/>
      <c r="L930" s="203"/>
      <c r="M930" s="203"/>
      <c r="N930" s="203"/>
      <c r="O930" s="203"/>
      <c r="P930" s="203"/>
      <c r="Q930" s="203"/>
      <c r="R930" s="203"/>
      <c r="S930" s="203"/>
      <c r="T930" s="203"/>
      <c r="U930" s="203"/>
      <c r="V930" s="203"/>
      <c r="W930" s="203"/>
      <c r="X930" s="203"/>
      <c r="Y930" s="203"/>
      <c r="Z930" s="203"/>
      <c r="AA930" s="203"/>
    </row>
    <row r="931" spans="1:27" ht="15.75" customHeight="1" x14ac:dyDescent="0.25">
      <c r="A931" s="203"/>
      <c r="B931" s="203"/>
      <c r="C931" s="203"/>
      <c r="D931" s="203"/>
      <c r="E931" s="203"/>
      <c r="F931" s="203"/>
      <c r="G931" s="204"/>
      <c r="H931" s="203"/>
      <c r="I931" s="203"/>
      <c r="J931" s="203"/>
      <c r="K931" s="203"/>
      <c r="L931" s="203"/>
      <c r="M931" s="203"/>
      <c r="N931" s="203"/>
      <c r="O931" s="203"/>
      <c r="P931" s="203"/>
      <c r="Q931" s="203"/>
      <c r="R931" s="203"/>
      <c r="S931" s="203"/>
      <c r="T931" s="203"/>
      <c r="U931" s="203"/>
      <c r="V931" s="203"/>
      <c r="W931" s="203"/>
      <c r="X931" s="203"/>
      <c r="Y931" s="203"/>
      <c r="Z931" s="203"/>
      <c r="AA931" s="203"/>
    </row>
    <row r="932" spans="1:27" ht="15.75" customHeight="1" x14ac:dyDescent="0.25">
      <c r="A932" s="203"/>
      <c r="B932" s="203"/>
      <c r="C932" s="203"/>
      <c r="D932" s="203"/>
      <c r="E932" s="203"/>
      <c r="F932" s="203"/>
      <c r="G932" s="204"/>
      <c r="H932" s="203"/>
      <c r="I932" s="203"/>
      <c r="J932" s="203"/>
      <c r="K932" s="203"/>
      <c r="L932" s="203"/>
      <c r="M932" s="203"/>
      <c r="N932" s="203"/>
      <c r="O932" s="203"/>
      <c r="P932" s="203"/>
      <c r="Q932" s="203"/>
      <c r="R932" s="203"/>
      <c r="S932" s="203"/>
      <c r="T932" s="203"/>
      <c r="U932" s="203"/>
      <c r="V932" s="203"/>
      <c r="W932" s="203"/>
      <c r="X932" s="203"/>
      <c r="Y932" s="203"/>
      <c r="Z932" s="203"/>
      <c r="AA932" s="203"/>
    </row>
    <row r="933" spans="1:27" ht="15.75" customHeight="1" x14ac:dyDescent="0.25">
      <c r="A933" s="203"/>
      <c r="B933" s="203"/>
      <c r="C933" s="203"/>
      <c r="D933" s="203"/>
      <c r="E933" s="203"/>
      <c r="F933" s="203"/>
      <c r="G933" s="204"/>
      <c r="H933" s="203"/>
      <c r="I933" s="203"/>
      <c r="J933" s="203"/>
      <c r="K933" s="203"/>
      <c r="L933" s="203"/>
      <c r="M933" s="203"/>
      <c r="N933" s="203"/>
      <c r="O933" s="203"/>
      <c r="P933" s="203"/>
      <c r="Q933" s="203"/>
      <c r="R933" s="203"/>
      <c r="S933" s="203"/>
      <c r="T933" s="203"/>
      <c r="U933" s="203"/>
      <c r="V933" s="203"/>
      <c r="W933" s="203"/>
      <c r="X933" s="203"/>
      <c r="Y933" s="203"/>
      <c r="Z933" s="203"/>
      <c r="AA933" s="203"/>
    </row>
    <row r="934" spans="1:27" ht="15.75" customHeight="1" x14ac:dyDescent="0.25">
      <c r="A934" s="203"/>
      <c r="B934" s="203"/>
      <c r="C934" s="203"/>
      <c r="D934" s="203"/>
      <c r="E934" s="203"/>
      <c r="F934" s="203"/>
      <c r="G934" s="204"/>
      <c r="H934" s="203"/>
      <c r="I934" s="203"/>
      <c r="J934" s="203"/>
      <c r="K934" s="203"/>
      <c r="L934" s="203"/>
      <c r="M934" s="203"/>
      <c r="N934" s="203"/>
      <c r="O934" s="203"/>
      <c r="P934" s="203"/>
      <c r="Q934" s="203"/>
      <c r="R934" s="203"/>
      <c r="S934" s="203"/>
      <c r="T934" s="203"/>
      <c r="U934" s="203"/>
      <c r="V934" s="203"/>
      <c r="W934" s="203"/>
      <c r="X934" s="203"/>
      <c r="Y934" s="203"/>
      <c r="Z934" s="203"/>
      <c r="AA934" s="203"/>
    </row>
    <row r="935" spans="1:27" ht="15.75" customHeight="1" x14ac:dyDescent="0.25">
      <c r="A935" s="203"/>
      <c r="B935" s="203"/>
      <c r="C935" s="203"/>
      <c r="D935" s="203"/>
      <c r="E935" s="203"/>
      <c r="F935" s="203"/>
      <c r="G935" s="204"/>
      <c r="H935" s="203"/>
      <c r="I935" s="203"/>
      <c r="J935" s="203"/>
      <c r="K935" s="203"/>
      <c r="L935" s="203"/>
      <c r="M935" s="203"/>
      <c r="N935" s="203"/>
      <c r="O935" s="203"/>
      <c r="P935" s="203"/>
      <c r="Q935" s="203"/>
      <c r="R935" s="203"/>
      <c r="S935" s="203"/>
      <c r="T935" s="203"/>
      <c r="U935" s="203"/>
      <c r="V935" s="203"/>
      <c r="W935" s="203"/>
      <c r="X935" s="203"/>
      <c r="Y935" s="203"/>
      <c r="Z935" s="203"/>
      <c r="AA935" s="203"/>
    </row>
    <row r="936" spans="1:27" ht="15.75" customHeight="1" x14ac:dyDescent="0.25">
      <c r="A936" s="203"/>
      <c r="B936" s="203"/>
      <c r="C936" s="203"/>
      <c r="D936" s="203"/>
      <c r="E936" s="203"/>
      <c r="F936" s="203"/>
      <c r="G936" s="204"/>
      <c r="H936" s="203"/>
      <c r="I936" s="203"/>
      <c r="J936" s="203"/>
      <c r="K936" s="203"/>
      <c r="L936" s="203"/>
      <c r="M936" s="203"/>
      <c r="N936" s="203"/>
      <c r="O936" s="203"/>
      <c r="P936" s="203"/>
      <c r="Q936" s="203"/>
      <c r="R936" s="203"/>
      <c r="S936" s="203"/>
      <c r="T936" s="203"/>
      <c r="U936" s="203"/>
      <c r="V936" s="203"/>
      <c r="W936" s="203"/>
      <c r="X936" s="203"/>
      <c r="Y936" s="203"/>
      <c r="Z936" s="203"/>
      <c r="AA936" s="203"/>
    </row>
    <row r="937" spans="1:27" ht="15.75" customHeight="1" x14ac:dyDescent="0.25">
      <c r="A937" s="203"/>
      <c r="B937" s="203"/>
      <c r="C937" s="203"/>
      <c r="D937" s="203"/>
      <c r="E937" s="203"/>
      <c r="F937" s="203"/>
      <c r="G937" s="204"/>
      <c r="H937" s="203"/>
      <c r="I937" s="203"/>
      <c r="J937" s="203"/>
      <c r="K937" s="203"/>
      <c r="L937" s="203"/>
      <c r="M937" s="203"/>
      <c r="N937" s="203"/>
      <c r="O937" s="203"/>
      <c r="P937" s="203"/>
      <c r="Q937" s="203"/>
      <c r="R937" s="203"/>
      <c r="S937" s="203"/>
      <c r="T937" s="203"/>
      <c r="U937" s="203"/>
      <c r="V937" s="203"/>
      <c r="W937" s="203"/>
      <c r="X937" s="203"/>
      <c r="Y937" s="203"/>
      <c r="Z937" s="203"/>
      <c r="AA937" s="203"/>
    </row>
    <row r="938" spans="1:27" ht="15.75" customHeight="1" x14ac:dyDescent="0.25">
      <c r="A938" s="203"/>
      <c r="B938" s="203"/>
      <c r="C938" s="203"/>
      <c r="D938" s="203"/>
      <c r="E938" s="203"/>
      <c r="F938" s="203"/>
      <c r="G938" s="204"/>
      <c r="H938" s="203"/>
      <c r="I938" s="203"/>
      <c r="J938" s="203"/>
      <c r="K938" s="203"/>
      <c r="L938" s="203"/>
      <c r="M938" s="203"/>
      <c r="N938" s="203"/>
      <c r="O938" s="203"/>
      <c r="P938" s="203"/>
      <c r="Q938" s="203"/>
      <c r="R938" s="203"/>
      <c r="S938" s="203"/>
      <c r="T938" s="203"/>
      <c r="U938" s="203"/>
      <c r="V938" s="203"/>
      <c r="W938" s="203"/>
      <c r="X938" s="203"/>
      <c r="Y938" s="203"/>
      <c r="Z938" s="203"/>
      <c r="AA938" s="203"/>
    </row>
    <row r="939" spans="1:27" ht="15.75" customHeight="1" x14ac:dyDescent="0.25">
      <c r="A939" s="203"/>
      <c r="B939" s="203"/>
      <c r="C939" s="203"/>
      <c r="D939" s="203"/>
      <c r="E939" s="203"/>
      <c r="F939" s="203"/>
      <c r="G939" s="204"/>
      <c r="H939" s="203"/>
      <c r="I939" s="203"/>
      <c r="J939" s="203"/>
      <c r="K939" s="203"/>
      <c r="L939" s="203"/>
      <c r="M939" s="203"/>
      <c r="N939" s="203"/>
      <c r="O939" s="203"/>
      <c r="P939" s="203"/>
      <c r="Q939" s="203"/>
      <c r="R939" s="203"/>
      <c r="S939" s="203"/>
      <c r="T939" s="203"/>
      <c r="U939" s="203"/>
      <c r="V939" s="203"/>
      <c r="W939" s="203"/>
      <c r="X939" s="203"/>
      <c r="Y939" s="203"/>
      <c r="Z939" s="203"/>
      <c r="AA939" s="203"/>
    </row>
    <row r="940" spans="1:27" ht="15.75" customHeight="1" x14ac:dyDescent="0.25">
      <c r="A940" s="203"/>
      <c r="B940" s="203"/>
      <c r="C940" s="203"/>
      <c r="D940" s="203"/>
      <c r="E940" s="203"/>
      <c r="F940" s="203"/>
      <c r="G940" s="204"/>
      <c r="H940" s="203"/>
      <c r="I940" s="203"/>
      <c r="J940" s="203"/>
      <c r="K940" s="203"/>
      <c r="L940" s="203"/>
      <c r="M940" s="203"/>
      <c r="N940" s="203"/>
      <c r="O940" s="203"/>
      <c r="P940" s="203"/>
      <c r="Q940" s="203"/>
      <c r="R940" s="203"/>
      <c r="S940" s="203"/>
      <c r="T940" s="203"/>
      <c r="U940" s="203"/>
      <c r="V940" s="203"/>
      <c r="W940" s="203"/>
      <c r="X940" s="203"/>
      <c r="Y940" s="203"/>
      <c r="Z940" s="203"/>
      <c r="AA940" s="203"/>
    </row>
    <row r="941" spans="1:27" ht="15.75" customHeight="1" x14ac:dyDescent="0.25">
      <c r="A941" s="203"/>
      <c r="B941" s="203"/>
      <c r="C941" s="203"/>
      <c r="D941" s="203"/>
      <c r="E941" s="203"/>
      <c r="F941" s="203"/>
      <c r="G941" s="204"/>
      <c r="H941" s="203"/>
      <c r="I941" s="203"/>
      <c r="J941" s="203"/>
      <c r="K941" s="203"/>
      <c r="L941" s="203"/>
      <c r="M941" s="203"/>
      <c r="N941" s="203"/>
      <c r="O941" s="203"/>
      <c r="P941" s="203"/>
      <c r="Q941" s="203"/>
      <c r="R941" s="203"/>
      <c r="S941" s="203"/>
      <c r="T941" s="203"/>
      <c r="U941" s="203"/>
      <c r="V941" s="203"/>
      <c r="W941" s="203"/>
      <c r="X941" s="203"/>
      <c r="Y941" s="203"/>
      <c r="Z941" s="203"/>
      <c r="AA941" s="203"/>
    </row>
    <row r="942" spans="1:27" ht="15.75" customHeight="1" x14ac:dyDescent="0.25">
      <c r="A942" s="203"/>
      <c r="B942" s="203"/>
      <c r="C942" s="203"/>
      <c r="D942" s="203"/>
      <c r="E942" s="203"/>
      <c r="F942" s="203"/>
      <c r="G942" s="204"/>
      <c r="H942" s="203"/>
      <c r="I942" s="203"/>
      <c r="J942" s="203"/>
      <c r="K942" s="203"/>
      <c r="L942" s="203"/>
      <c r="M942" s="203"/>
      <c r="N942" s="203"/>
      <c r="O942" s="203"/>
      <c r="P942" s="203"/>
      <c r="Q942" s="203"/>
      <c r="R942" s="203"/>
      <c r="S942" s="203"/>
      <c r="T942" s="203"/>
      <c r="U942" s="203"/>
      <c r="V942" s="203"/>
      <c r="W942" s="203"/>
      <c r="X942" s="203"/>
      <c r="Y942" s="203"/>
      <c r="Z942" s="203"/>
      <c r="AA942" s="203"/>
    </row>
    <row r="943" spans="1:27" ht="15.75" customHeight="1" x14ac:dyDescent="0.25">
      <c r="A943" s="203"/>
      <c r="B943" s="203"/>
      <c r="C943" s="203"/>
      <c r="D943" s="203"/>
      <c r="E943" s="203"/>
      <c r="F943" s="203"/>
      <c r="G943" s="204"/>
      <c r="H943" s="203"/>
      <c r="I943" s="203"/>
      <c r="J943" s="203"/>
      <c r="K943" s="203"/>
      <c r="L943" s="203"/>
      <c r="M943" s="203"/>
      <c r="N943" s="203"/>
      <c r="O943" s="203"/>
      <c r="P943" s="203"/>
      <c r="Q943" s="203"/>
      <c r="R943" s="203"/>
      <c r="S943" s="203"/>
      <c r="T943" s="203"/>
      <c r="U943" s="203"/>
      <c r="V943" s="203"/>
      <c r="W943" s="203"/>
      <c r="X943" s="203"/>
      <c r="Y943" s="203"/>
      <c r="Z943" s="203"/>
      <c r="AA943" s="203"/>
    </row>
    <row r="944" spans="1:27" ht="15.75" customHeight="1" x14ac:dyDescent="0.25">
      <c r="A944" s="203"/>
      <c r="B944" s="203"/>
      <c r="C944" s="203"/>
      <c r="D944" s="203"/>
      <c r="E944" s="203"/>
      <c r="F944" s="203"/>
      <c r="G944" s="204"/>
      <c r="H944" s="203"/>
      <c r="I944" s="203"/>
      <c r="J944" s="203"/>
      <c r="K944" s="203"/>
      <c r="L944" s="203"/>
      <c r="M944" s="203"/>
      <c r="N944" s="203"/>
      <c r="O944" s="203"/>
      <c r="P944" s="203"/>
      <c r="Q944" s="203"/>
      <c r="R944" s="203"/>
      <c r="S944" s="203"/>
      <c r="T944" s="203"/>
      <c r="U944" s="203"/>
      <c r="V944" s="203"/>
      <c r="W944" s="203"/>
      <c r="X944" s="203"/>
      <c r="Y944" s="203"/>
      <c r="Z944" s="203"/>
      <c r="AA944" s="203"/>
    </row>
    <row r="945" spans="1:27" ht="15.75" customHeight="1" x14ac:dyDescent="0.25">
      <c r="A945" s="203"/>
      <c r="B945" s="203"/>
      <c r="C945" s="203"/>
      <c r="D945" s="203"/>
      <c r="E945" s="203"/>
      <c r="F945" s="203"/>
      <c r="G945" s="204"/>
      <c r="H945" s="203"/>
      <c r="I945" s="203"/>
      <c r="J945" s="203"/>
      <c r="K945" s="203"/>
      <c r="L945" s="203"/>
      <c r="M945" s="203"/>
      <c r="N945" s="203"/>
      <c r="O945" s="203"/>
      <c r="P945" s="203"/>
      <c r="Q945" s="203"/>
      <c r="R945" s="203"/>
      <c r="S945" s="203"/>
      <c r="T945" s="203"/>
      <c r="U945" s="203"/>
      <c r="V945" s="203"/>
      <c r="W945" s="203"/>
      <c r="X945" s="203"/>
      <c r="Y945" s="203"/>
      <c r="Z945" s="203"/>
      <c r="AA945" s="203"/>
    </row>
    <row r="946" spans="1:27" ht="15.75" customHeight="1" x14ac:dyDescent="0.25">
      <c r="A946" s="203"/>
      <c r="B946" s="203"/>
      <c r="C946" s="203"/>
      <c r="D946" s="203"/>
      <c r="E946" s="203"/>
      <c r="F946" s="203"/>
      <c r="G946" s="204"/>
      <c r="H946" s="203"/>
      <c r="I946" s="203"/>
      <c r="J946" s="203"/>
      <c r="K946" s="203"/>
      <c r="L946" s="203"/>
      <c r="M946" s="203"/>
      <c r="N946" s="203"/>
      <c r="O946" s="203"/>
      <c r="P946" s="203"/>
      <c r="Q946" s="203"/>
      <c r="R946" s="203"/>
      <c r="S946" s="203"/>
      <c r="T946" s="203"/>
      <c r="U946" s="203"/>
      <c r="V946" s="203"/>
      <c r="W946" s="203"/>
      <c r="X946" s="203"/>
      <c r="Y946" s="203"/>
      <c r="Z946" s="203"/>
      <c r="AA946" s="203"/>
    </row>
    <row r="947" spans="1:27" ht="15.75" customHeight="1" x14ac:dyDescent="0.25">
      <c r="A947" s="203"/>
      <c r="B947" s="203"/>
      <c r="C947" s="203"/>
      <c r="D947" s="203"/>
      <c r="E947" s="203"/>
      <c r="F947" s="203"/>
      <c r="G947" s="204"/>
      <c r="H947" s="203"/>
      <c r="I947" s="203"/>
      <c r="J947" s="203"/>
      <c r="K947" s="203"/>
      <c r="L947" s="203"/>
      <c r="M947" s="203"/>
      <c r="N947" s="203"/>
      <c r="O947" s="203"/>
      <c r="P947" s="203"/>
      <c r="Q947" s="203"/>
      <c r="R947" s="203"/>
      <c r="S947" s="203"/>
      <c r="T947" s="203"/>
      <c r="U947" s="203"/>
      <c r="V947" s="203"/>
      <c r="W947" s="203"/>
      <c r="X947" s="203"/>
      <c r="Y947" s="203"/>
      <c r="Z947" s="203"/>
      <c r="AA947" s="203"/>
    </row>
    <row r="948" spans="1:27" ht="15.75" customHeight="1" x14ac:dyDescent="0.25">
      <c r="A948" s="203"/>
      <c r="B948" s="203"/>
      <c r="C948" s="203"/>
      <c r="D948" s="203"/>
      <c r="E948" s="203"/>
      <c r="F948" s="203"/>
      <c r="G948" s="204"/>
      <c r="H948" s="203"/>
      <c r="I948" s="203"/>
      <c r="J948" s="203"/>
      <c r="K948" s="203"/>
      <c r="L948" s="203"/>
      <c r="M948" s="203"/>
      <c r="N948" s="203"/>
      <c r="O948" s="203"/>
      <c r="P948" s="203"/>
      <c r="Q948" s="203"/>
      <c r="R948" s="203"/>
      <c r="S948" s="203"/>
      <c r="T948" s="203"/>
      <c r="U948" s="203"/>
      <c r="V948" s="203"/>
      <c r="W948" s="203"/>
      <c r="X948" s="203"/>
      <c r="Y948" s="203"/>
      <c r="Z948" s="203"/>
      <c r="AA948" s="203"/>
    </row>
    <row r="949" spans="1:27" ht="15.75" customHeight="1" x14ac:dyDescent="0.25">
      <c r="A949" s="203"/>
      <c r="B949" s="203"/>
      <c r="C949" s="203"/>
      <c r="D949" s="203"/>
      <c r="E949" s="203"/>
      <c r="F949" s="203"/>
      <c r="G949" s="204"/>
      <c r="H949" s="203"/>
      <c r="I949" s="203"/>
      <c r="J949" s="203"/>
      <c r="K949" s="203"/>
      <c r="L949" s="203"/>
      <c r="M949" s="203"/>
      <c r="N949" s="203"/>
      <c r="O949" s="203"/>
      <c r="P949" s="203"/>
      <c r="Q949" s="203"/>
      <c r="R949" s="203"/>
      <c r="S949" s="203"/>
      <c r="T949" s="203"/>
      <c r="U949" s="203"/>
      <c r="V949" s="203"/>
      <c r="W949" s="203"/>
      <c r="X949" s="203"/>
      <c r="Y949" s="203"/>
      <c r="Z949" s="203"/>
      <c r="AA949" s="203"/>
    </row>
    <row r="950" spans="1:27" ht="15.75" customHeight="1" x14ac:dyDescent="0.25">
      <c r="A950" s="203"/>
      <c r="B950" s="203"/>
      <c r="C950" s="203"/>
      <c r="D950" s="203"/>
      <c r="E950" s="203"/>
      <c r="F950" s="203"/>
      <c r="G950" s="204"/>
      <c r="H950" s="203"/>
      <c r="I950" s="203"/>
      <c r="J950" s="203"/>
      <c r="K950" s="203"/>
      <c r="L950" s="203"/>
      <c r="M950" s="203"/>
      <c r="N950" s="203"/>
      <c r="O950" s="203"/>
      <c r="P950" s="203"/>
      <c r="Q950" s="203"/>
      <c r="R950" s="203"/>
      <c r="S950" s="203"/>
      <c r="T950" s="203"/>
      <c r="U950" s="203"/>
      <c r="V950" s="203"/>
      <c r="W950" s="203"/>
      <c r="X950" s="203"/>
      <c r="Y950" s="203"/>
      <c r="Z950" s="203"/>
      <c r="AA950" s="203"/>
    </row>
    <row r="951" spans="1:27" ht="15.75" customHeight="1" x14ac:dyDescent="0.25">
      <c r="A951" s="203"/>
      <c r="B951" s="203"/>
      <c r="C951" s="203"/>
      <c r="D951" s="203"/>
      <c r="E951" s="203"/>
      <c r="F951" s="203"/>
      <c r="G951" s="204"/>
      <c r="H951" s="203"/>
      <c r="I951" s="203"/>
      <c r="J951" s="203"/>
      <c r="K951" s="203"/>
      <c r="L951" s="203"/>
      <c r="M951" s="203"/>
      <c r="N951" s="203"/>
      <c r="O951" s="203"/>
      <c r="P951" s="203"/>
      <c r="Q951" s="203"/>
      <c r="R951" s="203"/>
      <c r="S951" s="203"/>
      <c r="T951" s="203"/>
      <c r="U951" s="203"/>
      <c r="V951" s="203"/>
      <c r="W951" s="203"/>
      <c r="X951" s="203"/>
      <c r="Y951" s="203"/>
      <c r="Z951" s="203"/>
      <c r="AA951" s="203"/>
    </row>
    <row r="952" spans="1:27" ht="15.75" customHeight="1" x14ac:dyDescent="0.25">
      <c r="A952" s="203"/>
      <c r="B952" s="203"/>
      <c r="C952" s="203"/>
      <c r="D952" s="203"/>
      <c r="E952" s="203"/>
      <c r="F952" s="203"/>
      <c r="G952" s="204"/>
      <c r="H952" s="203"/>
      <c r="I952" s="203"/>
      <c r="J952" s="203"/>
      <c r="K952" s="203"/>
      <c r="L952" s="203"/>
      <c r="M952" s="203"/>
      <c r="N952" s="203"/>
      <c r="O952" s="203"/>
      <c r="P952" s="203"/>
      <c r="Q952" s="203"/>
      <c r="R952" s="203"/>
      <c r="S952" s="203"/>
      <c r="T952" s="203"/>
      <c r="U952" s="203"/>
      <c r="V952" s="203"/>
      <c r="W952" s="203"/>
      <c r="X952" s="203"/>
      <c r="Y952" s="203"/>
      <c r="Z952" s="203"/>
      <c r="AA952" s="203"/>
    </row>
    <row r="953" spans="1:27" ht="15.75" customHeight="1" x14ac:dyDescent="0.25">
      <c r="A953" s="203"/>
      <c r="B953" s="203"/>
      <c r="C953" s="203"/>
      <c r="D953" s="203"/>
      <c r="E953" s="203"/>
      <c r="F953" s="203"/>
      <c r="G953" s="204"/>
      <c r="H953" s="203"/>
      <c r="I953" s="203"/>
      <c r="J953" s="203"/>
      <c r="K953" s="203"/>
      <c r="L953" s="203"/>
      <c r="M953" s="203"/>
      <c r="N953" s="203"/>
      <c r="O953" s="203"/>
      <c r="P953" s="203"/>
      <c r="Q953" s="203"/>
      <c r="R953" s="203"/>
      <c r="S953" s="203"/>
      <c r="T953" s="203"/>
      <c r="U953" s="203"/>
      <c r="V953" s="203"/>
      <c r="W953" s="203"/>
      <c r="X953" s="203"/>
      <c r="Y953" s="203"/>
      <c r="Z953" s="203"/>
      <c r="AA953" s="203"/>
    </row>
    <row r="954" spans="1:27" ht="15.75" customHeight="1" x14ac:dyDescent="0.25">
      <c r="A954" s="203"/>
      <c r="B954" s="203"/>
      <c r="C954" s="203"/>
      <c r="D954" s="203"/>
      <c r="E954" s="203"/>
      <c r="F954" s="203"/>
      <c r="G954" s="204"/>
      <c r="H954" s="203"/>
      <c r="I954" s="203"/>
      <c r="J954" s="203"/>
      <c r="K954" s="203"/>
      <c r="L954" s="203"/>
      <c r="M954" s="203"/>
      <c r="N954" s="203"/>
      <c r="O954" s="203"/>
      <c r="P954" s="203"/>
      <c r="Q954" s="203"/>
      <c r="R954" s="203"/>
      <c r="S954" s="203"/>
      <c r="T954" s="203"/>
      <c r="U954" s="203"/>
      <c r="V954" s="203"/>
      <c r="W954" s="203"/>
      <c r="X954" s="203"/>
      <c r="Y954" s="203"/>
      <c r="Z954" s="203"/>
      <c r="AA954" s="203"/>
    </row>
    <row r="955" spans="1:27" ht="15.75" customHeight="1" x14ac:dyDescent="0.25">
      <c r="A955" s="203"/>
      <c r="B955" s="203"/>
      <c r="C955" s="203"/>
      <c r="D955" s="203"/>
      <c r="E955" s="203"/>
      <c r="F955" s="203"/>
      <c r="G955" s="204"/>
      <c r="H955" s="203"/>
      <c r="I955" s="203"/>
      <c r="J955" s="203"/>
      <c r="K955" s="203"/>
      <c r="L955" s="203"/>
      <c r="M955" s="203"/>
      <c r="N955" s="203"/>
      <c r="O955" s="203"/>
      <c r="P955" s="203"/>
      <c r="Q955" s="203"/>
      <c r="R955" s="203"/>
      <c r="S955" s="203"/>
      <c r="T955" s="203"/>
      <c r="U955" s="203"/>
      <c r="V955" s="203"/>
      <c r="W955" s="203"/>
      <c r="X955" s="203"/>
      <c r="Y955" s="203"/>
      <c r="Z955" s="203"/>
      <c r="AA955" s="203"/>
    </row>
    <row r="956" spans="1:27" ht="15.75" customHeight="1" x14ac:dyDescent="0.25">
      <c r="A956" s="203"/>
      <c r="B956" s="203"/>
      <c r="C956" s="203"/>
      <c r="D956" s="203"/>
      <c r="E956" s="203"/>
      <c r="F956" s="203"/>
      <c r="G956" s="204"/>
      <c r="H956" s="203"/>
      <c r="I956" s="203"/>
      <c r="J956" s="203"/>
      <c r="K956" s="203"/>
      <c r="L956" s="203"/>
      <c r="M956" s="203"/>
      <c r="N956" s="203"/>
      <c r="O956" s="203"/>
      <c r="P956" s="203"/>
      <c r="Q956" s="203"/>
      <c r="R956" s="203"/>
      <c r="S956" s="203"/>
      <c r="T956" s="203"/>
      <c r="U956" s="203"/>
      <c r="V956" s="203"/>
      <c r="W956" s="203"/>
      <c r="X956" s="203"/>
      <c r="Y956" s="203"/>
      <c r="Z956" s="203"/>
      <c r="AA956" s="203"/>
    </row>
    <row r="957" spans="1:27" ht="15.75" customHeight="1" x14ac:dyDescent="0.25">
      <c r="A957" s="203"/>
      <c r="B957" s="203"/>
      <c r="C957" s="203"/>
      <c r="D957" s="203"/>
      <c r="E957" s="203"/>
      <c r="F957" s="203"/>
      <c r="G957" s="204"/>
      <c r="H957" s="203"/>
      <c r="I957" s="203"/>
      <c r="J957" s="203"/>
      <c r="K957" s="203"/>
      <c r="L957" s="203"/>
      <c r="M957" s="203"/>
      <c r="N957" s="203"/>
      <c r="O957" s="203"/>
      <c r="P957" s="203"/>
      <c r="Q957" s="203"/>
      <c r="R957" s="203"/>
      <c r="S957" s="203"/>
      <c r="T957" s="203"/>
      <c r="U957" s="203"/>
      <c r="V957" s="203"/>
      <c r="W957" s="203"/>
      <c r="X957" s="203"/>
      <c r="Y957" s="203"/>
      <c r="Z957" s="203"/>
      <c r="AA957" s="203"/>
    </row>
    <row r="958" spans="1:27" ht="15.75" customHeight="1" x14ac:dyDescent="0.25">
      <c r="A958" s="203"/>
      <c r="B958" s="203"/>
      <c r="C958" s="203"/>
      <c r="D958" s="203"/>
      <c r="E958" s="203"/>
      <c r="F958" s="203"/>
      <c r="G958" s="204"/>
      <c r="H958" s="203"/>
      <c r="I958" s="203"/>
      <c r="J958" s="203"/>
      <c r="K958" s="203"/>
      <c r="L958" s="203"/>
      <c r="M958" s="203"/>
      <c r="N958" s="203"/>
      <c r="O958" s="203"/>
      <c r="P958" s="203"/>
      <c r="Q958" s="203"/>
      <c r="R958" s="203"/>
      <c r="S958" s="203"/>
      <c r="T958" s="203"/>
      <c r="U958" s="203"/>
      <c r="V958" s="203"/>
      <c r="W958" s="203"/>
      <c r="X958" s="203"/>
      <c r="Y958" s="203"/>
      <c r="Z958" s="203"/>
      <c r="AA958" s="203"/>
    </row>
    <row r="959" spans="1:27" ht="15.75" customHeight="1" x14ac:dyDescent="0.25">
      <c r="A959" s="203"/>
      <c r="B959" s="203"/>
      <c r="C959" s="203"/>
      <c r="D959" s="203"/>
      <c r="E959" s="203"/>
      <c r="F959" s="203"/>
      <c r="G959" s="204"/>
      <c r="H959" s="203"/>
      <c r="I959" s="203"/>
      <c r="J959" s="203"/>
      <c r="K959" s="203"/>
      <c r="L959" s="203"/>
      <c r="M959" s="203"/>
      <c r="N959" s="203"/>
      <c r="O959" s="203"/>
      <c r="P959" s="203"/>
      <c r="Q959" s="203"/>
      <c r="R959" s="203"/>
      <c r="S959" s="203"/>
      <c r="T959" s="203"/>
      <c r="U959" s="203"/>
      <c r="V959" s="203"/>
      <c r="W959" s="203"/>
      <c r="X959" s="203"/>
      <c r="Y959" s="203"/>
      <c r="Z959" s="203"/>
      <c r="AA959" s="203"/>
    </row>
    <row r="960" spans="1:27" ht="15.75" customHeight="1" x14ac:dyDescent="0.25">
      <c r="A960" s="203"/>
      <c r="B960" s="203"/>
      <c r="C960" s="203"/>
      <c r="D960" s="203"/>
      <c r="E960" s="203"/>
      <c r="F960" s="203"/>
      <c r="G960" s="204"/>
      <c r="H960" s="203"/>
      <c r="I960" s="203"/>
      <c r="J960" s="203"/>
      <c r="K960" s="203"/>
      <c r="L960" s="203"/>
      <c r="M960" s="203"/>
      <c r="N960" s="203"/>
      <c r="O960" s="203"/>
      <c r="P960" s="203"/>
      <c r="Q960" s="203"/>
      <c r="R960" s="203"/>
      <c r="S960" s="203"/>
      <c r="T960" s="203"/>
      <c r="U960" s="203"/>
      <c r="V960" s="203"/>
      <c r="W960" s="203"/>
      <c r="X960" s="203"/>
      <c r="Y960" s="203"/>
      <c r="Z960" s="203"/>
      <c r="AA960" s="203"/>
    </row>
    <row r="961" spans="1:27" ht="15.75" customHeight="1" x14ac:dyDescent="0.25">
      <c r="A961" s="203"/>
      <c r="B961" s="203"/>
      <c r="C961" s="203"/>
      <c r="D961" s="203"/>
      <c r="E961" s="203"/>
      <c r="F961" s="203"/>
      <c r="G961" s="204"/>
      <c r="H961" s="203"/>
      <c r="I961" s="203"/>
      <c r="J961" s="203"/>
      <c r="K961" s="203"/>
      <c r="L961" s="203"/>
      <c r="M961" s="203"/>
      <c r="N961" s="203"/>
      <c r="O961" s="203"/>
      <c r="P961" s="203"/>
      <c r="Q961" s="203"/>
      <c r="R961" s="203"/>
      <c r="S961" s="203"/>
      <c r="T961" s="203"/>
      <c r="U961" s="203"/>
      <c r="V961" s="203"/>
      <c r="W961" s="203"/>
      <c r="X961" s="203"/>
      <c r="Y961" s="203"/>
      <c r="Z961" s="203"/>
      <c r="AA961" s="203"/>
    </row>
    <row r="962" spans="1:27" ht="15.75" customHeight="1" x14ac:dyDescent="0.25">
      <c r="A962" s="203"/>
      <c r="B962" s="203"/>
      <c r="C962" s="203"/>
      <c r="D962" s="203"/>
      <c r="E962" s="203"/>
      <c r="F962" s="203"/>
      <c r="G962" s="204"/>
      <c r="H962" s="203"/>
      <c r="I962" s="203"/>
      <c r="J962" s="203"/>
      <c r="K962" s="203"/>
      <c r="L962" s="203"/>
      <c r="M962" s="203"/>
      <c r="N962" s="203"/>
      <c r="O962" s="203"/>
      <c r="P962" s="203"/>
      <c r="Q962" s="203"/>
      <c r="R962" s="203"/>
      <c r="S962" s="203"/>
      <c r="T962" s="203"/>
      <c r="U962" s="203"/>
      <c r="V962" s="203"/>
      <c r="W962" s="203"/>
      <c r="X962" s="203"/>
      <c r="Y962" s="203"/>
      <c r="Z962" s="203"/>
      <c r="AA962" s="203"/>
    </row>
    <row r="963" spans="1:27" ht="15.75" customHeight="1" x14ac:dyDescent="0.25">
      <c r="A963" s="203"/>
      <c r="B963" s="203"/>
      <c r="C963" s="203"/>
      <c r="D963" s="203"/>
      <c r="E963" s="203"/>
      <c r="F963" s="203"/>
      <c r="G963" s="204"/>
      <c r="H963" s="203"/>
      <c r="I963" s="203"/>
      <c r="J963" s="203"/>
      <c r="K963" s="203"/>
      <c r="L963" s="203"/>
      <c r="M963" s="203"/>
      <c r="N963" s="203"/>
      <c r="O963" s="203"/>
      <c r="P963" s="203"/>
      <c r="Q963" s="203"/>
      <c r="R963" s="203"/>
      <c r="S963" s="203"/>
      <c r="T963" s="203"/>
      <c r="U963" s="203"/>
      <c r="V963" s="203"/>
      <c r="W963" s="203"/>
      <c r="X963" s="203"/>
      <c r="Y963" s="203"/>
      <c r="Z963" s="203"/>
      <c r="AA963" s="203"/>
    </row>
    <row r="964" spans="1:27" ht="15.75" customHeight="1" x14ac:dyDescent="0.25">
      <c r="A964" s="203"/>
      <c r="B964" s="203"/>
      <c r="C964" s="203"/>
      <c r="D964" s="203"/>
      <c r="E964" s="203"/>
      <c r="F964" s="203"/>
      <c r="G964" s="204"/>
      <c r="H964" s="203"/>
      <c r="I964" s="203"/>
      <c r="J964" s="203"/>
      <c r="K964" s="203"/>
      <c r="L964" s="203"/>
      <c r="M964" s="203"/>
      <c r="N964" s="203"/>
      <c r="O964" s="203"/>
      <c r="P964" s="203"/>
      <c r="Q964" s="203"/>
      <c r="R964" s="203"/>
      <c r="S964" s="203"/>
      <c r="T964" s="203"/>
      <c r="U964" s="203"/>
      <c r="V964" s="203"/>
      <c r="W964" s="203"/>
      <c r="X964" s="203"/>
      <c r="Y964" s="203"/>
      <c r="Z964" s="203"/>
      <c r="AA964" s="203"/>
    </row>
    <row r="965" spans="1:27" ht="15.75" customHeight="1" x14ac:dyDescent="0.25">
      <c r="A965" s="203"/>
      <c r="B965" s="203"/>
      <c r="C965" s="203"/>
      <c r="D965" s="203"/>
      <c r="E965" s="203"/>
      <c r="F965" s="203"/>
      <c r="G965" s="204"/>
      <c r="H965" s="203"/>
      <c r="I965" s="203"/>
      <c r="J965" s="203"/>
      <c r="K965" s="203"/>
      <c r="L965" s="203"/>
      <c r="M965" s="203"/>
      <c r="N965" s="203"/>
      <c r="O965" s="203"/>
      <c r="P965" s="203"/>
      <c r="Q965" s="203"/>
      <c r="R965" s="203"/>
      <c r="S965" s="203"/>
      <c r="T965" s="203"/>
      <c r="U965" s="203"/>
      <c r="V965" s="203"/>
      <c r="W965" s="203"/>
      <c r="X965" s="203"/>
      <c r="Y965" s="203"/>
      <c r="Z965" s="203"/>
      <c r="AA965" s="203"/>
    </row>
    <row r="966" spans="1:27" ht="15.75" customHeight="1" x14ac:dyDescent="0.25">
      <c r="A966" s="203"/>
      <c r="B966" s="203"/>
      <c r="C966" s="203"/>
      <c r="D966" s="203"/>
      <c r="E966" s="203"/>
      <c r="F966" s="203"/>
      <c r="G966" s="204"/>
      <c r="H966" s="203"/>
      <c r="I966" s="203"/>
      <c r="J966" s="203"/>
      <c r="K966" s="203"/>
      <c r="L966" s="203"/>
      <c r="M966" s="203"/>
      <c r="N966" s="203"/>
      <c r="O966" s="203"/>
      <c r="P966" s="203"/>
      <c r="Q966" s="203"/>
      <c r="R966" s="203"/>
      <c r="S966" s="203"/>
      <c r="T966" s="203"/>
      <c r="U966" s="203"/>
      <c r="V966" s="203"/>
      <c r="W966" s="203"/>
      <c r="X966" s="203"/>
      <c r="Y966" s="203"/>
      <c r="Z966" s="203"/>
      <c r="AA966" s="203"/>
    </row>
    <row r="967" spans="1:27" ht="15.75" customHeight="1" x14ac:dyDescent="0.25">
      <c r="A967" s="203"/>
      <c r="B967" s="203"/>
      <c r="C967" s="203"/>
      <c r="D967" s="203"/>
      <c r="E967" s="203"/>
      <c r="F967" s="203"/>
      <c r="G967" s="204"/>
      <c r="H967" s="203"/>
      <c r="I967" s="203"/>
      <c r="J967" s="203"/>
      <c r="K967" s="203"/>
      <c r="L967" s="203"/>
      <c r="M967" s="203"/>
      <c r="N967" s="203"/>
      <c r="O967" s="203"/>
      <c r="P967" s="203"/>
      <c r="Q967" s="203"/>
      <c r="R967" s="203"/>
      <c r="S967" s="203"/>
      <c r="T967" s="203"/>
      <c r="U967" s="203"/>
      <c r="V967" s="203"/>
      <c r="W967" s="203"/>
      <c r="X967" s="203"/>
      <c r="Y967" s="203"/>
      <c r="Z967" s="203"/>
      <c r="AA967" s="203"/>
    </row>
    <row r="968" spans="1:27" ht="15.75" customHeight="1" x14ac:dyDescent="0.25">
      <c r="A968" s="203"/>
      <c r="B968" s="203"/>
      <c r="C968" s="203"/>
      <c r="D968" s="203"/>
      <c r="E968" s="203"/>
      <c r="F968" s="203"/>
      <c r="G968" s="204"/>
      <c r="H968" s="203"/>
      <c r="I968" s="203"/>
      <c r="J968" s="203"/>
      <c r="K968" s="203"/>
      <c r="L968" s="203"/>
      <c r="M968" s="203"/>
      <c r="N968" s="203"/>
      <c r="O968" s="203"/>
      <c r="P968" s="203"/>
      <c r="Q968" s="203"/>
      <c r="R968" s="203"/>
      <c r="S968" s="203"/>
      <c r="T968" s="203"/>
      <c r="U968" s="203"/>
      <c r="V968" s="203"/>
      <c r="W968" s="203"/>
      <c r="X968" s="203"/>
      <c r="Y968" s="203"/>
      <c r="Z968" s="203"/>
      <c r="AA968" s="203"/>
    </row>
    <row r="969" spans="1:27" ht="15.75" customHeight="1" x14ac:dyDescent="0.25">
      <c r="A969" s="203"/>
      <c r="B969" s="203"/>
      <c r="C969" s="203"/>
      <c r="D969" s="203"/>
      <c r="E969" s="203"/>
      <c r="F969" s="203"/>
      <c r="G969" s="204"/>
      <c r="H969" s="203"/>
      <c r="I969" s="203"/>
      <c r="J969" s="203"/>
      <c r="K969" s="203"/>
      <c r="L969" s="203"/>
      <c r="M969" s="203"/>
      <c r="N969" s="203"/>
      <c r="O969" s="203"/>
      <c r="P969" s="203"/>
      <c r="Q969" s="203"/>
      <c r="R969" s="203"/>
      <c r="S969" s="203"/>
      <c r="T969" s="203"/>
      <c r="U969" s="203"/>
      <c r="V969" s="203"/>
      <c r="W969" s="203"/>
      <c r="X969" s="203"/>
      <c r="Y969" s="203"/>
      <c r="Z969" s="203"/>
      <c r="AA969" s="203"/>
    </row>
    <row r="970" spans="1:27" ht="15.75" customHeight="1" x14ac:dyDescent="0.25">
      <c r="A970" s="203"/>
      <c r="B970" s="203"/>
      <c r="C970" s="203"/>
      <c r="D970" s="203"/>
      <c r="E970" s="203"/>
      <c r="F970" s="203"/>
      <c r="G970" s="204"/>
      <c r="H970" s="203"/>
      <c r="I970" s="203"/>
      <c r="J970" s="203"/>
      <c r="K970" s="203"/>
      <c r="L970" s="203"/>
      <c r="M970" s="203"/>
      <c r="N970" s="203"/>
      <c r="O970" s="203"/>
      <c r="P970" s="203"/>
      <c r="Q970" s="203"/>
      <c r="R970" s="203"/>
      <c r="S970" s="203"/>
      <c r="T970" s="203"/>
      <c r="U970" s="203"/>
      <c r="V970" s="203"/>
      <c r="W970" s="203"/>
      <c r="X970" s="203"/>
      <c r="Y970" s="203"/>
      <c r="Z970" s="203"/>
      <c r="AA970" s="203"/>
    </row>
    <row r="971" spans="1:27" ht="15.75" customHeight="1" x14ac:dyDescent="0.25">
      <c r="A971" s="203"/>
      <c r="B971" s="203"/>
      <c r="C971" s="203"/>
      <c r="D971" s="203"/>
      <c r="E971" s="203"/>
      <c r="F971" s="203"/>
      <c r="G971" s="204"/>
      <c r="H971" s="203"/>
      <c r="I971" s="203"/>
      <c r="J971" s="203"/>
      <c r="K971" s="203"/>
      <c r="L971" s="203"/>
      <c r="M971" s="203"/>
      <c r="N971" s="203"/>
      <c r="O971" s="203"/>
      <c r="P971" s="203"/>
      <c r="Q971" s="203"/>
      <c r="R971" s="203"/>
      <c r="S971" s="203"/>
      <c r="T971" s="203"/>
      <c r="U971" s="203"/>
      <c r="V971" s="203"/>
      <c r="W971" s="203"/>
      <c r="X971" s="203"/>
      <c r="Y971" s="203"/>
      <c r="Z971" s="203"/>
      <c r="AA971" s="203"/>
    </row>
    <row r="972" spans="1:27" ht="15.75" customHeight="1" x14ac:dyDescent="0.25">
      <c r="A972" s="203"/>
      <c r="B972" s="203"/>
      <c r="C972" s="203"/>
      <c r="D972" s="203"/>
      <c r="E972" s="203"/>
      <c r="F972" s="203"/>
      <c r="G972" s="204"/>
      <c r="H972" s="203"/>
      <c r="I972" s="203"/>
      <c r="J972" s="203"/>
      <c r="K972" s="203"/>
      <c r="L972" s="203"/>
      <c r="M972" s="203"/>
      <c r="N972" s="203"/>
      <c r="O972" s="203"/>
      <c r="P972" s="203"/>
      <c r="Q972" s="203"/>
      <c r="R972" s="203"/>
      <c r="S972" s="203"/>
      <c r="T972" s="203"/>
      <c r="U972" s="203"/>
      <c r="V972" s="203"/>
      <c r="W972" s="203"/>
      <c r="X972" s="203"/>
      <c r="Y972" s="203"/>
      <c r="Z972" s="203"/>
      <c r="AA972" s="203"/>
    </row>
    <row r="973" spans="1:27" ht="15.75" customHeight="1" x14ac:dyDescent="0.25">
      <c r="A973" s="203"/>
      <c r="B973" s="203"/>
      <c r="C973" s="203"/>
      <c r="D973" s="203"/>
      <c r="E973" s="203"/>
      <c r="F973" s="203"/>
      <c r="G973" s="204"/>
      <c r="H973" s="203"/>
      <c r="I973" s="203"/>
      <c r="J973" s="203"/>
      <c r="K973" s="203"/>
      <c r="L973" s="203"/>
      <c r="M973" s="203"/>
      <c r="N973" s="203"/>
      <c r="O973" s="203"/>
      <c r="P973" s="203"/>
      <c r="Q973" s="203"/>
      <c r="R973" s="203"/>
      <c r="S973" s="203"/>
      <c r="T973" s="203"/>
      <c r="U973" s="203"/>
      <c r="V973" s="203"/>
      <c r="W973" s="203"/>
      <c r="X973" s="203"/>
      <c r="Y973" s="203"/>
      <c r="Z973" s="203"/>
      <c r="AA973" s="203"/>
    </row>
    <row r="974" spans="1:27" ht="15.75" customHeight="1" x14ac:dyDescent="0.25">
      <c r="A974" s="203"/>
      <c r="B974" s="203"/>
      <c r="C974" s="203"/>
      <c r="D974" s="203"/>
      <c r="E974" s="203"/>
      <c r="F974" s="203"/>
      <c r="G974" s="204"/>
      <c r="H974" s="203"/>
      <c r="I974" s="203"/>
      <c r="J974" s="203"/>
      <c r="K974" s="203"/>
      <c r="L974" s="203"/>
      <c r="M974" s="203"/>
      <c r="N974" s="203"/>
      <c r="O974" s="203"/>
      <c r="P974" s="203"/>
      <c r="Q974" s="203"/>
      <c r="R974" s="203"/>
      <c r="S974" s="203"/>
      <c r="T974" s="203"/>
      <c r="U974" s="203"/>
      <c r="V974" s="203"/>
      <c r="W974" s="203"/>
      <c r="X974" s="203"/>
      <c r="Y974" s="203"/>
      <c r="Z974" s="203"/>
      <c r="AA974" s="203"/>
    </row>
    <row r="975" spans="1:27" ht="15.75" customHeight="1" x14ac:dyDescent="0.25">
      <c r="A975" s="203"/>
      <c r="B975" s="203"/>
      <c r="C975" s="203"/>
      <c r="D975" s="203"/>
      <c r="E975" s="203"/>
      <c r="F975" s="203"/>
      <c r="G975" s="204"/>
      <c r="H975" s="203"/>
      <c r="I975" s="203"/>
      <c r="J975" s="203"/>
      <c r="K975" s="203"/>
      <c r="L975" s="203"/>
      <c r="M975" s="203"/>
      <c r="N975" s="203"/>
      <c r="O975" s="203"/>
      <c r="P975" s="203"/>
      <c r="Q975" s="203"/>
      <c r="R975" s="203"/>
      <c r="S975" s="203"/>
      <c r="T975" s="203"/>
      <c r="U975" s="203"/>
      <c r="V975" s="203"/>
      <c r="W975" s="203"/>
      <c r="X975" s="203"/>
      <c r="Y975" s="203"/>
      <c r="Z975" s="203"/>
      <c r="AA975" s="203"/>
    </row>
    <row r="976" spans="1:27" ht="15.75" customHeight="1" x14ac:dyDescent="0.25">
      <c r="A976" s="203"/>
      <c r="B976" s="203"/>
      <c r="C976" s="203"/>
      <c r="D976" s="203"/>
      <c r="E976" s="203"/>
      <c r="F976" s="203"/>
      <c r="G976" s="204"/>
      <c r="H976" s="203"/>
      <c r="I976" s="203"/>
      <c r="J976" s="203"/>
      <c r="K976" s="203"/>
      <c r="L976" s="203"/>
      <c r="M976" s="203"/>
      <c r="N976" s="203"/>
      <c r="O976" s="203"/>
      <c r="P976" s="203"/>
      <c r="Q976" s="203"/>
      <c r="R976" s="203"/>
      <c r="S976" s="203"/>
      <c r="T976" s="203"/>
      <c r="U976" s="203"/>
      <c r="V976" s="203"/>
      <c r="W976" s="203"/>
      <c r="X976" s="203"/>
      <c r="Y976" s="203"/>
      <c r="Z976" s="203"/>
      <c r="AA976" s="203"/>
    </row>
    <row r="977" spans="1:27" ht="15.75" customHeight="1" x14ac:dyDescent="0.25">
      <c r="A977" s="203"/>
      <c r="B977" s="203"/>
      <c r="C977" s="203"/>
      <c r="D977" s="203"/>
      <c r="E977" s="203"/>
      <c r="F977" s="203"/>
      <c r="G977" s="204"/>
      <c r="H977" s="203"/>
      <c r="I977" s="203"/>
      <c r="J977" s="203"/>
      <c r="K977" s="203"/>
      <c r="L977" s="203"/>
      <c r="M977" s="203"/>
      <c r="N977" s="203"/>
      <c r="O977" s="203"/>
      <c r="P977" s="203"/>
      <c r="Q977" s="203"/>
      <c r="R977" s="203"/>
      <c r="S977" s="203"/>
      <c r="T977" s="203"/>
      <c r="U977" s="203"/>
      <c r="V977" s="203"/>
      <c r="W977" s="203"/>
      <c r="X977" s="203"/>
      <c r="Y977" s="203"/>
      <c r="Z977" s="203"/>
      <c r="AA977" s="203"/>
    </row>
    <row r="978" spans="1:27" ht="15.75" customHeight="1" x14ac:dyDescent="0.25">
      <c r="A978" s="203"/>
      <c r="B978" s="203"/>
      <c r="C978" s="203"/>
      <c r="D978" s="203"/>
      <c r="E978" s="203"/>
      <c r="F978" s="203"/>
      <c r="G978" s="204"/>
      <c r="H978" s="203"/>
      <c r="I978" s="203"/>
      <c r="J978" s="203"/>
      <c r="K978" s="203"/>
      <c r="L978" s="203"/>
      <c r="M978" s="203"/>
      <c r="N978" s="203"/>
      <c r="O978" s="203"/>
      <c r="P978" s="203"/>
      <c r="Q978" s="203"/>
      <c r="R978" s="203"/>
      <c r="S978" s="203"/>
      <c r="T978" s="203"/>
      <c r="U978" s="203"/>
      <c r="V978" s="203"/>
      <c r="W978" s="203"/>
      <c r="X978" s="203"/>
      <c r="Y978" s="203"/>
      <c r="Z978" s="203"/>
      <c r="AA978" s="203"/>
    </row>
    <row r="979" spans="1:27" ht="15.75" customHeight="1" x14ac:dyDescent="0.25">
      <c r="A979" s="203"/>
      <c r="B979" s="203"/>
      <c r="C979" s="203"/>
      <c r="D979" s="203"/>
      <c r="E979" s="203"/>
      <c r="F979" s="203"/>
      <c r="G979" s="204"/>
      <c r="H979" s="203"/>
      <c r="I979" s="203"/>
      <c r="J979" s="203"/>
      <c r="K979" s="203"/>
      <c r="L979" s="203"/>
      <c r="M979" s="203"/>
      <c r="N979" s="203"/>
      <c r="O979" s="203"/>
      <c r="P979" s="203"/>
      <c r="Q979" s="203"/>
      <c r="R979" s="203"/>
      <c r="S979" s="203"/>
      <c r="T979" s="203"/>
      <c r="U979" s="203"/>
      <c r="V979" s="203"/>
      <c r="W979" s="203"/>
      <c r="X979" s="203"/>
      <c r="Y979" s="203"/>
      <c r="Z979" s="203"/>
      <c r="AA979" s="203"/>
    </row>
    <row r="980" spans="1:27" ht="15.75" customHeight="1" x14ac:dyDescent="0.25">
      <c r="A980" s="203"/>
      <c r="B980" s="203"/>
      <c r="C980" s="203"/>
      <c r="D980" s="203"/>
      <c r="E980" s="203"/>
      <c r="F980" s="203"/>
      <c r="G980" s="204"/>
      <c r="H980" s="203"/>
      <c r="I980" s="203"/>
      <c r="J980" s="203"/>
      <c r="K980" s="203"/>
      <c r="L980" s="203"/>
      <c r="M980" s="203"/>
      <c r="N980" s="203"/>
      <c r="O980" s="203"/>
      <c r="P980" s="203"/>
      <c r="Q980" s="203"/>
      <c r="R980" s="203"/>
      <c r="S980" s="203"/>
      <c r="T980" s="203"/>
      <c r="U980" s="203"/>
      <c r="V980" s="203"/>
      <c r="W980" s="203"/>
      <c r="X980" s="203"/>
      <c r="Y980" s="203"/>
      <c r="Z980" s="203"/>
      <c r="AA980" s="203"/>
    </row>
    <row r="981" spans="1:27" ht="15.75" customHeight="1" x14ac:dyDescent="0.25">
      <c r="A981" s="203"/>
      <c r="B981" s="203"/>
      <c r="C981" s="203"/>
      <c r="D981" s="203"/>
      <c r="E981" s="203"/>
      <c r="F981" s="203"/>
      <c r="G981" s="204"/>
      <c r="H981" s="203"/>
      <c r="I981" s="203"/>
      <c r="J981" s="203"/>
      <c r="K981" s="203"/>
      <c r="L981" s="203"/>
      <c r="M981" s="203"/>
      <c r="N981" s="203"/>
      <c r="O981" s="203"/>
      <c r="P981" s="203"/>
      <c r="Q981" s="203"/>
      <c r="R981" s="203"/>
      <c r="S981" s="203"/>
      <c r="T981" s="203"/>
      <c r="U981" s="203"/>
      <c r="V981" s="203"/>
      <c r="W981" s="203"/>
      <c r="X981" s="203"/>
      <c r="Y981" s="203"/>
      <c r="Z981" s="203"/>
      <c r="AA981" s="203"/>
    </row>
    <row r="982" spans="1:27" ht="15.75" customHeight="1" x14ac:dyDescent="0.25">
      <c r="A982" s="203"/>
      <c r="B982" s="203"/>
      <c r="C982" s="203"/>
      <c r="D982" s="203"/>
      <c r="E982" s="203"/>
      <c r="F982" s="203"/>
      <c r="G982" s="204"/>
      <c r="H982" s="203"/>
      <c r="I982" s="203"/>
      <c r="J982" s="203"/>
      <c r="K982" s="203"/>
      <c r="L982" s="203"/>
      <c r="M982" s="203"/>
      <c r="N982" s="203"/>
      <c r="O982" s="203"/>
      <c r="P982" s="203"/>
      <c r="Q982" s="203"/>
      <c r="R982" s="203"/>
      <c r="S982" s="203"/>
      <c r="T982" s="203"/>
      <c r="U982" s="203"/>
      <c r="V982" s="203"/>
      <c r="W982" s="203"/>
      <c r="X982" s="203"/>
      <c r="Y982" s="203"/>
      <c r="Z982" s="203"/>
      <c r="AA982" s="203"/>
    </row>
    <row r="983" spans="1:27" ht="15.75" customHeight="1" x14ac:dyDescent="0.25">
      <c r="A983" s="203"/>
      <c r="B983" s="203"/>
      <c r="C983" s="203"/>
      <c r="D983" s="203"/>
      <c r="E983" s="203"/>
      <c r="F983" s="203"/>
      <c r="G983" s="204"/>
      <c r="H983" s="203"/>
      <c r="I983" s="203"/>
      <c r="J983" s="203"/>
      <c r="K983" s="203"/>
      <c r="L983" s="203"/>
      <c r="M983" s="203"/>
      <c r="N983" s="203"/>
      <c r="O983" s="203"/>
      <c r="P983" s="203"/>
      <c r="Q983" s="203"/>
      <c r="R983" s="203"/>
      <c r="S983" s="203"/>
      <c r="T983" s="203"/>
      <c r="U983" s="203"/>
      <c r="V983" s="203"/>
      <c r="W983" s="203"/>
      <c r="X983" s="203"/>
      <c r="Y983" s="203"/>
      <c r="Z983" s="203"/>
      <c r="AA983" s="203"/>
    </row>
    <row r="984" spans="1:27" ht="15.75" customHeight="1" x14ac:dyDescent="0.25">
      <c r="A984" s="203"/>
      <c r="B984" s="203"/>
      <c r="C984" s="203"/>
      <c r="D984" s="203"/>
      <c r="E984" s="203"/>
      <c r="F984" s="203"/>
      <c r="G984" s="204"/>
      <c r="H984" s="203"/>
      <c r="I984" s="203"/>
      <c r="J984" s="203"/>
      <c r="K984" s="203"/>
      <c r="L984" s="203"/>
      <c r="M984" s="203"/>
      <c r="N984" s="203"/>
      <c r="O984" s="203"/>
      <c r="P984" s="203"/>
      <c r="Q984" s="203"/>
      <c r="R984" s="203"/>
      <c r="S984" s="203"/>
      <c r="T984" s="203"/>
      <c r="U984" s="203"/>
      <c r="V984" s="203"/>
      <c r="W984" s="203"/>
      <c r="X984" s="203"/>
      <c r="Y984" s="203"/>
      <c r="Z984" s="203"/>
      <c r="AA984" s="203"/>
    </row>
    <row r="985" spans="1:27" ht="15.75" customHeight="1" x14ac:dyDescent="0.25">
      <c r="A985" s="203"/>
      <c r="B985" s="203"/>
      <c r="C985" s="203"/>
      <c r="D985" s="203"/>
      <c r="E985" s="203"/>
      <c r="F985" s="203"/>
      <c r="G985" s="204"/>
      <c r="H985" s="203"/>
      <c r="I985" s="203"/>
      <c r="J985" s="203"/>
      <c r="K985" s="203"/>
      <c r="L985" s="203"/>
      <c r="M985" s="203"/>
      <c r="N985" s="203"/>
      <c r="O985" s="203"/>
      <c r="P985" s="203"/>
      <c r="Q985" s="203"/>
      <c r="R985" s="203"/>
      <c r="S985" s="203"/>
      <c r="T985" s="203"/>
      <c r="U985" s="203"/>
      <c r="V985" s="203"/>
      <c r="W985" s="203"/>
      <c r="X985" s="203"/>
      <c r="Y985" s="203"/>
      <c r="Z985" s="203"/>
      <c r="AA985" s="203"/>
    </row>
    <row r="986" spans="1:27" ht="15.75" customHeight="1" x14ac:dyDescent="0.25">
      <c r="A986" s="203"/>
      <c r="B986" s="203"/>
      <c r="C986" s="203"/>
      <c r="D986" s="203"/>
      <c r="E986" s="203"/>
      <c r="F986" s="203"/>
      <c r="G986" s="204"/>
      <c r="H986" s="203"/>
      <c r="I986" s="203"/>
      <c r="J986" s="203"/>
      <c r="K986" s="203"/>
      <c r="L986" s="203"/>
      <c r="M986" s="203"/>
      <c r="N986" s="203"/>
      <c r="O986" s="203"/>
      <c r="P986" s="203"/>
      <c r="Q986" s="203"/>
      <c r="R986" s="203"/>
      <c r="S986" s="203"/>
      <c r="T986" s="203"/>
      <c r="U986" s="203"/>
      <c r="V986" s="203"/>
      <c r="W986" s="203"/>
      <c r="X986" s="203"/>
      <c r="Y986" s="203"/>
      <c r="Z986" s="203"/>
      <c r="AA986" s="203"/>
    </row>
    <row r="987" spans="1:27" ht="15.75" customHeight="1" x14ac:dyDescent="0.25">
      <c r="A987" s="203"/>
      <c r="B987" s="203"/>
      <c r="C987" s="203"/>
      <c r="D987" s="203"/>
      <c r="E987" s="203"/>
      <c r="F987" s="203"/>
      <c r="G987" s="204"/>
      <c r="H987" s="203"/>
      <c r="I987" s="203"/>
      <c r="J987" s="203"/>
      <c r="K987" s="203"/>
      <c r="L987" s="203"/>
      <c r="M987" s="203"/>
      <c r="N987" s="203"/>
      <c r="O987" s="203"/>
      <c r="P987" s="203"/>
      <c r="Q987" s="203"/>
      <c r="R987" s="203"/>
      <c r="S987" s="203"/>
      <c r="T987" s="203"/>
      <c r="U987" s="203"/>
      <c r="V987" s="203"/>
      <c r="W987" s="203"/>
      <c r="X987" s="203"/>
      <c r="Y987" s="203"/>
      <c r="Z987" s="203"/>
      <c r="AA987" s="203"/>
    </row>
    <row r="988" spans="1:27" ht="15.75" customHeight="1" x14ac:dyDescent="0.25">
      <c r="A988" s="203"/>
      <c r="B988" s="203"/>
      <c r="C988" s="203"/>
      <c r="D988" s="203"/>
      <c r="E988" s="203"/>
      <c r="F988" s="203"/>
      <c r="G988" s="204"/>
      <c r="H988" s="203"/>
      <c r="I988" s="203"/>
      <c r="J988" s="203"/>
      <c r="K988" s="203"/>
      <c r="L988" s="203"/>
      <c r="M988" s="203"/>
      <c r="N988" s="203"/>
      <c r="O988" s="203"/>
      <c r="P988" s="203"/>
      <c r="Q988" s="203"/>
      <c r="R988" s="203"/>
      <c r="S988" s="203"/>
      <c r="T988" s="203"/>
      <c r="U988" s="203"/>
      <c r="V988" s="203"/>
      <c r="W988" s="203"/>
      <c r="X988" s="203"/>
      <c r="Y988" s="203"/>
      <c r="Z988" s="203"/>
      <c r="AA988" s="203"/>
    </row>
    <row r="989" spans="1:27" ht="15.75" customHeight="1" x14ac:dyDescent="0.25">
      <c r="A989" s="203"/>
      <c r="B989" s="203"/>
      <c r="C989" s="203"/>
      <c r="D989" s="203"/>
      <c r="E989" s="203"/>
      <c r="F989" s="203"/>
      <c r="G989" s="204"/>
      <c r="H989" s="203"/>
      <c r="I989" s="203"/>
      <c r="J989" s="203"/>
      <c r="K989" s="203"/>
      <c r="L989" s="203"/>
      <c r="M989" s="203"/>
      <c r="N989" s="203"/>
      <c r="O989" s="203"/>
      <c r="P989" s="203"/>
      <c r="Q989" s="203"/>
      <c r="R989" s="203"/>
      <c r="S989" s="203"/>
      <c r="T989" s="203"/>
      <c r="U989" s="203"/>
      <c r="V989" s="203"/>
      <c r="W989" s="203"/>
      <c r="X989" s="203"/>
      <c r="Y989" s="203"/>
      <c r="Z989" s="203"/>
      <c r="AA989" s="203"/>
    </row>
    <row r="990" spans="1:27" ht="15.75" customHeight="1" x14ac:dyDescent="0.25">
      <c r="A990" s="203"/>
      <c r="B990" s="203"/>
      <c r="C990" s="203"/>
      <c r="D990" s="203"/>
      <c r="E990" s="203"/>
      <c r="F990" s="203"/>
      <c r="G990" s="204"/>
      <c r="H990" s="203"/>
      <c r="I990" s="203"/>
      <c r="J990" s="203"/>
      <c r="K990" s="203"/>
      <c r="L990" s="203"/>
      <c r="M990" s="203"/>
      <c r="N990" s="203"/>
      <c r="O990" s="203"/>
      <c r="P990" s="203"/>
      <c r="Q990" s="203"/>
      <c r="R990" s="203"/>
      <c r="S990" s="203"/>
      <c r="T990" s="203"/>
      <c r="U990" s="203"/>
      <c r="V990" s="203"/>
      <c r="W990" s="203"/>
      <c r="X990" s="203"/>
      <c r="Y990" s="203"/>
      <c r="Z990" s="203"/>
      <c r="AA990" s="203"/>
    </row>
    <row r="991" spans="1:27" ht="15.75" customHeight="1" x14ac:dyDescent="0.25">
      <c r="A991" s="203"/>
      <c r="B991" s="203"/>
      <c r="C991" s="203"/>
      <c r="D991" s="203"/>
      <c r="E991" s="203"/>
      <c r="F991" s="203"/>
      <c r="G991" s="204"/>
      <c r="H991" s="203"/>
      <c r="I991" s="203"/>
      <c r="J991" s="203"/>
      <c r="K991" s="203"/>
      <c r="L991" s="203"/>
      <c r="M991" s="203"/>
      <c r="N991" s="203"/>
      <c r="O991" s="203"/>
      <c r="P991" s="203"/>
      <c r="Q991" s="203"/>
      <c r="R991" s="203"/>
      <c r="S991" s="203"/>
      <c r="T991" s="203"/>
      <c r="U991" s="203"/>
      <c r="V991" s="203"/>
      <c r="W991" s="203"/>
      <c r="X991" s="203"/>
      <c r="Y991" s="203"/>
      <c r="Z991" s="203"/>
      <c r="AA991" s="203"/>
    </row>
    <row r="992" spans="1:27" ht="15.75" customHeight="1" x14ac:dyDescent="0.25">
      <c r="A992" s="203"/>
      <c r="B992" s="203"/>
      <c r="C992" s="203"/>
      <c r="D992" s="203"/>
      <c r="E992" s="203"/>
      <c r="F992" s="203"/>
      <c r="G992" s="204"/>
      <c r="H992" s="203"/>
      <c r="I992" s="203"/>
      <c r="J992" s="203"/>
      <c r="K992" s="203"/>
      <c r="L992" s="203"/>
      <c r="M992" s="203"/>
      <c r="N992" s="203"/>
      <c r="O992" s="203"/>
      <c r="P992" s="203"/>
      <c r="Q992" s="203"/>
      <c r="R992" s="203"/>
      <c r="S992" s="203"/>
      <c r="T992" s="203"/>
      <c r="U992" s="203"/>
      <c r="V992" s="203"/>
      <c r="W992" s="203"/>
      <c r="X992" s="203"/>
      <c r="Y992" s="203"/>
      <c r="Z992" s="203"/>
      <c r="AA992" s="203"/>
    </row>
    <row r="993" spans="1:27" ht="15.75" customHeight="1" x14ac:dyDescent="0.25">
      <c r="A993" s="203"/>
      <c r="B993" s="203"/>
      <c r="C993" s="203"/>
      <c r="D993" s="203"/>
      <c r="E993" s="203"/>
      <c r="F993" s="203"/>
      <c r="G993" s="204"/>
      <c r="H993" s="203"/>
      <c r="I993" s="203"/>
      <c r="J993" s="203"/>
      <c r="K993" s="203"/>
      <c r="L993" s="203"/>
      <c r="M993" s="203"/>
      <c r="N993" s="203"/>
      <c r="O993" s="203"/>
      <c r="P993" s="203"/>
      <c r="Q993" s="203"/>
      <c r="R993" s="203"/>
      <c r="S993" s="203"/>
      <c r="T993" s="203"/>
      <c r="U993" s="203"/>
      <c r="V993" s="203"/>
      <c r="W993" s="203"/>
      <c r="X993" s="203"/>
      <c r="Y993" s="203"/>
      <c r="Z993" s="203"/>
      <c r="AA993" s="203"/>
    </row>
    <row r="994" spans="1:27" ht="15.75" customHeight="1" x14ac:dyDescent="0.25">
      <c r="A994" s="203"/>
      <c r="B994" s="203"/>
      <c r="C994" s="203"/>
      <c r="D994" s="203"/>
      <c r="E994" s="203"/>
      <c r="F994" s="203"/>
      <c r="G994" s="204"/>
      <c r="H994" s="203"/>
      <c r="I994" s="203"/>
      <c r="J994" s="203"/>
      <c r="K994" s="203"/>
      <c r="L994" s="203"/>
      <c r="M994" s="203"/>
      <c r="N994" s="203"/>
      <c r="O994" s="203"/>
      <c r="P994" s="203"/>
      <c r="Q994" s="203"/>
      <c r="R994" s="203"/>
      <c r="S994" s="203"/>
      <c r="T994" s="203"/>
      <c r="U994" s="203"/>
      <c r="V994" s="203"/>
      <c r="W994" s="203"/>
      <c r="X994" s="203"/>
      <c r="Y994" s="203"/>
      <c r="Z994" s="203"/>
      <c r="AA994" s="203"/>
    </row>
    <row r="995" spans="1:27" ht="15.75" customHeight="1" x14ac:dyDescent="0.25">
      <c r="A995" s="203"/>
      <c r="B995" s="203"/>
      <c r="C995" s="203"/>
      <c r="D995" s="203"/>
      <c r="E995" s="203"/>
      <c r="F995" s="203"/>
      <c r="G995" s="204"/>
      <c r="H995" s="203"/>
      <c r="I995" s="203"/>
      <c r="J995" s="203"/>
      <c r="K995" s="203"/>
      <c r="L995" s="203"/>
      <c r="M995" s="203"/>
      <c r="N995" s="203"/>
      <c r="O995" s="203"/>
      <c r="P995" s="203"/>
      <c r="Q995" s="203"/>
      <c r="R995" s="203"/>
      <c r="S995" s="203"/>
      <c r="T995" s="203"/>
      <c r="U995" s="203"/>
      <c r="V995" s="203"/>
      <c r="W995" s="203"/>
      <c r="X995" s="203"/>
      <c r="Y995" s="203"/>
      <c r="Z995" s="203"/>
      <c r="AA995" s="203"/>
    </row>
    <row r="996" spans="1:27" ht="15.75" customHeight="1" x14ac:dyDescent="0.25">
      <c r="A996" s="203"/>
      <c r="B996" s="203"/>
      <c r="C996" s="203"/>
      <c r="D996" s="203"/>
      <c r="E996" s="203"/>
      <c r="F996" s="203"/>
      <c r="G996" s="204"/>
      <c r="H996" s="203"/>
      <c r="I996" s="203"/>
      <c r="J996" s="203"/>
      <c r="K996" s="203"/>
      <c r="L996" s="203"/>
      <c r="M996" s="203"/>
      <c r="N996" s="203"/>
      <c r="O996" s="203"/>
      <c r="P996" s="203"/>
      <c r="Q996" s="203"/>
      <c r="R996" s="203"/>
      <c r="S996" s="203"/>
      <c r="T996" s="203"/>
      <c r="U996" s="203"/>
      <c r="V996" s="203"/>
      <c r="W996" s="203"/>
      <c r="X996" s="203"/>
      <c r="Y996" s="203"/>
      <c r="Z996" s="203"/>
      <c r="AA996" s="203"/>
    </row>
    <row r="997" spans="1:27" ht="15.75" customHeight="1" x14ac:dyDescent="0.25">
      <c r="A997" s="203"/>
      <c r="B997" s="203"/>
      <c r="C997" s="203"/>
      <c r="D997" s="203"/>
      <c r="E997" s="203"/>
      <c r="F997" s="203"/>
      <c r="G997" s="204"/>
      <c r="H997" s="203"/>
      <c r="I997" s="203"/>
      <c r="J997" s="203"/>
      <c r="K997" s="203"/>
      <c r="L997" s="203"/>
      <c r="M997" s="203"/>
      <c r="N997" s="203"/>
      <c r="O997" s="203"/>
      <c r="P997" s="203"/>
      <c r="Q997" s="203"/>
      <c r="R997" s="203"/>
      <c r="S997" s="203"/>
      <c r="T997" s="203"/>
      <c r="U997" s="203"/>
      <c r="V997" s="203"/>
      <c r="W997" s="203"/>
      <c r="X997" s="203"/>
      <c r="Y997" s="203"/>
      <c r="Z997" s="203"/>
      <c r="AA997" s="203"/>
    </row>
    <row r="998" spans="1:27" ht="15.75" customHeight="1" x14ac:dyDescent="0.25">
      <c r="A998" s="203"/>
      <c r="B998" s="203"/>
      <c r="C998" s="203"/>
      <c r="D998" s="203"/>
      <c r="E998" s="203"/>
      <c r="F998" s="203"/>
      <c r="G998" s="204"/>
      <c r="H998" s="203"/>
      <c r="I998" s="203"/>
      <c r="J998" s="203"/>
      <c r="K998" s="203"/>
      <c r="L998" s="203"/>
      <c r="M998" s="203"/>
      <c r="N998" s="203"/>
      <c r="O998" s="203"/>
      <c r="P998" s="203"/>
      <c r="Q998" s="203"/>
      <c r="R998" s="203"/>
      <c r="S998" s="203"/>
      <c r="T998" s="203"/>
      <c r="U998" s="203"/>
      <c r="V998" s="203"/>
      <c r="W998" s="203"/>
      <c r="X998" s="203"/>
      <c r="Y998" s="203"/>
      <c r="Z998" s="203"/>
      <c r="AA998" s="203"/>
    </row>
    <row r="999" spans="1:27" ht="15.75" customHeight="1" x14ac:dyDescent="0.25">
      <c r="A999" s="203"/>
      <c r="B999" s="203"/>
      <c r="C999" s="203"/>
      <c r="D999" s="203"/>
      <c r="E999" s="203"/>
      <c r="F999" s="203"/>
      <c r="G999" s="204"/>
      <c r="H999" s="203"/>
      <c r="I999" s="203"/>
      <c r="J999" s="203"/>
      <c r="K999" s="203"/>
      <c r="L999" s="203"/>
      <c r="M999" s="203"/>
      <c r="N999" s="203"/>
      <c r="O999" s="203"/>
      <c r="P999" s="203"/>
      <c r="Q999" s="203"/>
      <c r="R999" s="203"/>
      <c r="S999" s="203"/>
      <c r="T999" s="203"/>
      <c r="U999" s="203"/>
      <c r="V999" s="203"/>
      <c r="W999" s="203"/>
      <c r="X999" s="203"/>
      <c r="Y999" s="203"/>
      <c r="Z999" s="203"/>
      <c r="AA999" s="203"/>
    </row>
    <row r="1000" spans="1:27" ht="15.75" customHeight="1" x14ac:dyDescent="0.25">
      <c r="A1000" s="203"/>
      <c r="B1000" s="203"/>
      <c r="C1000" s="203"/>
      <c r="D1000" s="203"/>
      <c r="E1000" s="203"/>
      <c r="F1000" s="203"/>
      <c r="G1000" s="204"/>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row>
  </sheetData>
  <mergeCells count="404">
    <mergeCell ref="G78:G79"/>
    <mergeCell ref="H78:H79"/>
    <mergeCell ref="I78:I79"/>
    <mergeCell ref="J78:J79"/>
    <mergeCell ref="K78:K79"/>
    <mergeCell ref="L78:L79"/>
    <mergeCell ref="M78:M79"/>
    <mergeCell ref="N115:N120"/>
    <mergeCell ref="O115:O120"/>
    <mergeCell ref="G115:G120"/>
    <mergeCell ref="H115:H120"/>
    <mergeCell ref="I115:I120"/>
    <mergeCell ref="J115:J120"/>
    <mergeCell ref="K115:K120"/>
    <mergeCell ref="L115:L120"/>
    <mergeCell ref="M115:M120"/>
    <mergeCell ref="L84:L86"/>
    <mergeCell ref="M84:M86"/>
    <mergeCell ref="N81:N83"/>
    <mergeCell ref="O81:O83"/>
    <mergeCell ref="H81:H83"/>
    <mergeCell ref="I81:I83"/>
    <mergeCell ref="J81:J83"/>
    <mergeCell ref="K81:K83"/>
    <mergeCell ref="A37:B51"/>
    <mergeCell ref="C44:D45"/>
    <mergeCell ref="C46:D47"/>
    <mergeCell ref="C48:D49"/>
    <mergeCell ref="C50:D51"/>
    <mergeCell ref="A52:A59"/>
    <mergeCell ref="C53:D56"/>
    <mergeCell ref="N71:N73"/>
    <mergeCell ref="O71:O73"/>
    <mergeCell ref="G71:G73"/>
    <mergeCell ref="H71:H73"/>
    <mergeCell ref="I71:I73"/>
    <mergeCell ref="J71:J73"/>
    <mergeCell ref="K71:K73"/>
    <mergeCell ref="L71:L73"/>
    <mergeCell ref="M71:M73"/>
    <mergeCell ref="N46:N47"/>
    <mergeCell ref="O46:O47"/>
    <mergeCell ref="N44:N45"/>
    <mergeCell ref="O44:O45"/>
    <mergeCell ref="C57:D59"/>
    <mergeCell ref="C61:D64"/>
    <mergeCell ref="A65:A77"/>
    <mergeCell ref="C76:D76"/>
    <mergeCell ref="P46:P47"/>
    <mergeCell ref="P48:P49"/>
    <mergeCell ref="P50:P51"/>
    <mergeCell ref="P53:P56"/>
    <mergeCell ref="O57:O59"/>
    <mergeCell ref="P57:P59"/>
    <mergeCell ref="G46:G47"/>
    <mergeCell ref="H46:H47"/>
    <mergeCell ref="I46:I47"/>
    <mergeCell ref="J46:J47"/>
    <mergeCell ref="K46:K47"/>
    <mergeCell ref="L46:L47"/>
    <mergeCell ref="M46:M47"/>
    <mergeCell ref="G57:G59"/>
    <mergeCell ref="H57:H59"/>
    <mergeCell ref="I57:I59"/>
    <mergeCell ref="K57:K59"/>
    <mergeCell ref="L57:L59"/>
    <mergeCell ref="N53:N56"/>
    <mergeCell ref="O53:O56"/>
    <mergeCell ref="G53:G56"/>
    <mergeCell ref="H53:H56"/>
    <mergeCell ref="I53:I56"/>
    <mergeCell ref="J53:J56"/>
    <mergeCell ref="P44:P45"/>
    <mergeCell ref="G44:G45"/>
    <mergeCell ref="H44:H45"/>
    <mergeCell ref="I44:I45"/>
    <mergeCell ref="J44:J45"/>
    <mergeCell ref="K44:K45"/>
    <mergeCell ref="L44:L45"/>
    <mergeCell ref="M44:M45"/>
    <mergeCell ref="G38:G41"/>
    <mergeCell ref="H38:H41"/>
    <mergeCell ref="I38:I41"/>
    <mergeCell ref="L38:L41"/>
    <mergeCell ref="M38:M41"/>
    <mergeCell ref="N38:N41"/>
    <mergeCell ref="O38:O41"/>
    <mergeCell ref="P38:P41"/>
    <mergeCell ref="G42:G43"/>
    <mergeCell ref="H42:H43"/>
    <mergeCell ref="I42:I43"/>
    <mergeCell ref="J42:J43"/>
    <mergeCell ref="K42:K43"/>
    <mergeCell ref="L42:L43"/>
    <mergeCell ref="N42:N43"/>
    <mergeCell ref="O42:O43"/>
    <mergeCell ref="P42:P43"/>
    <mergeCell ref="J38:J41"/>
    <mergeCell ref="K38:K41"/>
    <mergeCell ref="M42:M43"/>
    <mergeCell ref="L143:L144"/>
    <mergeCell ref="M143:M144"/>
    <mergeCell ref="N143:N144"/>
    <mergeCell ref="O143:O144"/>
    <mergeCell ref="P143:P144"/>
    <mergeCell ref="K143:K144"/>
    <mergeCell ref="N137:N142"/>
    <mergeCell ref="O137:O142"/>
    <mergeCell ref="K134:K136"/>
    <mergeCell ref="L134:L136"/>
    <mergeCell ref="M134:M136"/>
    <mergeCell ref="N134:N136"/>
    <mergeCell ref="O134:O136"/>
    <mergeCell ref="P134:P136"/>
    <mergeCell ref="K137:K142"/>
    <mergeCell ref="P137:P142"/>
    <mergeCell ref="L137:L142"/>
    <mergeCell ref="M137:M142"/>
    <mergeCell ref="P61:P64"/>
    <mergeCell ref="J57:J59"/>
    <mergeCell ref="A87:A93"/>
    <mergeCell ref="A94:A97"/>
    <mergeCell ref="A98:A101"/>
    <mergeCell ref="A103:A108"/>
    <mergeCell ref="A109:A114"/>
    <mergeCell ref="A115:A120"/>
    <mergeCell ref="A121:A136"/>
    <mergeCell ref="G122:G127"/>
    <mergeCell ref="G128:G133"/>
    <mergeCell ref="C109:D114"/>
    <mergeCell ref="C115:D120"/>
    <mergeCell ref="C122:D127"/>
    <mergeCell ref="H122:H127"/>
    <mergeCell ref="I122:I127"/>
    <mergeCell ref="J122:J127"/>
    <mergeCell ref="C128:D133"/>
    <mergeCell ref="L103:L108"/>
    <mergeCell ref="M103:M108"/>
    <mergeCell ref="N103:N108"/>
    <mergeCell ref="O103:O108"/>
    <mergeCell ref="P103:P108"/>
    <mergeCell ref="N109:N114"/>
    <mergeCell ref="O109:O114"/>
    <mergeCell ref="P109:P114"/>
    <mergeCell ref="P115:P120"/>
    <mergeCell ref="L109:L114"/>
    <mergeCell ref="M109:M114"/>
    <mergeCell ref="P128:P133"/>
    <mergeCell ref="K122:K127"/>
    <mergeCell ref="L122:L127"/>
    <mergeCell ref="M122:M127"/>
    <mergeCell ref="N122:N127"/>
    <mergeCell ref="O122:O127"/>
    <mergeCell ref="P122:P127"/>
    <mergeCell ref="A78:A79"/>
    <mergeCell ref="C78:D79"/>
    <mergeCell ref="A80:A86"/>
    <mergeCell ref="I103:I108"/>
    <mergeCell ref="J103:J108"/>
    <mergeCell ref="K103:K108"/>
    <mergeCell ref="G103:G108"/>
    <mergeCell ref="G109:G114"/>
    <mergeCell ref="I109:I114"/>
    <mergeCell ref="J109:J114"/>
    <mergeCell ref="K109:K114"/>
    <mergeCell ref="C81:D83"/>
    <mergeCell ref="C84:D86"/>
    <mergeCell ref="C94:D97"/>
    <mergeCell ref="C98:D101"/>
    <mergeCell ref="C103:D108"/>
    <mergeCell ref="H103:H108"/>
    <mergeCell ref="H109:H114"/>
    <mergeCell ref="G84:G86"/>
    <mergeCell ref="H84:H86"/>
    <mergeCell ref="I84:I86"/>
    <mergeCell ref="J84:J86"/>
    <mergeCell ref="K84:K86"/>
    <mergeCell ref="G81:G83"/>
    <mergeCell ref="G74:G77"/>
    <mergeCell ref="C143:D144"/>
    <mergeCell ref="A145:D145"/>
    <mergeCell ref="A146:D146"/>
    <mergeCell ref="F148:J148"/>
    <mergeCell ref="F149:J149"/>
    <mergeCell ref="F150:J150"/>
    <mergeCell ref="F151:J151"/>
    <mergeCell ref="F152:J152"/>
    <mergeCell ref="A137:B142"/>
    <mergeCell ref="A143:B144"/>
    <mergeCell ref="G143:G144"/>
    <mergeCell ref="H143:H144"/>
    <mergeCell ref="I143:I144"/>
    <mergeCell ref="J143:J144"/>
    <mergeCell ref="H128:H133"/>
    <mergeCell ref="G134:G136"/>
    <mergeCell ref="G137:G142"/>
    <mergeCell ref="H137:H142"/>
    <mergeCell ref="I137:I142"/>
    <mergeCell ref="I128:I133"/>
    <mergeCell ref="J128:J133"/>
    <mergeCell ref="C134:D136"/>
    <mergeCell ref="H134:H136"/>
    <mergeCell ref="I134:I136"/>
    <mergeCell ref="J134:J136"/>
    <mergeCell ref="C137:D142"/>
    <mergeCell ref="J137:J142"/>
    <mergeCell ref="K128:K133"/>
    <mergeCell ref="L128:L133"/>
    <mergeCell ref="M128:M133"/>
    <mergeCell ref="N128:N133"/>
    <mergeCell ref="O128:O133"/>
    <mergeCell ref="G66:G70"/>
    <mergeCell ref="H66:H70"/>
    <mergeCell ref="I66:I70"/>
    <mergeCell ref="J66:J70"/>
    <mergeCell ref="K66:K70"/>
    <mergeCell ref="P78:P79"/>
    <mergeCell ref="P81:P83"/>
    <mergeCell ref="L66:L70"/>
    <mergeCell ref="M66:M70"/>
    <mergeCell ref="N66:N70"/>
    <mergeCell ref="O66:O70"/>
    <mergeCell ref="P66:P70"/>
    <mergeCell ref="P71:P73"/>
    <mergeCell ref="P74:P77"/>
    <mergeCell ref="N74:N77"/>
    <mergeCell ref="O74:O77"/>
    <mergeCell ref="H74:H77"/>
    <mergeCell ref="I74:I77"/>
    <mergeCell ref="J74:J77"/>
    <mergeCell ref="K74:K77"/>
    <mergeCell ref="L74:L77"/>
    <mergeCell ref="M74:M77"/>
    <mergeCell ref="N78:N79"/>
    <mergeCell ref="O78:O79"/>
    <mergeCell ref="A61:A64"/>
    <mergeCell ref="G61:G64"/>
    <mergeCell ref="H61:H64"/>
    <mergeCell ref="M57:M59"/>
    <mergeCell ref="N57:N59"/>
    <mergeCell ref="I61:I64"/>
    <mergeCell ref="J61:J64"/>
    <mergeCell ref="K61:K64"/>
    <mergeCell ref="L61:L64"/>
    <mergeCell ref="M61:M64"/>
    <mergeCell ref="N61:N64"/>
    <mergeCell ref="O61:O64"/>
    <mergeCell ref="N98:N101"/>
    <mergeCell ref="O98:O101"/>
    <mergeCell ref="P98:P101"/>
    <mergeCell ref="G98:G101"/>
    <mergeCell ref="H98:H101"/>
    <mergeCell ref="I98:I101"/>
    <mergeCell ref="J98:J101"/>
    <mergeCell ref="K98:K101"/>
    <mergeCell ref="L98:L101"/>
    <mergeCell ref="M98:M101"/>
    <mergeCell ref="N87:N93"/>
    <mergeCell ref="O87:O93"/>
    <mergeCell ref="P87:P93"/>
    <mergeCell ref="G87:G93"/>
    <mergeCell ref="H87:H93"/>
    <mergeCell ref="I87:I93"/>
    <mergeCell ref="J87:J93"/>
    <mergeCell ref="K87:K93"/>
    <mergeCell ref="L87:L93"/>
    <mergeCell ref="M87:M93"/>
    <mergeCell ref="N84:N86"/>
    <mergeCell ref="O84:O86"/>
    <mergeCell ref="P84:P86"/>
    <mergeCell ref="L81:L83"/>
    <mergeCell ref="M81:M83"/>
    <mergeCell ref="N94:N97"/>
    <mergeCell ref="O94:O97"/>
    <mergeCell ref="P94:P97"/>
    <mergeCell ref="G94:G97"/>
    <mergeCell ref="H94:H97"/>
    <mergeCell ref="I94:I97"/>
    <mergeCell ref="J94:J97"/>
    <mergeCell ref="K94:K97"/>
    <mergeCell ref="L94:L97"/>
    <mergeCell ref="M94:M97"/>
    <mergeCell ref="K53:K56"/>
    <mergeCell ref="L53:L56"/>
    <mergeCell ref="M53:M56"/>
    <mergeCell ref="N50:N51"/>
    <mergeCell ref="O50:O51"/>
    <mergeCell ref="G50:G51"/>
    <mergeCell ref="H50:H51"/>
    <mergeCell ref="I50:I51"/>
    <mergeCell ref="J50:J51"/>
    <mergeCell ref="K50:K51"/>
    <mergeCell ref="L50:L51"/>
    <mergeCell ref="M50:M51"/>
    <mergeCell ref="M31:M33"/>
    <mergeCell ref="N48:N49"/>
    <mergeCell ref="O48:O49"/>
    <mergeCell ref="G48:G49"/>
    <mergeCell ref="H48:H49"/>
    <mergeCell ref="I48:I49"/>
    <mergeCell ref="J48:J49"/>
    <mergeCell ref="K48:K49"/>
    <mergeCell ref="L48:L49"/>
    <mergeCell ref="M48:M49"/>
    <mergeCell ref="P25:P29"/>
    <mergeCell ref="P31:P33"/>
    <mergeCell ref="P34:P36"/>
    <mergeCell ref="G25:G29"/>
    <mergeCell ref="H25:H29"/>
    <mergeCell ref="I25:I29"/>
    <mergeCell ref="J25:J29"/>
    <mergeCell ref="K25:K29"/>
    <mergeCell ref="L25:L29"/>
    <mergeCell ref="M25:M29"/>
    <mergeCell ref="N34:N36"/>
    <mergeCell ref="O34:O36"/>
    <mergeCell ref="G34:G36"/>
    <mergeCell ref="H34:H36"/>
    <mergeCell ref="I34:I36"/>
    <mergeCell ref="J34:J36"/>
    <mergeCell ref="K34:K36"/>
    <mergeCell ref="L34:L36"/>
    <mergeCell ref="M34:M36"/>
    <mergeCell ref="N31:N33"/>
    <mergeCell ref="O31:O33"/>
    <mergeCell ref="J31:J33"/>
    <mergeCell ref="K31:K33"/>
    <mergeCell ref="L31:L33"/>
    <mergeCell ref="A20:B20"/>
    <mergeCell ref="A21:A36"/>
    <mergeCell ref="C22:D24"/>
    <mergeCell ref="C31:D33"/>
    <mergeCell ref="C34:D36"/>
    <mergeCell ref="C18:D19"/>
    <mergeCell ref="G18:G19"/>
    <mergeCell ref="H18:H19"/>
    <mergeCell ref="I18:I19"/>
    <mergeCell ref="G31:G33"/>
    <mergeCell ref="H31:H33"/>
    <mergeCell ref="I31:I33"/>
    <mergeCell ref="G22:G24"/>
    <mergeCell ref="H22:H24"/>
    <mergeCell ref="I22:I24"/>
    <mergeCell ref="C16:D17"/>
    <mergeCell ref="F4:F8"/>
    <mergeCell ref="A8:B8"/>
    <mergeCell ref="C8:D8"/>
    <mergeCell ref="A12:B13"/>
    <mergeCell ref="E12:E13"/>
    <mergeCell ref="F12:F13"/>
    <mergeCell ref="A15:B19"/>
    <mergeCell ref="S17:T17"/>
    <mergeCell ref="S18:T18"/>
    <mergeCell ref="Q4:Q8"/>
    <mergeCell ref="S4:S8"/>
    <mergeCell ref="S15:T15"/>
    <mergeCell ref="P16:P17"/>
    <mergeCell ref="S16:T16"/>
    <mergeCell ref="O18:O19"/>
    <mergeCell ref="P18:P19"/>
    <mergeCell ref="M18:M19"/>
    <mergeCell ref="N18:N19"/>
    <mergeCell ref="J18:J19"/>
    <mergeCell ref="K18:K19"/>
    <mergeCell ref="L18:L19"/>
    <mergeCell ref="K4:K8"/>
    <mergeCell ref="L4:L8"/>
    <mergeCell ref="M4:M8"/>
    <mergeCell ref="N4:N8"/>
    <mergeCell ref="O4:O8"/>
    <mergeCell ref="P4:P8"/>
    <mergeCell ref="G12:Q12"/>
    <mergeCell ref="A1:AA1"/>
    <mergeCell ref="A2:AA2"/>
    <mergeCell ref="G4:G8"/>
    <mergeCell ref="H4:H8"/>
    <mergeCell ref="I4:I8"/>
    <mergeCell ref="J4:J8"/>
    <mergeCell ref="T4:T8"/>
    <mergeCell ref="C12:D13"/>
    <mergeCell ref="S19:U19"/>
    <mergeCell ref="S26:U26"/>
    <mergeCell ref="N16:N17"/>
    <mergeCell ref="O16:O17"/>
    <mergeCell ref="G16:G17"/>
    <mergeCell ref="H16:H17"/>
    <mergeCell ref="I16:I17"/>
    <mergeCell ref="J16:J17"/>
    <mergeCell ref="K16:K17"/>
    <mergeCell ref="L16:L17"/>
    <mergeCell ref="M16:M17"/>
    <mergeCell ref="N22:N24"/>
    <mergeCell ref="O22:O24"/>
    <mergeCell ref="P22:P24"/>
    <mergeCell ref="S22:T22"/>
    <mergeCell ref="S23:T23"/>
    <mergeCell ref="S24:T24"/>
    <mergeCell ref="S25:T25"/>
    <mergeCell ref="J22:J24"/>
    <mergeCell ref="K22:K24"/>
    <mergeCell ref="L22:L24"/>
    <mergeCell ref="M22:M24"/>
    <mergeCell ref="N25:N29"/>
    <mergeCell ref="O25:O29"/>
  </mergeCells>
  <pageMargins left="0.7" right="0.7" top="0.75" bottom="0.75" header="0" footer="0"/>
  <pageSetup orientation="landscape"/>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E1000"/>
  <sheetViews>
    <sheetView workbookViewId="0">
      <selection activeCell="E24" sqref="E24"/>
    </sheetView>
  </sheetViews>
  <sheetFormatPr defaultColWidth="12.6640625" defaultRowHeight="15" customHeight="1" x14ac:dyDescent="0.25"/>
  <cols>
    <col min="1" max="1" width="3.6640625" customWidth="1"/>
    <col min="2" max="2" width="37" customWidth="1"/>
    <col min="3" max="3" width="25.109375" customWidth="1"/>
    <col min="4" max="4" width="9.109375" customWidth="1"/>
    <col min="5" max="5" width="14.33203125" customWidth="1"/>
    <col min="6" max="6" width="9.109375" customWidth="1"/>
  </cols>
  <sheetData>
    <row r="1" spans="1:5" ht="15" customHeight="1" x14ac:dyDescent="0.3">
      <c r="A1" s="1131" t="s">
        <v>1527</v>
      </c>
      <c r="B1" s="864"/>
      <c r="C1" s="864"/>
      <c r="D1" s="864"/>
      <c r="E1" s="864"/>
    </row>
    <row r="2" spans="1:5" ht="15" customHeight="1" x14ac:dyDescent="0.3">
      <c r="A2" s="1131" t="s">
        <v>2134</v>
      </c>
      <c r="B2" s="864"/>
      <c r="C2" s="864"/>
      <c r="D2" s="864"/>
      <c r="E2" s="864"/>
    </row>
    <row r="3" spans="1:5" ht="15" customHeight="1" x14ac:dyDescent="0.3">
      <c r="A3" s="438"/>
      <c r="B3" s="438"/>
      <c r="C3" s="438"/>
      <c r="D3" s="438"/>
      <c r="E3" s="438"/>
    </row>
    <row r="4" spans="1:5" ht="15" customHeight="1" x14ac:dyDescent="0.3">
      <c r="A4" s="438"/>
      <c r="B4" s="438"/>
      <c r="C4" s="438"/>
      <c r="D4" s="438"/>
      <c r="E4" s="438"/>
    </row>
    <row r="5" spans="1:5" ht="12.75" customHeight="1" x14ac:dyDescent="0.25"/>
    <row r="6" spans="1:5" ht="15" customHeight="1" x14ac:dyDescent="0.3">
      <c r="B6" s="1221" t="s">
        <v>1037</v>
      </c>
      <c r="C6" s="870"/>
      <c r="D6" s="727"/>
    </row>
    <row r="7" spans="1:5" ht="15" customHeight="1" x14ac:dyDescent="0.3">
      <c r="B7" s="1221" t="s">
        <v>1039</v>
      </c>
      <c r="C7" s="870"/>
      <c r="D7" s="727"/>
    </row>
    <row r="8" spans="1:5" ht="15" customHeight="1" x14ac:dyDescent="0.3">
      <c r="B8" s="1221" t="s">
        <v>1041</v>
      </c>
      <c r="C8" s="870"/>
      <c r="D8" s="727"/>
    </row>
    <row r="9" spans="1:5" ht="12.75" customHeight="1" x14ac:dyDescent="0.25">
      <c r="A9" s="469" t="s">
        <v>1</v>
      </c>
      <c r="B9" s="469" t="s">
        <v>1043</v>
      </c>
      <c r="C9" s="728" t="s">
        <v>1852</v>
      </c>
      <c r="D9" s="469" t="s">
        <v>1536</v>
      </c>
      <c r="E9" s="469" t="s">
        <v>1537</v>
      </c>
    </row>
    <row r="10" spans="1:5" ht="12.75" customHeight="1" x14ac:dyDescent="0.25">
      <c r="A10" s="729" t="s">
        <v>1051</v>
      </c>
      <c r="B10" s="729" t="s">
        <v>2135</v>
      </c>
      <c r="C10" s="8"/>
      <c r="D10" s="8"/>
      <c r="E10" s="35" t="s">
        <v>125</v>
      </c>
    </row>
    <row r="11" spans="1:5" ht="12.75" customHeight="1" x14ac:dyDescent="0.25">
      <c r="A11" s="730">
        <v>1</v>
      </c>
      <c r="B11" s="8" t="s">
        <v>2136</v>
      </c>
      <c r="C11" s="8" t="s">
        <v>926</v>
      </c>
      <c r="D11" s="35">
        <v>3</v>
      </c>
      <c r="E11" s="35"/>
    </row>
    <row r="12" spans="1:5" ht="12.75" customHeight="1" x14ac:dyDescent="0.25">
      <c r="A12" s="8"/>
      <c r="B12" s="8"/>
      <c r="C12" s="8" t="s">
        <v>1721</v>
      </c>
      <c r="D12" s="35">
        <v>0</v>
      </c>
      <c r="E12" s="35"/>
    </row>
    <row r="13" spans="1:5" ht="12.75" customHeight="1" x14ac:dyDescent="0.25">
      <c r="A13" s="8"/>
      <c r="B13" s="8"/>
      <c r="C13" s="8"/>
      <c r="D13" s="35"/>
      <c r="E13" s="35"/>
    </row>
    <row r="14" spans="1:5" ht="12.75" customHeight="1" x14ac:dyDescent="0.25">
      <c r="A14" s="730">
        <v>2</v>
      </c>
      <c r="B14" s="8" t="s">
        <v>2137</v>
      </c>
      <c r="C14" s="8" t="s">
        <v>926</v>
      </c>
      <c r="D14" s="35">
        <v>2</v>
      </c>
      <c r="E14" s="35"/>
    </row>
    <row r="15" spans="1:5" ht="12.75" customHeight="1" x14ac:dyDescent="0.25">
      <c r="A15" s="8"/>
      <c r="B15" s="8" t="s">
        <v>2138</v>
      </c>
      <c r="C15" s="8" t="s">
        <v>2139</v>
      </c>
      <c r="D15" s="35">
        <v>0</v>
      </c>
      <c r="E15" s="35"/>
    </row>
    <row r="16" spans="1:5" ht="12.75" customHeight="1" x14ac:dyDescent="0.25">
      <c r="A16" s="8"/>
      <c r="B16" s="8"/>
      <c r="C16" s="35"/>
      <c r="D16" s="35"/>
      <c r="E16" s="35"/>
    </row>
    <row r="17" spans="1:5" ht="12.75" customHeight="1" x14ac:dyDescent="0.25">
      <c r="A17" s="730">
        <v>3</v>
      </c>
      <c r="B17" s="8" t="s">
        <v>2140</v>
      </c>
      <c r="C17" s="8" t="s">
        <v>2141</v>
      </c>
      <c r="D17" s="35">
        <v>3</v>
      </c>
      <c r="E17" s="35"/>
    </row>
    <row r="18" spans="1:5" ht="12.75" customHeight="1" x14ac:dyDescent="0.25">
      <c r="A18" s="8"/>
      <c r="B18" s="8"/>
      <c r="C18" s="8" t="s">
        <v>1721</v>
      </c>
      <c r="D18" s="35">
        <v>0</v>
      </c>
      <c r="E18" s="35"/>
    </row>
    <row r="19" spans="1:5" ht="12.75" customHeight="1" x14ac:dyDescent="0.25">
      <c r="A19" s="8"/>
      <c r="B19" s="8"/>
      <c r="C19" s="8"/>
      <c r="D19" s="35"/>
      <c r="E19" s="35"/>
    </row>
    <row r="20" spans="1:5" ht="12.75" customHeight="1" x14ac:dyDescent="0.25">
      <c r="A20" s="730">
        <v>4</v>
      </c>
      <c r="B20" s="8" t="s">
        <v>2142</v>
      </c>
      <c r="C20" s="8" t="s">
        <v>926</v>
      </c>
      <c r="D20" s="35">
        <v>2</v>
      </c>
      <c r="E20" s="35"/>
    </row>
    <row r="21" spans="1:5" ht="12.75" customHeight="1" x14ac:dyDescent="0.25">
      <c r="A21" s="8"/>
      <c r="B21" s="8" t="s">
        <v>2143</v>
      </c>
      <c r="C21" s="8" t="s">
        <v>1721</v>
      </c>
      <c r="D21" s="35">
        <v>0</v>
      </c>
      <c r="E21" s="35"/>
    </row>
    <row r="22" spans="1:5" ht="12.75" customHeight="1" x14ac:dyDescent="0.25">
      <c r="A22" s="8"/>
      <c r="B22" s="8"/>
      <c r="C22" s="8"/>
      <c r="D22" s="35"/>
      <c r="E22" s="35"/>
    </row>
    <row r="23" spans="1:5" ht="12.75" customHeight="1" x14ac:dyDescent="0.25">
      <c r="A23" s="729" t="s">
        <v>1053</v>
      </c>
      <c r="B23" s="729" t="s">
        <v>2144</v>
      </c>
      <c r="C23" s="8"/>
      <c r="D23" s="35"/>
      <c r="E23" s="35"/>
    </row>
    <row r="24" spans="1:5" ht="12.75" customHeight="1" x14ac:dyDescent="0.25">
      <c r="A24" s="729" t="s">
        <v>1033</v>
      </c>
      <c r="B24" s="729" t="s">
        <v>2145</v>
      </c>
      <c r="C24" s="8"/>
      <c r="D24" s="35"/>
      <c r="E24" s="35"/>
    </row>
    <row r="25" spans="1:5" ht="12.75" customHeight="1" x14ac:dyDescent="0.25">
      <c r="A25" s="729"/>
      <c r="B25" s="729"/>
      <c r="C25" s="8"/>
      <c r="D25" s="35"/>
      <c r="E25" s="35"/>
    </row>
    <row r="26" spans="1:5" ht="12.75" customHeight="1" x14ac:dyDescent="0.25">
      <c r="A26" s="731">
        <v>1</v>
      </c>
      <c r="B26" s="732" t="s">
        <v>2146</v>
      </c>
      <c r="C26" s="732" t="s">
        <v>2147</v>
      </c>
      <c r="D26" s="733">
        <v>2</v>
      </c>
      <c r="E26" s="35"/>
    </row>
    <row r="27" spans="1:5" ht="12.75" customHeight="1" x14ac:dyDescent="0.25">
      <c r="A27" s="732"/>
      <c r="B27" s="732"/>
      <c r="C27" s="732" t="s">
        <v>2148</v>
      </c>
      <c r="D27" s="733">
        <v>1</v>
      </c>
      <c r="E27" s="35"/>
    </row>
    <row r="28" spans="1:5" ht="12.75" customHeight="1" x14ac:dyDescent="0.25">
      <c r="A28" s="732"/>
      <c r="B28" s="732"/>
      <c r="C28" s="732" t="s">
        <v>1721</v>
      </c>
      <c r="D28" s="733">
        <v>0</v>
      </c>
      <c r="E28" s="35"/>
    </row>
    <row r="29" spans="1:5" ht="12.75" customHeight="1" x14ac:dyDescent="0.25">
      <c r="A29" s="730">
        <v>2</v>
      </c>
      <c r="B29" s="8" t="s">
        <v>2149</v>
      </c>
      <c r="C29" s="8"/>
      <c r="D29" s="35"/>
      <c r="E29" s="35"/>
    </row>
    <row r="30" spans="1:5" ht="12.75" customHeight="1" x14ac:dyDescent="0.25">
      <c r="A30" s="8"/>
      <c r="B30" s="8" t="s">
        <v>2150</v>
      </c>
      <c r="C30" s="8" t="s">
        <v>2151</v>
      </c>
      <c r="D30" s="35">
        <v>2</v>
      </c>
      <c r="E30" s="35"/>
    </row>
    <row r="31" spans="1:5" ht="12.75" customHeight="1" x14ac:dyDescent="0.25">
      <c r="A31" s="8"/>
      <c r="B31" s="8"/>
      <c r="C31" s="8" t="s">
        <v>2152</v>
      </c>
      <c r="D31" s="35">
        <v>1</v>
      </c>
      <c r="E31" s="35"/>
    </row>
    <row r="32" spans="1:5" ht="12.75" customHeight="1" x14ac:dyDescent="0.25">
      <c r="A32" s="8"/>
      <c r="B32" s="8"/>
      <c r="C32" s="8" t="s">
        <v>2153</v>
      </c>
      <c r="D32" s="35">
        <v>0</v>
      </c>
      <c r="E32" s="35"/>
    </row>
    <row r="33" spans="1:5" ht="12.75" customHeight="1" x14ac:dyDescent="0.25">
      <c r="A33" s="8"/>
      <c r="B33" s="8"/>
      <c r="C33" s="8"/>
      <c r="D33" s="35"/>
      <c r="E33" s="35"/>
    </row>
    <row r="34" spans="1:5" ht="12.75" customHeight="1" x14ac:dyDescent="0.25">
      <c r="A34" s="8"/>
      <c r="B34" s="8" t="s">
        <v>2154</v>
      </c>
      <c r="C34" s="8" t="s">
        <v>2155</v>
      </c>
      <c r="D34" s="35">
        <v>2</v>
      </c>
      <c r="E34" s="35"/>
    </row>
    <row r="35" spans="1:5" ht="12.75" customHeight="1" x14ac:dyDescent="0.25">
      <c r="A35" s="8"/>
      <c r="B35" s="8" t="s">
        <v>2156</v>
      </c>
      <c r="C35" s="8" t="s">
        <v>2157</v>
      </c>
      <c r="D35" s="35">
        <v>1</v>
      </c>
      <c r="E35" s="35"/>
    </row>
    <row r="36" spans="1:5" ht="12.75" customHeight="1" x14ac:dyDescent="0.25">
      <c r="A36" s="8"/>
      <c r="B36" s="8" t="s">
        <v>2158</v>
      </c>
      <c r="C36" s="8" t="s">
        <v>1055</v>
      </c>
      <c r="D36" s="35">
        <v>0</v>
      </c>
      <c r="E36" s="35"/>
    </row>
    <row r="37" spans="1:5" ht="12.75" customHeight="1" x14ac:dyDescent="0.25">
      <c r="A37" s="8"/>
      <c r="B37" s="8" t="s">
        <v>2159</v>
      </c>
      <c r="C37" s="8"/>
      <c r="D37" s="35"/>
      <c r="E37" s="35"/>
    </row>
    <row r="38" spans="1:5" ht="12.75" customHeight="1" x14ac:dyDescent="0.25">
      <c r="A38" s="8"/>
      <c r="B38" s="8" t="s">
        <v>2160</v>
      </c>
      <c r="C38" s="8"/>
      <c r="D38" s="35"/>
      <c r="E38" s="35"/>
    </row>
    <row r="39" spans="1:5" ht="12.75" customHeight="1" x14ac:dyDescent="0.25">
      <c r="A39" s="8"/>
      <c r="B39" s="8" t="s">
        <v>2161</v>
      </c>
      <c r="C39" s="8"/>
      <c r="D39" s="35"/>
      <c r="E39" s="35"/>
    </row>
    <row r="40" spans="1:5" ht="12.75" customHeight="1" x14ac:dyDescent="0.25">
      <c r="A40" s="8"/>
      <c r="B40" s="8" t="s">
        <v>2162</v>
      </c>
      <c r="C40" s="8"/>
      <c r="D40" s="35"/>
      <c r="E40" s="35"/>
    </row>
    <row r="41" spans="1:5" ht="12.75" customHeight="1" x14ac:dyDescent="0.25">
      <c r="A41" s="8"/>
      <c r="B41" s="8"/>
      <c r="C41" s="8"/>
      <c r="D41" s="35"/>
      <c r="E41" s="35"/>
    </row>
    <row r="42" spans="1:5" ht="12.75" customHeight="1" x14ac:dyDescent="0.25">
      <c r="A42" s="8"/>
      <c r="B42" s="8" t="s">
        <v>2163</v>
      </c>
      <c r="C42" s="8" t="s">
        <v>2164</v>
      </c>
      <c r="D42" s="35">
        <v>2</v>
      </c>
      <c r="E42" s="35"/>
    </row>
    <row r="43" spans="1:5" ht="12.75" customHeight="1" x14ac:dyDescent="0.25">
      <c r="A43" s="8"/>
      <c r="B43" s="8"/>
      <c r="C43" s="8" t="s">
        <v>2165</v>
      </c>
      <c r="D43" s="35">
        <v>1</v>
      </c>
      <c r="E43" s="35"/>
    </row>
    <row r="44" spans="1:5" ht="12.75" customHeight="1" x14ac:dyDescent="0.25">
      <c r="A44" s="8"/>
      <c r="B44" s="8"/>
      <c r="C44" s="8" t="s">
        <v>2153</v>
      </c>
      <c r="D44" s="35">
        <v>0</v>
      </c>
      <c r="E44" s="35"/>
    </row>
    <row r="45" spans="1:5" ht="12.75" customHeight="1" x14ac:dyDescent="0.25">
      <c r="A45" s="8"/>
      <c r="B45" s="8"/>
      <c r="C45" s="8"/>
      <c r="D45" s="35"/>
      <c r="E45" s="35"/>
    </row>
    <row r="46" spans="1:5" ht="12.75" customHeight="1" x14ac:dyDescent="0.25">
      <c r="A46" s="8" t="s">
        <v>2166</v>
      </c>
      <c r="B46" s="8" t="s">
        <v>2167</v>
      </c>
      <c r="C46" s="8" t="s">
        <v>2168</v>
      </c>
      <c r="D46" s="35">
        <v>2</v>
      </c>
      <c r="E46" s="35"/>
    </row>
    <row r="47" spans="1:5" ht="12.75" customHeight="1" x14ac:dyDescent="0.25">
      <c r="A47" s="8"/>
      <c r="B47" s="8" t="s">
        <v>2169</v>
      </c>
      <c r="C47" s="8" t="s">
        <v>2170</v>
      </c>
      <c r="D47" s="35">
        <v>1</v>
      </c>
      <c r="E47" s="35"/>
    </row>
    <row r="48" spans="1:5" ht="12.75" customHeight="1" x14ac:dyDescent="0.25">
      <c r="A48" s="8"/>
      <c r="B48" s="8"/>
      <c r="C48" s="8" t="s">
        <v>2153</v>
      </c>
      <c r="D48" s="35">
        <v>0</v>
      </c>
      <c r="E48" s="35"/>
    </row>
    <row r="49" spans="1:5" ht="12.75" customHeight="1" x14ac:dyDescent="0.25">
      <c r="A49" s="8"/>
      <c r="B49" s="8"/>
      <c r="C49" s="8"/>
      <c r="D49" s="35"/>
      <c r="E49" s="35"/>
    </row>
    <row r="50" spans="1:5" ht="12.75" customHeight="1" x14ac:dyDescent="0.25">
      <c r="A50" s="8"/>
      <c r="B50" s="8" t="s">
        <v>2171</v>
      </c>
      <c r="C50" s="8" t="s">
        <v>2172</v>
      </c>
      <c r="D50" s="35">
        <v>2</v>
      </c>
      <c r="E50" s="35"/>
    </row>
    <row r="51" spans="1:5" ht="12.75" customHeight="1" x14ac:dyDescent="0.25">
      <c r="A51" s="8"/>
      <c r="B51" s="8" t="s">
        <v>2173</v>
      </c>
      <c r="C51" s="8" t="s">
        <v>2174</v>
      </c>
      <c r="D51" s="35">
        <v>1</v>
      </c>
      <c r="E51" s="35"/>
    </row>
    <row r="52" spans="1:5" ht="12.75" customHeight="1" x14ac:dyDescent="0.25">
      <c r="A52" s="8"/>
      <c r="B52" s="8" t="s">
        <v>2175</v>
      </c>
      <c r="C52" s="8" t="s">
        <v>2153</v>
      </c>
      <c r="D52" s="35">
        <v>0</v>
      </c>
      <c r="E52" s="35"/>
    </row>
    <row r="53" spans="1:5" ht="12.75" customHeight="1" x14ac:dyDescent="0.25">
      <c r="A53" s="8"/>
      <c r="B53" s="8" t="s">
        <v>2176</v>
      </c>
      <c r="C53" s="8"/>
      <c r="D53" s="35"/>
      <c r="E53" s="35"/>
    </row>
    <row r="54" spans="1:5" ht="12.75" customHeight="1" x14ac:dyDescent="0.25">
      <c r="A54" s="8"/>
      <c r="B54" s="8" t="s">
        <v>2177</v>
      </c>
      <c r="C54" s="8"/>
      <c r="D54" s="35"/>
      <c r="E54" s="35"/>
    </row>
    <row r="55" spans="1:5" ht="12.75" customHeight="1" x14ac:dyDescent="0.25">
      <c r="A55" s="8"/>
      <c r="B55" s="8" t="s">
        <v>2178</v>
      </c>
      <c r="C55" s="8"/>
      <c r="D55" s="35"/>
      <c r="E55" s="35"/>
    </row>
    <row r="56" spans="1:5" ht="12.75" customHeight="1" x14ac:dyDescent="0.25">
      <c r="A56" s="8"/>
      <c r="B56" s="8" t="s">
        <v>2179</v>
      </c>
      <c r="C56" s="8"/>
      <c r="D56" s="35"/>
      <c r="E56" s="35"/>
    </row>
    <row r="57" spans="1:5" ht="12.75" customHeight="1" x14ac:dyDescent="0.25">
      <c r="A57" s="8"/>
      <c r="B57" s="8" t="s">
        <v>2180</v>
      </c>
      <c r="C57" s="8"/>
      <c r="D57" s="35"/>
      <c r="E57" s="35"/>
    </row>
    <row r="58" spans="1:5" ht="12.75" customHeight="1" x14ac:dyDescent="0.25">
      <c r="A58" s="8"/>
      <c r="B58" s="8" t="s">
        <v>2181</v>
      </c>
      <c r="C58" s="8"/>
      <c r="D58" s="35"/>
      <c r="E58" s="35"/>
    </row>
    <row r="59" spans="1:5" ht="12.75" customHeight="1" x14ac:dyDescent="0.25">
      <c r="A59" s="8"/>
      <c r="B59" s="8" t="s">
        <v>2182</v>
      </c>
      <c r="C59" s="8"/>
      <c r="D59" s="35"/>
      <c r="E59" s="35"/>
    </row>
    <row r="60" spans="1:5" ht="12.75" customHeight="1" x14ac:dyDescent="0.25">
      <c r="A60" s="8"/>
      <c r="B60" s="8" t="s">
        <v>2183</v>
      </c>
      <c r="C60" s="8"/>
      <c r="D60" s="35"/>
      <c r="E60" s="35"/>
    </row>
    <row r="61" spans="1:5" ht="12.75" customHeight="1" x14ac:dyDescent="0.25">
      <c r="A61" s="8"/>
      <c r="B61" s="8" t="s">
        <v>2184</v>
      </c>
      <c r="C61" s="8"/>
      <c r="D61" s="35"/>
      <c r="E61" s="35"/>
    </row>
    <row r="62" spans="1:5" ht="12.75" customHeight="1" x14ac:dyDescent="0.25">
      <c r="A62" s="8"/>
      <c r="B62" s="8" t="s">
        <v>2185</v>
      </c>
      <c r="C62" s="8"/>
      <c r="D62" s="35"/>
      <c r="E62" s="35"/>
    </row>
    <row r="63" spans="1:5" ht="12.75" customHeight="1" x14ac:dyDescent="0.25">
      <c r="A63" s="8"/>
      <c r="B63" s="8" t="s">
        <v>2186</v>
      </c>
      <c r="C63" s="8"/>
      <c r="D63" s="35"/>
      <c r="E63" s="35"/>
    </row>
    <row r="64" spans="1:5" ht="12.75" customHeight="1" x14ac:dyDescent="0.25">
      <c r="A64" s="8"/>
      <c r="B64" s="8"/>
      <c r="C64" s="8"/>
      <c r="D64" s="35"/>
      <c r="E64" s="35"/>
    </row>
    <row r="65" spans="1:5" ht="12.75" customHeight="1" x14ac:dyDescent="0.25">
      <c r="A65" s="8"/>
      <c r="B65" s="8"/>
      <c r="C65" s="8"/>
      <c r="D65" s="35"/>
      <c r="E65" s="35"/>
    </row>
    <row r="66" spans="1:5" ht="12.75" customHeight="1" x14ac:dyDescent="0.25">
      <c r="A66" s="8"/>
      <c r="B66" s="8" t="s">
        <v>2187</v>
      </c>
      <c r="C66" s="8"/>
      <c r="D66" s="35"/>
      <c r="E66" s="35"/>
    </row>
    <row r="67" spans="1:5" ht="12.75" customHeight="1" x14ac:dyDescent="0.25">
      <c r="A67" s="8"/>
      <c r="B67" s="8" t="s">
        <v>2188</v>
      </c>
      <c r="C67" s="8" t="s">
        <v>2189</v>
      </c>
      <c r="D67" s="35">
        <v>2</v>
      </c>
      <c r="E67" s="35"/>
    </row>
    <row r="68" spans="1:5" ht="12.75" customHeight="1" x14ac:dyDescent="0.25">
      <c r="A68" s="8"/>
      <c r="B68" s="8" t="s">
        <v>2190</v>
      </c>
      <c r="C68" s="8"/>
      <c r="D68" s="35"/>
      <c r="E68" s="35"/>
    </row>
    <row r="69" spans="1:5" ht="12.75" customHeight="1" x14ac:dyDescent="0.25">
      <c r="A69" s="8"/>
      <c r="B69" s="8" t="s">
        <v>2191</v>
      </c>
      <c r="C69" s="8" t="s">
        <v>2192</v>
      </c>
      <c r="D69" s="35">
        <v>1</v>
      </c>
      <c r="E69" s="35"/>
    </row>
    <row r="70" spans="1:5" ht="12.75" customHeight="1" x14ac:dyDescent="0.25">
      <c r="A70" s="8"/>
      <c r="B70" s="8" t="s">
        <v>2193</v>
      </c>
      <c r="C70" s="8" t="s">
        <v>1721</v>
      </c>
      <c r="D70" s="35">
        <v>0</v>
      </c>
      <c r="E70" s="35"/>
    </row>
    <row r="71" spans="1:5" ht="12.75" customHeight="1" x14ac:dyDescent="0.25">
      <c r="A71" s="8"/>
      <c r="B71" s="8" t="s">
        <v>2194</v>
      </c>
      <c r="C71" s="8"/>
      <c r="D71" s="35"/>
      <c r="E71" s="35"/>
    </row>
    <row r="72" spans="1:5" ht="12.75" customHeight="1" x14ac:dyDescent="0.25">
      <c r="A72" s="8"/>
      <c r="B72" s="8" t="s">
        <v>2195</v>
      </c>
      <c r="C72" s="8"/>
      <c r="D72" s="35"/>
      <c r="E72" s="35"/>
    </row>
    <row r="73" spans="1:5" ht="12.75" customHeight="1" x14ac:dyDescent="0.25">
      <c r="A73" s="8"/>
      <c r="B73" s="8" t="s">
        <v>2196</v>
      </c>
      <c r="C73" s="8"/>
      <c r="D73" s="35"/>
      <c r="E73" s="35"/>
    </row>
    <row r="74" spans="1:5" ht="12.75" customHeight="1" x14ac:dyDescent="0.25">
      <c r="A74" s="8"/>
      <c r="B74" s="8"/>
      <c r="C74" s="8"/>
      <c r="D74" s="35"/>
      <c r="E74" s="35"/>
    </row>
    <row r="75" spans="1:5" ht="12.75" customHeight="1" x14ac:dyDescent="0.25">
      <c r="A75" s="730">
        <v>3</v>
      </c>
      <c r="B75" s="8" t="s">
        <v>2197</v>
      </c>
      <c r="C75" s="8"/>
      <c r="D75" s="35"/>
      <c r="E75" s="35"/>
    </row>
    <row r="76" spans="1:5" ht="12.75" customHeight="1" x14ac:dyDescent="0.25">
      <c r="A76" s="8"/>
      <c r="B76" s="8" t="s">
        <v>2198</v>
      </c>
      <c r="C76" s="8" t="s">
        <v>2199</v>
      </c>
      <c r="D76" s="35">
        <v>2</v>
      </c>
      <c r="E76" s="35"/>
    </row>
    <row r="77" spans="1:5" ht="12.75" customHeight="1" x14ac:dyDescent="0.25">
      <c r="A77" s="8"/>
      <c r="B77" s="8"/>
      <c r="C77" s="8" t="s">
        <v>2200</v>
      </c>
      <c r="D77" s="35">
        <v>1</v>
      </c>
      <c r="E77" s="35"/>
    </row>
    <row r="78" spans="1:5" ht="12.75" customHeight="1" x14ac:dyDescent="0.25">
      <c r="A78" s="8"/>
      <c r="B78" s="8"/>
      <c r="C78" s="8" t="s">
        <v>2153</v>
      </c>
      <c r="D78" s="35">
        <v>0</v>
      </c>
      <c r="E78" s="35"/>
    </row>
    <row r="79" spans="1:5" ht="12.75" customHeight="1" x14ac:dyDescent="0.25">
      <c r="A79" s="8"/>
      <c r="B79" s="8"/>
      <c r="C79" s="8"/>
      <c r="D79" s="35"/>
      <c r="E79" s="35"/>
    </row>
    <row r="80" spans="1:5" ht="12.75" customHeight="1" x14ac:dyDescent="0.25">
      <c r="A80" s="8"/>
      <c r="B80" s="8" t="s">
        <v>2201</v>
      </c>
      <c r="C80" s="8" t="s">
        <v>2202</v>
      </c>
      <c r="D80" s="35">
        <v>2</v>
      </c>
      <c r="E80" s="35"/>
    </row>
    <row r="81" spans="1:5" ht="12.75" customHeight="1" x14ac:dyDescent="0.25">
      <c r="A81" s="8"/>
      <c r="B81" s="8"/>
      <c r="C81" s="8" t="s">
        <v>2203</v>
      </c>
      <c r="D81" s="35">
        <v>1</v>
      </c>
      <c r="E81" s="35"/>
    </row>
    <row r="82" spans="1:5" ht="12.75" customHeight="1" x14ac:dyDescent="0.25">
      <c r="A82" s="8"/>
      <c r="B82" s="8"/>
      <c r="C82" s="8" t="s">
        <v>1721</v>
      </c>
      <c r="D82" s="35">
        <v>0</v>
      </c>
      <c r="E82" s="35"/>
    </row>
    <row r="83" spans="1:5" ht="12.75" customHeight="1" x14ac:dyDescent="0.25">
      <c r="A83" s="8"/>
      <c r="B83" s="8"/>
      <c r="C83" s="8"/>
      <c r="D83" s="35"/>
      <c r="E83" s="35"/>
    </row>
    <row r="84" spans="1:5" ht="12.75" customHeight="1" x14ac:dyDescent="0.25">
      <c r="A84" s="8"/>
      <c r="B84" s="8" t="s">
        <v>2204</v>
      </c>
      <c r="C84" s="8" t="s">
        <v>2205</v>
      </c>
      <c r="D84" s="35">
        <v>3</v>
      </c>
      <c r="E84" s="35"/>
    </row>
    <row r="85" spans="1:5" ht="12.75" customHeight="1" x14ac:dyDescent="0.25">
      <c r="A85" s="8"/>
      <c r="B85" s="8"/>
      <c r="C85" s="8" t="s">
        <v>2206</v>
      </c>
      <c r="D85" s="35">
        <v>2</v>
      </c>
      <c r="E85" s="35"/>
    </row>
    <row r="86" spans="1:5" ht="12.75" customHeight="1" x14ac:dyDescent="0.25">
      <c r="A86" s="8"/>
      <c r="B86" s="8"/>
      <c r="C86" s="8" t="s">
        <v>2207</v>
      </c>
      <c r="D86" s="35">
        <v>1</v>
      </c>
      <c r="E86" s="35"/>
    </row>
    <row r="87" spans="1:5" ht="12.75" customHeight="1" x14ac:dyDescent="0.25">
      <c r="A87" s="8"/>
      <c r="B87" s="8"/>
      <c r="C87" s="8" t="s">
        <v>1760</v>
      </c>
      <c r="D87" s="35">
        <v>0</v>
      </c>
      <c r="E87" s="35"/>
    </row>
    <row r="88" spans="1:5" ht="12.75" customHeight="1" x14ac:dyDescent="0.25">
      <c r="A88" s="8"/>
      <c r="B88" s="8"/>
      <c r="C88" s="8" t="s">
        <v>125</v>
      </c>
      <c r="D88" s="35" t="s">
        <v>125</v>
      </c>
      <c r="E88" s="35"/>
    </row>
    <row r="89" spans="1:5" ht="12.75" customHeight="1" x14ac:dyDescent="0.25">
      <c r="A89" s="8"/>
      <c r="B89" s="8" t="s">
        <v>2208</v>
      </c>
      <c r="C89" s="8" t="s">
        <v>2209</v>
      </c>
      <c r="D89" s="35">
        <v>3</v>
      </c>
      <c r="E89" s="35"/>
    </row>
    <row r="90" spans="1:5" ht="12.75" customHeight="1" x14ac:dyDescent="0.25">
      <c r="A90" s="8"/>
      <c r="B90" s="8"/>
      <c r="C90" s="8" t="s">
        <v>2206</v>
      </c>
      <c r="D90" s="35">
        <v>2</v>
      </c>
      <c r="E90" s="35"/>
    </row>
    <row r="91" spans="1:5" ht="12.75" customHeight="1" x14ac:dyDescent="0.25">
      <c r="A91" s="8"/>
      <c r="B91" s="8"/>
      <c r="C91" s="8" t="s">
        <v>2207</v>
      </c>
      <c r="D91" s="35">
        <v>1</v>
      </c>
      <c r="E91" s="35"/>
    </row>
    <row r="92" spans="1:5" ht="12.75" customHeight="1" x14ac:dyDescent="0.25">
      <c r="A92" s="8"/>
      <c r="B92" s="8"/>
      <c r="C92" s="8" t="s">
        <v>1760</v>
      </c>
      <c r="D92" s="35">
        <v>0</v>
      </c>
      <c r="E92" s="35"/>
    </row>
    <row r="93" spans="1:5" ht="12.75" customHeight="1" x14ac:dyDescent="0.25">
      <c r="A93" s="8"/>
      <c r="B93" s="8"/>
      <c r="C93" s="8"/>
      <c r="D93" s="35"/>
      <c r="E93" s="35"/>
    </row>
    <row r="94" spans="1:5" ht="12.75" customHeight="1" x14ac:dyDescent="0.25">
      <c r="A94" s="730">
        <v>4</v>
      </c>
      <c r="B94" s="8" t="s">
        <v>2210</v>
      </c>
      <c r="C94" s="8" t="s">
        <v>2211</v>
      </c>
      <c r="D94" s="35">
        <v>3</v>
      </c>
      <c r="E94" s="35"/>
    </row>
    <row r="95" spans="1:5" ht="12.75" customHeight="1" x14ac:dyDescent="0.25">
      <c r="A95" s="8"/>
      <c r="B95" s="8" t="s">
        <v>2212</v>
      </c>
      <c r="C95" s="8" t="s">
        <v>2213</v>
      </c>
      <c r="D95" s="35">
        <v>2</v>
      </c>
      <c r="E95" s="35"/>
    </row>
    <row r="96" spans="1:5" ht="12.75" customHeight="1" x14ac:dyDescent="0.25">
      <c r="A96" s="8"/>
      <c r="B96" s="8" t="s">
        <v>2214</v>
      </c>
      <c r="C96" s="8" t="s">
        <v>2215</v>
      </c>
      <c r="D96" s="35">
        <v>1</v>
      </c>
      <c r="E96" s="35"/>
    </row>
    <row r="97" spans="1:5" ht="12.75" customHeight="1" x14ac:dyDescent="0.25">
      <c r="A97" s="8"/>
      <c r="B97" s="8" t="s">
        <v>2216</v>
      </c>
      <c r="C97" s="8"/>
      <c r="D97" s="35"/>
      <c r="E97" s="35"/>
    </row>
    <row r="98" spans="1:5" ht="12.75" customHeight="1" x14ac:dyDescent="0.25">
      <c r="A98" s="8"/>
      <c r="B98" s="8"/>
      <c r="C98" s="8"/>
      <c r="D98" s="35"/>
      <c r="E98" s="35"/>
    </row>
    <row r="99" spans="1:5" ht="12.75" customHeight="1" x14ac:dyDescent="0.25">
      <c r="A99" s="729" t="s">
        <v>98</v>
      </c>
      <c r="B99" s="734" t="s">
        <v>2217</v>
      </c>
      <c r="C99" s="8"/>
      <c r="D99" s="35"/>
      <c r="E99" s="35"/>
    </row>
    <row r="100" spans="1:5" ht="12.75" customHeight="1" x14ac:dyDescent="0.25">
      <c r="A100" s="8"/>
      <c r="B100" s="8" t="s">
        <v>125</v>
      </c>
      <c r="C100" s="8"/>
      <c r="D100" s="35"/>
      <c r="E100" s="35"/>
    </row>
    <row r="101" spans="1:5" ht="12.75" customHeight="1" x14ac:dyDescent="0.25">
      <c r="A101" s="730">
        <v>1</v>
      </c>
      <c r="B101" s="8" t="s">
        <v>2218</v>
      </c>
      <c r="C101" s="735" t="s">
        <v>2219</v>
      </c>
      <c r="D101" s="733">
        <v>8</v>
      </c>
      <c r="E101" s="35"/>
    </row>
    <row r="102" spans="1:5" ht="12.75" customHeight="1" x14ac:dyDescent="0.25">
      <c r="A102" s="8"/>
      <c r="B102" s="8"/>
      <c r="C102" s="8" t="s">
        <v>2220</v>
      </c>
      <c r="D102" s="733">
        <v>6</v>
      </c>
      <c r="E102" s="736"/>
    </row>
    <row r="103" spans="1:5" ht="12.75" customHeight="1" x14ac:dyDescent="0.25">
      <c r="A103" s="8"/>
      <c r="B103" s="8"/>
      <c r="C103" s="8" t="s">
        <v>2221</v>
      </c>
      <c r="D103" s="733">
        <v>4</v>
      </c>
      <c r="E103" s="736"/>
    </row>
    <row r="104" spans="1:5" ht="12.75" customHeight="1" x14ac:dyDescent="0.25">
      <c r="A104" s="8"/>
      <c r="B104" s="8"/>
      <c r="C104" s="8" t="s">
        <v>2222</v>
      </c>
      <c r="D104" s="733">
        <v>2</v>
      </c>
      <c r="E104" s="736"/>
    </row>
    <row r="105" spans="1:5" ht="12.75" customHeight="1" x14ac:dyDescent="0.25">
      <c r="A105" s="8"/>
      <c r="B105" s="8"/>
      <c r="C105" s="8" t="s">
        <v>2223</v>
      </c>
      <c r="D105" s="35">
        <v>0</v>
      </c>
      <c r="E105" s="35"/>
    </row>
    <row r="106" spans="1:5" ht="13.5" customHeight="1" x14ac:dyDescent="0.3">
      <c r="A106" s="730">
        <v>2</v>
      </c>
      <c r="B106" s="737" t="s">
        <v>2224</v>
      </c>
      <c r="C106" s="35"/>
      <c r="D106" s="35"/>
      <c r="E106" s="35"/>
    </row>
    <row r="107" spans="1:5" ht="12.75" customHeight="1" x14ac:dyDescent="0.25">
      <c r="A107" s="8"/>
      <c r="B107" s="8" t="s">
        <v>2225</v>
      </c>
      <c r="C107" s="735" t="s">
        <v>2226</v>
      </c>
      <c r="D107" s="35">
        <v>3</v>
      </c>
      <c r="E107" s="35"/>
    </row>
    <row r="108" spans="1:5" ht="12.75" customHeight="1" x14ac:dyDescent="0.25">
      <c r="A108" s="8"/>
      <c r="B108" s="8"/>
      <c r="C108" s="8" t="s">
        <v>2227</v>
      </c>
      <c r="D108" s="35">
        <v>2</v>
      </c>
      <c r="E108" s="35"/>
    </row>
    <row r="109" spans="1:5" ht="12.75" customHeight="1" x14ac:dyDescent="0.25">
      <c r="A109" s="8"/>
      <c r="B109" s="8"/>
      <c r="C109" s="8" t="s">
        <v>2222</v>
      </c>
      <c r="D109" s="35">
        <v>1</v>
      </c>
      <c r="E109" s="35"/>
    </row>
    <row r="110" spans="1:5" ht="12.75" customHeight="1" x14ac:dyDescent="0.25">
      <c r="A110" s="8"/>
      <c r="B110" s="8"/>
      <c r="C110" s="8" t="s">
        <v>2223</v>
      </c>
      <c r="D110" s="35">
        <v>0</v>
      </c>
      <c r="E110" s="35"/>
    </row>
    <row r="111" spans="1:5" ht="12.75" customHeight="1" x14ac:dyDescent="0.25">
      <c r="A111" s="8"/>
      <c r="B111" s="8"/>
      <c r="C111" s="8"/>
      <c r="D111" s="35"/>
      <c r="E111" s="35"/>
    </row>
    <row r="112" spans="1:5" ht="12.75" customHeight="1" x14ac:dyDescent="0.25">
      <c r="A112" s="8"/>
      <c r="B112" s="8" t="s">
        <v>2228</v>
      </c>
      <c r="C112" s="735" t="s">
        <v>2229</v>
      </c>
      <c r="D112" s="35">
        <v>3</v>
      </c>
      <c r="E112" s="35"/>
    </row>
    <row r="113" spans="1:5" ht="12.75" customHeight="1" x14ac:dyDescent="0.25">
      <c r="A113" s="8"/>
      <c r="B113" s="8"/>
      <c r="C113" s="8" t="s">
        <v>2227</v>
      </c>
      <c r="D113" s="35">
        <v>2</v>
      </c>
      <c r="E113" s="35"/>
    </row>
    <row r="114" spans="1:5" ht="12.75" customHeight="1" x14ac:dyDescent="0.25">
      <c r="A114" s="8"/>
      <c r="B114" s="8"/>
      <c r="C114" s="8" t="s">
        <v>2222</v>
      </c>
      <c r="D114" s="35">
        <v>1</v>
      </c>
      <c r="E114" s="35"/>
    </row>
    <row r="115" spans="1:5" ht="12.75" customHeight="1" x14ac:dyDescent="0.25">
      <c r="A115" s="8"/>
      <c r="B115" s="8"/>
      <c r="C115" s="8" t="s">
        <v>2223</v>
      </c>
      <c r="D115" s="35">
        <v>0</v>
      </c>
      <c r="E115" s="35"/>
    </row>
    <row r="116" spans="1:5" ht="12.75" customHeight="1" x14ac:dyDescent="0.25">
      <c r="A116" s="8"/>
      <c r="B116" s="8"/>
      <c r="C116" s="8"/>
      <c r="D116" s="35"/>
      <c r="E116" s="35"/>
    </row>
    <row r="117" spans="1:5" ht="12.75" customHeight="1" x14ac:dyDescent="0.25">
      <c r="A117" s="8"/>
      <c r="B117" s="8" t="s">
        <v>2230</v>
      </c>
      <c r="C117" s="8" t="s">
        <v>2231</v>
      </c>
      <c r="D117" s="35">
        <v>3</v>
      </c>
      <c r="E117" s="35"/>
    </row>
    <row r="118" spans="1:5" ht="12.75" customHeight="1" x14ac:dyDescent="0.25">
      <c r="A118" s="8"/>
      <c r="B118" s="8"/>
      <c r="C118" s="8" t="s">
        <v>2227</v>
      </c>
      <c r="D118" s="35">
        <v>2</v>
      </c>
      <c r="E118" s="35"/>
    </row>
    <row r="119" spans="1:5" ht="12.75" customHeight="1" x14ac:dyDescent="0.25">
      <c r="A119" s="8"/>
      <c r="B119" s="8"/>
      <c r="C119" s="8" t="s">
        <v>2222</v>
      </c>
      <c r="D119" s="35">
        <v>1</v>
      </c>
      <c r="E119" s="35"/>
    </row>
    <row r="120" spans="1:5" ht="12.75" customHeight="1" x14ac:dyDescent="0.25">
      <c r="A120" s="8"/>
      <c r="B120" s="8"/>
      <c r="C120" s="8" t="s">
        <v>2223</v>
      </c>
      <c r="D120" s="35">
        <v>0</v>
      </c>
      <c r="E120" s="35"/>
    </row>
    <row r="121" spans="1:5" ht="12.75" customHeight="1" x14ac:dyDescent="0.25">
      <c r="A121" s="8"/>
      <c r="B121" s="8"/>
      <c r="C121" s="8"/>
      <c r="D121" s="35"/>
      <c r="E121" s="35"/>
    </row>
    <row r="122" spans="1:5" ht="12.75" customHeight="1" x14ac:dyDescent="0.25">
      <c r="A122" s="8"/>
      <c r="B122" s="8" t="s">
        <v>2232</v>
      </c>
      <c r="C122" s="8" t="s">
        <v>2233</v>
      </c>
      <c r="D122" s="35">
        <v>3</v>
      </c>
      <c r="E122" s="35"/>
    </row>
    <row r="123" spans="1:5" ht="12.75" customHeight="1" x14ac:dyDescent="0.25">
      <c r="A123" s="8"/>
      <c r="B123" s="8"/>
      <c r="C123" s="8" t="s">
        <v>2227</v>
      </c>
      <c r="D123" s="35">
        <v>2</v>
      </c>
      <c r="E123" s="35"/>
    </row>
    <row r="124" spans="1:5" ht="12.75" customHeight="1" x14ac:dyDescent="0.25">
      <c r="A124" s="8"/>
      <c r="B124" s="8"/>
      <c r="C124" s="8" t="s">
        <v>2222</v>
      </c>
      <c r="D124" s="35">
        <v>1</v>
      </c>
      <c r="E124" s="35"/>
    </row>
    <row r="125" spans="1:5" ht="12.75" customHeight="1" x14ac:dyDescent="0.25">
      <c r="A125" s="8"/>
      <c r="B125" s="8"/>
      <c r="C125" s="8" t="s">
        <v>2223</v>
      </c>
      <c r="D125" s="35">
        <v>0</v>
      </c>
      <c r="E125" s="35"/>
    </row>
    <row r="126" spans="1:5" ht="12.75" customHeight="1" x14ac:dyDescent="0.25">
      <c r="A126" s="8"/>
      <c r="B126" s="8"/>
      <c r="C126" s="8"/>
      <c r="D126" s="35"/>
      <c r="E126" s="35"/>
    </row>
    <row r="127" spans="1:5" ht="12.75" customHeight="1" x14ac:dyDescent="0.25">
      <c r="A127" s="8"/>
      <c r="B127" s="8" t="s">
        <v>2234</v>
      </c>
      <c r="C127" s="8" t="s">
        <v>2235</v>
      </c>
      <c r="D127" s="35">
        <v>3</v>
      </c>
      <c r="E127" s="35"/>
    </row>
    <row r="128" spans="1:5" ht="12.75" customHeight="1" x14ac:dyDescent="0.25">
      <c r="A128" s="8"/>
      <c r="B128" s="8"/>
      <c r="C128" s="8" t="s">
        <v>2227</v>
      </c>
      <c r="D128" s="35">
        <v>2</v>
      </c>
      <c r="E128" s="35"/>
    </row>
    <row r="129" spans="1:5" ht="12.75" customHeight="1" x14ac:dyDescent="0.25">
      <c r="A129" s="8"/>
      <c r="B129" s="8"/>
      <c r="C129" s="8" t="s">
        <v>2222</v>
      </c>
      <c r="D129" s="35">
        <v>1</v>
      </c>
      <c r="E129" s="35"/>
    </row>
    <row r="130" spans="1:5" ht="12.75" customHeight="1" x14ac:dyDescent="0.25">
      <c r="A130" s="8"/>
      <c r="B130" s="8"/>
      <c r="C130" s="8" t="s">
        <v>2223</v>
      </c>
      <c r="D130" s="35">
        <v>0</v>
      </c>
      <c r="E130" s="35"/>
    </row>
    <row r="131" spans="1:5" ht="12.75" customHeight="1" x14ac:dyDescent="0.25">
      <c r="A131" s="8"/>
      <c r="B131" s="8"/>
      <c r="C131" s="8"/>
      <c r="D131" s="35"/>
      <c r="E131" s="35"/>
    </row>
    <row r="132" spans="1:5" ht="12.75" customHeight="1" x14ac:dyDescent="0.25">
      <c r="A132" s="8"/>
      <c r="B132" s="8" t="s">
        <v>2236</v>
      </c>
      <c r="C132" s="8" t="s">
        <v>2237</v>
      </c>
      <c r="D132" s="35">
        <v>3</v>
      </c>
      <c r="E132" s="35"/>
    </row>
    <row r="133" spans="1:5" ht="12.75" customHeight="1" x14ac:dyDescent="0.25">
      <c r="A133" s="8"/>
      <c r="B133" s="8"/>
      <c r="C133" s="8" t="s">
        <v>2238</v>
      </c>
      <c r="D133" s="35">
        <v>2</v>
      </c>
      <c r="E133" s="35"/>
    </row>
    <row r="134" spans="1:5" ht="12.75" customHeight="1" x14ac:dyDescent="0.25">
      <c r="A134" s="8"/>
      <c r="B134" s="8"/>
      <c r="C134" s="8" t="s">
        <v>2239</v>
      </c>
      <c r="D134" s="35">
        <v>1</v>
      </c>
      <c r="E134" s="35"/>
    </row>
    <row r="135" spans="1:5" ht="12.75" customHeight="1" x14ac:dyDescent="0.25">
      <c r="A135" s="8"/>
      <c r="B135" s="8"/>
      <c r="C135" s="8" t="s">
        <v>2223</v>
      </c>
      <c r="D135" s="35">
        <v>0</v>
      </c>
      <c r="E135" s="35"/>
    </row>
    <row r="136" spans="1:5" ht="12.75" customHeight="1" x14ac:dyDescent="0.25">
      <c r="A136" s="8"/>
      <c r="B136" s="8"/>
      <c r="C136" s="8"/>
      <c r="D136" s="35"/>
      <c r="E136" s="35"/>
    </row>
    <row r="137" spans="1:5" ht="12.75" customHeight="1" x14ac:dyDescent="0.25">
      <c r="A137" s="730">
        <v>3</v>
      </c>
      <c r="B137" s="8" t="s">
        <v>2240</v>
      </c>
      <c r="C137" s="735" t="s">
        <v>2241</v>
      </c>
      <c r="D137" s="35">
        <v>7</v>
      </c>
      <c r="E137" s="8"/>
    </row>
    <row r="138" spans="1:5" ht="12.75" customHeight="1" x14ac:dyDescent="0.25">
      <c r="A138" s="8"/>
      <c r="B138" s="8" t="s">
        <v>2242</v>
      </c>
      <c r="C138" s="8" t="s">
        <v>2243</v>
      </c>
      <c r="D138" s="35">
        <v>5</v>
      </c>
      <c r="E138" s="35"/>
    </row>
    <row r="139" spans="1:5" ht="12.75" customHeight="1" x14ac:dyDescent="0.25">
      <c r="A139" s="8"/>
      <c r="B139" s="8"/>
      <c r="C139" s="8" t="s">
        <v>2244</v>
      </c>
      <c r="D139" s="35">
        <v>3</v>
      </c>
      <c r="E139" s="35"/>
    </row>
    <row r="140" spans="1:5" ht="12.75" customHeight="1" x14ac:dyDescent="0.25">
      <c r="A140" s="8"/>
      <c r="B140" s="8"/>
      <c r="C140" s="8" t="s">
        <v>2245</v>
      </c>
      <c r="D140" s="35">
        <v>1</v>
      </c>
      <c r="E140" s="35"/>
    </row>
    <row r="141" spans="1:5" ht="12.75" customHeight="1" x14ac:dyDescent="0.25">
      <c r="A141" s="8"/>
      <c r="B141" s="8"/>
      <c r="C141" s="8"/>
      <c r="D141" s="35"/>
      <c r="E141" s="35"/>
    </row>
    <row r="142" spans="1:5" ht="12.75" customHeight="1" x14ac:dyDescent="0.25">
      <c r="A142" s="730">
        <v>4</v>
      </c>
      <c r="B142" s="8" t="s">
        <v>2246</v>
      </c>
      <c r="C142" s="8" t="s">
        <v>2247</v>
      </c>
      <c r="D142" s="35">
        <v>5</v>
      </c>
      <c r="E142" s="8"/>
    </row>
    <row r="143" spans="1:5" ht="12.75" customHeight="1" x14ac:dyDescent="0.25">
      <c r="A143" s="8"/>
      <c r="B143" s="8"/>
      <c r="C143" s="8" t="s">
        <v>2248</v>
      </c>
      <c r="D143" s="35">
        <v>3</v>
      </c>
      <c r="E143" s="8"/>
    </row>
    <row r="144" spans="1:5" ht="12.75" customHeight="1" x14ac:dyDescent="0.25">
      <c r="A144" s="8"/>
      <c r="B144" s="8"/>
      <c r="C144" s="8" t="s">
        <v>2249</v>
      </c>
      <c r="D144" s="35">
        <v>1</v>
      </c>
      <c r="E144" s="8"/>
    </row>
    <row r="145" spans="1:5" ht="12.75" customHeight="1" x14ac:dyDescent="0.25">
      <c r="A145" s="8"/>
      <c r="B145" s="8"/>
      <c r="C145" s="8"/>
      <c r="D145" s="35"/>
      <c r="E145" s="35"/>
    </row>
    <row r="146" spans="1:5" ht="12.75" customHeight="1" x14ac:dyDescent="0.25">
      <c r="A146" s="730">
        <v>5</v>
      </c>
      <c r="B146" s="8" t="s">
        <v>2250</v>
      </c>
      <c r="C146" s="8" t="s">
        <v>2251</v>
      </c>
      <c r="D146" s="35">
        <v>5</v>
      </c>
      <c r="E146" s="178"/>
    </row>
    <row r="147" spans="1:5" ht="12.75" customHeight="1" x14ac:dyDescent="0.25">
      <c r="A147" s="8"/>
      <c r="B147" s="8"/>
      <c r="C147" s="8" t="s">
        <v>2252</v>
      </c>
      <c r="D147" s="35">
        <v>3</v>
      </c>
      <c r="E147" s="8"/>
    </row>
    <row r="148" spans="1:5" ht="12.75" customHeight="1" x14ac:dyDescent="0.25">
      <c r="A148" s="8"/>
      <c r="B148" s="8"/>
      <c r="C148" s="8" t="s">
        <v>2253</v>
      </c>
      <c r="D148" s="35">
        <v>1</v>
      </c>
      <c r="E148" s="8"/>
    </row>
    <row r="149" spans="1:5" ht="12.75" customHeight="1" x14ac:dyDescent="0.25">
      <c r="A149" s="8"/>
      <c r="B149" s="8"/>
      <c r="C149" s="8"/>
      <c r="D149" s="35"/>
      <c r="E149" s="35"/>
    </row>
    <row r="150" spans="1:5" ht="12.75" customHeight="1" x14ac:dyDescent="0.25">
      <c r="A150" s="730">
        <v>6</v>
      </c>
      <c r="B150" s="8" t="s">
        <v>2254</v>
      </c>
      <c r="C150" s="8" t="s">
        <v>2255</v>
      </c>
      <c r="D150" s="35">
        <v>5</v>
      </c>
      <c r="E150" s="35"/>
    </row>
    <row r="151" spans="1:5" ht="12.75" customHeight="1" x14ac:dyDescent="0.25">
      <c r="A151" s="8"/>
      <c r="B151" s="8"/>
      <c r="C151" s="8" t="s">
        <v>2256</v>
      </c>
      <c r="D151" s="35">
        <v>3</v>
      </c>
      <c r="E151" s="35"/>
    </row>
    <row r="152" spans="1:5" ht="12.75" customHeight="1" x14ac:dyDescent="0.25">
      <c r="A152" s="8"/>
      <c r="B152" s="8"/>
      <c r="C152" s="8" t="s">
        <v>2257</v>
      </c>
      <c r="D152" s="35">
        <v>1</v>
      </c>
      <c r="E152" s="35"/>
    </row>
    <row r="153" spans="1:5" ht="12.75" customHeight="1" x14ac:dyDescent="0.25">
      <c r="A153" s="8"/>
      <c r="B153" s="8"/>
      <c r="C153" s="8"/>
      <c r="D153" s="35" t="s">
        <v>125</v>
      </c>
      <c r="E153" s="35"/>
    </row>
    <row r="154" spans="1:5" ht="12.75" customHeight="1" x14ac:dyDescent="0.25">
      <c r="A154" s="729" t="s">
        <v>2258</v>
      </c>
      <c r="B154" s="729" t="s">
        <v>2259</v>
      </c>
      <c r="C154" s="8"/>
      <c r="D154" s="35"/>
      <c r="E154" s="35"/>
    </row>
    <row r="155" spans="1:5" ht="12.75" customHeight="1" x14ac:dyDescent="0.25">
      <c r="A155" s="729"/>
      <c r="B155" s="729"/>
      <c r="C155" s="8"/>
      <c r="D155" s="35"/>
      <c r="E155" s="35"/>
    </row>
    <row r="156" spans="1:5" ht="12.75" customHeight="1" x14ac:dyDescent="0.25">
      <c r="A156" s="730">
        <v>1</v>
      </c>
      <c r="B156" s="8" t="s">
        <v>2260</v>
      </c>
      <c r="C156" s="8" t="s">
        <v>2261</v>
      </c>
      <c r="D156" s="35">
        <v>3</v>
      </c>
      <c r="E156" s="8"/>
    </row>
    <row r="157" spans="1:5" ht="12.75" customHeight="1" x14ac:dyDescent="0.25">
      <c r="A157" s="8"/>
      <c r="B157" s="8"/>
      <c r="C157" s="8" t="s">
        <v>2262</v>
      </c>
      <c r="D157" s="35">
        <v>2</v>
      </c>
      <c r="E157" s="8"/>
    </row>
    <row r="158" spans="1:5" ht="12.75" customHeight="1" x14ac:dyDescent="0.25">
      <c r="A158" s="8"/>
      <c r="B158" s="8"/>
      <c r="C158" s="8" t="s">
        <v>2263</v>
      </c>
      <c r="D158" s="35">
        <v>1</v>
      </c>
      <c r="E158" s="8"/>
    </row>
    <row r="159" spans="1:5" ht="12.75" customHeight="1" x14ac:dyDescent="0.25">
      <c r="A159" s="8"/>
      <c r="B159" s="8"/>
      <c r="C159" s="8"/>
      <c r="D159" s="35"/>
      <c r="E159" s="35"/>
    </row>
    <row r="160" spans="1:5" ht="12.75" customHeight="1" x14ac:dyDescent="0.25">
      <c r="A160" s="730">
        <v>2</v>
      </c>
      <c r="B160" s="8" t="s">
        <v>2264</v>
      </c>
      <c r="C160" s="8" t="s">
        <v>2265</v>
      </c>
      <c r="D160" s="35">
        <v>3</v>
      </c>
      <c r="E160" s="8"/>
    </row>
    <row r="161" spans="1:5" ht="12.75" customHeight="1" x14ac:dyDescent="0.25">
      <c r="A161" s="8"/>
      <c r="B161" s="8" t="s">
        <v>2266</v>
      </c>
      <c r="C161" s="8" t="s">
        <v>2267</v>
      </c>
      <c r="D161" s="35">
        <v>2</v>
      </c>
      <c r="E161" s="8"/>
    </row>
    <row r="162" spans="1:5" ht="12.75" customHeight="1" x14ac:dyDescent="0.25">
      <c r="A162" s="8"/>
      <c r="B162" s="8" t="s">
        <v>2268</v>
      </c>
      <c r="C162" s="8" t="s">
        <v>2269</v>
      </c>
      <c r="D162" s="35">
        <v>1</v>
      </c>
      <c r="E162" s="8"/>
    </row>
    <row r="163" spans="1:5" ht="12.75" customHeight="1" x14ac:dyDescent="0.25">
      <c r="A163" s="8"/>
      <c r="B163" s="8" t="s">
        <v>2270</v>
      </c>
      <c r="C163" s="8"/>
      <c r="D163" s="35"/>
      <c r="E163" s="35"/>
    </row>
    <row r="164" spans="1:5" ht="12.75" customHeight="1" x14ac:dyDescent="0.25">
      <c r="A164" s="8"/>
      <c r="B164" s="8" t="s">
        <v>2271</v>
      </c>
      <c r="C164" s="8"/>
      <c r="D164" s="35"/>
      <c r="E164" s="35"/>
    </row>
    <row r="165" spans="1:5" ht="12.75" customHeight="1" x14ac:dyDescent="0.25">
      <c r="A165" s="8"/>
      <c r="B165" s="8" t="s">
        <v>2272</v>
      </c>
      <c r="C165" s="8"/>
      <c r="D165" s="35"/>
      <c r="E165" s="35"/>
    </row>
    <row r="166" spans="1:5" ht="12.75" customHeight="1" x14ac:dyDescent="0.25">
      <c r="A166" s="8"/>
      <c r="B166" s="8" t="s">
        <v>2273</v>
      </c>
      <c r="C166" s="8"/>
      <c r="D166" s="35"/>
      <c r="E166" s="35"/>
    </row>
    <row r="167" spans="1:5" ht="12.75" customHeight="1" x14ac:dyDescent="0.25">
      <c r="A167" s="8"/>
      <c r="B167" s="8"/>
      <c r="C167" s="8"/>
      <c r="D167" s="35"/>
      <c r="E167" s="35"/>
    </row>
    <row r="168" spans="1:5" ht="12.75" customHeight="1" x14ac:dyDescent="0.25">
      <c r="A168" s="730">
        <v>3</v>
      </c>
      <c r="B168" s="8" t="s">
        <v>2274</v>
      </c>
      <c r="C168" s="8" t="s">
        <v>2155</v>
      </c>
      <c r="D168" s="35">
        <v>3</v>
      </c>
      <c r="E168" s="8"/>
    </row>
    <row r="169" spans="1:5" ht="12.75" customHeight="1" x14ac:dyDescent="0.25">
      <c r="A169" s="8"/>
      <c r="B169" s="8"/>
      <c r="C169" s="8" t="s">
        <v>2275</v>
      </c>
      <c r="D169" s="35">
        <v>2</v>
      </c>
      <c r="E169" s="8"/>
    </row>
    <row r="170" spans="1:5" ht="12.75" customHeight="1" x14ac:dyDescent="0.25">
      <c r="A170" s="8"/>
      <c r="B170" s="8"/>
      <c r="C170" s="8" t="s">
        <v>2276</v>
      </c>
      <c r="D170" s="35">
        <v>1</v>
      </c>
      <c r="E170" s="8"/>
    </row>
    <row r="171" spans="1:5" ht="12.75" customHeight="1" x14ac:dyDescent="0.25">
      <c r="A171" s="8"/>
      <c r="B171" s="8" t="s">
        <v>125</v>
      </c>
      <c r="C171" s="8" t="s">
        <v>2277</v>
      </c>
      <c r="D171" s="35">
        <v>0</v>
      </c>
      <c r="E171" s="35"/>
    </row>
    <row r="172" spans="1:5" ht="12.75" customHeight="1" x14ac:dyDescent="0.25">
      <c r="A172" s="8"/>
      <c r="B172" s="8"/>
      <c r="C172" s="8"/>
      <c r="D172" s="35"/>
      <c r="E172" s="35"/>
    </row>
    <row r="173" spans="1:5" ht="12.75" customHeight="1" x14ac:dyDescent="0.25">
      <c r="A173" s="731">
        <v>4</v>
      </c>
      <c r="B173" s="732" t="s">
        <v>2278</v>
      </c>
      <c r="C173" s="8" t="s">
        <v>125</v>
      </c>
      <c r="D173" s="733"/>
      <c r="E173" s="733"/>
    </row>
    <row r="174" spans="1:5" ht="12.75" customHeight="1" x14ac:dyDescent="0.25">
      <c r="A174" s="732"/>
      <c r="B174" s="732" t="s">
        <v>2279</v>
      </c>
      <c r="C174" s="732" t="s">
        <v>2280</v>
      </c>
      <c r="D174" s="733">
        <v>2</v>
      </c>
      <c r="E174" s="732"/>
    </row>
    <row r="175" spans="1:5" ht="12.75" customHeight="1" x14ac:dyDescent="0.25">
      <c r="A175" s="732"/>
      <c r="B175" s="732"/>
      <c r="C175" s="732" t="s">
        <v>2281</v>
      </c>
      <c r="D175" s="733">
        <v>1</v>
      </c>
      <c r="E175" s="732"/>
    </row>
    <row r="176" spans="1:5" ht="12.75" customHeight="1" x14ac:dyDescent="0.25">
      <c r="A176" s="732"/>
      <c r="B176" s="732" t="s">
        <v>2282</v>
      </c>
      <c r="C176" s="732" t="s">
        <v>2280</v>
      </c>
      <c r="D176" s="733">
        <v>2</v>
      </c>
      <c r="E176" s="732"/>
    </row>
    <row r="177" spans="1:5" ht="12.75" customHeight="1" x14ac:dyDescent="0.25">
      <c r="A177" s="732"/>
      <c r="B177" s="732"/>
      <c r="C177" s="732" t="s">
        <v>2281</v>
      </c>
      <c r="D177" s="733">
        <v>1</v>
      </c>
      <c r="E177" s="732"/>
    </row>
    <row r="178" spans="1:5" ht="12.75" customHeight="1" x14ac:dyDescent="0.25">
      <c r="A178" s="732"/>
      <c r="B178" s="732"/>
      <c r="C178" s="732"/>
      <c r="D178" s="733"/>
      <c r="E178" s="732"/>
    </row>
    <row r="179" spans="1:5" ht="12.75" customHeight="1" x14ac:dyDescent="0.25">
      <c r="A179" s="732"/>
      <c r="B179" s="732" t="s">
        <v>2283</v>
      </c>
      <c r="C179" s="732" t="s">
        <v>2280</v>
      </c>
      <c r="D179" s="733">
        <v>2</v>
      </c>
      <c r="E179" s="732"/>
    </row>
    <row r="180" spans="1:5" ht="12.75" customHeight="1" x14ac:dyDescent="0.25">
      <c r="A180" s="732"/>
      <c r="B180" s="732"/>
      <c r="C180" s="732" t="s">
        <v>2281</v>
      </c>
      <c r="D180" s="733">
        <v>1</v>
      </c>
      <c r="E180" s="732"/>
    </row>
    <row r="181" spans="1:5" ht="12.75" customHeight="1" x14ac:dyDescent="0.25">
      <c r="A181" s="732"/>
      <c r="B181" s="732"/>
      <c r="C181" s="732"/>
      <c r="D181" s="732"/>
      <c r="E181" s="733"/>
    </row>
    <row r="182" spans="1:5" ht="12.75" customHeight="1" x14ac:dyDescent="0.25">
      <c r="A182" s="732"/>
      <c r="B182" s="732" t="s">
        <v>1708</v>
      </c>
      <c r="C182" s="732"/>
      <c r="D182" s="732">
        <v>100</v>
      </c>
      <c r="E182" s="733">
        <f>SUM(E11:E180)</f>
        <v>0</v>
      </c>
    </row>
    <row r="183" spans="1:5" ht="12.75" customHeight="1" x14ac:dyDescent="0.25">
      <c r="A183" s="732"/>
      <c r="B183" s="732" t="s">
        <v>1187</v>
      </c>
      <c r="C183" s="732"/>
      <c r="D183" s="732"/>
      <c r="E183" s="733" t="str">
        <f>IF(E182&gt;=70,"I",IF(E182&gt;=50,"II",IF(E182&gt;=30,"III",IF(E182&lt;30,"IV"," "))))</f>
        <v>IV</v>
      </c>
    </row>
    <row r="184" spans="1:5" ht="12.75" customHeight="1" x14ac:dyDescent="0.25"/>
    <row r="185" spans="1:5" ht="12.75" customHeight="1" x14ac:dyDescent="0.25"/>
    <row r="186" spans="1:5" ht="12.75" customHeight="1" x14ac:dyDescent="0.25">
      <c r="B186" s="461" t="s">
        <v>2284</v>
      </c>
      <c r="C186" s="456" t="s">
        <v>2285</v>
      </c>
    </row>
    <row r="187" spans="1:5" ht="12.75" customHeight="1" x14ac:dyDescent="0.25">
      <c r="B187" s="738" t="s">
        <v>2286</v>
      </c>
      <c r="C187" s="739" t="s">
        <v>2287</v>
      </c>
    </row>
    <row r="188" spans="1:5" ht="12.75" customHeight="1" x14ac:dyDescent="0.25">
      <c r="B188" s="738" t="s">
        <v>2288</v>
      </c>
      <c r="C188" s="739" t="s">
        <v>2289</v>
      </c>
    </row>
    <row r="189" spans="1:5" ht="13.5" customHeight="1" x14ac:dyDescent="0.3">
      <c r="B189" s="740" t="s">
        <v>2290</v>
      </c>
      <c r="C189" s="468" t="s">
        <v>2291</v>
      </c>
    </row>
    <row r="190" spans="1:5" ht="12.75" customHeight="1" x14ac:dyDescent="0.25"/>
    <row r="191" spans="1:5" ht="12.75" customHeight="1" x14ac:dyDescent="0.25"/>
    <row r="192" spans="1:5"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E1"/>
    <mergeCell ref="A2:E2"/>
    <mergeCell ref="B6:C6"/>
    <mergeCell ref="B7:C7"/>
    <mergeCell ref="B8:C8"/>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3366FF"/>
  </sheetPr>
  <dimension ref="A1:Z1000"/>
  <sheetViews>
    <sheetView workbookViewId="0"/>
  </sheetViews>
  <sheetFormatPr defaultColWidth="12.6640625" defaultRowHeight="15" customHeight="1" x14ac:dyDescent="0.25"/>
  <cols>
    <col min="1" max="1" width="4.33203125" customWidth="1"/>
    <col min="2" max="2" width="19.6640625" customWidth="1"/>
    <col min="3" max="3" width="13.33203125" customWidth="1"/>
    <col min="4" max="4" width="12.33203125" customWidth="1"/>
    <col min="5" max="5" width="9.109375" customWidth="1"/>
    <col min="6" max="6" width="9.88671875" customWidth="1"/>
    <col min="7" max="7" width="15" customWidth="1"/>
    <col min="8" max="8" width="30" customWidth="1"/>
    <col min="9" max="9" width="52" customWidth="1"/>
    <col min="10" max="10" width="24.109375" customWidth="1"/>
    <col min="11" max="26" width="8" customWidth="1"/>
  </cols>
  <sheetData>
    <row r="1" spans="1:26" ht="15" customHeight="1" x14ac:dyDescent="0.3">
      <c r="A1" s="300" t="s">
        <v>2292</v>
      </c>
    </row>
    <row r="2" spans="1:26" ht="15" customHeight="1" x14ac:dyDescent="0.3">
      <c r="A2" s="300" t="s">
        <v>2293</v>
      </c>
    </row>
    <row r="3" spans="1:26" ht="12.75" customHeight="1" x14ac:dyDescent="0.25"/>
    <row r="4" spans="1:26" ht="37.5" customHeight="1" x14ac:dyDescent="0.25">
      <c r="A4" s="741" t="s">
        <v>1</v>
      </c>
      <c r="B4" s="741" t="s">
        <v>1032</v>
      </c>
      <c r="C4" s="741" t="s">
        <v>1035</v>
      </c>
      <c r="D4" s="741" t="s">
        <v>2294</v>
      </c>
      <c r="E4" s="741" t="s">
        <v>2295</v>
      </c>
      <c r="F4" s="741" t="s">
        <v>2296</v>
      </c>
      <c r="G4" s="741" t="s">
        <v>2297</v>
      </c>
      <c r="H4" s="741" t="s">
        <v>2298</v>
      </c>
      <c r="I4" s="741" t="s">
        <v>2299</v>
      </c>
      <c r="J4" s="741" t="s">
        <v>2300</v>
      </c>
      <c r="K4" s="54"/>
      <c r="L4" s="54"/>
      <c r="M4" s="54"/>
      <c r="N4" s="54"/>
      <c r="O4" s="54"/>
      <c r="P4" s="54"/>
      <c r="Q4" s="54"/>
      <c r="R4" s="54"/>
      <c r="S4" s="54"/>
      <c r="T4" s="54"/>
      <c r="U4" s="54"/>
      <c r="V4" s="54"/>
      <c r="W4" s="54"/>
      <c r="X4" s="54"/>
      <c r="Y4" s="54"/>
      <c r="Z4" s="54"/>
    </row>
    <row r="5" spans="1:26" ht="12.75" customHeight="1" x14ac:dyDescent="0.25">
      <c r="A5" s="742">
        <v>1</v>
      </c>
      <c r="B5" s="742">
        <v>2</v>
      </c>
      <c r="C5" s="743">
        <v>3</v>
      </c>
      <c r="D5" s="743">
        <v>4</v>
      </c>
      <c r="E5" s="743">
        <v>5</v>
      </c>
      <c r="F5" s="743">
        <v>6</v>
      </c>
      <c r="G5" s="743">
        <v>7</v>
      </c>
      <c r="H5" s="743">
        <v>8</v>
      </c>
      <c r="I5" s="743">
        <v>9</v>
      </c>
      <c r="J5" s="743">
        <v>10</v>
      </c>
      <c r="K5" s="11"/>
      <c r="L5" s="11"/>
      <c r="M5" s="11"/>
      <c r="N5" s="11"/>
      <c r="O5" s="11"/>
      <c r="P5" s="11"/>
      <c r="Q5" s="11"/>
      <c r="R5" s="11"/>
      <c r="S5" s="11"/>
      <c r="T5" s="11"/>
      <c r="U5" s="11"/>
      <c r="V5" s="11"/>
      <c r="W5" s="11"/>
      <c r="X5" s="11"/>
      <c r="Y5" s="11"/>
      <c r="Z5" s="11"/>
    </row>
    <row r="6" spans="1:26" ht="12.75" customHeight="1" x14ac:dyDescent="0.25">
      <c r="A6" s="744">
        <v>1</v>
      </c>
      <c r="B6" s="56"/>
      <c r="C6" s="8" t="str">
        <f>SASARAN!$C$8</f>
        <v>PURWODADI</v>
      </c>
      <c r="D6" s="8" t="s">
        <v>2301</v>
      </c>
      <c r="E6" s="8"/>
      <c r="F6" s="8"/>
      <c r="G6" s="745"/>
      <c r="H6" s="8"/>
      <c r="I6" s="8"/>
      <c r="J6" s="8"/>
    </row>
    <row r="7" spans="1:26" ht="12.75" customHeight="1" x14ac:dyDescent="0.25">
      <c r="A7" s="738"/>
      <c r="B7" s="455"/>
      <c r="C7" s="8" t="str">
        <f>SASARAN!$C$9</f>
        <v>POLOWIJEN</v>
      </c>
      <c r="D7" s="8" t="s">
        <v>2301</v>
      </c>
      <c r="E7" s="8"/>
      <c r="F7" s="8"/>
      <c r="G7" s="745"/>
      <c r="H7" s="8"/>
      <c r="I7" s="8"/>
      <c r="J7" s="8"/>
    </row>
    <row r="8" spans="1:26" ht="12.75" customHeight="1" x14ac:dyDescent="0.25">
      <c r="A8" s="738"/>
      <c r="B8" s="455"/>
      <c r="C8" s="8" t="str">
        <f>SASARAN!$C$10</f>
        <v>BALEARJOSARI</v>
      </c>
      <c r="D8" s="8" t="s">
        <v>2301</v>
      </c>
      <c r="E8" s="8"/>
      <c r="F8" s="8"/>
      <c r="G8" s="745"/>
      <c r="H8" s="8"/>
      <c r="I8" s="8"/>
      <c r="J8" s="8"/>
    </row>
    <row r="9" spans="1:26" ht="12.75" customHeight="1" x14ac:dyDescent="0.25">
      <c r="A9" s="738"/>
      <c r="B9" s="455"/>
      <c r="C9" s="8">
        <f>SASARAN!$C$11</f>
        <v>0</v>
      </c>
      <c r="D9" s="8" t="s">
        <v>2301</v>
      </c>
      <c r="E9" s="8"/>
      <c r="F9" s="8"/>
      <c r="G9" s="745"/>
      <c r="H9" s="8"/>
      <c r="I9" s="8"/>
      <c r="J9" s="8"/>
    </row>
    <row r="10" spans="1:26" ht="12.75" customHeight="1" x14ac:dyDescent="0.25">
      <c r="A10" s="738"/>
      <c r="B10" s="455"/>
      <c r="C10" s="8"/>
      <c r="D10" s="8"/>
      <c r="E10" s="8"/>
      <c r="F10" s="8"/>
      <c r="G10" s="8"/>
      <c r="H10" s="8"/>
      <c r="I10" s="8"/>
      <c r="J10" s="8"/>
    </row>
    <row r="11" spans="1:26" ht="12.75" customHeight="1" x14ac:dyDescent="0.25">
      <c r="A11" s="738"/>
      <c r="B11" s="455"/>
      <c r="C11" s="8"/>
      <c r="D11" s="8"/>
      <c r="E11" s="8"/>
      <c r="F11" s="8"/>
      <c r="G11" s="8"/>
      <c r="H11" s="8"/>
      <c r="I11" s="8"/>
      <c r="J11" s="8"/>
    </row>
    <row r="12" spans="1:26" ht="12.75" customHeight="1" x14ac:dyDescent="0.25">
      <c r="A12" s="738"/>
      <c r="B12" s="455"/>
      <c r="C12" s="8"/>
      <c r="D12" s="8"/>
      <c r="E12" s="8"/>
      <c r="F12" s="8"/>
      <c r="G12" s="8"/>
      <c r="H12" s="8"/>
      <c r="I12" s="8"/>
      <c r="J12" s="8"/>
    </row>
    <row r="13" spans="1:26" ht="12.75" customHeight="1" x14ac:dyDescent="0.25">
      <c r="A13" s="738"/>
      <c r="B13" s="455"/>
      <c r="C13" s="453"/>
      <c r="D13" s="8"/>
      <c r="E13" s="8"/>
      <c r="F13" s="8"/>
      <c r="G13" s="8"/>
      <c r="H13" s="8"/>
      <c r="I13" s="8"/>
      <c r="J13" s="8"/>
    </row>
    <row r="14" spans="1:26" ht="12.75" customHeight="1" x14ac:dyDescent="0.25">
      <c r="A14" s="738"/>
      <c r="B14" s="455"/>
      <c r="C14" s="453"/>
      <c r="D14" s="8"/>
      <c r="E14" s="8"/>
      <c r="F14" s="8"/>
      <c r="G14" s="8"/>
      <c r="H14" s="8"/>
      <c r="I14" s="8"/>
      <c r="J14" s="8"/>
    </row>
    <row r="15" spans="1:26" ht="12.75" customHeight="1" x14ac:dyDescent="0.25">
      <c r="A15" s="740"/>
      <c r="B15" s="34"/>
      <c r="C15" s="453"/>
      <c r="D15" s="8"/>
      <c r="E15" s="8"/>
      <c r="F15" s="8"/>
      <c r="G15" s="8"/>
      <c r="H15" s="8"/>
      <c r="I15" s="8"/>
      <c r="J15" s="8"/>
    </row>
    <row r="16" spans="1:26" ht="12.75" customHeight="1" x14ac:dyDescent="0.25"/>
    <row r="17" spans="5:7" ht="12.75" customHeight="1" x14ac:dyDescent="0.25"/>
    <row r="18" spans="5:7" ht="12.75" customHeight="1" x14ac:dyDescent="0.25"/>
    <row r="19" spans="5:7" ht="12.75" customHeight="1" x14ac:dyDescent="0.25"/>
    <row r="20" spans="5:7" ht="12.75" customHeight="1" x14ac:dyDescent="0.25">
      <c r="E20" s="13"/>
      <c r="F20" s="13"/>
      <c r="G20" s="13"/>
    </row>
    <row r="21" spans="5:7" ht="12.75" customHeight="1" x14ac:dyDescent="0.25">
      <c r="E21" s="13"/>
      <c r="F21" s="13"/>
      <c r="G21" s="13"/>
    </row>
    <row r="22" spans="5:7" ht="12.75" customHeight="1" x14ac:dyDescent="0.25">
      <c r="E22" s="13"/>
      <c r="F22" s="13"/>
      <c r="G22" s="13"/>
    </row>
    <row r="23" spans="5:7" ht="12.75" customHeight="1" x14ac:dyDescent="0.25">
      <c r="E23" s="13"/>
      <c r="F23" s="13"/>
      <c r="G23" s="13"/>
    </row>
    <row r="24" spans="5:7" ht="12.75" customHeight="1" x14ac:dyDescent="0.25">
      <c r="E24" s="13"/>
      <c r="F24" s="13"/>
      <c r="G24" s="13"/>
    </row>
    <row r="25" spans="5:7" ht="12.75" customHeight="1" x14ac:dyDescent="0.25">
      <c r="E25" s="13"/>
      <c r="F25" s="13"/>
      <c r="G25" s="13"/>
    </row>
    <row r="26" spans="5:7" ht="12.75" customHeight="1" x14ac:dyDescent="0.25"/>
    <row r="27" spans="5:7" ht="12.75" customHeight="1" x14ac:dyDescent="0.25"/>
    <row r="28" spans="5:7" ht="12.75" customHeight="1" x14ac:dyDescent="0.25"/>
    <row r="29" spans="5:7" ht="12.75" customHeight="1" x14ac:dyDescent="0.25"/>
    <row r="30" spans="5:7" ht="12.75" customHeight="1" x14ac:dyDescent="0.25"/>
    <row r="31" spans="5:7" ht="12.75" customHeight="1" x14ac:dyDescent="0.25"/>
    <row r="32" spans="5: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3366FF"/>
  </sheetPr>
  <dimension ref="A1:Z1000"/>
  <sheetViews>
    <sheetView workbookViewId="0"/>
  </sheetViews>
  <sheetFormatPr defaultColWidth="12.6640625" defaultRowHeight="15" customHeight="1" x14ac:dyDescent="0.25"/>
  <cols>
    <col min="1" max="1" width="4.33203125" customWidth="1"/>
    <col min="2" max="2" width="14.33203125" customWidth="1"/>
    <col min="3" max="3" width="18.6640625" customWidth="1"/>
    <col min="4" max="4" width="12.33203125" customWidth="1"/>
    <col min="5" max="5" width="20.33203125" customWidth="1"/>
    <col min="6" max="6" width="37" customWidth="1"/>
    <col min="7" max="7" width="27.33203125" customWidth="1"/>
    <col min="8" max="8" width="39.33203125" customWidth="1"/>
    <col min="9" max="9" width="89.33203125" customWidth="1"/>
    <col min="10" max="10" width="24.6640625" customWidth="1"/>
    <col min="11" max="11" width="9.109375" customWidth="1"/>
    <col min="12" max="26" width="8" customWidth="1"/>
  </cols>
  <sheetData>
    <row r="1" spans="1:26" ht="15" customHeight="1" x14ac:dyDescent="0.3">
      <c r="A1" s="300" t="s">
        <v>2302</v>
      </c>
    </row>
    <row r="2" spans="1:26" ht="15" customHeight="1" x14ac:dyDescent="0.3">
      <c r="A2" s="300" t="s">
        <v>2293</v>
      </c>
    </row>
    <row r="3" spans="1:26" ht="12.75" customHeight="1" x14ac:dyDescent="0.25"/>
    <row r="4" spans="1:26" ht="37.5" customHeight="1" x14ac:dyDescent="0.25">
      <c r="A4" s="741" t="s">
        <v>1</v>
      </c>
      <c r="B4" s="741" t="s">
        <v>1032</v>
      </c>
      <c r="C4" s="741" t="s">
        <v>1035</v>
      </c>
      <c r="D4" s="741" t="s">
        <v>2294</v>
      </c>
      <c r="E4" s="741" t="s">
        <v>2295</v>
      </c>
      <c r="F4" s="741" t="s">
        <v>2296</v>
      </c>
      <c r="G4" s="741" t="s">
        <v>2297</v>
      </c>
      <c r="H4" s="741" t="s">
        <v>2303</v>
      </c>
      <c r="I4" s="741" t="s">
        <v>2299</v>
      </c>
      <c r="J4" s="741" t="s">
        <v>2300</v>
      </c>
      <c r="K4" s="54"/>
      <c r="L4" s="54"/>
      <c r="M4" s="54"/>
      <c r="N4" s="54"/>
      <c r="O4" s="54"/>
      <c r="P4" s="54"/>
      <c r="Q4" s="54"/>
      <c r="R4" s="54"/>
      <c r="S4" s="54"/>
      <c r="T4" s="54"/>
      <c r="U4" s="54"/>
      <c r="V4" s="54"/>
      <c r="W4" s="54"/>
      <c r="X4" s="54"/>
      <c r="Y4" s="54"/>
      <c r="Z4" s="54"/>
    </row>
    <row r="5" spans="1:26" ht="12.75" customHeight="1" x14ac:dyDescent="0.25">
      <c r="A5" s="742">
        <v>1</v>
      </c>
      <c r="B5" s="742">
        <v>2</v>
      </c>
      <c r="C5" s="743">
        <v>3</v>
      </c>
      <c r="D5" s="743">
        <v>4</v>
      </c>
      <c r="E5" s="743">
        <v>5</v>
      </c>
      <c r="F5" s="743">
        <v>6</v>
      </c>
      <c r="G5" s="743">
        <v>7</v>
      </c>
      <c r="H5" s="743">
        <v>8</v>
      </c>
      <c r="I5" s="743">
        <v>9</v>
      </c>
      <c r="J5" s="743">
        <v>10</v>
      </c>
      <c r="K5" s="11"/>
      <c r="L5" s="11"/>
      <c r="M5" s="11"/>
      <c r="N5" s="11"/>
      <c r="O5" s="11"/>
      <c r="P5" s="11"/>
      <c r="Q5" s="11"/>
      <c r="R5" s="11"/>
      <c r="S5" s="11"/>
      <c r="T5" s="11"/>
      <c r="U5" s="11"/>
      <c r="V5" s="11"/>
      <c r="W5" s="11"/>
      <c r="X5" s="11"/>
      <c r="Y5" s="11"/>
      <c r="Z5" s="11"/>
    </row>
    <row r="6" spans="1:26" ht="12.75" customHeight="1" x14ac:dyDescent="0.25">
      <c r="A6" s="744">
        <v>1</v>
      </c>
      <c r="B6" s="56"/>
      <c r="C6" s="8" t="str">
        <f>SASARAN!$C$8</f>
        <v>PURWODADI</v>
      </c>
      <c r="D6" s="8"/>
      <c r="E6" s="8"/>
      <c r="F6" s="8"/>
      <c r="G6" s="8"/>
      <c r="H6" s="8"/>
      <c r="I6" s="8"/>
      <c r="J6" s="8"/>
    </row>
    <row r="7" spans="1:26" ht="12.75" customHeight="1" x14ac:dyDescent="0.25">
      <c r="A7" s="71"/>
      <c r="B7" s="455"/>
      <c r="C7" s="8"/>
      <c r="D7" s="8"/>
      <c r="E7" s="8"/>
      <c r="F7" s="8"/>
      <c r="G7" s="8"/>
      <c r="H7" s="8"/>
      <c r="I7" s="8"/>
      <c r="J7" s="8"/>
    </row>
    <row r="8" spans="1:26" ht="12.75" customHeight="1" x14ac:dyDescent="0.25">
      <c r="A8" s="71"/>
      <c r="B8" s="455"/>
      <c r="C8" s="8"/>
      <c r="D8" s="8"/>
      <c r="E8" s="8"/>
      <c r="F8" s="8"/>
      <c r="G8" s="745"/>
      <c r="H8" s="8"/>
      <c r="I8" s="8"/>
      <c r="J8" s="8"/>
    </row>
    <row r="9" spans="1:26" ht="12.75" customHeight="1" x14ac:dyDescent="0.25">
      <c r="A9" s="738"/>
      <c r="B9" s="455"/>
      <c r="C9" s="8" t="str">
        <f>SASARAN!$C$9</f>
        <v>POLOWIJEN</v>
      </c>
      <c r="D9" s="8"/>
      <c r="E9" s="8"/>
      <c r="F9" s="746"/>
      <c r="G9" s="745"/>
      <c r="H9" s="8"/>
      <c r="I9" s="8"/>
      <c r="J9" s="8"/>
    </row>
    <row r="10" spans="1:26" ht="12.75" customHeight="1" x14ac:dyDescent="0.25">
      <c r="A10" s="738"/>
      <c r="B10" s="455"/>
      <c r="C10" s="8" t="str">
        <f>SASARAN!$C$10</f>
        <v>BALEARJOSARI</v>
      </c>
      <c r="D10" s="8"/>
      <c r="E10" s="8"/>
      <c r="F10" s="8"/>
      <c r="G10" s="8"/>
      <c r="H10" s="8"/>
      <c r="I10" s="8"/>
      <c r="J10" s="8"/>
    </row>
    <row r="11" spans="1:26" ht="12.75" customHeight="1" x14ac:dyDescent="0.25">
      <c r="A11" s="738"/>
      <c r="B11" s="455"/>
      <c r="C11" s="8"/>
      <c r="D11" s="8"/>
      <c r="E11" s="8"/>
      <c r="F11" s="746"/>
      <c r="G11" s="745"/>
      <c r="H11" s="8"/>
      <c r="I11" s="746"/>
      <c r="J11" s="8"/>
    </row>
    <row r="12" spans="1:26" ht="12.75" customHeight="1" x14ac:dyDescent="0.25">
      <c r="A12" s="738"/>
      <c r="B12" s="455"/>
      <c r="C12" s="8">
        <f>SASARAN!$C$11</f>
        <v>0</v>
      </c>
      <c r="D12" s="35"/>
      <c r="E12" s="35"/>
      <c r="F12" s="35"/>
      <c r="G12" s="35"/>
      <c r="H12" s="35"/>
      <c r="I12" s="35"/>
      <c r="J12" s="35"/>
    </row>
    <row r="13" spans="1:26" ht="12.75" customHeight="1" x14ac:dyDescent="0.25">
      <c r="A13" s="738"/>
      <c r="B13" s="455"/>
      <c r="C13" s="8"/>
      <c r="D13" s="8"/>
      <c r="E13" s="8"/>
      <c r="F13" s="8"/>
      <c r="G13" s="8"/>
      <c r="H13" s="8"/>
      <c r="I13" s="8"/>
      <c r="J13" s="8"/>
    </row>
    <row r="14" spans="1:26" ht="12.75" customHeight="1" x14ac:dyDescent="0.25">
      <c r="A14" s="738"/>
      <c r="B14" s="455"/>
      <c r="C14" s="8"/>
      <c r="D14" s="8"/>
      <c r="E14" s="8"/>
      <c r="F14" s="8"/>
      <c r="G14" s="8"/>
      <c r="H14" s="8"/>
      <c r="I14" s="8"/>
      <c r="J14" s="8"/>
    </row>
    <row r="15" spans="1:26" ht="12.75" customHeight="1" x14ac:dyDescent="0.25">
      <c r="A15" s="738"/>
      <c r="B15" s="455"/>
      <c r="C15" s="453"/>
      <c r="D15" s="8"/>
      <c r="E15" s="8"/>
      <c r="F15" s="8"/>
      <c r="G15" s="8"/>
      <c r="H15" s="8"/>
      <c r="I15" s="8"/>
      <c r="J15" s="8"/>
    </row>
    <row r="16" spans="1:26" ht="12.75" customHeight="1" x14ac:dyDescent="0.25">
      <c r="A16" s="738"/>
      <c r="B16" s="455"/>
      <c r="C16" s="453"/>
      <c r="D16" s="8"/>
      <c r="E16" s="8"/>
      <c r="F16" s="8"/>
      <c r="G16" s="8"/>
      <c r="H16" s="8"/>
      <c r="I16" s="8"/>
      <c r="J16" s="8"/>
    </row>
    <row r="17" spans="1:10" ht="12.75" customHeight="1" x14ac:dyDescent="0.25">
      <c r="A17" s="738"/>
      <c r="B17" s="455"/>
      <c r="C17" s="453"/>
      <c r="D17" s="8"/>
      <c r="E17" s="8"/>
      <c r="F17" s="8"/>
      <c r="G17" s="8"/>
      <c r="H17" s="8"/>
      <c r="I17" s="8"/>
      <c r="J17" s="8"/>
    </row>
    <row r="18" spans="1:10" ht="12.75" customHeight="1" x14ac:dyDescent="0.25">
      <c r="A18" s="740"/>
      <c r="B18" s="34"/>
      <c r="C18" s="453"/>
      <c r="D18" s="8"/>
      <c r="E18" s="8"/>
      <c r="F18" s="8"/>
      <c r="G18" s="8"/>
      <c r="H18" s="8"/>
      <c r="I18" s="8"/>
      <c r="J18" s="8"/>
    </row>
    <row r="19" spans="1:10" ht="12.75" customHeight="1" x14ac:dyDescent="0.25"/>
    <row r="20" spans="1:10" ht="12.75" customHeight="1" x14ac:dyDescent="0.25"/>
    <row r="21" spans="1:10" ht="12.75" customHeight="1" x14ac:dyDescent="0.25"/>
    <row r="22" spans="1:10" ht="12.75" customHeight="1" x14ac:dyDescent="0.25"/>
    <row r="23" spans="1:10" ht="12.75" customHeight="1" x14ac:dyDescent="0.25"/>
    <row r="24" spans="1:10" ht="12.75" customHeight="1" x14ac:dyDescent="0.25"/>
    <row r="25" spans="1:10" ht="12.75" customHeight="1" x14ac:dyDescent="0.25"/>
    <row r="26" spans="1:10" ht="12.75" customHeight="1" x14ac:dyDescent="0.25"/>
    <row r="27" spans="1:10" ht="12.75" customHeight="1" x14ac:dyDescent="0.25"/>
    <row r="28" spans="1:10" ht="12.75" customHeight="1" x14ac:dyDescent="0.25"/>
    <row r="29" spans="1:10" ht="12.75" customHeight="1" x14ac:dyDescent="0.25"/>
    <row r="30" spans="1:10" ht="12.75" customHeight="1" x14ac:dyDescent="0.25"/>
    <row r="31" spans="1:10" ht="12.75" customHeight="1" x14ac:dyDescent="0.25"/>
    <row r="32" spans="1: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spans="10:11" ht="12.75" customHeight="1" x14ac:dyDescent="0.25"/>
    <row r="50" spans="10:11" ht="12.75" customHeight="1" x14ac:dyDescent="0.25"/>
    <row r="51" spans="10:11" ht="12.75" customHeight="1" x14ac:dyDescent="0.25"/>
    <row r="52" spans="10:11" ht="12.75" customHeight="1" x14ac:dyDescent="0.25"/>
    <row r="53" spans="10:11" ht="12.75" customHeight="1" x14ac:dyDescent="0.25"/>
    <row r="54" spans="10:11" ht="12.75" customHeight="1" x14ac:dyDescent="0.25"/>
    <row r="55" spans="10:11" ht="12.75" customHeight="1" x14ac:dyDescent="0.25"/>
    <row r="56" spans="10:11" ht="12.75" customHeight="1" x14ac:dyDescent="0.25">
      <c r="K56" s="13">
        <v>2</v>
      </c>
    </row>
    <row r="57" spans="10:11" ht="12.75" customHeight="1" x14ac:dyDescent="0.25">
      <c r="J57" s="13">
        <v>1</v>
      </c>
    </row>
    <row r="58" spans="10:11" ht="12.75" customHeight="1" x14ac:dyDescent="0.25"/>
    <row r="59" spans="10:11" ht="12.75" customHeight="1" x14ac:dyDescent="0.25"/>
    <row r="60" spans="10:11" ht="12.75" customHeight="1" x14ac:dyDescent="0.25"/>
    <row r="61" spans="10:11" ht="12.75" customHeight="1" x14ac:dyDescent="0.25"/>
    <row r="62" spans="10:11" ht="12.75" customHeight="1" x14ac:dyDescent="0.25"/>
    <row r="63" spans="10:11" ht="12.75" customHeight="1" x14ac:dyDescent="0.25"/>
    <row r="64" spans="10:11" ht="12.75" customHeight="1" x14ac:dyDescent="0.25"/>
    <row r="65" spans="10:10" ht="12.75" customHeight="1" x14ac:dyDescent="0.25"/>
    <row r="66" spans="10:10" ht="12.75" customHeight="1" x14ac:dyDescent="0.25"/>
    <row r="67" spans="10:10" ht="12.75" customHeight="1" x14ac:dyDescent="0.25"/>
    <row r="68" spans="10:10" ht="12.75" customHeight="1" x14ac:dyDescent="0.25"/>
    <row r="69" spans="10:10" ht="12.75" customHeight="1" x14ac:dyDescent="0.25"/>
    <row r="70" spans="10:10" ht="12.75" customHeight="1" x14ac:dyDescent="0.25"/>
    <row r="71" spans="10:10" ht="12.75" customHeight="1" x14ac:dyDescent="0.25"/>
    <row r="72" spans="10:10" ht="12.75" customHeight="1" x14ac:dyDescent="0.25"/>
    <row r="73" spans="10:10" ht="12.75" customHeight="1" x14ac:dyDescent="0.25"/>
    <row r="74" spans="10:10" ht="12.75" customHeight="1" x14ac:dyDescent="0.25"/>
    <row r="75" spans="10:10" ht="12.75" customHeight="1" x14ac:dyDescent="0.25"/>
    <row r="76" spans="10:10" ht="12.75" customHeight="1" x14ac:dyDescent="0.25"/>
    <row r="77" spans="10:10" ht="12.75" customHeight="1" x14ac:dyDescent="0.25"/>
    <row r="78" spans="10:10" ht="12.75" customHeight="1" x14ac:dyDescent="0.25">
      <c r="J78" s="13">
        <v>2</v>
      </c>
    </row>
    <row r="79" spans="10:10" ht="12.75" customHeight="1" x14ac:dyDescent="0.25"/>
    <row r="80" spans="10:10" ht="12.75" customHeight="1" x14ac:dyDescent="0.25"/>
    <row r="81" spans="10:10" ht="12.75" customHeight="1" x14ac:dyDescent="0.25"/>
    <row r="82" spans="10:10" ht="12.75" customHeight="1" x14ac:dyDescent="0.25"/>
    <row r="83" spans="10:10" ht="12.75" customHeight="1" x14ac:dyDescent="0.25"/>
    <row r="84" spans="10:10" ht="12.75" customHeight="1" x14ac:dyDescent="0.25"/>
    <row r="85" spans="10:10" ht="12.75" customHeight="1" x14ac:dyDescent="0.25"/>
    <row r="86" spans="10:10" ht="12.75" customHeight="1" x14ac:dyDescent="0.25"/>
    <row r="87" spans="10:10" ht="12.75" customHeight="1" x14ac:dyDescent="0.25"/>
    <row r="88" spans="10:10" ht="12.75" customHeight="1" x14ac:dyDescent="0.25"/>
    <row r="89" spans="10:10" ht="12.75" customHeight="1" x14ac:dyDescent="0.25"/>
    <row r="90" spans="10:10" ht="12.75" customHeight="1" x14ac:dyDescent="0.25"/>
    <row r="91" spans="10:10" ht="12.75" customHeight="1" x14ac:dyDescent="0.25"/>
    <row r="92" spans="10:10" ht="12.75" customHeight="1" x14ac:dyDescent="0.25"/>
    <row r="93" spans="10:10" ht="12.75" customHeight="1" x14ac:dyDescent="0.25">
      <c r="J93" s="13">
        <v>4</v>
      </c>
    </row>
    <row r="94" spans="10:10" ht="12.75" customHeight="1" x14ac:dyDescent="0.25"/>
    <row r="95" spans="10:10" ht="12.75" customHeight="1" x14ac:dyDescent="0.25"/>
    <row r="96" spans="10:10" ht="12.75" customHeight="1" x14ac:dyDescent="0.25"/>
    <row r="97" spans="9:11" ht="12.75" customHeight="1" x14ac:dyDescent="0.25">
      <c r="K97" s="13">
        <v>2</v>
      </c>
    </row>
    <row r="98" spans="9:11" ht="12.75" customHeight="1" x14ac:dyDescent="0.25"/>
    <row r="99" spans="9:11" ht="12.75" customHeight="1" x14ac:dyDescent="0.25"/>
    <row r="100" spans="9:11" ht="12.75" customHeight="1" x14ac:dyDescent="0.25"/>
    <row r="101" spans="9:11" ht="12.75" customHeight="1" x14ac:dyDescent="0.25"/>
    <row r="102" spans="9:11" ht="12.75" customHeight="1" x14ac:dyDescent="0.25">
      <c r="I102" s="13">
        <v>2</v>
      </c>
      <c r="J102" s="13">
        <v>2</v>
      </c>
      <c r="K102" s="13">
        <v>2</v>
      </c>
    </row>
    <row r="103" spans="9:11" ht="12.75" customHeight="1" x14ac:dyDescent="0.25"/>
    <row r="104" spans="9:11" ht="12.75" customHeight="1" x14ac:dyDescent="0.25"/>
    <row r="105" spans="9:11" ht="12.75" customHeight="1" x14ac:dyDescent="0.25"/>
    <row r="106" spans="9:11" ht="12.75" customHeight="1" x14ac:dyDescent="0.25"/>
    <row r="107" spans="9:11" ht="12.75" customHeight="1" x14ac:dyDescent="0.25"/>
    <row r="108" spans="9:11" ht="12.75" customHeight="1" x14ac:dyDescent="0.25"/>
    <row r="109" spans="9:11" ht="12.75" customHeight="1" x14ac:dyDescent="0.25"/>
    <row r="110" spans="9:11" ht="12.75" customHeight="1" x14ac:dyDescent="0.25"/>
    <row r="111" spans="9:11" ht="12.75" customHeight="1" x14ac:dyDescent="0.25">
      <c r="K111" s="13">
        <v>4</v>
      </c>
    </row>
    <row r="112" spans="9:11" ht="12.75" customHeight="1" x14ac:dyDescent="0.25"/>
    <row r="113" spans="9:11" ht="12.75" customHeight="1" x14ac:dyDescent="0.25"/>
    <row r="114" spans="9:11" ht="12.75" customHeight="1" x14ac:dyDescent="0.25"/>
    <row r="115" spans="9:11" ht="12.75" customHeight="1" x14ac:dyDescent="0.25"/>
    <row r="116" spans="9:11" ht="12.75" customHeight="1" x14ac:dyDescent="0.25"/>
    <row r="117" spans="9:11" ht="12.75" customHeight="1" x14ac:dyDescent="0.25"/>
    <row r="118" spans="9:11" ht="12.75" customHeight="1" x14ac:dyDescent="0.25">
      <c r="I118" s="13">
        <v>3</v>
      </c>
    </row>
    <row r="119" spans="9:11" ht="12.75" customHeight="1" x14ac:dyDescent="0.25">
      <c r="K119" s="13">
        <v>2</v>
      </c>
    </row>
    <row r="120" spans="9:11" ht="12.75" customHeight="1" x14ac:dyDescent="0.25"/>
    <row r="121" spans="9:11" ht="12.75" customHeight="1" x14ac:dyDescent="0.25"/>
    <row r="122" spans="9:11" ht="12.75" customHeight="1" x14ac:dyDescent="0.25">
      <c r="J122" s="13">
        <v>3</v>
      </c>
    </row>
    <row r="123" spans="9:11" ht="12.75" customHeight="1" x14ac:dyDescent="0.25">
      <c r="I123" s="13">
        <v>2</v>
      </c>
      <c r="K123" s="13">
        <v>2</v>
      </c>
    </row>
    <row r="124" spans="9:11" ht="12.75" customHeight="1" x14ac:dyDescent="0.25"/>
    <row r="125" spans="9:11" ht="12.75" customHeight="1" x14ac:dyDescent="0.25">
      <c r="J125" s="13">
        <v>4</v>
      </c>
    </row>
    <row r="126" spans="9:11" ht="12.75" customHeight="1" x14ac:dyDescent="0.25"/>
    <row r="127" spans="9:11" ht="12.75" customHeight="1" x14ac:dyDescent="0.25">
      <c r="I127" s="13">
        <v>2</v>
      </c>
    </row>
    <row r="128" spans="9:11" ht="12.75" customHeight="1" x14ac:dyDescent="0.25">
      <c r="K128" s="13">
        <v>1</v>
      </c>
    </row>
    <row r="129" spans="9:11" ht="12.75" customHeight="1" x14ac:dyDescent="0.25"/>
    <row r="130" spans="9:11" ht="12.75" customHeight="1" x14ac:dyDescent="0.25"/>
    <row r="131" spans="9:11" ht="12.75" customHeight="1" x14ac:dyDescent="0.25"/>
    <row r="132" spans="9:11" ht="12.75" customHeight="1" x14ac:dyDescent="0.25"/>
    <row r="133" spans="9:11" ht="12.75" customHeight="1" x14ac:dyDescent="0.25"/>
    <row r="134" spans="9:11" ht="12.75" customHeight="1" x14ac:dyDescent="0.25"/>
    <row r="135" spans="9:11" ht="12.75" customHeight="1" x14ac:dyDescent="0.25"/>
    <row r="136" spans="9:11" ht="12.75" customHeight="1" x14ac:dyDescent="0.25">
      <c r="I136" s="13">
        <v>2</v>
      </c>
      <c r="J136" s="13">
        <v>2</v>
      </c>
    </row>
    <row r="137" spans="9:11" ht="12.75" customHeight="1" x14ac:dyDescent="0.25"/>
    <row r="138" spans="9:11" ht="12.75" customHeight="1" x14ac:dyDescent="0.25"/>
    <row r="139" spans="9:11" ht="12.75" customHeight="1" x14ac:dyDescent="0.25"/>
    <row r="140" spans="9:11" ht="12.75" customHeight="1" x14ac:dyDescent="0.25"/>
    <row r="141" spans="9:11" ht="12.75" customHeight="1" x14ac:dyDescent="0.25"/>
    <row r="142" spans="9:11" ht="12.75" customHeight="1" x14ac:dyDescent="0.25">
      <c r="J142" s="13">
        <v>2</v>
      </c>
    </row>
    <row r="143" spans="9:11" ht="12.75" customHeight="1" x14ac:dyDescent="0.25">
      <c r="K143" s="13">
        <v>1</v>
      </c>
    </row>
    <row r="144" spans="9:11" ht="12.75" customHeight="1" x14ac:dyDescent="0.25"/>
    <row r="145" spans="9:11" ht="12.75" customHeight="1" x14ac:dyDescent="0.25"/>
    <row r="146" spans="9:11" ht="12.75" customHeight="1" x14ac:dyDescent="0.25"/>
    <row r="147" spans="9:11" ht="12.75" customHeight="1" x14ac:dyDescent="0.25"/>
    <row r="148" spans="9:11" ht="12.75" customHeight="1" x14ac:dyDescent="0.25"/>
    <row r="149" spans="9:11" ht="12.75" customHeight="1" x14ac:dyDescent="0.25">
      <c r="I149" s="13">
        <v>3</v>
      </c>
    </row>
    <row r="150" spans="9:11" ht="12.75" customHeight="1" x14ac:dyDescent="0.25">
      <c r="J150" s="13">
        <v>2</v>
      </c>
    </row>
    <row r="151" spans="9:11" ht="12.75" customHeight="1" x14ac:dyDescent="0.25"/>
    <row r="152" spans="9:11" ht="12.75" customHeight="1" x14ac:dyDescent="0.25"/>
    <row r="153" spans="9:11" ht="12.75" customHeight="1" x14ac:dyDescent="0.25"/>
    <row r="154" spans="9:11" ht="12.75" customHeight="1" x14ac:dyDescent="0.25"/>
    <row r="155" spans="9:11" ht="12.75" customHeight="1" x14ac:dyDescent="0.25"/>
    <row r="156" spans="9:11" ht="12.75" customHeight="1" x14ac:dyDescent="0.25"/>
    <row r="157" spans="9:11" ht="12.75" customHeight="1" x14ac:dyDescent="0.25"/>
    <row r="158" spans="9:11" ht="12.75" customHeight="1" x14ac:dyDescent="0.25"/>
    <row r="159" spans="9:11" ht="12.75" customHeight="1" x14ac:dyDescent="0.25">
      <c r="I159" s="13">
        <f t="shared" ref="I159:K159" si="0">SUM(I18:I157)</f>
        <v>14</v>
      </c>
      <c r="J159" s="13">
        <f t="shared" si="0"/>
        <v>22</v>
      </c>
      <c r="K159" s="13">
        <f t="shared" si="0"/>
        <v>16</v>
      </c>
    </row>
    <row r="160" spans="9:11"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3366FF"/>
  </sheetPr>
  <dimension ref="A1:Z1000"/>
  <sheetViews>
    <sheetView workbookViewId="0"/>
  </sheetViews>
  <sheetFormatPr defaultColWidth="12.6640625" defaultRowHeight="15" customHeight="1" x14ac:dyDescent="0.25"/>
  <cols>
    <col min="1" max="1" width="4.33203125" customWidth="1"/>
    <col min="2" max="2" width="19.6640625" customWidth="1"/>
    <col min="3" max="3" width="18.6640625" customWidth="1"/>
    <col min="4" max="4" width="32" customWidth="1"/>
    <col min="5" max="5" width="23.33203125" customWidth="1"/>
    <col min="6" max="6" width="59.33203125" customWidth="1"/>
    <col min="7" max="7" width="21.33203125" customWidth="1"/>
    <col min="8" max="8" width="28.88671875" customWidth="1"/>
    <col min="9" max="26" width="8" customWidth="1"/>
  </cols>
  <sheetData>
    <row r="1" spans="1:26" ht="15" customHeight="1" x14ac:dyDescent="0.3">
      <c r="A1" s="300" t="s">
        <v>2304</v>
      </c>
    </row>
    <row r="2" spans="1:26" ht="15" customHeight="1" x14ac:dyDescent="0.3">
      <c r="A2" s="300" t="s">
        <v>2293</v>
      </c>
    </row>
    <row r="3" spans="1:26" ht="12.75" customHeight="1" x14ac:dyDescent="0.25"/>
    <row r="4" spans="1:26" ht="37.5" customHeight="1" x14ac:dyDescent="0.25">
      <c r="A4" s="741" t="s">
        <v>1</v>
      </c>
      <c r="B4" s="741" t="s">
        <v>1032</v>
      </c>
      <c r="C4" s="741" t="s">
        <v>1035</v>
      </c>
      <c r="D4" s="741" t="s">
        <v>2305</v>
      </c>
      <c r="E4" s="741" t="s">
        <v>2306</v>
      </c>
      <c r="F4" s="741" t="s">
        <v>2307</v>
      </c>
      <c r="G4" s="741" t="s">
        <v>2308</v>
      </c>
      <c r="H4" s="741" t="s">
        <v>2309</v>
      </c>
      <c r="I4" s="54"/>
      <c r="J4" s="54"/>
      <c r="K4" s="54"/>
      <c r="L4" s="54"/>
      <c r="M4" s="54"/>
      <c r="N4" s="54"/>
      <c r="O4" s="54"/>
      <c r="P4" s="54"/>
      <c r="Q4" s="54"/>
      <c r="R4" s="54"/>
      <c r="S4" s="54"/>
      <c r="T4" s="54"/>
      <c r="U4" s="54"/>
      <c r="V4" s="54"/>
      <c r="W4" s="54"/>
      <c r="X4" s="54"/>
      <c r="Y4" s="54"/>
      <c r="Z4" s="54"/>
    </row>
    <row r="5" spans="1:26" ht="12.75" customHeight="1" x14ac:dyDescent="0.25">
      <c r="A5" s="742">
        <v>1</v>
      </c>
      <c r="B5" s="742">
        <v>2</v>
      </c>
      <c r="C5" s="743">
        <v>3</v>
      </c>
      <c r="D5" s="743">
        <v>4</v>
      </c>
      <c r="E5" s="743">
        <v>5</v>
      </c>
      <c r="F5" s="743">
        <v>6</v>
      </c>
      <c r="G5" s="743">
        <v>7</v>
      </c>
      <c r="H5" s="743">
        <v>8</v>
      </c>
      <c r="I5" s="11"/>
      <c r="J5" s="11"/>
      <c r="K5" s="11"/>
      <c r="L5" s="11"/>
      <c r="M5" s="11"/>
      <c r="N5" s="11"/>
      <c r="O5" s="11"/>
      <c r="P5" s="11"/>
      <c r="Q5" s="11"/>
      <c r="R5" s="11"/>
      <c r="S5" s="11"/>
      <c r="T5" s="11"/>
      <c r="U5" s="11"/>
      <c r="V5" s="11"/>
      <c r="W5" s="11"/>
      <c r="X5" s="11"/>
      <c r="Y5" s="11"/>
      <c r="Z5" s="11"/>
    </row>
    <row r="6" spans="1:26" ht="12.75" customHeight="1" x14ac:dyDescent="0.25">
      <c r="A6" s="744">
        <v>1</v>
      </c>
      <c r="B6" s="56" t="str">
        <f>SASARAN!B4</f>
        <v>Puskesmas : Polowijen</v>
      </c>
      <c r="C6" s="8" t="str">
        <f>SASARAN!$C$8</f>
        <v>PURWODADI</v>
      </c>
      <c r="D6" s="8"/>
      <c r="E6" s="8"/>
      <c r="F6" s="8"/>
      <c r="G6" s="8"/>
      <c r="H6" s="8"/>
    </row>
    <row r="7" spans="1:26" ht="12.75" customHeight="1" x14ac:dyDescent="0.25">
      <c r="A7" s="71"/>
      <c r="B7" s="455"/>
      <c r="C7" s="8"/>
      <c r="D7" s="8"/>
      <c r="E7" s="8"/>
      <c r="F7" s="8"/>
      <c r="G7" s="8"/>
      <c r="H7" s="8"/>
    </row>
    <row r="8" spans="1:26" ht="12.75" customHeight="1" x14ac:dyDescent="0.25">
      <c r="A8" s="71"/>
      <c r="B8" s="455"/>
      <c r="C8" s="8"/>
      <c r="D8" s="8"/>
      <c r="E8" s="8"/>
      <c r="F8" s="8"/>
      <c r="G8" s="8"/>
      <c r="H8" s="8"/>
    </row>
    <row r="9" spans="1:26" ht="12.75" customHeight="1" x14ac:dyDescent="0.25">
      <c r="A9" s="71"/>
      <c r="B9" s="455"/>
      <c r="C9" s="8"/>
      <c r="D9" s="8"/>
      <c r="E9" s="8"/>
      <c r="F9" s="8"/>
      <c r="G9" s="8"/>
      <c r="H9" s="8"/>
    </row>
    <row r="10" spans="1:26" ht="12.75" customHeight="1" x14ac:dyDescent="0.25">
      <c r="A10" s="71"/>
      <c r="B10" s="455"/>
      <c r="C10" s="8"/>
      <c r="D10" s="8"/>
      <c r="E10" s="8"/>
      <c r="F10" s="8"/>
      <c r="G10" s="8"/>
      <c r="H10" s="8"/>
    </row>
    <row r="11" spans="1:26" ht="12.75" customHeight="1" x14ac:dyDescent="0.25">
      <c r="A11" s="738"/>
      <c r="B11" s="455"/>
      <c r="C11" s="8" t="str">
        <f>SASARAN!$C$9</f>
        <v>POLOWIJEN</v>
      </c>
      <c r="D11" s="8"/>
      <c r="E11" s="8"/>
      <c r="F11" s="8"/>
      <c r="G11" s="8"/>
      <c r="H11" s="8"/>
    </row>
    <row r="12" spans="1:26" ht="12.75" customHeight="1" x14ac:dyDescent="0.25">
      <c r="A12" s="738"/>
      <c r="B12" s="455"/>
      <c r="C12" s="8" t="str">
        <f>SASARAN!$C$10</f>
        <v>BALEARJOSARI</v>
      </c>
      <c r="D12" s="8"/>
      <c r="E12" s="8"/>
      <c r="F12" s="8"/>
      <c r="G12" s="8"/>
      <c r="H12" s="8"/>
    </row>
    <row r="13" spans="1:26" ht="12.75" customHeight="1" x14ac:dyDescent="0.25">
      <c r="A13" s="738"/>
      <c r="B13" s="455"/>
      <c r="C13" s="8"/>
      <c r="D13" s="8"/>
      <c r="E13" s="8"/>
      <c r="F13" s="8"/>
      <c r="G13" s="8"/>
      <c r="H13" s="8"/>
    </row>
    <row r="14" spans="1:26" ht="12.75" customHeight="1" x14ac:dyDescent="0.25">
      <c r="A14" s="738"/>
      <c r="B14" s="455"/>
      <c r="C14" s="8"/>
      <c r="D14" s="8"/>
      <c r="E14" s="8"/>
      <c r="F14" s="8"/>
      <c r="G14" s="8"/>
      <c r="H14" s="8"/>
    </row>
    <row r="15" spans="1:26" ht="12.75" customHeight="1" x14ac:dyDescent="0.25">
      <c r="A15" s="738"/>
      <c r="B15" s="455"/>
      <c r="C15" s="8">
        <f>SASARAN!$C$11</f>
        <v>0</v>
      </c>
      <c r="D15" s="35" t="s">
        <v>2310</v>
      </c>
      <c r="E15" s="35" t="s">
        <v>2310</v>
      </c>
      <c r="F15" s="35" t="s">
        <v>2310</v>
      </c>
      <c r="G15" s="35" t="s">
        <v>2310</v>
      </c>
      <c r="H15" s="35" t="s">
        <v>2310</v>
      </c>
    </row>
    <row r="16" spans="1:26" ht="12.75" customHeight="1" x14ac:dyDescent="0.25">
      <c r="A16" s="738"/>
      <c r="B16" s="455"/>
      <c r="C16" s="8"/>
      <c r="D16" s="8"/>
      <c r="E16" s="8"/>
      <c r="F16" s="8"/>
      <c r="G16" s="8"/>
      <c r="H16" s="8"/>
    </row>
    <row r="17" spans="1:8" ht="12.75" customHeight="1" x14ac:dyDescent="0.25">
      <c r="A17" s="738"/>
      <c r="B17" s="455"/>
      <c r="C17" s="8"/>
      <c r="D17" s="8"/>
      <c r="E17" s="8"/>
      <c r="F17" s="8"/>
      <c r="G17" s="8"/>
      <c r="H17" s="8"/>
    </row>
    <row r="18" spans="1:8" ht="12.75" customHeight="1" x14ac:dyDescent="0.25">
      <c r="A18" s="738"/>
      <c r="B18" s="455"/>
      <c r="C18" s="453"/>
      <c r="D18" s="8"/>
      <c r="E18" s="8"/>
      <c r="F18" s="8"/>
      <c r="G18" s="8"/>
      <c r="H18" s="8"/>
    </row>
    <row r="19" spans="1:8" ht="12.75" customHeight="1" x14ac:dyDescent="0.25">
      <c r="A19" s="738"/>
      <c r="B19" s="455"/>
      <c r="C19" s="453"/>
      <c r="D19" s="8"/>
      <c r="E19" s="8"/>
      <c r="F19" s="8"/>
      <c r="G19" s="8"/>
      <c r="H19" s="8"/>
    </row>
    <row r="20" spans="1:8" ht="12.75" customHeight="1" x14ac:dyDescent="0.25">
      <c r="A20" s="738"/>
      <c r="B20" s="455"/>
      <c r="C20" s="453"/>
      <c r="D20" s="8"/>
      <c r="E20" s="8"/>
      <c r="F20" s="8"/>
      <c r="G20" s="8"/>
      <c r="H20" s="8"/>
    </row>
    <row r="21" spans="1:8" ht="12.75" customHeight="1" x14ac:dyDescent="0.25">
      <c r="A21" s="740"/>
      <c r="B21" s="34"/>
      <c r="C21" s="453"/>
      <c r="D21" s="8"/>
      <c r="E21" s="8"/>
      <c r="F21" s="8"/>
      <c r="G21" s="8"/>
      <c r="H21" s="8"/>
    </row>
    <row r="22" spans="1:8" ht="12.75" customHeight="1" x14ac:dyDescent="0.25"/>
    <row r="23" spans="1:8" ht="12.75" customHeight="1" x14ac:dyDescent="0.25"/>
    <row r="24" spans="1:8" ht="12.75" customHeight="1" x14ac:dyDescent="0.25"/>
    <row r="25" spans="1:8" ht="12.75" customHeight="1" x14ac:dyDescent="0.25"/>
    <row r="26" spans="1:8" ht="12.75" customHeight="1" x14ac:dyDescent="0.25"/>
    <row r="27" spans="1:8" ht="12.75" customHeight="1" x14ac:dyDescent="0.25"/>
    <row r="28" spans="1:8" ht="12.75" customHeight="1" x14ac:dyDescent="0.25"/>
    <row r="29" spans="1:8" ht="12.75" customHeight="1" x14ac:dyDescent="0.25"/>
    <row r="30" spans="1:8" ht="12.75" customHeight="1" x14ac:dyDescent="0.25"/>
    <row r="31" spans="1:8" ht="12.75" customHeight="1" x14ac:dyDescent="0.25"/>
    <row r="32" spans="1:8"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1000"/>
  <sheetViews>
    <sheetView workbookViewId="0"/>
  </sheetViews>
  <sheetFormatPr defaultColWidth="12.6640625" defaultRowHeight="15" customHeight="1" x14ac:dyDescent="0.25"/>
  <cols>
    <col min="1" max="6" width="9.10937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JADWAL</vt:lpstr>
      <vt:lpstr>SASARAN</vt:lpstr>
      <vt:lpstr>1</vt:lpstr>
      <vt:lpstr>2</vt:lpstr>
      <vt:lpstr>3</vt:lpstr>
      <vt:lpstr>4</vt:lpstr>
      <vt:lpstr>5</vt:lpstr>
      <vt:lpstr>6</vt:lpstr>
      <vt:lpstr>7</vt:lpstr>
      <vt:lpstr>8</vt:lpstr>
      <vt:lpstr>9</vt:lpstr>
      <vt:lpstr>10</vt:lpstr>
      <vt:lpstr>11</vt:lpstr>
      <vt:lpstr>12</vt:lpstr>
      <vt:lpstr>Rekap1</vt:lpstr>
      <vt:lpstr>Rekap2</vt:lpstr>
      <vt:lpstr>Telaah Posy Balita</vt:lpstr>
      <vt:lpstr>KELSI</vt:lpstr>
      <vt:lpstr>Poskeskel </vt:lpstr>
      <vt:lpstr> POSKESTREN BARU</vt:lpstr>
      <vt:lpstr>Posy. Lansia</vt:lpstr>
      <vt:lpstr>Posbindu </vt:lpstr>
      <vt:lpstr>Telaah UKK</vt:lpstr>
      <vt:lpstr>SBH</vt:lpstr>
      <vt:lpstr>Advokasi</vt:lpstr>
      <vt:lpstr>Kemitraan</vt:lpstr>
      <vt:lpstr>Keluaran Kemitraan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ika arma rani</cp:lastModifiedBy>
  <dcterms:created xsi:type="dcterms:W3CDTF">2023-01-24T04:38:48Z</dcterms:created>
  <dcterms:modified xsi:type="dcterms:W3CDTF">2024-01-04T04:53:35Z</dcterms:modified>
</cp:coreProperties>
</file>