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075"/>
  </bookViews>
  <sheets>
    <sheet name="Juli" sheetId="26" r:id="rId1"/>
  </sheets>
  <externalReferences>
    <externalReference r:id="rId2"/>
  </externalReferences>
  <definedNames>
    <definedName name="_xlnm.Print_Area" localSheetId="0">Juli!$A$1:$J$36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<sst xmlns="http://schemas.openxmlformats.org/spreadsheetml/2006/main" count="47" uniqueCount="45">
  <si>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SASARAN JAMINAN KESEHATAN NASIONAL</t>
  </si>
  <si>
    <t>BULAN : JULI  TAHUN 2024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</si>
  <si>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</si>
  <si>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</si>
  <si>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</si>
  <si>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</si>
  <si>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</si>
  <si>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</si>
  <si>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</si>
  <si>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</si>
  <si>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</si>
  <si>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</si>
  <si>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</si>
  <si>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</si>
  <si>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</si>
  <si>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</si>
  <si>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</si>
  <si>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</si>
  <si>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</si>
  <si>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</si>
  <si>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</si>
  <si>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</si>
  <si>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</si>
  <si>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</si>
  <si>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</si>
  <si>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</si>
  <si>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</si>
  <si>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</si>
  <si>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</si>
  <si>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</si>
  <si>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</si>
  <si>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</si>
  <si>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</si>
  <si>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</si>
  <si>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</si>
  <si>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</si>
  <si>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</si>
  <si>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</si>
  <si>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</si>
  <si>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</si>
  <si>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</si>
  <si>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5 Agustus 2024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</si>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</sst>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4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1" fillId="0" borderId="2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180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0" xfId="0" applyNumberFormat="1" applyFont="1"/>
    <xf numFmtId="1" fontId="7" fillId="0" borderId="6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49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ATA%20AWARD\2025\BAHAN%20SATA\LAPORAN%20SASARAN%20SPM%20JKN%20AKHIR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/>
      <sheetData sheetId="1"/>
      <sheetData sheetId="2"/>
      <sheetData sheetId="3"/>
      <sheetData sheetId="4"/>
      <sheetData sheetId="5">
        <row r="18">
          <cell r="G18">
            <v>536</v>
          </cell>
        </row>
        <row r="19">
          <cell r="G19">
            <v>514</v>
          </cell>
        </row>
        <row r="20">
          <cell r="F20">
            <v>247</v>
          </cell>
          <cell r="G20">
            <v>252</v>
          </cell>
        </row>
        <row r="21">
          <cell r="F21">
            <v>954</v>
          </cell>
          <cell r="G21">
            <v>937</v>
          </cell>
        </row>
        <row r="22">
          <cell r="F22">
            <v>4437</v>
          </cell>
          <cell r="G22">
            <v>4098</v>
          </cell>
        </row>
        <row r="23">
          <cell r="F23">
            <v>9364</v>
          </cell>
          <cell r="G23">
            <v>16520</v>
          </cell>
        </row>
        <row r="24">
          <cell r="F24">
            <v>2772</v>
          </cell>
          <cell r="G24">
            <v>3848</v>
          </cell>
        </row>
        <row r="25">
          <cell r="F25">
            <v>2697</v>
          </cell>
          <cell r="G25">
            <v>5286</v>
          </cell>
        </row>
        <row r="26">
          <cell r="F26">
            <v>403</v>
          </cell>
          <cell r="G26">
            <v>535</v>
          </cell>
        </row>
        <row r="27">
          <cell r="F27">
            <v>40</v>
          </cell>
          <cell r="G27">
            <v>37</v>
          </cell>
        </row>
        <row r="28">
          <cell r="F28">
            <v>257</v>
          </cell>
          <cell r="G28">
            <v>311</v>
          </cell>
        </row>
        <row r="29">
          <cell r="F29">
            <v>56</v>
          </cell>
          <cell r="G29">
            <v>441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view="pageBreakPreview" zoomScale="70" zoomScaleNormal="85" topLeftCell="A10" workbookViewId="0">
      <selection activeCell="I24" sqref="I24"/>
    </sheetView>
  </sheetViews>
  <sheetFormatPr defaultColWidth="9.14285714285714" defaultRowHeight="15"/>
  <cols>
    <col min="1" max="1" width="4.42857142857143" style="2" customWidth="1"/>
    <col min="2" max="2" width="4.85714285714286" style="2" customWidth="1"/>
    <col min="3" max="3" width="5.14285714285714" style="2" customWidth="1"/>
    <col min="4" max="4" width="4.85714285714286" style="2" customWidth="1"/>
    <col min="5" max="5" width="53.2857142857143" style="2" customWidth="1"/>
    <col min="6" max="6" width="12.7142857142857" style="2" customWidth="1"/>
    <col min="7" max="7" width="15.2857142857143" style="2" customWidth="1"/>
    <col min="8" max="8" width="11.5714285714286" style="2" customWidth="1"/>
    <col min="9" max="9" width="12.7142857142857" style="2" customWidth="1"/>
    <col min="10" max="16384" width="9.14285714285714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spans="11:19">
      <c r="K4" s="1"/>
      <c r="L4" s="72"/>
      <c r="M4" s="73"/>
      <c r="N4" s="73"/>
      <c r="O4" s="73"/>
      <c r="P4" s="73"/>
      <c r="Q4" s="95"/>
      <c r="R4" s="74"/>
      <c r="S4" s="74"/>
    </row>
    <row r="5" s="1" customFormat="1" ht="18.75" spans="1:19">
      <c r="A5" s="5" t="s">
        <v>2</v>
      </c>
      <c r="B5" s="5"/>
      <c r="C5" s="5"/>
      <c r="D5" s="5"/>
      <c r="E5" s="5"/>
      <c r="F5" s="6"/>
      <c r="G5" s="6"/>
      <c r="L5" s="69"/>
      <c r="M5" s="74"/>
      <c r="N5" s="74"/>
      <c r="O5" s="74"/>
      <c r="P5" s="74"/>
      <c r="Q5" s="96"/>
      <c r="R5" s="97"/>
      <c r="S5" s="97"/>
    </row>
    <row r="6" ht="15.75" spans="2:19">
      <c r="B6" s="7"/>
      <c r="C6" s="7"/>
      <c r="E6" s="7"/>
      <c r="F6" s="7"/>
      <c r="G6" s="7"/>
      <c r="K6" s="1"/>
      <c r="L6" s="69"/>
      <c r="M6" s="1"/>
      <c r="N6" s="1"/>
      <c r="O6" s="1"/>
      <c r="P6" s="75"/>
      <c r="Q6" s="75"/>
      <c r="R6" s="97"/>
      <c r="S6" s="97"/>
    </row>
    <row r="7" ht="15.75" spans="1:19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76"/>
      <c r="L7" s="1"/>
      <c r="M7" s="1"/>
      <c r="N7" s="1"/>
      <c r="O7" s="1"/>
      <c r="P7" s="77"/>
      <c r="Q7" s="98"/>
      <c r="R7" s="97"/>
      <c r="S7" s="97"/>
    </row>
    <row r="8" ht="15.75" spans="1:19">
      <c r="A8" s="8" t="s">
        <v>6</v>
      </c>
      <c r="B8" s="12" t="s">
        <v>7</v>
      </c>
      <c r="C8" s="13"/>
      <c r="D8" s="13"/>
      <c r="E8" s="14"/>
      <c r="F8" s="15"/>
      <c r="G8" s="16"/>
      <c r="H8" s="16"/>
      <c r="I8" s="16"/>
      <c r="J8" s="78"/>
      <c r="L8" s="1"/>
      <c r="M8" s="1"/>
      <c r="N8" s="1"/>
      <c r="O8" s="1"/>
      <c r="P8" s="77"/>
      <c r="Q8" s="98"/>
      <c r="R8" s="97"/>
      <c r="S8" s="97"/>
    </row>
    <row r="9" ht="24" customHeight="1" spans="1:19">
      <c r="A9" s="17"/>
      <c r="B9" s="18">
        <v>1</v>
      </c>
      <c r="C9" s="19" t="s">
        <v>8</v>
      </c>
      <c r="D9" s="20"/>
      <c r="E9" s="20"/>
      <c r="F9" s="21">
        <v>79357</v>
      </c>
      <c r="G9" s="22"/>
      <c r="H9" s="22"/>
      <c r="I9" s="22"/>
      <c r="J9" s="79"/>
      <c r="K9" s="80"/>
      <c r="L9" s="81"/>
      <c r="M9" s="1"/>
      <c r="N9" s="1"/>
      <c r="O9" s="1"/>
      <c r="P9" s="77"/>
      <c r="Q9" s="98"/>
      <c r="R9" s="97"/>
      <c r="S9" s="97"/>
    </row>
    <row r="10" ht="24" customHeight="1" spans="1:10">
      <c r="A10" s="23"/>
      <c r="B10" s="18" t="s">
        <v>9</v>
      </c>
      <c r="C10" s="24" t="s">
        <v>10</v>
      </c>
      <c r="D10" s="24"/>
      <c r="E10" s="24"/>
      <c r="F10" s="25"/>
      <c r="G10" s="26"/>
      <c r="H10" s="26"/>
      <c r="I10" s="26"/>
      <c r="J10" s="82"/>
    </row>
    <row r="11" ht="24" customHeight="1" spans="1:11">
      <c r="A11" s="23"/>
      <c r="B11" s="18" t="s">
        <v>11</v>
      </c>
      <c r="C11" s="24" t="s">
        <v>12</v>
      </c>
      <c r="D11" s="24"/>
      <c r="E11" s="24"/>
      <c r="F11" s="21">
        <v>39041</v>
      </c>
      <c r="G11" s="22"/>
      <c r="H11" s="22"/>
      <c r="I11" s="22"/>
      <c r="J11" s="79"/>
      <c r="K11" s="83"/>
    </row>
    <row r="12" ht="24" customHeight="1" spans="1:10">
      <c r="A12" s="23"/>
      <c r="B12" s="18" t="s">
        <v>13</v>
      </c>
      <c r="C12" s="24" t="s">
        <v>14</v>
      </c>
      <c r="D12" s="24"/>
      <c r="E12" s="24"/>
      <c r="F12" s="21"/>
      <c r="G12" s="22"/>
      <c r="H12" s="22"/>
      <c r="I12" s="22"/>
      <c r="J12" s="79"/>
    </row>
    <row r="13" ht="24" customHeight="1" spans="1:10">
      <c r="A13" s="27"/>
      <c r="B13" s="18">
        <v>5</v>
      </c>
      <c r="C13" s="19" t="s">
        <v>15</v>
      </c>
      <c r="D13" s="20"/>
      <c r="E13" s="28"/>
      <c r="F13" s="29">
        <v>3876</v>
      </c>
      <c r="G13" s="30"/>
      <c r="H13" s="30"/>
      <c r="I13" s="30"/>
      <c r="J13" s="84"/>
    </row>
    <row r="14" ht="15.75" spans="1:10">
      <c r="A14" s="31" t="s">
        <v>16</v>
      </c>
      <c r="B14" s="32" t="s">
        <v>17</v>
      </c>
      <c r="C14" s="33"/>
      <c r="D14" s="33"/>
      <c r="E14" s="33"/>
      <c r="F14" s="34" t="s">
        <v>18</v>
      </c>
      <c r="G14" s="35" t="s">
        <v>18</v>
      </c>
      <c r="H14" s="36" t="s">
        <v>19</v>
      </c>
      <c r="I14" s="36" t="s">
        <v>20</v>
      </c>
      <c r="J14" s="36" t="s">
        <v>21</v>
      </c>
    </row>
    <row r="15" ht="15.75" spans="1:10">
      <c r="A15" s="37"/>
      <c r="B15" s="38"/>
      <c r="C15" s="39"/>
      <c r="D15" s="39"/>
      <c r="E15" s="39"/>
      <c r="F15" s="40" t="s">
        <v>22</v>
      </c>
      <c r="G15" s="41" t="s">
        <v>23</v>
      </c>
      <c r="H15" s="42" t="s">
        <v>18</v>
      </c>
      <c r="I15" s="42" t="s">
        <v>24</v>
      </c>
      <c r="J15" s="42" t="s">
        <v>25</v>
      </c>
    </row>
    <row r="16" ht="15.75" spans="1:10">
      <c r="A16" s="37"/>
      <c r="B16" s="38"/>
      <c r="C16" s="39"/>
      <c r="D16" s="39"/>
      <c r="E16" s="39"/>
      <c r="F16" s="43"/>
      <c r="G16" s="43"/>
      <c r="H16" s="42" t="s">
        <v>26</v>
      </c>
      <c r="I16" s="42" t="s">
        <v>27</v>
      </c>
      <c r="J16" s="42"/>
    </row>
    <row r="17" ht="15.75" spans="1:10">
      <c r="A17" s="44"/>
      <c r="B17" s="45"/>
      <c r="C17" s="46"/>
      <c r="D17" s="46"/>
      <c r="E17" s="46"/>
      <c r="F17" s="47"/>
      <c r="G17" s="47"/>
      <c r="H17" s="48"/>
      <c r="I17" s="48" t="s">
        <v>28</v>
      </c>
      <c r="J17" s="48"/>
    </row>
    <row r="18" ht="40.5" customHeight="1" spans="1:10">
      <c r="A18" s="49"/>
      <c r="B18" s="18">
        <v>1</v>
      </c>
      <c r="C18" s="50" t="s">
        <v>29</v>
      </c>
      <c r="D18" s="51"/>
      <c r="E18" s="52"/>
      <c r="F18" s="53">
        <v>0</v>
      </c>
      <c r="G18" s="18">
        <f>[1]Juni!G18+79</f>
        <v>615</v>
      </c>
      <c r="H18" s="18">
        <f t="shared" ref="H18:H29" si="0">F18+G18</f>
        <v>615</v>
      </c>
      <c r="I18" s="18">
        <v>1110</v>
      </c>
      <c r="J18" s="85">
        <f t="shared" ref="J18:J29" si="1">H18/I18*100</f>
        <v>55.4054054054054</v>
      </c>
    </row>
    <row r="19" ht="40.5" customHeight="1" spans="1:10">
      <c r="A19" s="54"/>
      <c r="B19" s="18">
        <v>2</v>
      </c>
      <c r="C19" s="50" t="s">
        <v>30</v>
      </c>
      <c r="D19" s="51"/>
      <c r="E19" s="52"/>
      <c r="F19" s="53">
        <v>0</v>
      </c>
      <c r="G19" s="18">
        <f>[1]Juni!G19+72</f>
        <v>586</v>
      </c>
      <c r="H19" s="18">
        <f t="shared" si="0"/>
        <v>586</v>
      </c>
      <c r="I19" s="18">
        <v>1104</v>
      </c>
      <c r="J19" s="85">
        <f t="shared" si="1"/>
        <v>53.0797101449275</v>
      </c>
    </row>
    <row r="20" ht="40.5" customHeight="1" spans="1:10">
      <c r="A20" s="54"/>
      <c r="B20" s="18">
        <v>3</v>
      </c>
      <c r="C20" s="55" t="s">
        <v>31</v>
      </c>
      <c r="D20" s="55"/>
      <c r="E20" s="55"/>
      <c r="F20" s="53">
        <f>[1]Juni!F20+38</f>
        <v>285</v>
      </c>
      <c r="G20" s="18">
        <f>[1]Juni!G20+35</f>
        <v>287</v>
      </c>
      <c r="H20" s="18">
        <f t="shared" si="0"/>
        <v>572</v>
      </c>
      <c r="I20" s="18">
        <v>1062</v>
      </c>
      <c r="J20" s="85">
        <f t="shared" si="1"/>
        <v>53.8606403013183</v>
      </c>
    </row>
    <row r="21" ht="40.5" customHeight="1" spans="1:10">
      <c r="A21" s="54"/>
      <c r="B21" s="18">
        <v>4</v>
      </c>
      <c r="C21" s="50" t="s">
        <v>32</v>
      </c>
      <c r="D21" s="51"/>
      <c r="E21" s="52"/>
      <c r="F21" s="53">
        <f>[1]Juni!F21+159</f>
        <v>1113</v>
      </c>
      <c r="G21" s="18">
        <f>[1]Juni!G21+164</f>
        <v>1101</v>
      </c>
      <c r="H21" s="18">
        <f t="shared" si="0"/>
        <v>2214</v>
      </c>
      <c r="I21" s="18">
        <v>4327</v>
      </c>
      <c r="J21" s="85">
        <f t="shared" si="1"/>
        <v>51.167090362838</v>
      </c>
    </row>
    <row r="22" ht="40.5" customHeight="1" spans="1:10">
      <c r="A22" s="54"/>
      <c r="B22" s="18">
        <v>5</v>
      </c>
      <c r="C22" s="55" t="s">
        <v>33</v>
      </c>
      <c r="D22" s="55"/>
      <c r="E22" s="55"/>
      <c r="F22" s="53">
        <f>[1]Juni!F22+50</f>
        <v>4487</v>
      </c>
      <c r="G22" s="18">
        <f>[1]Juni!G22+50</f>
        <v>4148</v>
      </c>
      <c r="H22" s="18">
        <f t="shared" si="0"/>
        <v>8635</v>
      </c>
      <c r="I22" s="18">
        <v>8535</v>
      </c>
      <c r="J22" s="85">
        <f t="shared" si="1"/>
        <v>101.171646162859</v>
      </c>
    </row>
    <row r="23" ht="40.5" customHeight="1" spans="1:10">
      <c r="A23" s="54"/>
      <c r="B23" s="56">
        <v>6</v>
      </c>
      <c r="C23" s="50" t="s">
        <v>34</v>
      </c>
      <c r="D23" s="51"/>
      <c r="E23" s="52"/>
      <c r="F23" s="53">
        <f>[1]Juni!F23+1410</f>
        <v>10774</v>
      </c>
      <c r="G23" s="18">
        <f>[1]Juni!G23+2863</f>
        <v>19383</v>
      </c>
      <c r="H23" s="18">
        <f t="shared" si="0"/>
        <v>30157</v>
      </c>
      <c r="I23" s="18">
        <v>51448</v>
      </c>
      <c r="J23" s="85">
        <f t="shared" si="1"/>
        <v>58.6164671124242</v>
      </c>
    </row>
    <row r="24" ht="40.5" customHeight="1" spans="1:10">
      <c r="A24" s="54"/>
      <c r="B24" s="18">
        <v>7</v>
      </c>
      <c r="C24" s="55" t="s">
        <v>35</v>
      </c>
      <c r="D24" s="55"/>
      <c r="E24" s="55"/>
      <c r="F24" s="53">
        <f>[1]Juni!F24+1418</f>
        <v>4190</v>
      </c>
      <c r="G24" s="18">
        <f>[1]Juni!G24+1641</f>
        <v>5489</v>
      </c>
      <c r="H24" s="18">
        <f t="shared" si="0"/>
        <v>9679</v>
      </c>
      <c r="I24" s="86">
        <v>11082</v>
      </c>
      <c r="J24" s="85">
        <f t="shared" si="1"/>
        <v>87.3398303555315</v>
      </c>
    </row>
    <row r="25" ht="40.5" customHeight="1" spans="1:12">
      <c r="A25" s="54"/>
      <c r="B25" s="18">
        <v>8</v>
      </c>
      <c r="C25" s="50" t="s">
        <v>36</v>
      </c>
      <c r="D25" s="51"/>
      <c r="E25" s="52"/>
      <c r="F25" s="53">
        <f>[1]Juni!F25+34</f>
        <v>2731</v>
      </c>
      <c r="G25" s="18">
        <f>[1]Juni!G25+76</f>
        <v>5362</v>
      </c>
      <c r="H25" s="18">
        <f t="shared" si="0"/>
        <v>8093</v>
      </c>
      <c r="I25" s="86">
        <v>6291</v>
      </c>
      <c r="J25" s="86">
        <f t="shared" si="1"/>
        <v>128.644094738515</v>
      </c>
      <c r="L25" s="87"/>
    </row>
    <row r="26" ht="40.5" customHeight="1" spans="1:12">
      <c r="A26" s="54"/>
      <c r="B26" s="18">
        <v>9</v>
      </c>
      <c r="C26" s="55" t="s">
        <v>37</v>
      </c>
      <c r="D26" s="55"/>
      <c r="E26" s="55"/>
      <c r="F26" s="53">
        <f>[1]Juni!F26+93</f>
        <v>496</v>
      </c>
      <c r="G26" s="18">
        <f>[1]Juni!G26+223</f>
        <v>758</v>
      </c>
      <c r="H26" s="18">
        <f t="shared" si="0"/>
        <v>1254</v>
      </c>
      <c r="I26" s="86">
        <v>1801</v>
      </c>
      <c r="J26" s="85">
        <f t="shared" si="1"/>
        <v>69.6279844530816</v>
      </c>
      <c r="L26" s="88"/>
    </row>
    <row r="27" ht="40.5" customHeight="1" spans="1:10">
      <c r="A27" s="54"/>
      <c r="B27" s="18">
        <v>10</v>
      </c>
      <c r="C27" s="55" t="s">
        <v>38</v>
      </c>
      <c r="D27" s="55"/>
      <c r="E27" s="55"/>
      <c r="F27" s="53">
        <f>[1]Juni!F27+6</f>
        <v>46</v>
      </c>
      <c r="G27" s="18">
        <f>[1]Juni!G27+8</f>
        <v>45</v>
      </c>
      <c r="H27" s="18">
        <f t="shared" si="0"/>
        <v>91</v>
      </c>
      <c r="I27" s="18">
        <v>154</v>
      </c>
      <c r="J27" s="85">
        <f t="shared" si="1"/>
        <v>59.0909090909091</v>
      </c>
    </row>
    <row r="28" ht="40.5" customHeight="1" spans="1:10">
      <c r="A28" s="54"/>
      <c r="B28" s="18">
        <v>11</v>
      </c>
      <c r="C28" s="55" t="s">
        <v>39</v>
      </c>
      <c r="D28" s="55"/>
      <c r="E28" s="55"/>
      <c r="F28" s="53">
        <f>[1]Juni!F28+22</f>
        <v>279</v>
      </c>
      <c r="G28" s="18">
        <f>[1]Juni!G28+36</f>
        <v>347</v>
      </c>
      <c r="H28" s="18">
        <f t="shared" si="0"/>
        <v>626</v>
      </c>
      <c r="I28" s="18">
        <v>1351</v>
      </c>
      <c r="J28" s="85">
        <f t="shared" si="1"/>
        <v>46.3360473723168</v>
      </c>
    </row>
    <row r="29" ht="79.5" customHeight="1" spans="1:12">
      <c r="A29" s="57"/>
      <c r="B29" s="18">
        <v>12</v>
      </c>
      <c r="C29" s="55" t="s">
        <v>40</v>
      </c>
      <c r="D29" s="55"/>
      <c r="E29" s="55"/>
      <c r="F29" s="53">
        <f>[1]Juni!F29+8</f>
        <v>64</v>
      </c>
      <c r="G29" s="18">
        <f>[1]Juni!G29+60</f>
        <v>501</v>
      </c>
      <c r="H29" s="18">
        <f t="shared" si="0"/>
        <v>565</v>
      </c>
      <c r="I29" s="89">
        <v>1000</v>
      </c>
      <c r="J29" s="85">
        <f t="shared" si="1"/>
        <v>56.5</v>
      </c>
      <c r="L29" s="64"/>
    </row>
    <row r="30" ht="14.25" customHeight="1" spans="2:12">
      <c r="B30" s="58"/>
      <c r="C30" s="58"/>
      <c r="L30" s="90"/>
    </row>
    <row r="31" spans="7:8">
      <c r="G31" s="59" t="s">
        <v>41</v>
      </c>
      <c r="H31" s="60"/>
    </row>
    <row r="32" ht="19.5" customHeight="1" spans="7:9">
      <c r="G32" s="61" t="s">
        <v>42</v>
      </c>
      <c r="H32" s="61"/>
      <c r="I32" s="61"/>
    </row>
    <row r="33" ht="18" customHeight="1" spans="7:9">
      <c r="G33" s="62"/>
      <c r="H33" s="63"/>
      <c r="I33" s="62"/>
    </row>
    <row r="34" ht="15.75" spans="7:9">
      <c r="G34" s="62"/>
      <c r="H34" s="63"/>
      <c r="I34" s="62"/>
    </row>
    <row r="35" ht="15.75" spans="7:9">
      <c r="G35" s="61" t="s">
        <v>43</v>
      </c>
      <c r="H35" s="61"/>
      <c r="I35" s="61"/>
    </row>
    <row r="36" ht="16.15" customHeight="1" spans="7:9">
      <c r="G36" s="64" t="s">
        <v>44</v>
      </c>
      <c r="H36" s="64"/>
      <c r="I36" s="64"/>
    </row>
    <row r="38" ht="38.25" customHeight="1" spans="1:1">
      <c r="A38" s="54"/>
    </row>
    <row r="39" ht="33" customHeight="1" spans="1:12">
      <c r="A39" s="65"/>
      <c r="B39" s="66"/>
      <c r="C39" s="67"/>
      <c r="D39" s="67"/>
      <c r="E39" s="67"/>
      <c r="F39" s="66"/>
      <c r="G39" s="68"/>
      <c r="H39" s="68"/>
      <c r="I39" s="91"/>
      <c r="L39" s="87"/>
    </row>
    <row r="40" ht="37.5" customHeight="1" spans="1:12">
      <c r="A40" s="69"/>
      <c r="B40" s="1"/>
      <c r="C40" s="70"/>
      <c r="F40" s="69"/>
      <c r="G40" s="69"/>
      <c r="H40" s="69"/>
      <c r="I40" s="69"/>
      <c r="J40" s="69"/>
      <c r="L40" s="92"/>
    </row>
    <row r="41" ht="37.5" customHeight="1" spans="3:12">
      <c r="C41" s="70"/>
      <c r="F41" s="69"/>
      <c r="G41" s="69"/>
      <c r="H41" s="69"/>
      <c r="I41" s="69"/>
      <c r="J41" s="93"/>
      <c r="L41" s="94"/>
    </row>
    <row r="42" ht="15.75" spans="12:12">
      <c r="L42" s="94"/>
    </row>
    <row r="43" ht="15.75" spans="12:12">
      <c r="L43" s="90"/>
    </row>
    <row r="44" ht="15.75" spans="12:12">
      <c r="L44" s="90"/>
    </row>
    <row r="45" spans="3:3">
      <c r="C45" s="71"/>
    </row>
    <row r="46" spans="3:3">
      <c r="C46" s="71"/>
    </row>
  </sheetData>
  <mergeCells count="33">
    <mergeCell ref="A1:J1"/>
    <mergeCell ref="A2:J2"/>
    <mergeCell ref="A5:E5"/>
    <mergeCell ref="B7:E7"/>
    <mergeCell ref="B8:E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32:I32"/>
    <mergeCell ref="G36:I36"/>
    <mergeCell ref="C39:E39"/>
    <mergeCell ref="A9:A13"/>
    <mergeCell ref="A14:A17"/>
    <mergeCell ref="F7:J8"/>
    <mergeCell ref="B14:E17"/>
  </mergeCells>
  <printOptions horizontalCentered="1"/>
  <pageMargins left="0.196850393700787" right="0.196850393700787" top="0.78740157480315" bottom="0.196850393700787" header="0.31496062992126" footer="0.31496062992126"/>
  <pageSetup paperSize="5" scale="75" orientation="portrait"/>
  <headerFooter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Juli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dcterms:created xsi:type="dcterms:W3CDTF">2017-02-07T07:06:00Z</dcterms:created>
  <cp:lastPrinted>2024-12-30T06:18:00Z</cp:lastPrinted>
  <dcterms:modified xsi:type="dcterms:W3CDTF">2025-01-18T02:55:47Z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EBCFE1A516804BE49FA49B26D211F686_13</vt:lpwstr>
  </property>
  <property fmtid="{D5CDD505-2E9C-101B-9397-08002B2CF9AE}" pid="3" name="KSOProductBuildVer">
    <vt:lpwstr>1033-12.2.0.19805</vt:lpwstr>
  </property>
</Properties>
</file>