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13_ncr:1_{A4BA27D8-C60E-4C89-8043-0049D71888FE}" xr6:coauthVersionLast="47" xr6:coauthVersionMax="47" xr10:uidLastSave="{00000000-0000-0000-0000-000000000000}"/>
  <bookViews>
    <workbookView xWindow="-108" yWindow="-108" windowWidth="23256" windowHeight="12456" xr2:uid="{B639B530-25CE-43B2-A584-F75B2690FDE2}"/>
  </bookViews>
  <sheets>
    <sheet name="Sheet19" sheetId="19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3" i="19" l="1"/>
  <c r="E33" i="19"/>
  <c r="D33" i="19"/>
  <c r="C33" i="19"/>
  <c r="BI32" i="19"/>
  <c r="BI33" i="19" s="1"/>
  <c r="BJ33" i="19" s="1"/>
  <c r="BG32" i="19"/>
  <c r="BK32" i="19" s="1"/>
  <c r="BE32" i="19"/>
  <c r="BE33" i="19" s="1"/>
  <c r="BD32" i="19"/>
  <c r="BD33" i="19" s="1"/>
  <c r="AZ32" i="19"/>
  <c r="AX32" i="19"/>
  <c r="BB32" i="19" s="1"/>
  <c r="AV32" i="19"/>
  <c r="BA32" i="19" s="1"/>
  <c r="AU32" i="19"/>
  <c r="AY32" i="19" s="1"/>
  <c r="AS32" i="19"/>
  <c r="AP32" i="19"/>
  <c r="AN32" i="19"/>
  <c r="AN33" i="19" s="1"/>
  <c r="AL32" i="19"/>
  <c r="AL33" i="19" s="1"/>
  <c r="AJ32" i="19"/>
  <c r="AO32" i="19" s="1"/>
  <c r="AI32" i="19"/>
  <c r="AM32" i="19" s="1"/>
  <c r="AE32" i="19"/>
  <c r="AC32" i="19"/>
  <c r="AD32" i="19" s="1"/>
  <c r="AA32" i="19"/>
  <c r="Z32" i="19"/>
  <c r="Z33" i="19" s="1"/>
  <c r="X32" i="19"/>
  <c r="V32" i="19"/>
  <c r="V33" i="19" s="1"/>
  <c r="S32" i="19"/>
  <c r="P32" i="19"/>
  <c r="P33" i="19" s="1"/>
  <c r="M32" i="19"/>
  <c r="M33" i="19" s="1"/>
  <c r="L32" i="19"/>
  <c r="L33" i="19" s="1"/>
  <c r="J32" i="19"/>
  <c r="J33" i="19" s="1"/>
  <c r="I32" i="19"/>
  <c r="I33" i="19" s="1"/>
  <c r="G32" i="19"/>
  <c r="F32" i="19"/>
  <c r="E32" i="19"/>
  <c r="D32" i="19"/>
  <c r="C32" i="19"/>
  <c r="BK31" i="19"/>
  <c r="BL31" i="19" s="1"/>
  <c r="BJ31" i="19"/>
  <c r="BH31" i="19"/>
  <c r="BF31" i="19"/>
  <c r="BB31" i="19"/>
  <c r="BC31" i="19" s="1"/>
  <c r="BA31" i="19"/>
  <c r="AY31" i="19"/>
  <c r="AW31" i="19"/>
  <c r="AP31" i="19"/>
  <c r="AQ31" i="19" s="1"/>
  <c r="AO31" i="19"/>
  <c r="AM31" i="19"/>
  <c r="AK31" i="19"/>
  <c r="AG31" i="19"/>
  <c r="AH31" i="19" s="1"/>
  <c r="AF31" i="19"/>
  <c r="AD31" i="19"/>
  <c r="AB31" i="19"/>
  <c r="N31" i="19"/>
  <c r="K31" i="19"/>
  <c r="BL30" i="19"/>
  <c r="BK30" i="19"/>
  <c r="BJ30" i="19"/>
  <c r="BH30" i="19"/>
  <c r="BF30" i="19"/>
  <c r="BB30" i="19"/>
  <c r="BC30" i="19" s="1"/>
  <c r="BA30" i="19"/>
  <c r="AY30" i="19"/>
  <c r="AW30" i="19"/>
  <c r="AQ30" i="19"/>
  <c r="AP30" i="19"/>
  <c r="AO30" i="19"/>
  <c r="AM30" i="19"/>
  <c r="AK30" i="19"/>
  <c r="AG30" i="19"/>
  <c r="AH30" i="19" s="1"/>
  <c r="AF30" i="19"/>
  <c r="AD30" i="19"/>
  <c r="AB30" i="19"/>
  <c r="N30" i="19"/>
  <c r="K30" i="19"/>
  <c r="BK29" i="19"/>
  <c r="BL29" i="19" s="1"/>
  <c r="BJ29" i="19"/>
  <c r="BH29" i="19"/>
  <c r="BF29" i="19"/>
  <c r="BC29" i="19"/>
  <c r="BB29" i="19"/>
  <c r="BA29" i="19"/>
  <c r="AY29" i="19"/>
  <c r="AW29" i="19"/>
  <c r="AP29" i="19"/>
  <c r="AQ29" i="19" s="1"/>
  <c r="AO29" i="19"/>
  <c r="AM29" i="19"/>
  <c r="AK29" i="19"/>
  <c r="AH29" i="19"/>
  <c r="AG29" i="19"/>
  <c r="AF29" i="19"/>
  <c r="AD29" i="19"/>
  <c r="AB29" i="19"/>
  <c r="N29" i="19"/>
  <c r="K29" i="19"/>
  <c r="BI28" i="19"/>
  <c r="BG28" i="19"/>
  <c r="BK28" i="19" s="1"/>
  <c r="BE28" i="19"/>
  <c r="BJ28" i="19" s="1"/>
  <c r="BD28" i="19"/>
  <c r="BF28" i="19" s="1"/>
  <c r="BC28" i="19"/>
  <c r="BB28" i="19"/>
  <c r="AZ28" i="19"/>
  <c r="BA28" i="19" s="1"/>
  <c r="AX28" i="19"/>
  <c r="AY28" i="19" s="1"/>
  <c r="AV28" i="19"/>
  <c r="AU28" i="19"/>
  <c r="AW28" i="19" s="1"/>
  <c r="AS28" i="19"/>
  <c r="AP28" i="19"/>
  <c r="AN28" i="19"/>
  <c r="AO28" i="19" s="1"/>
  <c r="AL28" i="19"/>
  <c r="AM28" i="19" s="1"/>
  <c r="AJ28" i="19"/>
  <c r="AI28" i="19"/>
  <c r="AK28" i="19" s="1"/>
  <c r="AE28" i="19"/>
  <c r="AD28" i="19"/>
  <c r="AC28" i="19"/>
  <c r="AB28" i="19"/>
  <c r="AA28" i="19"/>
  <c r="Z28" i="19"/>
  <c r="X28" i="19"/>
  <c r="V28" i="19"/>
  <c r="S28" i="19"/>
  <c r="P28" i="19"/>
  <c r="M28" i="19"/>
  <c r="L28" i="19"/>
  <c r="N28" i="19" s="1"/>
  <c r="J28" i="19"/>
  <c r="K28" i="19" s="1"/>
  <c r="I28" i="19"/>
  <c r="G28" i="19"/>
  <c r="F28" i="19"/>
  <c r="E28" i="19"/>
  <c r="D28" i="19"/>
  <c r="C28" i="19"/>
  <c r="BK27" i="19"/>
  <c r="BJ27" i="19"/>
  <c r="BH27" i="19"/>
  <c r="BF27" i="19"/>
  <c r="BL27" i="19" s="1"/>
  <c r="BB27" i="19"/>
  <c r="BC27" i="19" s="1"/>
  <c r="BA27" i="19"/>
  <c r="AY27" i="19"/>
  <c r="AW27" i="19"/>
  <c r="AP27" i="19"/>
  <c r="AO27" i="19"/>
  <c r="AM27" i="19"/>
  <c r="AK27" i="19"/>
  <c r="AQ27" i="19" s="1"/>
  <c r="AG27" i="19"/>
  <c r="AH27" i="19" s="1"/>
  <c r="AF27" i="19"/>
  <c r="AD27" i="19"/>
  <c r="AB27" i="19"/>
  <c r="N27" i="19"/>
  <c r="K27" i="19"/>
  <c r="BL26" i="19"/>
  <c r="BJ26" i="19"/>
  <c r="BH26" i="19"/>
  <c r="BF26" i="19"/>
  <c r="BB26" i="19"/>
  <c r="BC26" i="19" s="1"/>
  <c r="BA26" i="19"/>
  <c r="AY26" i="19"/>
  <c r="AW26" i="19"/>
  <c r="AP26" i="19"/>
  <c r="AQ26" i="19" s="1"/>
  <c r="AO26" i="19"/>
  <c r="AM26" i="19"/>
  <c r="AK26" i="19"/>
  <c r="AG26" i="19"/>
  <c r="AH26" i="19" s="1"/>
  <c r="AF26" i="19"/>
  <c r="AD26" i="19"/>
  <c r="AB26" i="19"/>
  <c r="N26" i="19"/>
  <c r="K26" i="19"/>
  <c r="BK25" i="19"/>
  <c r="BL25" i="19" s="1"/>
  <c r="BJ25" i="19"/>
  <c r="BH25" i="19"/>
  <c r="BF25" i="19"/>
  <c r="BB25" i="19"/>
  <c r="BC25" i="19" s="1"/>
  <c r="BA25" i="19"/>
  <c r="AY25" i="19"/>
  <c r="AW25" i="19"/>
  <c r="AP25" i="19"/>
  <c r="AQ25" i="19" s="1"/>
  <c r="AO25" i="19"/>
  <c r="AM25" i="19"/>
  <c r="AK25" i="19"/>
  <c r="AG25" i="19"/>
  <c r="AH25" i="19" s="1"/>
  <c r="AF25" i="19"/>
  <c r="AD25" i="19"/>
  <c r="AB25" i="19"/>
  <c r="N25" i="19"/>
  <c r="K25" i="19"/>
  <c r="BK24" i="19"/>
  <c r="BI24" i="19"/>
  <c r="BG24" i="19"/>
  <c r="BE24" i="19"/>
  <c r="BJ24" i="19" s="1"/>
  <c r="BD24" i="19"/>
  <c r="BH24" i="19" s="1"/>
  <c r="AZ24" i="19"/>
  <c r="BB24" i="19" s="1"/>
  <c r="BC24" i="19" s="1"/>
  <c r="AW24" i="19"/>
  <c r="AV24" i="19"/>
  <c r="AU24" i="19"/>
  <c r="AY24" i="19" s="1"/>
  <c r="AS24" i="19"/>
  <c r="AN24" i="19"/>
  <c r="AM24" i="19"/>
  <c r="AL24" i="19"/>
  <c r="AK24" i="19"/>
  <c r="AJ24" i="19"/>
  <c r="AI24" i="19"/>
  <c r="AE24" i="19"/>
  <c r="AF24" i="19" s="1"/>
  <c r="AC24" i="19"/>
  <c r="AD24" i="19" s="1"/>
  <c r="AA24" i="19"/>
  <c r="AA33" i="19" s="1"/>
  <c r="Z24" i="19"/>
  <c r="X24" i="19"/>
  <c r="V24" i="19"/>
  <c r="S24" i="19"/>
  <c r="P24" i="19"/>
  <c r="O24" i="19"/>
  <c r="O25" i="19" s="1"/>
  <c r="M24" i="19"/>
  <c r="N24" i="19" s="1"/>
  <c r="L24" i="19"/>
  <c r="J24" i="19"/>
  <c r="I24" i="19"/>
  <c r="K24" i="19" s="1"/>
  <c r="G24" i="19"/>
  <c r="F24" i="19"/>
  <c r="H24" i="19" s="1"/>
  <c r="E24" i="19"/>
  <c r="D24" i="19"/>
  <c r="C24" i="19"/>
  <c r="BK23" i="19"/>
  <c r="BL23" i="19" s="1"/>
  <c r="BJ23" i="19"/>
  <c r="BH23" i="19"/>
  <c r="BF23" i="19"/>
  <c r="BB23" i="19"/>
  <c r="BC23" i="19" s="1"/>
  <c r="BA23" i="19"/>
  <c r="AY23" i="19"/>
  <c r="AW23" i="19"/>
  <c r="AP23" i="19"/>
  <c r="AQ23" i="19" s="1"/>
  <c r="AO23" i="19"/>
  <c r="AM23" i="19"/>
  <c r="AK23" i="19"/>
  <c r="AG23" i="19"/>
  <c r="AH23" i="19" s="1"/>
  <c r="AF23" i="19"/>
  <c r="AD23" i="19"/>
  <c r="AB23" i="19"/>
  <c r="Q23" i="19"/>
  <c r="N23" i="19"/>
  <c r="K23" i="19"/>
  <c r="BK22" i="19"/>
  <c r="BJ22" i="19"/>
  <c r="BH22" i="19"/>
  <c r="BF22" i="19"/>
  <c r="BC22" i="19"/>
  <c r="BB22" i="19"/>
  <c r="BA22" i="19"/>
  <c r="AY22" i="19"/>
  <c r="AW22" i="19"/>
  <c r="AP22" i="19"/>
  <c r="AQ22" i="19" s="1"/>
  <c r="AO22" i="19"/>
  <c r="AM22" i="19"/>
  <c r="AK22" i="19"/>
  <c r="AH22" i="19"/>
  <c r="AG22" i="19"/>
  <c r="AF22" i="19"/>
  <c r="AD22" i="19"/>
  <c r="AB22" i="19"/>
  <c r="Q22" i="19"/>
  <c r="N22" i="19"/>
  <c r="K22" i="19"/>
  <c r="BK21" i="19"/>
  <c r="BL21" i="19" s="1"/>
  <c r="BJ21" i="19"/>
  <c r="BH21" i="19"/>
  <c r="BF21" i="19"/>
  <c r="BB21" i="19"/>
  <c r="BC21" i="19" s="1"/>
  <c r="BA21" i="19"/>
  <c r="AY21" i="19"/>
  <c r="AW21" i="19"/>
  <c r="AR21" i="19"/>
  <c r="AR22" i="19" s="1"/>
  <c r="AT22" i="19" s="1"/>
  <c r="AP21" i="19"/>
  <c r="AQ21" i="19" s="1"/>
  <c r="AO21" i="19"/>
  <c r="AM21" i="19"/>
  <c r="AK21" i="19"/>
  <c r="AG21" i="19"/>
  <c r="AH21" i="19" s="1"/>
  <c r="AF21" i="19"/>
  <c r="AD21" i="19"/>
  <c r="AB21" i="19"/>
  <c r="Q21" i="19"/>
  <c r="N21" i="19"/>
  <c r="K21" i="19"/>
  <c r="BI20" i="19"/>
  <c r="BJ20" i="19" s="1"/>
  <c r="BG20" i="19"/>
  <c r="BK20" i="19" s="1"/>
  <c r="BL20" i="19" s="1"/>
  <c r="BE20" i="19"/>
  <c r="BF20" i="19" s="1"/>
  <c r="BD20" i="19"/>
  <c r="AZ20" i="19"/>
  <c r="AX20" i="19"/>
  <c r="BB20" i="19" s="1"/>
  <c r="AV20" i="19"/>
  <c r="AU20" i="19"/>
  <c r="AW20" i="19" s="1"/>
  <c r="AS20" i="19"/>
  <c r="AT20" i="19" s="1"/>
  <c r="AR20" i="19"/>
  <c r="AN20" i="19"/>
  <c r="AO20" i="19" s="1"/>
  <c r="AL20" i="19"/>
  <c r="AJ20" i="19"/>
  <c r="AI20" i="19"/>
  <c r="AK20" i="19" s="1"/>
  <c r="AG20" i="19"/>
  <c r="AE20" i="19"/>
  <c r="AF20" i="19" s="1"/>
  <c r="AC20" i="19"/>
  <c r="AD20" i="19" s="1"/>
  <c r="AA20" i="19"/>
  <c r="Z20" i="19"/>
  <c r="AB20" i="19" s="1"/>
  <c r="X20" i="19"/>
  <c r="Y20" i="19" s="1"/>
  <c r="W20" i="19"/>
  <c r="V20" i="19"/>
  <c r="U20" i="19"/>
  <c r="U21" i="19" s="1"/>
  <c r="U22" i="19" s="1"/>
  <c r="S20" i="19"/>
  <c r="T20" i="19" s="1"/>
  <c r="R20" i="19"/>
  <c r="R21" i="19" s="1"/>
  <c r="P20" i="19"/>
  <c r="Q20" i="19" s="1"/>
  <c r="O20" i="19"/>
  <c r="M20" i="19"/>
  <c r="L20" i="19"/>
  <c r="K20" i="19"/>
  <c r="J20" i="19"/>
  <c r="I20" i="19"/>
  <c r="G20" i="19"/>
  <c r="F20" i="19"/>
  <c r="H20" i="19" s="1"/>
  <c r="E20" i="19"/>
  <c r="D20" i="19"/>
  <c r="C20" i="19"/>
  <c r="BK19" i="19"/>
  <c r="BL19" i="19" s="1"/>
  <c r="BJ19" i="19"/>
  <c r="BH19" i="19"/>
  <c r="BF19" i="19"/>
  <c r="BC19" i="19"/>
  <c r="BB19" i="19"/>
  <c r="BA19" i="19"/>
  <c r="AY19" i="19"/>
  <c r="AW19" i="19"/>
  <c r="AT19" i="19"/>
  <c r="AP19" i="19"/>
  <c r="AQ19" i="19" s="1"/>
  <c r="AO19" i="19"/>
  <c r="AM19" i="19"/>
  <c r="AK19" i="19"/>
  <c r="AG19" i="19"/>
  <c r="AH19" i="19" s="1"/>
  <c r="AF19" i="19"/>
  <c r="AD19" i="19"/>
  <c r="AB19" i="19"/>
  <c r="Y19" i="19"/>
  <c r="W19" i="19"/>
  <c r="T19" i="19"/>
  <c r="Q19" i="19"/>
  <c r="N19" i="19"/>
  <c r="K19" i="19"/>
  <c r="BL18" i="19"/>
  <c r="BK18" i="19"/>
  <c r="BJ18" i="19"/>
  <c r="BH18" i="19"/>
  <c r="BF18" i="19"/>
  <c r="BB18" i="19"/>
  <c r="BC18" i="19" s="1"/>
  <c r="BA18" i="19"/>
  <c r="AY18" i="19"/>
  <c r="AW18" i="19"/>
  <c r="AT18" i="19"/>
  <c r="AP18" i="19"/>
  <c r="AQ18" i="19" s="1"/>
  <c r="AO18" i="19"/>
  <c r="AM18" i="19"/>
  <c r="AK18" i="19"/>
  <c r="AG18" i="19"/>
  <c r="AF18" i="19"/>
  <c r="AD18" i="19"/>
  <c r="AB18" i="19"/>
  <c r="AH18" i="19" s="1"/>
  <c r="Y18" i="19"/>
  <c r="W18" i="19"/>
  <c r="T18" i="19"/>
  <c r="Q18" i="19"/>
  <c r="N18" i="19"/>
  <c r="K18" i="19"/>
  <c r="BK17" i="19"/>
  <c r="BL17" i="19" s="1"/>
  <c r="BJ17" i="19"/>
  <c r="BH17" i="19"/>
  <c r="BF17" i="19"/>
  <c r="BB17" i="19"/>
  <c r="BA17" i="19"/>
  <c r="AY17" i="19"/>
  <c r="AW17" i="19"/>
  <c r="AT17" i="19"/>
  <c r="AQ17" i="19"/>
  <c r="AP17" i="19"/>
  <c r="AO17" i="19"/>
  <c r="AM17" i="19"/>
  <c r="AK17" i="19"/>
  <c r="AG17" i="19"/>
  <c r="AF17" i="19"/>
  <c r="AD17" i="19"/>
  <c r="AB17" i="19"/>
  <c r="Y17" i="19"/>
  <c r="W17" i="19"/>
  <c r="T17" i="19"/>
  <c r="Q17" i="19"/>
  <c r="N17" i="19"/>
  <c r="K17" i="19"/>
  <c r="U23" i="19" l="1"/>
  <c r="W22" i="19"/>
  <c r="Y22" i="19"/>
  <c r="BK33" i="19"/>
  <c r="BA24" i="19"/>
  <c r="AR23" i="19"/>
  <c r="G33" i="19"/>
  <c r="H32" i="19"/>
  <c r="AF32" i="19"/>
  <c r="AE33" i="19"/>
  <c r="AF33" i="19" s="1"/>
  <c r="AG32" i="19"/>
  <c r="T21" i="19"/>
  <c r="R22" i="19"/>
  <c r="BH20" i="19"/>
  <c r="AM20" i="19"/>
  <c r="AB24" i="19"/>
  <c r="AF28" i="19"/>
  <c r="AG28" i="19"/>
  <c r="AH28" i="19" s="1"/>
  <c r="K33" i="19"/>
  <c r="N33" i="19"/>
  <c r="W21" i="19"/>
  <c r="BB33" i="19"/>
  <c r="AT21" i="19"/>
  <c r="BL28" i="19"/>
  <c r="S33" i="19"/>
  <c r="BC17" i="19"/>
  <c r="Y21" i="19"/>
  <c r="O26" i="19"/>
  <c r="Q25" i="19"/>
  <c r="BC20" i="19"/>
  <c r="Q24" i="19"/>
  <c r="AQ28" i="19"/>
  <c r="X33" i="19"/>
  <c r="AH17" i="19"/>
  <c r="BA20" i="19"/>
  <c r="AD33" i="19"/>
  <c r="N20" i="19"/>
  <c r="BL22" i="19"/>
  <c r="AP24" i="19"/>
  <c r="AQ24" i="19" s="1"/>
  <c r="AO24" i="19"/>
  <c r="H28" i="19"/>
  <c r="F33" i="19"/>
  <c r="H33" i="19" s="1"/>
  <c r="AH20" i="19"/>
  <c r="AZ33" i="19"/>
  <c r="BF32" i="19"/>
  <c r="BF33" i="19" s="1"/>
  <c r="AY20" i="19"/>
  <c r="K32" i="19"/>
  <c r="AS33" i="19"/>
  <c r="BF24" i="19"/>
  <c r="BL24" i="19" s="1"/>
  <c r="BH28" i="19"/>
  <c r="AW32" i="19"/>
  <c r="BH32" i="19"/>
  <c r="AG24" i="19"/>
  <c r="AH24" i="19" s="1"/>
  <c r="AK32" i="19"/>
  <c r="AI33" i="19"/>
  <c r="AM33" i="19" s="1"/>
  <c r="AU33" i="19"/>
  <c r="BG33" i="19"/>
  <c r="BH33" i="19" s="1"/>
  <c r="AP20" i="19"/>
  <c r="AQ20" i="19" s="1"/>
  <c r="N32" i="19"/>
  <c r="BJ32" i="19"/>
  <c r="AJ33" i="19"/>
  <c r="AO33" i="19" s="1"/>
  <c r="AV33" i="19"/>
  <c r="AB32" i="19"/>
  <c r="AB33" i="19" s="1"/>
  <c r="AX33" i="19"/>
  <c r="AY33" i="19" s="1"/>
  <c r="Q26" i="19" l="1"/>
  <c r="O27" i="19"/>
  <c r="AK33" i="19"/>
  <c r="AQ32" i="19"/>
  <c r="BA33" i="19"/>
  <c r="AR24" i="19"/>
  <c r="AT23" i="19"/>
  <c r="BL32" i="19"/>
  <c r="AW33" i="19"/>
  <c r="BC32" i="19"/>
  <c r="BL33" i="19"/>
  <c r="R23" i="19"/>
  <c r="T22" i="19"/>
  <c r="AP33" i="19"/>
  <c r="AQ33" i="19" s="1"/>
  <c r="U24" i="19"/>
  <c r="Y23" i="19"/>
  <c r="W23" i="19"/>
  <c r="BC33" i="19"/>
  <c r="AG33" i="19"/>
  <c r="AH33" i="19" s="1"/>
  <c r="AH32" i="19"/>
  <c r="AR25" i="19" l="1"/>
  <c r="AT24" i="19"/>
  <c r="Y24" i="19"/>
  <c r="W24" i="19"/>
  <c r="U25" i="19"/>
  <c r="T23" i="19"/>
  <c r="R24" i="19"/>
  <c r="O28" i="19"/>
  <c r="Q27" i="19"/>
  <c r="O29" i="19" l="1"/>
  <c r="Q28" i="19"/>
  <c r="R25" i="19"/>
  <c r="T24" i="19"/>
  <c r="Y25" i="19"/>
  <c r="W25" i="19"/>
  <c r="U26" i="19"/>
  <c r="AT25" i="19"/>
  <c r="AR26" i="19"/>
  <c r="W26" i="19" l="1"/>
  <c r="U27" i="19"/>
  <c r="Y26" i="19"/>
  <c r="AR27" i="19"/>
  <c r="AT26" i="19"/>
  <c r="T25" i="19"/>
  <c r="R26" i="19"/>
  <c r="O30" i="19"/>
  <c r="Q29" i="19"/>
  <c r="Q30" i="19" l="1"/>
  <c r="O31" i="19"/>
  <c r="R27" i="19"/>
  <c r="T26" i="19"/>
  <c r="AT27" i="19"/>
  <c r="AR28" i="19"/>
  <c r="Y27" i="19"/>
  <c r="W27" i="19"/>
  <c r="U28" i="19"/>
  <c r="U29" i="19" l="1"/>
  <c r="W28" i="19"/>
  <c r="Y28" i="19"/>
  <c r="AR29" i="19"/>
  <c r="AT28" i="19"/>
  <c r="T27" i="19"/>
  <c r="R28" i="19"/>
  <c r="O32" i="19"/>
  <c r="Q31" i="19"/>
  <c r="O33" i="19" l="1"/>
  <c r="Q33" i="19" s="1"/>
  <c r="Q32" i="19"/>
  <c r="R29" i="19"/>
  <c r="T28" i="19"/>
  <c r="AR30" i="19"/>
  <c r="AT29" i="19"/>
  <c r="Y29" i="19"/>
  <c r="W29" i="19"/>
  <c r="U30" i="19"/>
  <c r="Y30" i="19" l="1"/>
  <c r="W30" i="19"/>
  <c r="U31" i="19"/>
  <c r="AT30" i="19"/>
  <c r="AR31" i="19"/>
  <c r="R30" i="19"/>
  <c r="T29" i="19"/>
  <c r="T30" i="19" l="1"/>
  <c r="R31" i="19"/>
  <c r="AR32" i="19"/>
  <c r="AT31" i="19"/>
  <c r="Y31" i="19"/>
  <c r="W31" i="19"/>
  <c r="U32" i="19"/>
  <c r="U33" i="19" l="1"/>
  <c r="W32" i="19"/>
  <c r="Y32" i="19"/>
  <c r="AR33" i="19"/>
  <c r="AT33" i="19" s="1"/>
  <c r="AT32" i="19"/>
  <c r="R32" i="19"/>
  <c r="T31" i="19"/>
  <c r="R33" i="19" l="1"/>
  <c r="T33" i="19" s="1"/>
  <c r="T32" i="19"/>
  <c r="W33" i="19"/>
  <c r="Y33" i="19"/>
</calcChain>
</file>

<file path=xl/sharedStrings.xml><?xml version="1.0" encoding="utf-8"?>
<sst xmlns="http://schemas.openxmlformats.org/spreadsheetml/2006/main" count="176" uniqueCount="55">
  <si>
    <t>download sheet ini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</si>
  <si>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</si>
  <si>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</si>
  <si>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</si>
  <si>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</si>
  <si>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</si>
  <si>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</si>
  <si>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</si>
  <si>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</si>
  <si>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</si>
  <si>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</si>
  <si>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</si>
  <si>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</si>
  <si>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</si>
  <si>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</si>
  <si>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</si>
  <si>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</si>
  <si>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>NO</t>
  </si>
  <si>
    <t>BULAN</t>
  </si>
  <si>
    <t xml:space="preserve">               Kembali ke Pilihan Program</t>
  </si>
  <si>
    <t>L</t>
  </si>
  <si>
    <t>P</t>
  </si>
  <si>
    <t>JUMLAH</t>
  </si>
  <si>
    <t>DATA PELAYANAN GIGI DAN MULUT
PUSKESMAS POLOWIJEN
TAHUN 2025</t>
  </si>
  <si>
    <t>JUMLAH DOKTER GIGI</t>
  </si>
  <si>
    <t>JUMLAH TERAPIS GIGI</t>
  </si>
  <si>
    <t>SARPRAS DI POLI GIGI SESUAI STANDART MASA PANDEMI/ TIDAK</t>
  </si>
  <si>
    <t>TUMPATAN GIGI TETAP</t>
  </si>
  <si>
    <t>PENCABUTAN GIGI TETAP</t>
  </si>
  <si>
    <t>RASIO TUMPATAN/ PENCABUTAN</t>
  </si>
  <si>
    <t>JUMLAH KASUS GIGI</t>
  </si>
  <si>
    <t>JUMLAH KASUS DIRUJUK</t>
  </si>
  <si>
    <t>% KASUS DIRUJUK</t>
  </si>
  <si>
    <t>BUMIL YANG BERKUNJUNG KE PUSKESMAS</t>
  </si>
  <si>
    <t>BUMIL YANG MENDAPATKAN PELAYANAN DI POLI GIGI PUSKESMAS</t>
  </si>
  <si>
    <t>%</t>
  </si>
  <si>
    <t>JUMLAH PAUD/ TK</t>
  </si>
  <si>
    <t>JUMLAH PAUD/TK MENDAPAT PENYULUHAN/ PEMERIKSAAN KES. GIGI</t>
  </si>
  <si>
    <t>JUMLAH POSYANDU</t>
  </si>
  <si>
    <t>JUMLAH POSYANDU YANG DIKUNJUNGI TERKAIT GILUT</t>
  </si>
  <si>
    <t>JUMLAH SD/MI</t>
  </si>
  <si>
    <t>JUMLAH SD/MI DGN SIKAT GIGI MASSAL</t>
  </si>
  <si>
    <t>JUMLAH SD/MI MENDAPAT YAN. GIGI</t>
  </si>
  <si>
    <t>JUMLAH KESELURUHAN MURID SD/MI</t>
  </si>
  <si>
    <t>MURID SD/MI YANG DIPERIKSA</t>
  </si>
  <si>
    <t>MURID SD/ MI YANG PERLU PERAWATAN</t>
  </si>
  <si>
    <t>MURID SD/ MI YANG MENDAPAT PERAWATAN</t>
  </si>
  <si>
    <t>JUMLAH SMP/MTs</t>
  </si>
  <si>
    <t>JUMLAH SMP/MTs MENDAPAT YAN. GIGI</t>
  </si>
  <si>
    <t>JUMLAH KESELURUHAN MURID SMP/MTs</t>
  </si>
  <si>
    <t>MURID SMP/MTs YANG DIPERIKSA</t>
  </si>
  <si>
    <t>MURID SMP/MTs YANG PERLU PERAWATAN</t>
  </si>
  <si>
    <t>MURID SMP/MTs YANG MENDAPAT PERAWATAN</t>
  </si>
  <si>
    <t>L + P</t>
  </si>
  <si>
    <t>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</si>
</sst>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theme="1"/>
      <name val="Calibri"/>
      <family val="2"/>
      <scheme val="minor"/>
    </font>
    <font>
      <b/>
      <u/>
      <sz val="14"/>
      <color rgb="FF1155CC"/>
      <name val="Calibri"/>
    </font>
    <font>
      <sz val="11"/>
      <name val="Verdana"/>
    </font>
    <font>
      <b/>
      <sz val="11"/>
      <color rgb="FF000000"/>
      <name val="Calibri"/>
    </font>
    <font>
      <sz val="11"/>
      <color theme="1"/>
      <name val="Verdana"/>
    </font>
    <font>
      <b/>
      <u/>
      <sz val="14"/>
      <color rgb="FF0000FF"/>
      <name val="Calibri"/>
    </font>
    <font>
      <sz val="11"/>
      <color theme="1"/>
      <name val="Calibri"/>
    </font>
    <font>
      <sz val="11"/>
      <color rgb="FF000000"/>
      <name val="Arial Narrow"/>
    </font>
    <font>
      <sz val="11"/>
      <color theme="1"/>
      <name val="Arial Narrow"/>
    </font>
    <font>
      <b/>
      <sz val="11"/>
      <color theme="1"/>
      <name val="Arial Narrow"/>
    </font>
    <font>
      <b/>
      <sz val="11"/>
      <color theme="1"/>
      <name val="Calibri"/>
    </font>
    <font>
      <sz val="12"/>
      <color rgb="FF000000"/>
      <name val="Arial Narrow"/>
    </font>
    <font>
      <b/>
      <sz val="11"/>
      <color rgb="FF000000"/>
      <name val="Arial"/>
    </font>
    <font>
      <b/>
      <sz val="11"/>
      <color theme="1"/>
      <name val="Arial"/>
    </font>
    <font>
      <b/>
      <u/>
      <sz val="12"/>
      <color rgb="FF0000FF"/>
      <name val="Calibri"/>
    </font>
    <font>
      <b/>
      <sz val="14"/>
      <color theme="1"/>
      <name val="Calibri"/>
    </font>
    <font>
      <sz val="11"/>
      <color theme="1"/>
      <name val="Arial"/>
    </font>
    <font>
      <sz val="11"/>
      <color rgb="FF1A1A1A"/>
      <name val="Arial"/>
    </font>
    <font>
      <b/>
      <sz val="12"/>
      <color rgb="FF000000"/>
      <name val="Arial"/>
    </font>
    <font>
      <b/>
      <u/>
      <sz val="12"/>
      <color rgb="FF274E13"/>
      <name val="Calibri"/>
    </font>
    <font>
      <sz val="10"/>
      <color rgb="FF000000"/>
      <name val="Arial"/>
    </font>
    <font>
      <b/>
      <sz val="10"/>
      <color theme="1"/>
      <name val="Arial"/>
    </font>
    <font>
      <i/>
      <sz val="11"/>
      <color theme="1"/>
      <name val="Arial"/>
    </font>
    <font>
      <i/>
      <sz val="10"/>
      <color theme="1"/>
      <name val="Arial"/>
    </font>
    <font>
      <sz val="12"/>
      <color rgb="FF1A1A1A"/>
      <name val="Arial"/>
    </font>
    <font>
      <b/>
      <sz val="11"/>
      <color rgb="FF1A1A1A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DCC7"/>
        <bgColor rgb="FFFFDCC7"/>
      </patternFill>
    </fill>
    <fill>
      <patternFill patternType="solid">
        <fgColor theme="8"/>
        <bgColor theme="8"/>
      </patternFill>
    </fill>
    <fill>
      <patternFill patternType="solid">
        <fgColor rgb="FF00B0F0"/>
        <bgColor rgb="FF00B0F0"/>
      </patternFill>
    </fill>
    <fill>
      <patternFill patternType="solid">
        <fgColor rgb="FFFFE599"/>
        <bgColor rgb="FFFFE599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/>
    <xf numFmtId="0" fontId="4" fillId="2" borderId="0" xfId="0" applyFont="1" applyFill="1"/>
    <xf numFmtId="0" fontId="2" fillId="0" borderId="5" xfId="0" applyFont="1" applyBorder="1"/>
    <xf numFmtId="0" fontId="7" fillId="0" borderId="1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/>
    <xf numFmtId="0" fontId="14" fillId="2" borderId="0" xfId="0" applyFont="1" applyFill="1"/>
    <xf numFmtId="0" fontId="0" fillId="0" borderId="0" xfId="0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/>
    <xf numFmtId="3" fontId="4" fillId="0" borderId="0" xfId="0" applyNumberFormat="1" applyFont="1"/>
    <xf numFmtId="0" fontId="6" fillId="2" borderId="0" xfId="0" applyFont="1" applyFill="1"/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" fillId="0" borderId="16" xfId="0" applyFont="1" applyBorder="1"/>
    <xf numFmtId="0" fontId="2" fillId="0" borderId="15" xfId="0" applyFont="1" applyBorder="1"/>
    <xf numFmtId="0" fontId="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top"/>
    </xf>
    <xf numFmtId="3" fontId="20" fillId="0" borderId="0" xfId="0" applyNumberFormat="1" applyFont="1" applyAlignment="1">
      <alignment horizontal="center"/>
    </xf>
    <xf numFmtId="3" fontId="16" fillId="0" borderId="3" xfId="0" applyNumberFormat="1" applyFont="1" applyBorder="1" applyAlignment="1">
      <alignment horizontal="right"/>
    </xf>
    <xf numFmtId="3" fontId="4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21" fillId="0" borderId="8" xfId="0" applyFont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 wrapText="1"/>
    </xf>
    <xf numFmtId="0" fontId="21" fillId="8" borderId="8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 wrapText="1"/>
    </xf>
    <xf numFmtId="0" fontId="21" fillId="10" borderId="8" xfId="0" applyFont="1" applyFill="1" applyBorder="1" applyAlignment="1">
      <alignment horizontal="center" vertical="center" wrapText="1"/>
    </xf>
    <xf numFmtId="0" fontId="21" fillId="10" borderId="8" xfId="0" applyFont="1" applyFill="1" applyBorder="1" applyAlignment="1">
      <alignment horizontal="center" vertical="center"/>
    </xf>
    <xf numFmtId="0" fontId="21" fillId="10" borderId="5" xfId="0" applyFont="1" applyFill="1" applyBorder="1" applyAlignment="1">
      <alignment horizontal="center" vertical="center" wrapText="1"/>
    </xf>
    <xf numFmtId="0" fontId="21" fillId="10" borderId="5" xfId="0" applyFont="1" applyFill="1" applyBorder="1" applyAlignment="1">
      <alignment horizontal="center" vertical="center"/>
    </xf>
    <xf numFmtId="0" fontId="21" fillId="11" borderId="8" xfId="0" applyFont="1" applyFill="1" applyBorder="1" applyAlignment="1">
      <alignment horizontal="center" vertical="center" wrapText="1"/>
    </xf>
    <xf numFmtId="0" fontId="21" fillId="11" borderId="8" xfId="0" applyFont="1" applyFill="1" applyBorder="1" applyAlignment="1">
      <alignment horizontal="center" vertical="center"/>
    </xf>
    <xf numFmtId="0" fontId="21" fillId="11" borderId="5" xfId="0" applyFont="1" applyFill="1" applyBorder="1" applyAlignment="1">
      <alignment horizontal="center" vertical="center" wrapText="1"/>
    </xf>
    <xf numFmtId="0" fontId="21" fillId="10" borderId="15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/>
    </xf>
    <xf numFmtId="3" fontId="22" fillId="3" borderId="3" xfId="0" applyNumberFormat="1" applyFont="1" applyFill="1" applyBorder="1" applyAlignment="1">
      <alignment horizontal="center"/>
    </xf>
    <xf numFmtId="3" fontId="22" fillId="6" borderId="3" xfId="0" applyNumberFormat="1" applyFont="1" applyFill="1" applyBorder="1" applyAlignment="1">
      <alignment horizontal="center"/>
    </xf>
    <xf numFmtId="3" fontId="22" fillId="7" borderId="3" xfId="0" applyNumberFormat="1" applyFont="1" applyFill="1" applyBorder="1" applyAlignment="1">
      <alignment horizontal="center"/>
    </xf>
    <xf numFmtId="3" fontId="22" fillId="8" borderId="3" xfId="0" applyNumberFormat="1" applyFont="1" applyFill="1" applyBorder="1" applyAlignment="1">
      <alignment horizontal="center"/>
    </xf>
    <xf numFmtId="3" fontId="22" fillId="9" borderId="3" xfId="0" applyNumberFormat="1" applyFont="1" applyFill="1" applyBorder="1" applyAlignment="1">
      <alignment horizontal="center"/>
    </xf>
    <xf numFmtId="3" fontId="22" fillId="10" borderId="3" xfId="0" applyNumberFormat="1" applyFont="1" applyFill="1" applyBorder="1" applyAlignment="1">
      <alignment horizontal="center"/>
    </xf>
    <xf numFmtId="3" fontId="22" fillId="11" borderId="3" xfId="0" applyNumberFormat="1" applyFont="1" applyFill="1" applyBorder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center" vertical="center"/>
    </xf>
    <xf numFmtId="0" fontId="23" fillId="9" borderId="9" xfId="0" applyFont="1" applyFill="1" applyBorder="1" applyAlignment="1">
      <alignment horizontal="center" vertical="center"/>
    </xf>
    <xf numFmtId="0" fontId="23" fillId="10" borderId="9" xfId="0" applyFont="1" applyFill="1" applyBorder="1" applyAlignment="1">
      <alignment horizontal="center" vertical="center"/>
    </xf>
    <xf numFmtId="0" fontId="23" fillId="11" borderId="9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/>
    </xf>
    <xf numFmtId="3" fontId="17" fillId="0" borderId="9" xfId="0" applyNumberFormat="1" applyFont="1" applyBorder="1"/>
    <xf numFmtId="3" fontId="17" fillId="0" borderId="9" xfId="0" applyNumberFormat="1" applyFont="1" applyBorder="1" applyAlignment="1">
      <alignment horizontal="center"/>
    </xf>
    <xf numFmtId="164" fontId="16" fillId="0" borderId="9" xfId="0" applyNumberFormat="1" applyFont="1" applyBorder="1" applyAlignment="1">
      <alignment horizontal="center"/>
    </xf>
    <xf numFmtId="3" fontId="24" fillId="5" borderId="9" xfId="0" applyNumberFormat="1" applyFont="1" applyFill="1" applyBorder="1"/>
    <xf numFmtId="3" fontId="17" fillId="5" borderId="9" xfId="0" applyNumberFormat="1" applyFont="1" applyFill="1" applyBorder="1"/>
    <xf numFmtId="164" fontId="16" fillId="0" borderId="3" xfId="0" applyNumberFormat="1" applyFont="1" applyBorder="1" applyAlignment="1">
      <alignment horizontal="center"/>
    </xf>
    <xf numFmtId="3" fontId="17" fillId="0" borderId="3" xfId="0" applyNumberFormat="1" applyFont="1" applyBorder="1"/>
    <xf numFmtId="164" fontId="16" fillId="0" borderId="3" xfId="0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/>
    </xf>
    <xf numFmtId="3" fontId="16" fillId="0" borderId="3" xfId="0" applyNumberFormat="1" applyFont="1" applyBorder="1"/>
    <xf numFmtId="3" fontId="17" fillId="0" borderId="9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/>
    </xf>
    <xf numFmtId="3" fontId="13" fillId="4" borderId="9" xfId="0" applyNumberFormat="1" applyFont="1" applyFill="1" applyBorder="1"/>
    <xf numFmtId="3" fontId="13" fillId="4" borderId="9" xfId="0" applyNumberFormat="1" applyFont="1" applyFill="1" applyBorder="1" applyAlignment="1">
      <alignment horizontal="center" vertical="center"/>
    </xf>
    <xf numFmtId="164" fontId="13" fillId="4" borderId="9" xfId="0" applyNumberFormat="1" applyFont="1" applyFill="1" applyBorder="1" applyAlignment="1">
      <alignment horizontal="center"/>
    </xf>
    <xf numFmtId="164" fontId="13" fillId="4" borderId="3" xfId="0" applyNumberFormat="1" applyFont="1" applyFill="1" applyBorder="1" applyAlignment="1">
      <alignment horizontal="center"/>
    </xf>
    <xf numFmtId="3" fontId="13" fillId="4" borderId="3" xfId="0" applyNumberFormat="1" applyFont="1" applyFill="1" applyBorder="1"/>
    <xf numFmtId="164" fontId="13" fillId="4" borderId="3" xfId="0" applyNumberFormat="1" applyFont="1" applyFill="1" applyBorder="1" applyAlignment="1">
      <alignment horizontal="center" vertical="center"/>
    </xf>
    <xf numFmtId="3" fontId="13" fillId="4" borderId="3" xfId="0" applyNumberFormat="1" applyFont="1" applyFill="1" applyBorder="1" applyAlignment="1">
      <alignment horizontal="center"/>
    </xf>
    <xf numFmtId="3" fontId="13" fillId="4" borderId="3" xfId="0" applyNumberFormat="1" applyFont="1" applyFill="1" applyBorder="1" applyAlignment="1">
      <alignment horizontal="right"/>
    </xf>
    <xf numFmtId="3" fontId="25" fillId="4" borderId="3" xfId="0" applyNumberFormat="1" applyFont="1" applyFill="1" applyBorder="1"/>
    <xf numFmtId="0" fontId="13" fillId="0" borderId="12" xfId="0" applyFont="1" applyBorder="1" applyAlignment="1">
      <alignment horizontal="center"/>
    </xf>
    <xf numFmtId="3" fontId="13" fillId="0" borderId="9" xfId="0" applyNumberFormat="1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164" fontId="13" fillId="0" borderId="3" xfId="0" applyNumberFormat="1" applyFont="1" applyBorder="1" applyAlignment="1">
      <alignment horizontal="center"/>
    </xf>
    <xf numFmtId="164" fontId="13" fillId="0" borderId="3" xfId="0" applyNumberFormat="1" applyFont="1" applyBorder="1" applyAlignment="1">
      <alignment horizontal="center" vertical="center"/>
    </xf>
    <xf numFmtId="0" fontId="4" fillId="3" borderId="0" xfId="0" applyFont="1" applyFill="1"/>
    <xf numFmtId="3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28575</xdr:rowOff>
    </xdr:from>
    <xdr:ext cx="504825" cy="504825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4FF40976-4830-431D-992B-322CF7407B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5"/>
          <a:ext cx="504825" cy="504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ocs.google.com/spreadsheets/d/1qTQ54xFW5GCrjVb9Ey-VpqV7AsnuNIx3F-20LTn0_hY/export?format=xlsx&amp;gid=1131850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10B3C-9791-447E-8A1B-6FF7FD5734C8}">
  <dimension ref="A1:BL1000"/>
  <sheetViews>
    <sheetView tabSelected="1" workbookViewId="0">
      <selection activeCell="C1" sqref="C1:H4"/>
    </sheetView>
  </sheetViews>
  <sheetFormatPr defaultColWidth="13.6640625" defaultRowHeight="15" customHeight="1" x14ac:dyDescent="0.3"/>
  <cols>
    <col min="1" max="1" width="5.88671875" customWidth="1"/>
    <col min="2" max="2" width="17.5546875" customWidth="1"/>
    <col min="3" max="4" width="12.33203125" customWidth="1"/>
    <col min="5" max="5" width="18.44140625" customWidth="1"/>
    <col min="6" max="6" width="11.6640625" customWidth="1"/>
    <col min="7" max="7" width="14.109375" customWidth="1"/>
    <col min="8" max="8" width="14.21875" customWidth="1"/>
    <col min="9" max="9" width="10.5546875" customWidth="1"/>
    <col min="10" max="11" width="11" customWidth="1"/>
    <col min="12" max="12" width="15.109375" customWidth="1"/>
    <col min="13" max="13" width="20.6640625" customWidth="1"/>
    <col min="14" max="14" width="8.33203125" customWidth="1"/>
    <col min="15" max="15" width="9.109375" customWidth="1"/>
    <col min="16" max="16" width="25.21875" customWidth="1"/>
    <col min="17" max="17" width="8.33203125" customWidth="1"/>
    <col min="18" max="18" width="12.21875" customWidth="1"/>
    <col min="19" max="19" width="18.44140625" customWidth="1"/>
    <col min="20" max="20" width="8.33203125" customWidth="1"/>
    <col min="21" max="21" width="9.5546875" customWidth="1"/>
    <col min="22" max="22" width="12.77734375" customWidth="1"/>
    <col min="23" max="23" width="8.33203125" customWidth="1"/>
    <col min="24" max="24" width="13.33203125" customWidth="1"/>
    <col min="25" max="43" width="8.33203125" customWidth="1"/>
    <col min="44" max="44" width="9.6640625" customWidth="1"/>
    <col min="45" max="45" width="12.33203125" customWidth="1"/>
    <col min="46" max="64" width="8.33203125" customWidth="1"/>
  </cols>
  <sheetData>
    <row r="1" spans="1:64" ht="6.75" customHeight="1" x14ac:dyDescent="0.3">
      <c r="A1" s="1" t="s">
        <v>19</v>
      </c>
      <c r="B1" s="2"/>
      <c r="C1" s="24" t="s">
        <v>23</v>
      </c>
      <c r="D1" s="2"/>
      <c r="E1" s="2"/>
      <c r="F1" s="2"/>
      <c r="G1" s="2"/>
      <c r="H1" s="2"/>
      <c r="I1" s="28"/>
      <c r="J1" s="15"/>
      <c r="K1" s="15"/>
      <c r="L1" s="15"/>
      <c r="M1" s="15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ht="15.6" x14ac:dyDescent="0.3">
      <c r="A2" s="2"/>
      <c r="B2" s="2"/>
      <c r="C2" s="2"/>
      <c r="D2" s="16"/>
      <c r="E2" s="16"/>
      <c r="F2" s="16"/>
      <c r="G2" s="16"/>
      <c r="H2" s="2"/>
      <c r="I2" s="2"/>
      <c r="J2" s="15"/>
      <c r="K2" s="15"/>
      <c r="L2" s="15"/>
      <c r="M2" s="15"/>
      <c r="N2" s="3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ht="9" customHeight="1" x14ac:dyDescent="0.3">
      <c r="A3" s="2"/>
      <c r="B3" s="2"/>
      <c r="C3" s="2"/>
      <c r="D3" s="16"/>
      <c r="E3" s="16"/>
      <c r="F3" s="16"/>
      <c r="G3" s="16"/>
      <c r="H3" s="2"/>
      <c r="I3" s="2"/>
      <c r="J3" s="15"/>
      <c r="K3" s="15"/>
      <c r="L3" s="15"/>
      <c r="M3" s="15"/>
      <c r="N3" s="3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64" ht="19.5" customHeight="1" x14ac:dyDescent="0.3">
      <c r="A4" s="27" t="s">
        <v>0</v>
      </c>
      <c r="B4" s="2"/>
      <c r="C4" s="2"/>
      <c r="D4" s="2"/>
      <c r="E4" s="2"/>
      <c r="F4" s="2"/>
      <c r="G4" s="2"/>
      <c r="H4" s="2"/>
      <c r="I4" s="36"/>
      <c r="J4" s="37"/>
      <c r="K4" s="2"/>
      <c r="L4" s="21"/>
      <c r="M4" s="21"/>
      <c r="N4" s="35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5" spans="1:64" ht="14.4" x14ac:dyDescent="0.3">
      <c r="A5" s="38" t="s">
        <v>17</v>
      </c>
      <c r="B5" s="39" t="s">
        <v>18</v>
      </c>
      <c r="C5" s="40" t="s">
        <v>24</v>
      </c>
      <c r="D5" s="40" t="s">
        <v>25</v>
      </c>
      <c r="E5" s="40" t="s">
        <v>26</v>
      </c>
      <c r="F5" s="40" t="s">
        <v>27</v>
      </c>
      <c r="G5" s="40" t="s">
        <v>28</v>
      </c>
      <c r="H5" s="40" t="s">
        <v>29</v>
      </c>
      <c r="I5" s="40" t="s">
        <v>30</v>
      </c>
      <c r="J5" s="40" t="s">
        <v>31</v>
      </c>
      <c r="K5" s="40" t="s">
        <v>32</v>
      </c>
      <c r="L5" s="41" t="s">
        <v>33</v>
      </c>
      <c r="M5" s="41" t="s">
        <v>34</v>
      </c>
      <c r="N5" s="42" t="s">
        <v>35</v>
      </c>
      <c r="O5" s="43" t="s">
        <v>36</v>
      </c>
      <c r="P5" s="43" t="s">
        <v>37</v>
      </c>
      <c r="Q5" s="44" t="s">
        <v>35</v>
      </c>
      <c r="R5" s="45" t="s">
        <v>38</v>
      </c>
      <c r="S5" s="45" t="s">
        <v>39</v>
      </c>
      <c r="T5" s="45" t="s">
        <v>35</v>
      </c>
      <c r="U5" s="46" t="s">
        <v>40</v>
      </c>
      <c r="V5" s="46" t="s">
        <v>41</v>
      </c>
      <c r="W5" s="47" t="s">
        <v>35</v>
      </c>
      <c r="X5" s="46" t="s">
        <v>42</v>
      </c>
      <c r="Y5" s="47" t="s">
        <v>35</v>
      </c>
      <c r="Z5" s="48" t="s">
        <v>43</v>
      </c>
      <c r="AA5" s="4"/>
      <c r="AB5" s="25"/>
      <c r="AC5" s="49" t="s">
        <v>44</v>
      </c>
      <c r="AD5" s="4"/>
      <c r="AE5" s="4"/>
      <c r="AF5" s="4"/>
      <c r="AG5" s="4"/>
      <c r="AH5" s="25"/>
      <c r="AI5" s="48" t="s">
        <v>45</v>
      </c>
      <c r="AJ5" s="4"/>
      <c r="AK5" s="25"/>
      <c r="AL5" s="49" t="s">
        <v>46</v>
      </c>
      <c r="AM5" s="4"/>
      <c r="AN5" s="4"/>
      <c r="AO5" s="4"/>
      <c r="AP5" s="4"/>
      <c r="AQ5" s="25"/>
      <c r="AR5" s="50" t="s">
        <v>47</v>
      </c>
      <c r="AS5" s="50" t="s">
        <v>48</v>
      </c>
      <c r="AT5" s="51" t="s">
        <v>35</v>
      </c>
      <c r="AU5" s="52" t="s">
        <v>49</v>
      </c>
      <c r="AV5" s="4"/>
      <c r="AW5" s="25"/>
      <c r="AX5" s="52" t="s">
        <v>50</v>
      </c>
      <c r="AY5" s="4"/>
      <c r="AZ5" s="4"/>
      <c r="BA5" s="4"/>
      <c r="BB5" s="4"/>
      <c r="BC5" s="25"/>
      <c r="BD5" s="52" t="s">
        <v>51</v>
      </c>
      <c r="BE5" s="4"/>
      <c r="BF5" s="25"/>
      <c r="BG5" s="52" t="s">
        <v>52</v>
      </c>
      <c r="BH5" s="4"/>
      <c r="BI5" s="4"/>
      <c r="BJ5" s="4"/>
      <c r="BK5" s="4"/>
      <c r="BL5" s="25"/>
    </row>
    <row r="6" spans="1:64" ht="14.4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3"/>
      <c r="AA6" s="13"/>
      <c r="AB6" s="19"/>
      <c r="AC6" s="13"/>
      <c r="AD6" s="13"/>
      <c r="AE6" s="13"/>
      <c r="AF6" s="13"/>
      <c r="AG6" s="13"/>
      <c r="AH6" s="19"/>
      <c r="AI6" s="13"/>
      <c r="AJ6" s="13"/>
      <c r="AK6" s="19"/>
      <c r="AL6" s="13"/>
      <c r="AM6" s="13"/>
      <c r="AN6" s="13"/>
      <c r="AO6" s="13"/>
      <c r="AP6" s="13"/>
      <c r="AQ6" s="19"/>
      <c r="AR6" s="17"/>
      <c r="AS6" s="17"/>
      <c r="AT6" s="17"/>
      <c r="AU6" s="13"/>
      <c r="AV6" s="13"/>
      <c r="AW6" s="19"/>
      <c r="AX6" s="13"/>
      <c r="AY6" s="13"/>
      <c r="AZ6" s="13"/>
      <c r="BA6" s="13"/>
      <c r="BB6" s="13"/>
      <c r="BC6" s="19"/>
      <c r="BD6" s="13"/>
      <c r="BE6" s="13"/>
      <c r="BF6" s="19"/>
      <c r="BG6" s="13"/>
      <c r="BH6" s="13"/>
      <c r="BI6" s="13"/>
      <c r="BJ6" s="13"/>
      <c r="BK6" s="13"/>
      <c r="BL6" s="19"/>
    </row>
    <row r="7" spans="1:64" ht="14.4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53" t="s">
        <v>20</v>
      </c>
      <c r="AA7" s="53" t="s">
        <v>21</v>
      </c>
      <c r="AB7" s="53" t="s">
        <v>53</v>
      </c>
      <c r="AC7" s="53" t="s">
        <v>20</v>
      </c>
      <c r="AD7" s="53" t="s">
        <v>35</v>
      </c>
      <c r="AE7" s="53" t="s">
        <v>21</v>
      </c>
      <c r="AF7" s="53" t="s">
        <v>35</v>
      </c>
      <c r="AG7" s="53" t="s">
        <v>53</v>
      </c>
      <c r="AH7" s="53" t="s">
        <v>35</v>
      </c>
      <c r="AI7" s="53" t="s">
        <v>20</v>
      </c>
      <c r="AJ7" s="53" t="s">
        <v>21</v>
      </c>
      <c r="AK7" s="53" t="s">
        <v>53</v>
      </c>
      <c r="AL7" s="53" t="s">
        <v>20</v>
      </c>
      <c r="AM7" s="53" t="s">
        <v>35</v>
      </c>
      <c r="AN7" s="53" t="s">
        <v>21</v>
      </c>
      <c r="AO7" s="53" t="s">
        <v>35</v>
      </c>
      <c r="AP7" s="53" t="s">
        <v>53</v>
      </c>
      <c r="AQ7" s="53" t="s">
        <v>35</v>
      </c>
      <c r="AR7" s="17"/>
      <c r="AS7" s="17"/>
      <c r="AT7" s="17"/>
      <c r="AU7" s="54" t="s">
        <v>20</v>
      </c>
      <c r="AV7" s="54" t="s">
        <v>21</v>
      </c>
      <c r="AW7" s="54" t="s">
        <v>53</v>
      </c>
      <c r="AX7" s="54" t="s">
        <v>20</v>
      </c>
      <c r="AY7" s="54" t="s">
        <v>35</v>
      </c>
      <c r="AZ7" s="54" t="s">
        <v>21</v>
      </c>
      <c r="BA7" s="54" t="s">
        <v>35</v>
      </c>
      <c r="BB7" s="54" t="s">
        <v>53</v>
      </c>
      <c r="BC7" s="54" t="s">
        <v>35</v>
      </c>
      <c r="BD7" s="54" t="s">
        <v>20</v>
      </c>
      <c r="BE7" s="54" t="s">
        <v>21</v>
      </c>
      <c r="BF7" s="54" t="s">
        <v>53</v>
      </c>
      <c r="BG7" s="54" t="s">
        <v>20</v>
      </c>
      <c r="BH7" s="54" t="s">
        <v>35</v>
      </c>
      <c r="BI7" s="54" t="s">
        <v>21</v>
      </c>
      <c r="BJ7" s="54" t="s">
        <v>35</v>
      </c>
      <c r="BK7" s="54" t="s">
        <v>53</v>
      </c>
      <c r="BL7" s="54" t="s">
        <v>35</v>
      </c>
    </row>
    <row r="8" spans="1:64" ht="14.4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4"/>
      <c r="AS8" s="14"/>
      <c r="AT8" s="14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</row>
    <row r="9" spans="1:64" ht="14.4" x14ac:dyDescent="0.3">
      <c r="A9" s="55">
        <v>1</v>
      </c>
      <c r="B9" s="56">
        <v>2</v>
      </c>
      <c r="C9" s="57">
        <v>3</v>
      </c>
      <c r="D9" s="57">
        <v>4</v>
      </c>
      <c r="E9" s="57">
        <v>5</v>
      </c>
      <c r="F9" s="55">
        <v>6</v>
      </c>
      <c r="G9" s="55">
        <v>7</v>
      </c>
      <c r="H9" s="55">
        <v>8</v>
      </c>
      <c r="I9" s="55">
        <v>9</v>
      </c>
      <c r="J9" s="55">
        <v>10</v>
      </c>
      <c r="K9" s="55">
        <v>11</v>
      </c>
      <c r="L9" s="58">
        <v>12</v>
      </c>
      <c r="M9" s="58">
        <v>13</v>
      </c>
      <c r="N9" s="58">
        <v>14</v>
      </c>
      <c r="O9" s="57">
        <v>15</v>
      </c>
      <c r="P9" s="59">
        <v>16</v>
      </c>
      <c r="Q9" s="59">
        <v>17</v>
      </c>
      <c r="R9" s="57">
        <v>18</v>
      </c>
      <c r="S9" s="60">
        <v>19</v>
      </c>
      <c r="T9" s="60">
        <v>20</v>
      </c>
      <c r="U9" s="57">
        <v>21</v>
      </c>
      <c r="V9" s="61">
        <v>22</v>
      </c>
      <c r="W9" s="61">
        <v>23</v>
      </c>
      <c r="X9" s="61">
        <v>24</v>
      </c>
      <c r="Y9" s="61">
        <v>25</v>
      </c>
      <c r="Z9" s="57">
        <v>26</v>
      </c>
      <c r="AA9" s="57">
        <v>27</v>
      </c>
      <c r="AB9" s="61">
        <v>28</v>
      </c>
      <c r="AC9" s="61">
        <v>29</v>
      </c>
      <c r="AD9" s="61">
        <v>30</v>
      </c>
      <c r="AE9" s="61">
        <v>31</v>
      </c>
      <c r="AF9" s="61">
        <v>32</v>
      </c>
      <c r="AG9" s="61">
        <v>33</v>
      </c>
      <c r="AH9" s="61">
        <v>34</v>
      </c>
      <c r="AI9" s="61">
        <v>35</v>
      </c>
      <c r="AJ9" s="61">
        <v>36</v>
      </c>
      <c r="AK9" s="61">
        <v>37</v>
      </c>
      <c r="AL9" s="61">
        <v>38</v>
      </c>
      <c r="AM9" s="61">
        <v>39</v>
      </c>
      <c r="AN9" s="61">
        <v>40</v>
      </c>
      <c r="AO9" s="61">
        <v>41</v>
      </c>
      <c r="AP9" s="61">
        <v>42</v>
      </c>
      <c r="AQ9" s="61">
        <v>43</v>
      </c>
      <c r="AR9" s="57">
        <v>44</v>
      </c>
      <c r="AS9" s="62">
        <v>45</v>
      </c>
      <c r="AT9" s="62">
        <v>46</v>
      </c>
      <c r="AU9" s="57">
        <v>47</v>
      </c>
      <c r="AV9" s="57">
        <v>48</v>
      </c>
      <c r="AW9" s="62">
        <v>49</v>
      </c>
      <c r="AX9" s="62">
        <v>50</v>
      </c>
      <c r="AY9" s="62">
        <v>51</v>
      </c>
      <c r="AZ9" s="62">
        <v>52</v>
      </c>
      <c r="BA9" s="62">
        <v>53</v>
      </c>
      <c r="BB9" s="62">
        <v>54</v>
      </c>
      <c r="BC9" s="62">
        <v>55</v>
      </c>
      <c r="BD9" s="62">
        <v>56</v>
      </c>
      <c r="BE9" s="62">
        <v>57</v>
      </c>
      <c r="BF9" s="62">
        <v>58</v>
      </c>
      <c r="BG9" s="62">
        <v>59</v>
      </c>
      <c r="BH9" s="62">
        <v>60</v>
      </c>
      <c r="BI9" s="62">
        <v>61</v>
      </c>
      <c r="BJ9" s="62">
        <v>62</v>
      </c>
      <c r="BK9" s="62">
        <v>63</v>
      </c>
      <c r="BL9" s="62">
        <v>64</v>
      </c>
    </row>
    <row r="10" spans="1:64" ht="15.6" x14ac:dyDescent="0.3">
      <c r="A10" s="29"/>
      <c r="B10" s="63"/>
      <c r="C10" s="22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</row>
    <row r="11" spans="1:64" ht="15" customHeight="1" x14ac:dyDescent="0.3">
      <c r="A11" s="31"/>
      <c r="B11" s="16"/>
      <c r="C11" s="22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</row>
    <row r="12" spans="1:64" ht="14.4" x14ac:dyDescent="0.3">
      <c r="A12" s="38" t="s">
        <v>17</v>
      </c>
      <c r="B12" s="39" t="s">
        <v>18</v>
      </c>
      <c r="C12" s="40" t="s">
        <v>24</v>
      </c>
      <c r="D12" s="40" t="s">
        <v>25</v>
      </c>
      <c r="E12" s="40" t="s">
        <v>26</v>
      </c>
      <c r="F12" s="40" t="s">
        <v>27</v>
      </c>
      <c r="G12" s="40" t="s">
        <v>28</v>
      </c>
      <c r="H12" s="40" t="s">
        <v>29</v>
      </c>
      <c r="I12" s="40" t="s">
        <v>30</v>
      </c>
      <c r="J12" s="40" t="s">
        <v>31</v>
      </c>
      <c r="K12" s="40" t="s">
        <v>32</v>
      </c>
      <c r="L12" s="41" t="s">
        <v>33</v>
      </c>
      <c r="M12" s="41" t="s">
        <v>34</v>
      </c>
      <c r="N12" s="42" t="s">
        <v>35</v>
      </c>
      <c r="O12" s="43" t="s">
        <v>36</v>
      </c>
      <c r="P12" s="43" t="s">
        <v>37</v>
      </c>
      <c r="Q12" s="44" t="s">
        <v>35</v>
      </c>
      <c r="R12" s="45" t="s">
        <v>38</v>
      </c>
      <c r="S12" s="45" t="s">
        <v>39</v>
      </c>
      <c r="T12" s="45" t="s">
        <v>35</v>
      </c>
      <c r="U12" s="46" t="s">
        <v>40</v>
      </c>
      <c r="V12" s="46" t="s">
        <v>41</v>
      </c>
      <c r="W12" s="47" t="s">
        <v>35</v>
      </c>
      <c r="X12" s="46" t="s">
        <v>42</v>
      </c>
      <c r="Y12" s="47" t="s">
        <v>35</v>
      </c>
      <c r="Z12" s="48" t="s">
        <v>43</v>
      </c>
      <c r="AA12" s="4"/>
      <c r="AB12" s="25"/>
      <c r="AC12" s="49" t="s">
        <v>44</v>
      </c>
      <c r="AD12" s="4"/>
      <c r="AE12" s="4"/>
      <c r="AF12" s="4"/>
      <c r="AG12" s="4"/>
      <c r="AH12" s="25"/>
      <c r="AI12" s="48" t="s">
        <v>45</v>
      </c>
      <c r="AJ12" s="4"/>
      <c r="AK12" s="25"/>
      <c r="AL12" s="49" t="s">
        <v>46</v>
      </c>
      <c r="AM12" s="4"/>
      <c r="AN12" s="4"/>
      <c r="AO12" s="4"/>
      <c r="AP12" s="4"/>
      <c r="AQ12" s="25"/>
      <c r="AR12" s="50" t="s">
        <v>47</v>
      </c>
      <c r="AS12" s="50" t="s">
        <v>48</v>
      </c>
      <c r="AT12" s="51" t="s">
        <v>35</v>
      </c>
      <c r="AU12" s="52" t="s">
        <v>49</v>
      </c>
      <c r="AV12" s="4"/>
      <c r="AW12" s="25"/>
      <c r="AX12" s="52" t="s">
        <v>50</v>
      </c>
      <c r="AY12" s="4"/>
      <c r="AZ12" s="4"/>
      <c r="BA12" s="4"/>
      <c r="BB12" s="4"/>
      <c r="BC12" s="25"/>
      <c r="BD12" s="52" t="s">
        <v>51</v>
      </c>
      <c r="BE12" s="4"/>
      <c r="BF12" s="25"/>
      <c r="BG12" s="52" t="s">
        <v>52</v>
      </c>
      <c r="BH12" s="4"/>
      <c r="BI12" s="4"/>
      <c r="BJ12" s="4"/>
      <c r="BK12" s="4"/>
      <c r="BL12" s="25"/>
    </row>
    <row r="13" spans="1:64" ht="14.4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3"/>
      <c r="AA13" s="13"/>
      <c r="AB13" s="19"/>
      <c r="AC13" s="13"/>
      <c r="AD13" s="13"/>
      <c r="AE13" s="13"/>
      <c r="AF13" s="13"/>
      <c r="AG13" s="13"/>
      <c r="AH13" s="19"/>
      <c r="AI13" s="13"/>
      <c r="AJ13" s="13"/>
      <c r="AK13" s="19"/>
      <c r="AL13" s="13"/>
      <c r="AM13" s="13"/>
      <c r="AN13" s="13"/>
      <c r="AO13" s="13"/>
      <c r="AP13" s="13"/>
      <c r="AQ13" s="19"/>
      <c r="AR13" s="17"/>
      <c r="AS13" s="17"/>
      <c r="AT13" s="17"/>
      <c r="AU13" s="13"/>
      <c r="AV13" s="13"/>
      <c r="AW13" s="19"/>
      <c r="AX13" s="13"/>
      <c r="AY13" s="13"/>
      <c r="AZ13" s="13"/>
      <c r="BA13" s="13"/>
      <c r="BB13" s="13"/>
      <c r="BC13" s="19"/>
      <c r="BD13" s="13"/>
      <c r="BE13" s="13"/>
      <c r="BF13" s="19"/>
      <c r="BG13" s="13"/>
      <c r="BH13" s="13"/>
      <c r="BI13" s="13"/>
      <c r="BJ13" s="13"/>
      <c r="BK13" s="13"/>
      <c r="BL13" s="19"/>
    </row>
    <row r="14" spans="1:64" ht="14.4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53" t="s">
        <v>20</v>
      </c>
      <c r="AA14" s="53" t="s">
        <v>21</v>
      </c>
      <c r="AB14" s="53" t="s">
        <v>53</v>
      </c>
      <c r="AC14" s="53" t="s">
        <v>20</v>
      </c>
      <c r="AD14" s="53" t="s">
        <v>35</v>
      </c>
      <c r="AE14" s="53" t="s">
        <v>21</v>
      </c>
      <c r="AF14" s="53" t="s">
        <v>35</v>
      </c>
      <c r="AG14" s="53" t="s">
        <v>53</v>
      </c>
      <c r="AH14" s="53" t="s">
        <v>35</v>
      </c>
      <c r="AI14" s="53" t="s">
        <v>20</v>
      </c>
      <c r="AJ14" s="53" t="s">
        <v>21</v>
      </c>
      <c r="AK14" s="53" t="s">
        <v>53</v>
      </c>
      <c r="AL14" s="53" t="s">
        <v>20</v>
      </c>
      <c r="AM14" s="53" t="s">
        <v>35</v>
      </c>
      <c r="AN14" s="53" t="s">
        <v>21</v>
      </c>
      <c r="AO14" s="53" t="s">
        <v>35</v>
      </c>
      <c r="AP14" s="53" t="s">
        <v>53</v>
      </c>
      <c r="AQ14" s="53" t="s">
        <v>35</v>
      </c>
      <c r="AR14" s="17"/>
      <c r="AS14" s="17"/>
      <c r="AT14" s="17"/>
      <c r="AU14" s="54" t="s">
        <v>20</v>
      </c>
      <c r="AV14" s="54" t="s">
        <v>21</v>
      </c>
      <c r="AW14" s="54" t="s">
        <v>53</v>
      </c>
      <c r="AX14" s="54" t="s">
        <v>20</v>
      </c>
      <c r="AY14" s="54" t="s">
        <v>35</v>
      </c>
      <c r="AZ14" s="54" t="s">
        <v>21</v>
      </c>
      <c r="BA14" s="54" t="s">
        <v>35</v>
      </c>
      <c r="BB14" s="54" t="s">
        <v>53</v>
      </c>
      <c r="BC14" s="54" t="s">
        <v>35</v>
      </c>
      <c r="BD14" s="54" t="s">
        <v>20</v>
      </c>
      <c r="BE14" s="54" t="s">
        <v>21</v>
      </c>
      <c r="BF14" s="54" t="s">
        <v>53</v>
      </c>
      <c r="BG14" s="54" t="s">
        <v>20</v>
      </c>
      <c r="BH14" s="54" t="s">
        <v>35</v>
      </c>
      <c r="BI14" s="54" t="s">
        <v>21</v>
      </c>
      <c r="BJ14" s="54" t="s">
        <v>35</v>
      </c>
      <c r="BK14" s="54" t="s">
        <v>53</v>
      </c>
      <c r="BL14" s="54" t="s">
        <v>35</v>
      </c>
    </row>
    <row r="15" spans="1:64" ht="14.4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4"/>
      <c r="AS15" s="14"/>
      <c r="AT15" s="14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</row>
    <row r="16" spans="1:64" ht="14.4" x14ac:dyDescent="0.3">
      <c r="A16" s="64">
        <v>1</v>
      </c>
      <c r="B16" s="65">
        <v>2</v>
      </c>
      <c r="C16" s="66">
        <v>3</v>
      </c>
      <c r="D16" s="66">
        <v>4</v>
      </c>
      <c r="E16" s="66">
        <v>5</v>
      </c>
      <c r="F16" s="66">
        <v>6</v>
      </c>
      <c r="G16" s="66">
        <v>7</v>
      </c>
      <c r="H16" s="66">
        <v>8</v>
      </c>
      <c r="I16" s="66">
        <v>9</v>
      </c>
      <c r="J16" s="66">
        <v>10</v>
      </c>
      <c r="K16" s="66">
        <v>11</v>
      </c>
      <c r="L16" s="67">
        <v>12</v>
      </c>
      <c r="M16" s="67">
        <v>13</v>
      </c>
      <c r="N16" s="67">
        <v>14</v>
      </c>
      <c r="O16" s="68">
        <v>15</v>
      </c>
      <c r="P16" s="68">
        <v>16</v>
      </c>
      <c r="Q16" s="68">
        <v>17</v>
      </c>
      <c r="R16" s="69">
        <v>18</v>
      </c>
      <c r="S16" s="69">
        <v>19</v>
      </c>
      <c r="T16" s="69">
        <v>20</v>
      </c>
      <c r="U16" s="70">
        <v>21</v>
      </c>
      <c r="V16" s="70">
        <v>22</v>
      </c>
      <c r="W16" s="70">
        <v>23</v>
      </c>
      <c r="X16" s="70">
        <v>24</v>
      </c>
      <c r="Y16" s="70">
        <v>25</v>
      </c>
      <c r="Z16" s="70">
        <v>26</v>
      </c>
      <c r="AA16" s="70">
        <v>27</v>
      </c>
      <c r="AB16" s="70">
        <v>28</v>
      </c>
      <c r="AC16" s="70">
        <v>29</v>
      </c>
      <c r="AD16" s="70">
        <v>30</v>
      </c>
      <c r="AE16" s="70">
        <v>31</v>
      </c>
      <c r="AF16" s="70">
        <v>32</v>
      </c>
      <c r="AG16" s="70">
        <v>33</v>
      </c>
      <c r="AH16" s="70">
        <v>34</v>
      </c>
      <c r="AI16" s="70">
        <v>35</v>
      </c>
      <c r="AJ16" s="70">
        <v>36</v>
      </c>
      <c r="AK16" s="70">
        <v>37</v>
      </c>
      <c r="AL16" s="70">
        <v>38</v>
      </c>
      <c r="AM16" s="70">
        <v>39</v>
      </c>
      <c r="AN16" s="70">
        <v>40</v>
      </c>
      <c r="AO16" s="70">
        <v>41</v>
      </c>
      <c r="AP16" s="70">
        <v>42</v>
      </c>
      <c r="AQ16" s="70">
        <v>43</v>
      </c>
      <c r="AR16" s="71">
        <v>44</v>
      </c>
      <c r="AS16" s="71">
        <v>45</v>
      </c>
      <c r="AT16" s="71">
        <v>46</v>
      </c>
      <c r="AU16" s="72">
        <v>47</v>
      </c>
      <c r="AV16" s="72">
        <v>48</v>
      </c>
      <c r="AW16" s="72">
        <v>49</v>
      </c>
      <c r="AX16" s="72">
        <v>50</v>
      </c>
      <c r="AY16" s="72">
        <v>51</v>
      </c>
      <c r="AZ16" s="72">
        <v>52</v>
      </c>
      <c r="BA16" s="72">
        <v>53</v>
      </c>
      <c r="BB16" s="72">
        <v>54</v>
      </c>
      <c r="BC16" s="72">
        <v>55</v>
      </c>
      <c r="BD16" s="72">
        <v>56</v>
      </c>
      <c r="BE16" s="72">
        <v>57</v>
      </c>
      <c r="BF16" s="72">
        <v>58</v>
      </c>
      <c r="BG16" s="72">
        <v>59</v>
      </c>
      <c r="BH16" s="72">
        <v>60</v>
      </c>
      <c r="BI16" s="72">
        <v>61</v>
      </c>
      <c r="BJ16" s="72">
        <v>62</v>
      </c>
      <c r="BK16" s="72">
        <v>63</v>
      </c>
      <c r="BL16" s="72">
        <v>64</v>
      </c>
    </row>
    <row r="17" spans="1:64" ht="15.6" x14ac:dyDescent="0.3">
      <c r="A17" s="5">
        <v>1</v>
      </c>
      <c r="B17" s="6" t="s">
        <v>1</v>
      </c>
      <c r="C17" s="73">
        <v>3</v>
      </c>
      <c r="D17" s="73">
        <v>2</v>
      </c>
      <c r="E17" s="74" t="s">
        <v>54</v>
      </c>
      <c r="F17" s="73">
        <v>45</v>
      </c>
      <c r="G17" s="73">
        <v>14</v>
      </c>
      <c r="H17" s="75"/>
      <c r="I17" s="76">
        <v>409</v>
      </c>
      <c r="J17" s="77">
        <v>48</v>
      </c>
      <c r="K17" s="78">
        <f t="shared" ref="K17:K33" si="0">J17/I17*100</f>
        <v>11.735941320293399</v>
      </c>
      <c r="L17" s="79">
        <v>51</v>
      </c>
      <c r="M17" s="79">
        <v>51</v>
      </c>
      <c r="N17" s="80">
        <f t="shared" ref="N17:N33" si="1">M17/L17*100</f>
        <v>100</v>
      </c>
      <c r="O17" s="81">
        <v>23</v>
      </c>
      <c r="P17" s="79">
        <v>0</v>
      </c>
      <c r="Q17" s="78">
        <f t="shared" ref="Q17:Q33" si="2">P17/O17*100</f>
        <v>0</v>
      </c>
      <c r="R17" s="79">
        <v>32</v>
      </c>
      <c r="S17" s="79">
        <v>0</v>
      </c>
      <c r="T17" s="78">
        <f t="shared" ref="T17:T33" si="3">S17/R17*100</f>
        <v>0</v>
      </c>
      <c r="U17" s="81">
        <v>13</v>
      </c>
      <c r="V17" s="79">
        <v>0</v>
      </c>
      <c r="W17" s="78">
        <f t="shared" ref="W17:W33" si="4">V17/U17*100</f>
        <v>0</v>
      </c>
      <c r="X17" s="79">
        <v>0</v>
      </c>
      <c r="Y17" s="78">
        <f t="shared" ref="Y17:Y33" si="5">X17/U17*100</f>
        <v>0</v>
      </c>
      <c r="Z17" s="79">
        <v>1361</v>
      </c>
      <c r="AA17" s="79">
        <v>1296</v>
      </c>
      <c r="AB17" s="33">
        <f t="shared" ref="AB17:AB32" si="6">Z17+AA17</f>
        <v>2657</v>
      </c>
      <c r="AC17" s="79">
        <v>0</v>
      </c>
      <c r="AD17" s="78">
        <f t="shared" ref="AD17:AD33" si="7">AC17/Z17*100</f>
        <v>0</v>
      </c>
      <c r="AE17" s="79">
        <v>0</v>
      </c>
      <c r="AF17" s="78">
        <f t="shared" ref="AF17:AF33" si="8">AE17/AA17*100</f>
        <v>0</v>
      </c>
      <c r="AG17" s="82">
        <f t="shared" ref="AG17:AG32" si="9">AC17+AE17</f>
        <v>0</v>
      </c>
      <c r="AH17" s="78">
        <f t="shared" ref="AH17:AH33" si="10">AG17/AB17*100</f>
        <v>0</v>
      </c>
      <c r="AI17" s="79">
        <v>21</v>
      </c>
      <c r="AJ17" s="79">
        <v>24</v>
      </c>
      <c r="AK17" s="33">
        <f t="shared" ref="AK17:AK32" si="11">AI17+AJ17</f>
        <v>45</v>
      </c>
      <c r="AL17" s="79">
        <v>21</v>
      </c>
      <c r="AM17" s="78">
        <f t="shared" ref="AM17:AM33" si="12">AL17/AI17*100</f>
        <v>100</v>
      </c>
      <c r="AN17" s="79">
        <v>24</v>
      </c>
      <c r="AO17" s="78">
        <f t="shared" ref="AO17:AO33" si="13">AN17/AJ17*100</f>
        <v>100</v>
      </c>
      <c r="AP17" s="82">
        <f t="shared" ref="AP17:AP32" si="14">AL17+AN17</f>
        <v>45</v>
      </c>
      <c r="AQ17" s="78">
        <f t="shared" ref="AQ17:AQ33" si="15">AP17/AK17*100</f>
        <v>100</v>
      </c>
      <c r="AR17" s="81">
        <v>4</v>
      </c>
      <c r="AS17" s="79">
        <v>0</v>
      </c>
      <c r="AT17" s="78">
        <f t="shared" ref="AT17:AT33" si="16">AS17/AR17*100</f>
        <v>0</v>
      </c>
      <c r="AU17" s="79">
        <v>226</v>
      </c>
      <c r="AV17" s="79">
        <v>226</v>
      </c>
      <c r="AW17" s="33">
        <f t="shared" ref="AW17:AW32" si="17">AU17+AV17</f>
        <v>452</v>
      </c>
      <c r="AX17" s="79">
        <v>0</v>
      </c>
      <c r="AY17" s="78">
        <f t="shared" ref="AY17:AY33" si="18">AX17/AU17*100</f>
        <v>0</v>
      </c>
      <c r="AZ17" s="79">
        <v>0</v>
      </c>
      <c r="BA17" s="78">
        <f t="shared" ref="BA17:BA33" si="19">AZ17/AV17*100</f>
        <v>0</v>
      </c>
      <c r="BB17" s="82">
        <f t="shared" ref="BB17:BB32" si="20">AX17+AZ17</f>
        <v>0</v>
      </c>
      <c r="BC17" s="78">
        <f t="shared" ref="BC17:BC33" si="21">BB17/AW17*100</f>
        <v>0</v>
      </c>
      <c r="BD17" s="79">
        <v>3</v>
      </c>
      <c r="BE17" s="79">
        <v>3</v>
      </c>
      <c r="BF17" s="33">
        <f t="shared" ref="BF17:BF32" si="22">BD17+BE17</f>
        <v>6</v>
      </c>
      <c r="BG17" s="79">
        <v>3</v>
      </c>
      <c r="BH17" s="78">
        <f t="shared" ref="BH17:BH33" si="23">BG17/BD17*100</f>
        <v>100</v>
      </c>
      <c r="BI17" s="82">
        <v>3</v>
      </c>
      <c r="BJ17" s="78">
        <f t="shared" ref="BJ17:BJ33" si="24">BI17/BE17*100</f>
        <v>100</v>
      </c>
      <c r="BK17" s="82">
        <f t="shared" ref="BK17:BK25" si="25">BG17+BI17</f>
        <v>6</v>
      </c>
      <c r="BL17" s="78">
        <f t="shared" ref="BL17:BL33" si="26">BK17/BF17*100</f>
        <v>100</v>
      </c>
    </row>
    <row r="18" spans="1:64" ht="15.6" x14ac:dyDescent="0.3">
      <c r="A18" s="5">
        <v>2</v>
      </c>
      <c r="B18" s="7" t="s">
        <v>2</v>
      </c>
      <c r="C18" s="73">
        <v>3</v>
      </c>
      <c r="D18" s="73">
        <v>2</v>
      </c>
      <c r="E18" s="83" t="s">
        <v>54</v>
      </c>
      <c r="F18" s="73">
        <v>50</v>
      </c>
      <c r="G18" s="73">
        <v>14</v>
      </c>
      <c r="H18" s="75"/>
      <c r="I18" s="76">
        <v>473</v>
      </c>
      <c r="J18" s="77">
        <v>53</v>
      </c>
      <c r="K18" s="78">
        <f t="shared" si="0"/>
        <v>11.20507399577167</v>
      </c>
      <c r="L18" s="79">
        <v>40</v>
      </c>
      <c r="M18" s="79">
        <v>40</v>
      </c>
      <c r="N18" s="80">
        <f t="shared" si="1"/>
        <v>100</v>
      </c>
      <c r="O18" s="84">
        <v>23</v>
      </c>
      <c r="P18" s="79">
        <v>0</v>
      </c>
      <c r="Q18" s="78">
        <f t="shared" si="2"/>
        <v>0</v>
      </c>
      <c r="R18" s="79">
        <v>32</v>
      </c>
      <c r="S18" s="79">
        <v>0</v>
      </c>
      <c r="T18" s="78">
        <f t="shared" si="3"/>
        <v>0</v>
      </c>
      <c r="U18" s="84">
        <v>13</v>
      </c>
      <c r="V18" s="79">
        <v>0</v>
      </c>
      <c r="W18" s="78">
        <f t="shared" si="4"/>
        <v>0</v>
      </c>
      <c r="X18" s="79">
        <v>0</v>
      </c>
      <c r="Y18" s="78">
        <f t="shared" si="5"/>
        <v>0</v>
      </c>
      <c r="Z18" s="79">
        <v>1361</v>
      </c>
      <c r="AA18" s="79">
        <v>1296</v>
      </c>
      <c r="AB18" s="33">
        <f t="shared" si="6"/>
        <v>2657</v>
      </c>
      <c r="AC18" s="79">
        <v>0</v>
      </c>
      <c r="AD18" s="78">
        <f t="shared" si="7"/>
        <v>0</v>
      </c>
      <c r="AE18" s="79">
        <v>0</v>
      </c>
      <c r="AF18" s="78">
        <f t="shared" si="8"/>
        <v>0</v>
      </c>
      <c r="AG18" s="82">
        <f t="shared" si="9"/>
        <v>0</v>
      </c>
      <c r="AH18" s="78">
        <f t="shared" si="10"/>
        <v>0</v>
      </c>
      <c r="AI18" s="79">
        <v>20</v>
      </c>
      <c r="AJ18" s="79">
        <v>23</v>
      </c>
      <c r="AK18" s="33">
        <f t="shared" si="11"/>
        <v>43</v>
      </c>
      <c r="AL18" s="79">
        <v>20</v>
      </c>
      <c r="AM18" s="78">
        <f t="shared" si="12"/>
        <v>100</v>
      </c>
      <c r="AN18" s="79">
        <v>23</v>
      </c>
      <c r="AO18" s="78">
        <f t="shared" si="13"/>
        <v>100</v>
      </c>
      <c r="AP18" s="82">
        <f t="shared" si="14"/>
        <v>43</v>
      </c>
      <c r="AQ18" s="78">
        <f t="shared" si="15"/>
        <v>100</v>
      </c>
      <c r="AR18" s="84">
        <v>4</v>
      </c>
      <c r="AS18" s="79">
        <v>0</v>
      </c>
      <c r="AT18" s="78">
        <f t="shared" si="16"/>
        <v>0</v>
      </c>
      <c r="AU18" s="79">
        <v>226</v>
      </c>
      <c r="AV18" s="79">
        <v>226</v>
      </c>
      <c r="AW18" s="33">
        <f t="shared" si="17"/>
        <v>452</v>
      </c>
      <c r="AX18" s="79">
        <v>0</v>
      </c>
      <c r="AY18" s="78">
        <f t="shared" si="18"/>
        <v>0</v>
      </c>
      <c r="AZ18" s="79">
        <v>0</v>
      </c>
      <c r="BA18" s="78">
        <f t="shared" si="19"/>
        <v>0</v>
      </c>
      <c r="BB18" s="82">
        <f t="shared" si="20"/>
        <v>0</v>
      </c>
      <c r="BC18" s="78">
        <f t="shared" si="21"/>
        <v>0</v>
      </c>
      <c r="BD18" s="79">
        <v>3</v>
      </c>
      <c r="BE18" s="79">
        <v>4</v>
      </c>
      <c r="BF18" s="33">
        <f t="shared" si="22"/>
        <v>7</v>
      </c>
      <c r="BG18" s="79">
        <v>3</v>
      </c>
      <c r="BH18" s="78">
        <f t="shared" si="23"/>
        <v>100</v>
      </c>
      <c r="BI18" s="82">
        <v>4</v>
      </c>
      <c r="BJ18" s="78">
        <f t="shared" si="24"/>
        <v>100</v>
      </c>
      <c r="BK18" s="82">
        <f t="shared" si="25"/>
        <v>7</v>
      </c>
      <c r="BL18" s="78">
        <f t="shared" si="26"/>
        <v>100</v>
      </c>
    </row>
    <row r="19" spans="1:64" ht="15.6" x14ac:dyDescent="0.3">
      <c r="A19" s="5">
        <v>3</v>
      </c>
      <c r="B19" s="7" t="s">
        <v>3</v>
      </c>
      <c r="C19" s="73">
        <v>3</v>
      </c>
      <c r="D19" s="73">
        <v>2</v>
      </c>
      <c r="E19" s="83" t="s">
        <v>54</v>
      </c>
      <c r="F19" s="73">
        <v>43</v>
      </c>
      <c r="G19" s="73">
        <v>6</v>
      </c>
      <c r="H19" s="75"/>
      <c r="I19" s="76">
        <v>362</v>
      </c>
      <c r="J19" s="77">
        <v>40</v>
      </c>
      <c r="K19" s="78">
        <f t="shared" si="0"/>
        <v>11.049723756906078</v>
      </c>
      <c r="L19" s="79">
        <v>43</v>
      </c>
      <c r="M19" s="79">
        <v>43</v>
      </c>
      <c r="N19" s="80">
        <f t="shared" si="1"/>
        <v>100</v>
      </c>
      <c r="O19" s="84">
        <v>23</v>
      </c>
      <c r="P19" s="79">
        <v>0</v>
      </c>
      <c r="Q19" s="78">
        <f t="shared" si="2"/>
        <v>0</v>
      </c>
      <c r="R19" s="82">
        <v>32</v>
      </c>
      <c r="S19" s="79">
        <v>0</v>
      </c>
      <c r="T19" s="78">
        <f t="shared" si="3"/>
        <v>0</v>
      </c>
      <c r="U19" s="84">
        <v>13</v>
      </c>
      <c r="V19" s="79">
        <v>0</v>
      </c>
      <c r="W19" s="78">
        <f t="shared" si="4"/>
        <v>0</v>
      </c>
      <c r="X19" s="79">
        <v>0</v>
      </c>
      <c r="Y19" s="78">
        <f t="shared" si="5"/>
        <v>0</v>
      </c>
      <c r="Z19" s="79">
        <v>1361</v>
      </c>
      <c r="AA19" s="79">
        <v>1296</v>
      </c>
      <c r="AB19" s="33">
        <f t="shared" si="6"/>
        <v>2657</v>
      </c>
      <c r="AC19" s="79">
        <v>0</v>
      </c>
      <c r="AD19" s="78">
        <f t="shared" si="7"/>
        <v>0</v>
      </c>
      <c r="AE19" s="79">
        <v>0</v>
      </c>
      <c r="AF19" s="78">
        <f t="shared" si="8"/>
        <v>0</v>
      </c>
      <c r="AG19" s="82">
        <f t="shared" si="9"/>
        <v>0</v>
      </c>
      <c r="AH19" s="78">
        <f t="shared" si="10"/>
        <v>0</v>
      </c>
      <c r="AI19" s="79">
        <v>15</v>
      </c>
      <c r="AJ19" s="79">
        <v>26</v>
      </c>
      <c r="AK19" s="33">
        <f t="shared" si="11"/>
        <v>41</v>
      </c>
      <c r="AL19" s="79">
        <v>15</v>
      </c>
      <c r="AM19" s="78">
        <f t="shared" si="12"/>
        <v>100</v>
      </c>
      <c r="AN19" s="79">
        <v>26</v>
      </c>
      <c r="AO19" s="78">
        <f t="shared" si="13"/>
        <v>100</v>
      </c>
      <c r="AP19" s="82">
        <f t="shared" si="14"/>
        <v>41</v>
      </c>
      <c r="AQ19" s="78">
        <f t="shared" si="15"/>
        <v>100</v>
      </c>
      <c r="AR19" s="84">
        <v>4</v>
      </c>
      <c r="AS19" s="79">
        <v>0</v>
      </c>
      <c r="AT19" s="78">
        <f t="shared" si="16"/>
        <v>0</v>
      </c>
      <c r="AU19" s="79">
        <v>226</v>
      </c>
      <c r="AV19" s="79">
        <v>226</v>
      </c>
      <c r="AW19" s="33">
        <f t="shared" si="17"/>
        <v>452</v>
      </c>
      <c r="AX19" s="79">
        <v>0</v>
      </c>
      <c r="AY19" s="78">
        <f t="shared" si="18"/>
        <v>0</v>
      </c>
      <c r="AZ19" s="79">
        <v>0</v>
      </c>
      <c r="BA19" s="78">
        <f t="shared" si="19"/>
        <v>0</v>
      </c>
      <c r="BB19" s="82">
        <f t="shared" si="20"/>
        <v>0</v>
      </c>
      <c r="BC19" s="78">
        <f t="shared" si="21"/>
        <v>0</v>
      </c>
      <c r="BD19" s="79">
        <v>3</v>
      </c>
      <c r="BE19" s="79">
        <v>4</v>
      </c>
      <c r="BF19" s="33">
        <f t="shared" si="22"/>
        <v>7</v>
      </c>
      <c r="BG19" s="79">
        <v>3</v>
      </c>
      <c r="BH19" s="78">
        <f t="shared" si="23"/>
        <v>100</v>
      </c>
      <c r="BI19" s="82">
        <v>4</v>
      </c>
      <c r="BJ19" s="78">
        <f t="shared" si="24"/>
        <v>100</v>
      </c>
      <c r="BK19" s="82">
        <f t="shared" si="25"/>
        <v>7</v>
      </c>
      <c r="BL19" s="78">
        <f t="shared" si="26"/>
        <v>100</v>
      </c>
    </row>
    <row r="20" spans="1:64" ht="14.4" x14ac:dyDescent="0.3">
      <c r="A20" s="8">
        <v>4</v>
      </c>
      <c r="B20" s="9" t="s">
        <v>4</v>
      </c>
      <c r="C20" s="85">
        <f t="shared" ref="C20:D20" si="27">MAX(C17:C19)</f>
        <v>3</v>
      </c>
      <c r="D20" s="85">
        <f t="shared" si="27"/>
        <v>2</v>
      </c>
      <c r="E20" s="86" t="str">
        <f>E19</f>
        <v>YA</v>
      </c>
      <c r="F20" s="85">
        <f t="shared" ref="F20:G20" si="28">SUM(F17:F19)</f>
        <v>138</v>
      </c>
      <c r="G20" s="85">
        <f t="shared" si="28"/>
        <v>34</v>
      </c>
      <c r="H20" s="87">
        <f>F20/G20</f>
        <v>4.0588235294117645</v>
      </c>
      <c r="I20" s="85">
        <f t="shared" ref="I20:J20" si="29">SUM(I17:I19)</f>
        <v>1244</v>
      </c>
      <c r="J20" s="85">
        <f t="shared" si="29"/>
        <v>141</v>
      </c>
      <c r="K20" s="88">
        <f t="shared" si="0"/>
        <v>11.334405144694534</v>
      </c>
      <c r="L20" s="89">
        <f t="shared" ref="L20:M20" si="30">SUM(L17:L19)</f>
        <v>134</v>
      </c>
      <c r="M20" s="89">
        <f t="shared" si="30"/>
        <v>134</v>
      </c>
      <c r="N20" s="90">
        <f t="shared" si="1"/>
        <v>100</v>
      </c>
      <c r="O20" s="91">
        <f>O19</f>
        <v>23</v>
      </c>
      <c r="P20" s="89">
        <f>SUM(P17:P19)</f>
        <v>0</v>
      </c>
      <c r="Q20" s="88">
        <f t="shared" si="2"/>
        <v>0</v>
      </c>
      <c r="R20" s="89">
        <f t="shared" ref="R20:R33" si="31">R19</f>
        <v>32</v>
      </c>
      <c r="S20" s="89">
        <f>SUM(S17:S19)</f>
        <v>0</v>
      </c>
      <c r="T20" s="88">
        <f t="shared" si="3"/>
        <v>0</v>
      </c>
      <c r="U20" s="91">
        <f t="shared" ref="U20:U33" si="32">U19</f>
        <v>13</v>
      </c>
      <c r="V20" s="89">
        <f>SUM(V17:V19)</f>
        <v>0</v>
      </c>
      <c r="W20" s="88">
        <f t="shared" si="4"/>
        <v>0</v>
      </c>
      <c r="X20" s="89">
        <f>SUM(X17:X19)</f>
        <v>0</v>
      </c>
      <c r="Y20" s="88">
        <f t="shared" si="5"/>
        <v>0</v>
      </c>
      <c r="Z20" s="89">
        <f t="shared" ref="Z20:AA20" si="33">MAX(Z17:Z19)</f>
        <v>1361</v>
      </c>
      <c r="AA20" s="89">
        <f t="shared" si="33"/>
        <v>1296</v>
      </c>
      <c r="AB20" s="92">
        <f t="shared" si="6"/>
        <v>2657</v>
      </c>
      <c r="AC20" s="89">
        <f>SUM(AC17:AC19)</f>
        <v>0</v>
      </c>
      <c r="AD20" s="88">
        <f t="shared" si="7"/>
        <v>0</v>
      </c>
      <c r="AE20" s="89">
        <f>SUM(AE17:AE19)</f>
        <v>0</v>
      </c>
      <c r="AF20" s="88">
        <f t="shared" si="8"/>
        <v>0</v>
      </c>
      <c r="AG20" s="89">
        <f t="shared" si="9"/>
        <v>0</v>
      </c>
      <c r="AH20" s="88">
        <f t="shared" si="10"/>
        <v>0</v>
      </c>
      <c r="AI20" s="89">
        <f t="shared" ref="AI20:AJ20" si="34">SUM(AI17:AI19)</f>
        <v>56</v>
      </c>
      <c r="AJ20" s="89">
        <f t="shared" si="34"/>
        <v>73</v>
      </c>
      <c r="AK20" s="92">
        <f t="shared" si="11"/>
        <v>129</v>
      </c>
      <c r="AL20" s="89">
        <f>SUM(AL17:AL19)</f>
        <v>56</v>
      </c>
      <c r="AM20" s="88">
        <f t="shared" si="12"/>
        <v>100</v>
      </c>
      <c r="AN20" s="89">
        <f>SUM(AN17:AN19)</f>
        <v>73</v>
      </c>
      <c r="AO20" s="88">
        <f t="shared" si="13"/>
        <v>100</v>
      </c>
      <c r="AP20" s="89">
        <f t="shared" si="14"/>
        <v>129</v>
      </c>
      <c r="AQ20" s="88">
        <f t="shared" si="15"/>
        <v>100</v>
      </c>
      <c r="AR20" s="91">
        <f t="shared" ref="AR20:AR33" si="35">AR19</f>
        <v>4</v>
      </c>
      <c r="AS20" s="89">
        <f>SUM(AS17:AS19)</f>
        <v>0</v>
      </c>
      <c r="AT20" s="88">
        <f t="shared" si="16"/>
        <v>0</v>
      </c>
      <c r="AU20" s="89">
        <f t="shared" ref="AU20:AV20" si="36">MAX(AU17:AU19)</f>
        <v>226</v>
      </c>
      <c r="AV20" s="89">
        <f t="shared" si="36"/>
        <v>226</v>
      </c>
      <c r="AW20" s="92">
        <f t="shared" si="17"/>
        <v>452</v>
      </c>
      <c r="AX20" s="89">
        <f>SUM(AX17:AX19)</f>
        <v>0</v>
      </c>
      <c r="AY20" s="88">
        <f t="shared" si="18"/>
        <v>0</v>
      </c>
      <c r="AZ20" s="89">
        <f>SUM(AZ17:AZ19)</f>
        <v>0</v>
      </c>
      <c r="BA20" s="88">
        <f t="shared" si="19"/>
        <v>0</v>
      </c>
      <c r="BB20" s="89">
        <f t="shared" si="20"/>
        <v>0</v>
      </c>
      <c r="BC20" s="88">
        <f t="shared" si="21"/>
        <v>0</v>
      </c>
      <c r="BD20" s="89">
        <f t="shared" ref="BD20:BE20" si="37">SUM(BD17:BD19)</f>
        <v>9</v>
      </c>
      <c r="BE20" s="89">
        <f t="shared" si="37"/>
        <v>11</v>
      </c>
      <c r="BF20" s="92">
        <f t="shared" si="22"/>
        <v>20</v>
      </c>
      <c r="BG20" s="89">
        <f>SUM(BG17:BG19)</f>
        <v>9</v>
      </c>
      <c r="BH20" s="88">
        <f t="shared" si="23"/>
        <v>100</v>
      </c>
      <c r="BI20" s="89">
        <f>SUM(BI17:BI19)</f>
        <v>11</v>
      </c>
      <c r="BJ20" s="88">
        <f t="shared" si="24"/>
        <v>100</v>
      </c>
      <c r="BK20" s="89">
        <f t="shared" si="25"/>
        <v>20</v>
      </c>
      <c r="BL20" s="88">
        <f t="shared" si="26"/>
        <v>100</v>
      </c>
    </row>
    <row r="21" spans="1:64" ht="15.75" customHeight="1" x14ac:dyDescent="0.3">
      <c r="A21" s="5">
        <v>5</v>
      </c>
      <c r="B21" s="7" t="s">
        <v>5</v>
      </c>
      <c r="C21" s="73">
        <v>3</v>
      </c>
      <c r="D21" s="73">
        <v>2</v>
      </c>
      <c r="E21" s="83" t="s">
        <v>54</v>
      </c>
      <c r="F21" s="73">
        <v>24</v>
      </c>
      <c r="G21" s="73">
        <v>11</v>
      </c>
      <c r="H21" s="75"/>
      <c r="I21" s="76">
        <v>418</v>
      </c>
      <c r="J21" s="77">
        <v>55</v>
      </c>
      <c r="K21" s="78">
        <f t="shared" si="0"/>
        <v>13.157894736842104</v>
      </c>
      <c r="L21" s="79">
        <v>49</v>
      </c>
      <c r="M21" s="79">
        <v>49</v>
      </c>
      <c r="N21" s="80">
        <f t="shared" si="1"/>
        <v>100</v>
      </c>
      <c r="O21" s="84">
        <v>23</v>
      </c>
      <c r="P21" s="79">
        <v>0</v>
      </c>
      <c r="Q21" s="78">
        <f t="shared" si="2"/>
        <v>0</v>
      </c>
      <c r="R21" s="82">
        <f t="shared" si="31"/>
        <v>32</v>
      </c>
      <c r="S21" s="79">
        <v>0</v>
      </c>
      <c r="T21" s="78">
        <f t="shared" si="3"/>
        <v>0</v>
      </c>
      <c r="U21" s="84">
        <f t="shared" si="32"/>
        <v>13</v>
      </c>
      <c r="V21" s="79">
        <v>0</v>
      </c>
      <c r="W21" s="78">
        <f t="shared" si="4"/>
        <v>0</v>
      </c>
      <c r="X21" s="79">
        <v>0</v>
      </c>
      <c r="Y21" s="78">
        <f t="shared" si="5"/>
        <v>0</v>
      </c>
      <c r="Z21" s="79">
        <v>1361</v>
      </c>
      <c r="AA21" s="79">
        <v>1296</v>
      </c>
      <c r="AB21" s="33">
        <f t="shared" si="6"/>
        <v>2657</v>
      </c>
      <c r="AC21" s="79">
        <v>0</v>
      </c>
      <c r="AD21" s="78">
        <f t="shared" si="7"/>
        <v>0</v>
      </c>
      <c r="AE21" s="79">
        <v>0</v>
      </c>
      <c r="AF21" s="78">
        <f t="shared" si="8"/>
        <v>0</v>
      </c>
      <c r="AG21" s="82">
        <f t="shared" si="9"/>
        <v>0</v>
      </c>
      <c r="AH21" s="78">
        <f t="shared" si="10"/>
        <v>0</v>
      </c>
      <c r="AI21" s="79">
        <v>22</v>
      </c>
      <c r="AJ21" s="79">
        <v>26</v>
      </c>
      <c r="AK21" s="33">
        <f t="shared" si="11"/>
        <v>48</v>
      </c>
      <c r="AL21" s="79">
        <v>22</v>
      </c>
      <c r="AM21" s="78">
        <f t="shared" si="12"/>
        <v>100</v>
      </c>
      <c r="AN21" s="79">
        <v>26</v>
      </c>
      <c r="AO21" s="78">
        <f t="shared" si="13"/>
        <v>100</v>
      </c>
      <c r="AP21" s="82">
        <f t="shared" si="14"/>
        <v>48</v>
      </c>
      <c r="AQ21" s="78">
        <f t="shared" si="15"/>
        <v>100</v>
      </c>
      <c r="AR21" s="84">
        <f t="shared" si="35"/>
        <v>4</v>
      </c>
      <c r="AS21" s="79">
        <v>0</v>
      </c>
      <c r="AT21" s="78">
        <f t="shared" si="16"/>
        <v>0</v>
      </c>
      <c r="AU21" s="79">
        <v>226</v>
      </c>
      <c r="AV21" s="79">
        <v>226</v>
      </c>
      <c r="AW21" s="33">
        <f t="shared" si="17"/>
        <v>452</v>
      </c>
      <c r="AX21" s="79">
        <v>0</v>
      </c>
      <c r="AY21" s="78">
        <f t="shared" si="18"/>
        <v>0</v>
      </c>
      <c r="AZ21" s="79">
        <v>0</v>
      </c>
      <c r="BA21" s="78">
        <f t="shared" si="19"/>
        <v>0</v>
      </c>
      <c r="BB21" s="82">
        <f t="shared" si="20"/>
        <v>0</v>
      </c>
      <c r="BC21" s="78">
        <f t="shared" si="21"/>
        <v>0</v>
      </c>
      <c r="BD21" s="79">
        <v>4</v>
      </c>
      <c r="BE21" s="79">
        <v>5</v>
      </c>
      <c r="BF21" s="33">
        <f t="shared" si="22"/>
        <v>9</v>
      </c>
      <c r="BG21" s="79">
        <v>4</v>
      </c>
      <c r="BH21" s="78">
        <f t="shared" si="23"/>
        <v>100</v>
      </c>
      <c r="BI21" s="82">
        <v>5</v>
      </c>
      <c r="BJ21" s="78">
        <f t="shared" si="24"/>
        <v>100</v>
      </c>
      <c r="BK21" s="82">
        <f t="shared" si="25"/>
        <v>9</v>
      </c>
      <c r="BL21" s="78">
        <f t="shared" si="26"/>
        <v>100</v>
      </c>
    </row>
    <row r="22" spans="1:64" ht="15.75" customHeight="1" x14ac:dyDescent="0.3">
      <c r="A22" s="5">
        <v>6</v>
      </c>
      <c r="B22" s="7" t="s">
        <v>6</v>
      </c>
      <c r="C22" s="73">
        <v>3</v>
      </c>
      <c r="D22" s="73">
        <v>2</v>
      </c>
      <c r="E22" s="83" t="s">
        <v>54</v>
      </c>
      <c r="F22" s="73">
        <v>52</v>
      </c>
      <c r="G22" s="73">
        <v>12</v>
      </c>
      <c r="H22" s="75"/>
      <c r="I22" s="76">
        <v>488</v>
      </c>
      <c r="J22" s="77">
        <v>51</v>
      </c>
      <c r="K22" s="78">
        <f t="shared" si="0"/>
        <v>10.450819672131148</v>
      </c>
      <c r="L22" s="79">
        <v>48</v>
      </c>
      <c r="M22" s="79">
        <v>48</v>
      </c>
      <c r="N22" s="80">
        <f t="shared" si="1"/>
        <v>100</v>
      </c>
      <c r="O22" s="84">
        <v>23</v>
      </c>
      <c r="P22" s="79">
        <v>0</v>
      </c>
      <c r="Q22" s="78">
        <f t="shared" si="2"/>
        <v>0</v>
      </c>
      <c r="R22" s="82">
        <f t="shared" si="31"/>
        <v>32</v>
      </c>
      <c r="S22" s="79">
        <v>0</v>
      </c>
      <c r="T22" s="78">
        <f t="shared" si="3"/>
        <v>0</v>
      </c>
      <c r="U22" s="84">
        <f t="shared" si="32"/>
        <v>13</v>
      </c>
      <c r="V22" s="79">
        <v>0</v>
      </c>
      <c r="W22" s="78">
        <f t="shared" si="4"/>
        <v>0</v>
      </c>
      <c r="X22" s="79">
        <v>0</v>
      </c>
      <c r="Y22" s="78">
        <f t="shared" si="5"/>
        <v>0</v>
      </c>
      <c r="Z22" s="79">
        <v>1361</v>
      </c>
      <c r="AA22" s="79">
        <v>1296</v>
      </c>
      <c r="AB22" s="33">
        <f t="shared" si="6"/>
        <v>2657</v>
      </c>
      <c r="AC22" s="79">
        <v>0</v>
      </c>
      <c r="AD22" s="78">
        <f t="shared" si="7"/>
        <v>0</v>
      </c>
      <c r="AE22" s="79">
        <v>0</v>
      </c>
      <c r="AF22" s="78">
        <f t="shared" si="8"/>
        <v>0</v>
      </c>
      <c r="AG22" s="82">
        <f t="shared" si="9"/>
        <v>0</v>
      </c>
      <c r="AH22" s="78">
        <f t="shared" si="10"/>
        <v>0</v>
      </c>
      <c r="AI22" s="79">
        <v>15</v>
      </c>
      <c r="AJ22" s="79">
        <v>19</v>
      </c>
      <c r="AK22" s="33">
        <f t="shared" si="11"/>
        <v>34</v>
      </c>
      <c r="AL22" s="79">
        <v>15</v>
      </c>
      <c r="AM22" s="78">
        <f t="shared" si="12"/>
        <v>100</v>
      </c>
      <c r="AN22" s="79">
        <v>19</v>
      </c>
      <c r="AO22" s="78">
        <f t="shared" si="13"/>
        <v>100</v>
      </c>
      <c r="AP22" s="82">
        <f t="shared" si="14"/>
        <v>34</v>
      </c>
      <c r="AQ22" s="78">
        <f t="shared" si="15"/>
        <v>100</v>
      </c>
      <c r="AR22" s="84">
        <f t="shared" si="35"/>
        <v>4</v>
      </c>
      <c r="AS22" s="79">
        <v>0</v>
      </c>
      <c r="AT22" s="78">
        <f t="shared" si="16"/>
        <v>0</v>
      </c>
      <c r="AU22" s="79">
        <v>226</v>
      </c>
      <c r="AV22" s="79">
        <v>226</v>
      </c>
      <c r="AW22" s="33">
        <f t="shared" si="17"/>
        <v>452</v>
      </c>
      <c r="AX22" s="79">
        <v>0</v>
      </c>
      <c r="AY22" s="78">
        <f t="shared" si="18"/>
        <v>0</v>
      </c>
      <c r="AZ22" s="79">
        <v>0</v>
      </c>
      <c r="BA22" s="78">
        <f t="shared" si="19"/>
        <v>0</v>
      </c>
      <c r="BB22" s="82">
        <f t="shared" si="20"/>
        <v>0</v>
      </c>
      <c r="BC22" s="78">
        <f t="shared" si="21"/>
        <v>0</v>
      </c>
      <c r="BD22" s="79">
        <v>8</v>
      </c>
      <c r="BE22" s="79">
        <v>10</v>
      </c>
      <c r="BF22" s="33">
        <f t="shared" si="22"/>
        <v>18</v>
      </c>
      <c r="BG22" s="79">
        <v>8</v>
      </c>
      <c r="BH22" s="78">
        <f t="shared" si="23"/>
        <v>100</v>
      </c>
      <c r="BI22" s="82">
        <v>10</v>
      </c>
      <c r="BJ22" s="78">
        <f t="shared" si="24"/>
        <v>100</v>
      </c>
      <c r="BK22" s="82">
        <f t="shared" si="25"/>
        <v>18</v>
      </c>
      <c r="BL22" s="78">
        <f t="shared" si="26"/>
        <v>100</v>
      </c>
    </row>
    <row r="23" spans="1:64" ht="15.75" customHeight="1" x14ac:dyDescent="0.3">
      <c r="A23" s="10">
        <v>7</v>
      </c>
      <c r="B23" s="7" t="s">
        <v>7</v>
      </c>
      <c r="C23" s="73">
        <v>3</v>
      </c>
      <c r="D23" s="73">
        <v>2</v>
      </c>
      <c r="E23" s="83" t="s">
        <v>54</v>
      </c>
      <c r="F23" s="73">
        <v>48</v>
      </c>
      <c r="G23" s="73">
        <v>8</v>
      </c>
      <c r="H23" s="75"/>
      <c r="I23" s="76">
        <v>409</v>
      </c>
      <c r="J23" s="77">
        <v>45</v>
      </c>
      <c r="K23" s="78">
        <f t="shared" si="0"/>
        <v>11.002444987775061</v>
      </c>
      <c r="L23" s="79">
        <v>41</v>
      </c>
      <c r="M23" s="79">
        <v>41</v>
      </c>
      <c r="N23" s="80">
        <f t="shared" si="1"/>
        <v>100</v>
      </c>
      <c r="O23" s="84">
        <v>23</v>
      </c>
      <c r="P23" s="79">
        <v>0</v>
      </c>
      <c r="Q23" s="78">
        <f t="shared" si="2"/>
        <v>0</v>
      </c>
      <c r="R23" s="82">
        <f t="shared" si="31"/>
        <v>32</v>
      </c>
      <c r="S23" s="79">
        <v>3</v>
      </c>
      <c r="T23" s="78">
        <f t="shared" si="3"/>
        <v>9.375</v>
      </c>
      <c r="U23" s="84">
        <f t="shared" si="32"/>
        <v>13</v>
      </c>
      <c r="V23" s="79">
        <v>0</v>
      </c>
      <c r="W23" s="78">
        <f t="shared" si="4"/>
        <v>0</v>
      </c>
      <c r="X23" s="79">
        <v>0</v>
      </c>
      <c r="Y23" s="78">
        <f t="shared" si="5"/>
        <v>0</v>
      </c>
      <c r="Z23" s="79">
        <v>1361</v>
      </c>
      <c r="AA23" s="79">
        <v>1296</v>
      </c>
      <c r="AB23" s="33">
        <f t="shared" si="6"/>
        <v>2657</v>
      </c>
      <c r="AC23" s="79">
        <v>0</v>
      </c>
      <c r="AD23" s="78">
        <f t="shared" si="7"/>
        <v>0</v>
      </c>
      <c r="AE23" s="79">
        <v>0</v>
      </c>
      <c r="AF23" s="78">
        <f t="shared" si="8"/>
        <v>0</v>
      </c>
      <c r="AG23" s="82">
        <f t="shared" si="9"/>
        <v>0</v>
      </c>
      <c r="AH23" s="78">
        <f t="shared" si="10"/>
        <v>0</v>
      </c>
      <c r="AI23" s="79">
        <v>17</v>
      </c>
      <c r="AJ23" s="79">
        <v>20</v>
      </c>
      <c r="AK23" s="33">
        <f t="shared" si="11"/>
        <v>37</v>
      </c>
      <c r="AL23" s="79">
        <v>17</v>
      </c>
      <c r="AM23" s="78">
        <f t="shared" si="12"/>
        <v>100</v>
      </c>
      <c r="AN23" s="79">
        <v>20</v>
      </c>
      <c r="AO23" s="78">
        <f t="shared" si="13"/>
        <v>100</v>
      </c>
      <c r="AP23" s="82">
        <f t="shared" si="14"/>
        <v>37</v>
      </c>
      <c r="AQ23" s="78">
        <f t="shared" si="15"/>
        <v>100</v>
      </c>
      <c r="AR23" s="84">
        <f t="shared" si="35"/>
        <v>4</v>
      </c>
      <c r="AS23" s="79">
        <v>0</v>
      </c>
      <c r="AT23" s="78">
        <f t="shared" si="16"/>
        <v>0</v>
      </c>
      <c r="AU23" s="79">
        <v>226</v>
      </c>
      <c r="AV23" s="79">
        <v>226</v>
      </c>
      <c r="AW23" s="33">
        <f t="shared" si="17"/>
        <v>452</v>
      </c>
      <c r="AX23" s="79">
        <v>0</v>
      </c>
      <c r="AY23" s="78">
        <f t="shared" si="18"/>
        <v>0</v>
      </c>
      <c r="AZ23" s="79">
        <v>0</v>
      </c>
      <c r="BA23" s="78">
        <f t="shared" si="19"/>
        <v>0</v>
      </c>
      <c r="BB23" s="82">
        <f t="shared" si="20"/>
        <v>0</v>
      </c>
      <c r="BC23" s="78">
        <f t="shared" si="21"/>
        <v>0</v>
      </c>
      <c r="BD23" s="79">
        <v>7</v>
      </c>
      <c r="BE23" s="79">
        <v>8</v>
      </c>
      <c r="BF23" s="33">
        <f t="shared" si="22"/>
        <v>15</v>
      </c>
      <c r="BG23" s="79">
        <v>7</v>
      </c>
      <c r="BH23" s="78">
        <f t="shared" si="23"/>
        <v>100</v>
      </c>
      <c r="BI23" s="82">
        <v>8</v>
      </c>
      <c r="BJ23" s="78">
        <f t="shared" si="24"/>
        <v>100</v>
      </c>
      <c r="BK23" s="82">
        <f t="shared" si="25"/>
        <v>15</v>
      </c>
      <c r="BL23" s="78">
        <f t="shared" si="26"/>
        <v>100</v>
      </c>
    </row>
    <row r="24" spans="1:64" ht="15.75" customHeight="1" x14ac:dyDescent="0.3">
      <c r="A24" s="8">
        <v>8</v>
      </c>
      <c r="B24" s="9" t="s">
        <v>8</v>
      </c>
      <c r="C24" s="85">
        <f t="shared" ref="C24:D24" si="38">MAX(C21:C23)</f>
        <v>3</v>
      </c>
      <c r="D24" s="85">
        <f t="shared" si="38"/>
        <v>2</v>
      </c>
      <c r="E24" s="86" t="str">
        <f>E23</f>
        <v>YA</v>
      </c>
      <c r="F24" s="85">
        <f t="shared" ref="F24:G24" si="39">SUM(F21:F23)</f>
        <v>124</v>
      </c>
      <c r="G24" s="85">
        <f t="shared" si="39"/>
        <v>31</v>
      </c>
      <c r="H24" s="87">
        <f>F24/G24</f>
        <v>4</v>
      </c>
      <c r="I24" s="85">
        <f t="shared" ref="I24:J24" si="40">SUM(I21:I23)</f>
        <v>1315</v>
      </c>
      <c r="J24" s="85">
        <f t="shared" si="40"/>
        <v>151</v>
      </c>
      <c r="K24" s="88">
        <f t="shared" si="0"/>
        <v>11.482889733840304</v>
      </c>
      <c r="L24" s="89">
        <f t="shared" ref="L24:M24" si="41">SUM(L21:L23)</f>
        <v>138</v>
      </c>
      <c r="M24" s="89">
        <f t="shared" si="41"/>
        <v>138</v>
      </c>
      <c r="N24" s="90">
        <f t="shared" si="1"/>
        <v>100</v>
      </c>
      <c r="O24" s="91">
        <f t="shared" ref="O24:O33" si="42">O23</f>
        <v>23</v>
      </c>
      <c r="P24" s="89">
        <f>SUM(P21:P23)</f>
        <v>0</v>
      </c>
      <c r="Q24" s="88">
        <f t="shared" si="2"/>
        <v>0</v>
      </c>
      <c r="R24" s="89">
        <f t="shared" si="31"/>
        <v>32</v>
      </c>
      <c r="S24" s="89">
        <f>SUM(S21:S23)</f>
        <v>3</v>
      </c>
      <c r="T24" s="88">
        <f t="shared" si="3"/>
        <v>9.375</v>
      </c>
      <c r="U24" s="91">
        <f t="shared" si="32"/>
        <v>13</v>
      </c>
      <c r="V24" s="89">
        <f>SUM(V21:V23)</f>
        <v>0</v>
      </c>
      <c r="W24" s="88">
        <f t="shared" si="4"/>
        <v>0</v>
      </c>
      <c r="X24" s="89">
        <f>SUM(X21:X23)</f>
        <v>0</v>
      </c>
      <c r="Y24" s="88">
        <f t="shared" si="5"/>
        <v>0</v>
      </c>
      <c r="Z24" s="89">
        <f t="shared" ref="Z24:AA24" si="43">MAX(Z21:Z23)</f>
        <v>1361</v>
      </c>
      <c r="AA24" s="89">
        <f t="shared" si="43"/>
        <v>1296</v>
      </c>
      <c r="AB24" s="92">
        <f t="shared" si="6"/>
        <v>2657</v>
      </c>
      <c r="AC24" s="89">
        <f>SUM(AC21:AC23)</f>
        <v>0</v>
      </c>
      <c r="AD24" s="88">
        <f t="shared" si="7"/>
        <v>0</v>
      </c>
      <c r="AE24" s="89">
        <f>SUM(AE21:AE23)</f>
        <v>0</v>
      </c>
      <c r="AF24" s="88">
        <f t="shared" si="8"/>
        <v>0</v>
      </c>
      <c r="AG24" s="89">
        <f t="shared" si="9"/>
        <v>0</v>
      </c>
      <c r="AH24" s="88">
        <f t="shared" si="10"/>
        <v>0</v>
      </c>
      <c r="AI24" s="89">
        <f t="shared" ref="AI24:AJ24" si="44">SUM(AI21:AI23)</f>
        <v>54</v>
      </c>
      <c r="AJ24" s="89">
        <f t="shared" si="44"/>
        <v>65</v>
      </c>
      <c r="AK24" s="92">
        <f t="shared" si="11"/>
        <v>119</v>
      </c>
      <c r="AL24" s="89">
        <f>SUM(AL21:AL23)</f>
        <v>54</v>
      </c>
      <c r="AM24" s="88">
        <f t="shared" si="12"/>
        <v>100</v>
      </c>
      <c r="AN24" s="89">
        <f>SUM(AN21:AN23)</f>
        <v>65</v>
      </c>
      <c r="AO24" s="88">
        <f t="shared" si="13"/>
        <v>100</v>
      </c>
      <c r="AP24" s="89">
        <f t="shared" si="14"/>
        <v>119</v>
      </c>
      <c r="AQ24" s="88">
        <f t="shared" si="15"/>
        <v>100</v>
      </c>
      <c r="AR24" s="91">
        <f t="shared" si="35"/>
        <v>4</v>
      </c>
      <c r="AS24" s="89">
        <f>SUM(AS21:AS23)</f>
        <v>0</v>
      </c>
      <c r="AT24" s="88">
        <f t="shared" si="16"/>
        <v>0</v>
      </c>
      <c r="AU24" s="89">
        <f t="shared" ref="AU24:AV24" si="45">MAX(AU21:AU23)</f>
        <v>226</v>
      </c>
      <c r="AV24" s="89">
        <f t="shared" si="45"/>
        <v>226</v>
      </c>
      <c r="AW24" s="92">
        <f t="shared" si="17"/>
        <v>452</v>
      </c>
      <c r="AX24" s="93">
        <v>0</v>
      </c>
      <c r="AY24" s="88">
        <f t="shared" si="18"/>
        <v>0</v>
      </c>
      <c r="AZ24" s="89">
        <f>SUM(AZ21:AZ23)</f>
        <v>0</v>
      </c>
      <c r="BA24" s="88">
        <f t="shared" si="19"/>
        <v>0</v>
      </c>
      <c r="BB24" s="89">
        <f t="shared" si="20"/>
        <v>0</v>
      </c>
      <c r="BC24" s="88">
        <f t="shared" si="21"/>
        <v>0</v>
      </c>
      <c r="BD24" s="89">
        <f t="shared" ref="BD24:BE24" si="46">SUM(BD21:BD23)</f>
        <v>19</v>
      </c>
      <c r="BE24" s="89">
        <f t="shared" si="46"/>
        <v>23</v>
      </c>
      <c r="BF24" s="92">
        <f t="shared" si="22"/>
        <v>42</v>
      </c>
      <c r="BG24" s="89">
        <f>SUM(BG21:BG23)</f>
        <v>19</v>
      </c>
      <c r="BH24" s="88">
        <f t="shared" si="23"/>
        <v>100</v>
      </c>
      <c r="BI24" s="89">
        <f>SUM(BI21:BI23)</f>
        <v>23</v>
      </c>
      <c r="BJ24" s="88">
        <f t="shared" si="24"/>
        <v>100</v>
      </c>
      <c r="BK24" s="89">
        <f t="shared" si="25"/>
        <v>42</v>
      </c>
      <c r="BL24" s="88">
        <f t="shared" si="26"/>
        <v>100</v>
      </c>
    </row>
    <row r="25" spans="1:64" ht="15.75" customHeight="1" x14ac:dyDescent="0.3">
      <c r="A25" s="5">
        <v>9</v>
      </c>
      <c r="B25" s="7" t="s">
        <v>9</v>
      </c>
      <c r="C25" s="73">
        <v>3</v>
      </c>
      <c r="D25" s="73">
        <v>2</v>
      </c>
      <c r="E25" s="83" t="s">
        <v>54</v>
      </c>
      <c r="F25" s="73">
        <v>62</v>
      </c>
      <c r="G25" s="73">
        <v>6</v>
      </c>
      <c r="H25" s="75"/>
      <c r="I25" s="76">
        <v>500</v>
      </c>
      <c r="J25" s="77">
        <v>74</v>
      </c>
      <c r="K25" s="78">
        <f t="shared" si="0"/>
        <v>14.799999999999999</v>
      </c>
      <c r="L25" s="79">
        <v>45</v>
      </c>
      <c r="M25" s="79">
        <v>45</v>
      </c>
      <c r="N25" s="80">
        <f t="shared" si="1"/>
        <v>100</v>
      </c>
      <c r="O25" s="84">
        <f t="shared" si="42"/>
        <v>23</v>
      </c>
      <c r="P25" s="79">
        <v>0</v>
      </c>
      <c r="Q25" s="78">
        <f t="shared" si="2"/>
        <v>0</v>
      </c>
      <c r="R25" s="82">
        <f t="shared" si="31"/>
        <v>32</v>
      </c>
      <c r="S25" s="79">
        <v>12</v>
      </c>
      <c r="T25" s="78">
        <f t="shared" si="3"/>
        <v>37.5</v>
      </c>
      <c r="U25" s="84">
        <f t="shared" si="32"/>
        <v>13</v>
      </c>
      <c r="V25" s="79">
        <v>0</v>
      </c>
      <c r="W25" s="78">
        <f t="shared" si="4"/>
        <v>0</v>
      </c>
      <c r="X25" s="79">
        <v>0</v>
      </c>
      <c r="Y25" s="78">
        <f t="shared" si="5"/>
        <v>0</v>
      </c>
      <c r="Z25" s="79">
        <v>1338</v>
      </c>
      <c r="AA25" s="79">
        <v>1324</v>
      </c>
      <c r="AB25" s="33">
        <f t="shared" si="6"/>
        <v>2662</v>
      </c>
      <c r="AC25" s="79">
        <v>0</v>
      </c>
      <c r="AD25" s="78">
        <f t="shared" si="7"/>
        <v>0</v>
      </c>
      <c r="AE25" s="79">
        <v>0</v>
      </c>
      <c r="AF25" s="78">
        <f t="shared" si="8"/>
        <v>0</v>
      </c>
      <c r="AG25" s="82">
        <f t="shared" si="9"/>
        <v>0</v>
      </c>
      <c r="AH25" s="78">
        <f t="shared" si="10"/>
        <v>0</v>
      </c>
      <c r="AI25" s="79">
        <v>0</v>
      </c>
      <c r="AJ25" s="79">
        <v>0</v>
      </c>
      <c r="AK25" s="33">
        <f t="shared" si="11"/>
        <v>0</v>
      </c>
      <c r="AL25" s="79">
        <v>0</v>
      </c>
      <c r="AM25" s="78" t="e">
        <f t="shared" si="12"/>
        <v>#DIV/0!</v>
      </c>
      <c r="AN25" s="79">
        <v>0</v>
      </c>
      <c r="AO25" s="78" t="e">
        <f t="shared" si="13"/>
        <v>#DIV/0!</v>
      </c>
      <c r="AP25" s="82">
        <f t="shared" si="14"/>
        <v>0</v>
      </c>
      <c r="AQ25" s="78" t="e">
        <f t="shared" si="15"/>
        <v>#DIV/0!</v>
      </c>
      <c r="AR25" s="84">
        <f t="shared" si="35"/>
        <v>4</v>
      </c>
      <c r="AS25" s="79">
        <v>0</v>
      </c>
      <c r="AT25" s="78">
        <f t="shared" si="16"/>
        <v>0</v>
      </c>
      <c r="AU25" s="79">
        <v>195</v>
      </c>
      <c r="AV25" s="79">
        <v>248</v>
      </c>
      <c r="AW25" s="33">
        <f t="shared" si="17"/>
        <v>443</v>
      </c>
      <c r="AX25" s="79">
        <v>0</v>
      </c>
      <c r="AY25" s="78">
        <f t="shared" si="18"/>
        <v>0</v>
      </c>
      <c r="AZ25" s="79">
        <v>0</v>
      </c>
      <c r="BA25" s="78">
        <f t="shared" si="19"/>
        <v>0</v>
      </c>
      <c r="BB25" s="82">
        <f t="shared" si="20"/>
        <v>0</v>
      </c>
      <c r="BC25" s="78">
        <f t="shared" si="21"/>
        <v>0</v>
      </c>
      <c r="BD25" s="79">
        <v>0</v>
      </c>
      <c r="BE25" s="79">
        <v>0</v>
      </c>
      <c r="BF25" s="33">
        <f t="shared" si="22"/>
        <v>0</v>
      </c>
      <c r="BG25" s="79">
        <v>0</v>
      </c>
      <c r="BH25" s="78" t="e">
        <f t="shared" si="23"/>
        <v>#DIV/0!</v>
      </c>
      <c r="BI25" s="79">
        <v>0</v>
      </c>
      <c r="BJ25" s="78" t="e">
        <f t="shared" si="24"/>
        <v>#DIV/0!</v>
      </c>
      <c r="BK25" s="82">
        <f t="shared" si="25"/>
        <v>0</v>
      </c>
      <c r="BL25" s="78" t="e">
        <f t="shared" si="26"/>
        <v>#DIV/0!</v>
      </c>
    </row>
    <row r="26" spans="1:64" ht="15.75" customHeight="1" x14ac:dyDescent="0.3">
      <c r="A26" s="5">
        <v>10</v>
      </c>
      <c r="B26" s="7" t="s">
        <v>10</v>
      </c>
      <c r="C26" s="73">
        <v>3</v>
      </c>
      <c r="D26" s="73">
        <v>2</v>
      </c>
      <c r="E26" s="83" t="s">
        <v>54</v>
      </c>
      <c r="F26" s="73">
        <v>40</v>
      </c>
      <c r="G26" s="73">
        <v>10</v>
      </c>
      <c r="H26" s="75"/>
      <c r="I26" s="76">
        <v>400</v>
      </c>
      <c r="J26" s="77">
        <v>54</v>
      </c>
      <c r="K26" s="78">
        <f t="shared" si="0"/>
        <v>13.5</v>
      </c>
      <c r="L26" s="79">
        <v>46</v>
      </c>
      <c r="M26" s="79">
        <v>46</v>
      </c>
      <c r="N26" s="80">
        <f t="shared" si="1"/>
        <v>100</v>
      </c>
      <c r="O26" s="84">
        <f t="shared" si="42"/>
        <v>23</v>
      </c>
      <c r="P26" s="79">
        <v>0</v>
      </c>
      <c r="Q26" s="78">
        <f t="shared" si="2"/>
        <v>0</v>
      </c>
      <c r="R26" s="82">
        <f t="shared" si="31"/>
        <v>32</v>
      </c>
      <c r="S26" s="79">
        <v>0</v>
      </c>
      <c r="T26" s="78">
        <f t="shared" si="3"/>
        <v>0</v>
      </c>
      <c r="U26" s="84">
        <f t="shared" si="32"/>
        <v>13</v>
      </c>
      <c r="V26" s="79">
        <v>0</v>
      </c>
      <c r="W26" s="78">
        <f t="shared" si="4"/>
        <v>0</v>
      </c>
      <c r="X26" s="79">
        <v>0</v>
      </c>
      <c r="Y26" s="78">
        <f t="shared" si="5"/>
        <v>0</v>
      </c>
      <c r="Z26" s="79">
        <v>1338</v>
      </c>
      <c r="AA26" s="79">
        <v>1324</v>
      </c>
      <c r="AB26" s="33">
        <f t="shared" si="6"/>
        <v>2662</v>
      </c>
      <c r="AC26" s="79">
        <v>1338</v>
      </c>
      <c r="AD26" s="78">
        <f t="shared" si="7"/>
        <v>100</v>
      </c>
      <c r="AE26" s="79">
        <v>1324</v>
      </c>
      <c r="AF26" s="78">
        <f t="shared" si="8"/>
        <v>100</v>
      </c>
      <c r="AG26" s="82">
        <f t="shared" si="9"/>
        <v>2662</v>
      </c>
      <c r="AH26" s="78">
        <f t="shared" si="10"/>
        <v>100</v>
      </c>
      <c r="AI26" s="79">
        <v>650</v>
      </c>
      <c r="AJ26" s="79">
        <v>456</v>
      </c>
      <c r="AK26" s="33">
        <f t="shared" si="11"/>
        <v>1106</v>
      </c>
      <c r="AL26" s="79">
        <v>650</v>
      </c>
      <c r="AM26" s="78">
        <f t="shared" si="12"/>
        <v>100</v>
      </c>
      <c r="AN26" s="79">
        <v>456</v>
      </c>
      <c r="AO26" s="78">
        <f t="shared" si="13"/>
        <v>100</v>
      </c>
      <c r="AP26" s="82">
        <f t="shared" si="14"/>
        <v>1106</v>
      </c>
      <c r="AQ26" s="78">
        <f t="shared" si="15"/>
        <v>100</v>
      </c>
      <c r="AR26" s="84">
        <f t="shared" si="35"/>
        <v>4</v>
      </c>
      <c r="AS26" s="79">
        <v>4</v>
      </c>
      <c r="AT26" s="78">
        <f t="shared" si="16"/>
        <v>100</v>
      </c>
      <c r="AU26" s="79">
        <v>195</v>
      </c>
      <c r="AV26" s="79">
        <v>248</v>
      </c>
      <c r="AW26" s="33">
        <f t="shared" si="17"/>
        <v>443</v>
      </c>
      <c r="AX26" s="79">
        <v>195</v>
      </c>
      <c r="AY26" s="78">
        <f t="shared" si="18"/>
        <v>100</v>
      </c>
      <c r="AZ26" s="79">
        <v>248</v>
      </c>
      <c r="BA26" s="78">
        <f t="shared" si="19"/>
        <v>100</v>
      </c>
      <c r="BB26" s="82">
        <f t="shared" si="20"/>
        <v>443</v>
      </c>
      <c r="BC26" s="78">
        <f t="shared" si="21"/>
        <v>100</v>
      </c>
      <c r="BD26" s="79">
        <v>70</v>
      </c>
      <c r="BE26" s="79">
        <v>80</v>
      </c>
      <c r="BF26" s="33">
        <f t="shared" si="22"/>
        <v>150</v>
      </c>
      <c r="BG26" s="79">
        <v>70</v>
      </c>
      <c r="BH26" s="78">
        <f t="shared" si="23"/>
        <v>100</v>
      </c>
      <c r="BI26" s="79">
        <v>80</v>
      </c>
      <c r="BJ26" s="78">
        <f t="shared" si="24"/>
        <v>100</v>
      </c>
      <c r="BK26" s="79">
        <v>150</v>
      </c>
      <c r="BL26" s="78">
        <f t="shared" si="26"/>
        <v>100</v>
      </c>
    </row>
    <row r="27" spans="1:64" ht="15.75" customHeight="1" x14ac:dyDescent="0.3">
      <c r="A27" s="5">
        <v>11</v>
      </c>
      <c r="B27" s="7" t="s">
        <v>11</v>
      </c>
      <c r="C27" s="73">
        <v>3</v>
      </c>
      <c r="D27" s="73">
        <v>2</v>
      </c>
      <c r="E27" s="83" t="s">
        <v>54</v>
      </c>
      <c r="F27" s="73">
        <v>50</v>
      </c>
      <c r="G27" s="73">
        <v>11</v>
      </c>
      <c r="H27" s="75"/>
      <c r="I27" s="76">
        <v>419</v>
      </c>
      <c r="J27" s="77">
        <v>51</v>
      </c>
      <c r="K27" s="78">
        <f t="shared" si="0"/>
        <v>12.17183770883055</v>
      </c>
      <c r="L27" s="79">
        <v>48</v>
      </c>
      <c r="M27" s="79">
        <v>48</v>
      </c>
      <c r="N27" s="80">
        <f t="shared" si="1"/>
        <v>100</v>
      </c>
      <c r="O27" s="84">
        <f t="shared" si="42"/>
        <v>23</v>
      </c>
      <c r="P27" s="79">
        <v>0</v>
      </c>
      <c r="Q27" s="78">
        <f t="shared" si="2"/>
        <v>0</v>
      </c>
      <c r="R27" s="82">
        <f t="shared" si="31"/>
        <v>32</v>
      </c>
      <c r="S27" s="79">
        <v>0</v>
      </c>
      <c r="T27" s="78">
        <f t="shared" si="3"/>
        <v>0</v>
      </c>
      <c r="U27" s="84">
        <f t="shared" si="32"/>
        <v>13</v>
      </c>
      <c r="V27" s="79">
        <v>0</v>
      </c>
      <c r="W27" s="78">
        <f t="shared" si="4"/>
        <v>0</v>
      </c>
      <c r="X27" s="79">
        <v>0</v>
      </c>
      <c r="Y27" s="78">
        <f t="shared" si="5"/>
        <v>0</v>
      </c>
      <c r="Z27" s="79">
        <v>1338</v>
      </c>
      <c r="AA27" s="79">
        <v>1324</v>
      </c>
      <c r="AB27" s="33">
        <f t="shared" si="6"/>
        <v>2662</v>
      </c>
      <c r="AC27" s="79">
        <v>0</v>
      </c>
      <c r="AD27" s="78">
        <f t="shared" si="7"/>
        <v>0</v>
      </c>
      <c r="AE27" s="79">
        <v>0</v>
      </c>
      <c r="AF27" s="78">
        <f t="shared" si="8"/>
        <v>0</v>
      </c>
      <c r="AG27" s="82">
        <f t="shared" si="9"/>
        <v>0</v>
      </c>
      <c r="AH27" s="78">
        <f t="shared" si="10"/>
        <v>0</v>
      </c>
      <c r="AI27" s="79">
        <v>0</v>
      </c>
      <c r="AJ27" s="79">
        <v>0</v>
      </c>
      <c r="AK27" s="33">
        <f t="shared" si="11"/>
        <v>0</v>
      </c>
      <c r="AL27" s="79">
        <v>0</v>
      </c>
      <c r="AM27" s="78" t="e">
        <f t="shared" si="12"/>
        <v>#DIV/0!</v>
      </c>
      <c r="AN27" s="79">
        <v>0</v>
      </c>
      <c r="AO27" s="78" t="e">
        <f t="shared" si="13"/>
        <v>#DIV/0!</v>
      </c>
      <c r="AP27" s="82">
        <f t="shared" si="14"/>
        <v>0</v>
      </c>
      <c r="AQ27" s="78" t="e">
        <f t="shared" si="15"/>
        <v>#DIV/0!</v>
      </c>
      <c r="AR27" s="84">
        <f t="shared" si="35"/>
        <v>4</v>
      </c>
      <c r="AS27" s="79">
        <v>0</v>
      </c>
      <c r="AT27" s="78">
        <f t="shared" si="16"/>
        <v>0</v>
      </c>
      <c r="AU27" s="79">
        <v>195</v>
      </c>
      <c r="AV27" s="79">
        <v>248</v>
      </c>
      <c r="AW27" s="33">
        <f t="shared" si="17"/>
        <v>443</v>
      </c>
      <c r="AX27" s="79">
        <v>0</v>
      </c>
      <c r="AY27" s="78">
        <f t="shared" si="18"/>
        <v>0</v>
      </c>
      <c r="AZ27" s="79">
        <v>0</v>
      </c>
      <c r="BA27" s="78">
        <f t="shared" si="19"/>
        <v>0</v>
      </c>
      <c r="BB27" s="82">
        <f t="shared" si="20"/>
        <v>0</v>
      </c>
      <c r="BC27" s="78">
        <f t="shared" si="21"/>
        <v>0</v>
      </c>
      <c r="BD27" s="79">
        <v>0</v>
      </c>
      <c r="BE27" s="79">
        <v>0</v>
      </c>
      <c r="BF27" s="33">
        <f t="shared" si="22"/>
        <v>0</v>
      </c>
      <c r="BG27" s="79">
        <v>0</v>
      </c>
      <c r="BH27" s="78" t="e">
        <f t="shared" si="23"/>
        <v>#DIV/0!</v>
      </c>
      <c r="BI27" s="79">
        <v>0</v>
      </c>
      <c r="BJ27" s="78" t="e">
        <f t="shared" si="24"/>
        <v>#DIV/0!</v>
      </c>
      <c r="BK27" s="82">
        <f t="shared" ref="BK27:BK32" si="47">BG27+BI27</f>
        <v>0</v>
      </c>
      <c r="BL27" s="78" t="e">
        <f t="shared" si="26"/>
        <v>#DIV/0!</v>
      </c>
    </row>
    <row r="28" spans="1:64" ht="15.75" customHeight="1" x14ac:dyDescent="0.3">
      <c r="A28" s="8">
        <v>12</v>
      </c>
      <c r="B28" s="9" t="s">
        <v>12</v>
      </c>
      <c r="C28" s="85">
        <f t="shared" ref="C28:D28" si="48">MAX(C25:C27)</f>
        <v>3</v>
      </c>
      <c r="D28" s="85">
        <f t="shared" si="48"/>
        <v>2</v>
      </c>
      <c r="E28" s="86" t="str">
        <f>E27</f>
        <v>YA</v>
      </c>
      <c r="F28" s="85">
        <f t="shared" ref="F28:G28" si="49">SUM(F25:F27)</f>
        <v>152</v>
      </c>
      <c r="G28" s="85">
        <f t="shared" si="49"/>
        <v>27</v>
      </c>
      <c r="H28" s="87">
        <f>F28/G28</f>
        <v>5.6296296296296298</v>
      </c>
      <c r="I28" s="85">
        <f t="shared" ref="I28:J28" si="50">SUM(I25:I27)</f>
        <v>1319</v>
      </c>
      <c r="J28" s="85">
        <f t="shared" si="50"/>
        <v>179</v>
      </c>
      <c r="K28" s="88">
        <f t="shared" si="0"/>
        <v>13.570887035633056</v>
      </c>
      <c r="L28" s="89">
        <f t="shared" ref="L28:M28" si="51">SUM(L25:L27)</f>
        <v>139</v>
      </c>
      <c r="M28" s="89">
        <f t="shared" si="51"/>
        <v>139</v>
      </c>
      <c r="N28" s="90">
        <f t="shared" si="1"/>
        <v>100</v>
      </c>
      <c r="O28" s="91">
        <f t="shared" si="42"/>
        <v>23</v>
      </c>
      <c r="P28" s="89">
        <f>SUM(P25:P27)</f>
        <v>0</v>
      </c>
      <c r="Q28" s="88">
        <f t="shared" si="2"/>
        <v>0</v>
      </c>
      <c r="R28" s="89">
        <f t="shared" si="31"/>
        <v>32</v>
      </c>
      <c r="S28" s="89">
        <f>SUM(S25:S27)</f>
        <v>12</v>
      </c>
      <c r="T28" s="88">
        <f t="shared" si="3"/>
        <v>37.5</v>
      </c>
      <c r="U28" s="91">
        <f t="shared" si="32"/>
        <v>13</v>
      </c>
      <c r="V28" s="89">
        <f>SUM(V25:V27)</f>
        <v>0</v>
      </c>
      <c r="W28" s="88">
        <f t="shared" si="4"/>
        <v>0</v>
      </c>
      <c r="X28" s="89">
        <f>SUM(X25:X27)</f>
        <v>0</v>
      </c>
      <c r="Y28" s="88">
        <f t="shared" si="5"/>
        <v>0</v>
      </c>
      <c r="Z28" s="89">
        <f t="shared" ref="Z28:AA28" si="52">MAX(Z25:Z27)</f>
        <v>1338</v>
      </c>
      <c r="AA28" s="89">
        <f t="shared" si="52"/>
        <v>1324</v>
      </c>
      <c r="AB28" s="92">
        <f t="shared" si="6"/>
        <v>2662</v>
      </c>
      <c r="AC28" s="89">
        <f>SUM(AC25:AC27)</f>
        <v>1338</v>
      </c>
      <c r="AD28" s="88">
        <f t="shared" si="7"/>
        <v>100</v>
      </c>
      <c r="AE28" s="89">
        <f>SUM(AE25:AE27)</f>
        <v>1324</v>
      </c>
      <c r="AF28" s="88">
        <f t="shared" si="8"/>
        <v>100</v>
      </c>
      <c r="AG28" s="89">
        <f t="shared" si="9"/>
        <v>2662</v>
      </c>
      <c r="AH28" s="88">
        <f t="shared" si="10"/>
        <v>100</v>
      </c>
      <c r="AI28" s="89">
        <f t="shared" ref="AI28:AJ28" si="53">SUM(AI25:AI27)</f>
        <v>650</v>
      </c>
      <c r="AJ28" s="89">
        <f t="shared" si="53"/>
        <v>456</v>
      </c>
      <c r="AK28" s="92">
        <f t="shared" si="11"/>
        <v>1106</v>
      </c>
      <c r="AL28" s="89">
        <f>SUM(AL25:AL27)</f>
        <v>650</v>
      </c>
      <c r="AM28" s="88">
        <f t="shared" si="12"/>
        <v>100</v>
      </c>
      <c r="AN28" s="89">
        <f>SUM(AN25:AN27)</f>
        <v>456</v>
      </c>
      <c r="AO28" s="88">
        <f t="shared" si="13"/>
        <v>100</v>
      </c>
      <c r="AP28" s="89">
        <f t="shared" si="14"/>
        <v>1106</v>
      </c>
      <c r="AQ28" s="88">
        <f t="shared" si="15"/>
        <v>100</v>
      </c>
      <c r="AR28" s="91">
        <f t="shared" si="35"/>
        <v>4</v>
      </c>
      <c r="AS28" s="89">
        <f>SUM(AS25:AS27)</f>
        <v>4</v>
      </c>
      <c r="AT28" s="88">
        <f t="shared" si="16"/>
        <v>100</v>
      </c>
      <c r="AU28" s="89">
        <f t="shared" ref="AU28:AV28" si="54">MAX(AU25:AU27)</f>
        <v>195</v>
      </c>
      <c r="AV28" s="89">
        <f t="shared" si="54"/>
        <v>248</v>
      </c>
      <c r="AW28" s="92">
        <f t="shared" si="17"/>
        <v>443</v>
      </c>
      <c r="AX28" s="89">
        <f>SUM(AX25:AX27)</f>
        <v>195</v>
      </c>
      <c r="AY28" s="88">
        <f t="shared" si="18"/>
        <v>100</v>
      </c>
      <c r="AZ28" s="89">
        <f>SUM(AZ25:AZ27)</f>
        <v>248</v>
      </c>
      <c r="BA28" s="88">
        <f t="shared" si="19"/>
        <v>100</v>
      </c>
      <c r="BB28" s="89">
        <f t="shared" si="20"/>
        <v>443</v>
      </c>
      <c r="BC28" s="88">
        <f t="shared" si="21"/>
        <v>100</v>
      </c>
      <c r="BD28" s="89">
        <f t="shared" ref="BD28:BE28" si="55">SUM(BD25:BD27)</f>
        <v>70</v>
      </c>
      <c r="BE28" s="89">
        <f t="shared" si="55"/>
        <v>80</v>
      </c>
      <c r="BF28" s="92">
        <f t="shared" si="22"/>
        <v>150</v>
      </c>
      <c r="BG28" s="89">
        <f>SUM(BG25:BG27)</f>
        <v>70</v>
      </c>
      <c r="BH28" s="88">
        <f t="shared" si="23"/>
        <v>100</v>
      </c>
      <c r="BI28" s="89">
        <f>SUM(BI25:BI27)</f>
        <v>80</v>
      </c>
      <c r="BJ28" s="88">
        <f t="shared" si="24"/>
        <v>100</v>
      </c>
      <c r="BK28" s="89">
        <f t="shared" si="47"/>
        <v>150</v>
      </c>
      <c r="BL28" s="88">
        <f t="shared" si="26"/>
        <v>100</v>
      </c>
    </row>
    <row r="29" spans="1:64" ht="15.75" customHeight="1" x14ac:dyDescent="0.3">
      <c r="A29" s="5">
        <v>13</v>
      </c>
      <c r="B29" s="7" t="s">
        <v>13</v>
      </c>
      <c r="C29" s="73">
        <v>3</v>
      </c>
      <c r="D29" s="73">
        <v>2</v>
      </c>
      <c r="E29" s="83" t="s">
        <v>54</v>
      </c>
      <c r="F29" s="73">
        <v>56</v>
      </c>
      <c r="G29" s="73">
        <v>8</v>
      </c>
      <c r="H29" s="75"/>
      <c r="I29" s="76">
        <v>483</v>
      </c>
      <c r="J29" s="77">
        <v>49</v>
      </c>
      <c r="K29" s="78">
        <f t="shared" si="0"/>
        <v>10.144927536231885</v>
      </c>
      <c r="L29" s="79">
        <v>39</v>
      </c>
      <c r="M29" s="79">
        <v>39</v>
      </c>
      <c r="N29" s="80">
        <f t="shared" si="1"/>
        <v>100</v>
      </c>
      <c r="O29" s="84">
        <f t="shared" si="42"/>
        <v>23</v>
      </c>
      <c r="P29" s="79">
        <v>0</v>
      </c>
      <c r="Q29" s="78">
        <f t="shared" si="2"/>
        <v>0</v>
      </c>
      <c r="R29" s="82">
        <f t="shared" si="31"/>
        <v>32</v>
      </c>
      <c r="S29" s="79">
        <v>0</v>
      </c>
      <c r="T29" s="78">
        <f t="shared" si="3"/>
        <v>0</v>
      </c>
      <c r="U29" s="84">
        <f t="shared" si="32"/>
        <v>13</v>
      </c>
      <c r="V29" s="79">
        <v>0</v>
      </c>
      <c r="W29" s="78">
        <f t="shared" si="4"/>
        <v>0</v>
      </c>
      <c r="X29" s="79">
        <v>13</v>
      </c>
      <c r="Y29" s="78">
        <f t="shared" si="5"/>
        <v>100</v>
      </c>
      <c r="Z29" s="79">
        <v>1338</v>
      </c>
      <c r="AA29" s="79">
        <v>1324</v>
      </c>
      <c r="AB29" s="33">
        <f t="shared" si="6"/>
        <v>2662</v>
      </c>
      <c r="AC29" s="79">
        <v>0</v>
      </c>
      <c r="AD29" s="78">
        <f t="shared" si="7"/>
        <v>0</v>
      </c>
      <c r="AE29" s="79">
        <v>0</v>
      </c>
      <c r="AF29" s="78">
        <f t="shared" si="8"/>
        <v>0</v>
      </c>
      <c r="AG29" s="82">
        <f t="shared" si="9"/>
        <v>0</v>
      </c>
      <c r="AH29" s="78">
        <f t="shared" si="10"/>
        <v>0</v>
      </c>
      <c r="AI29" s="79">
        <v>0</v>
      </c>
      <c r="AJ29" s="79">
        <v>0</v>
      </c>
      <c r="AK29" s="33">
        <f t="shared" si="11"/>
        <v>0</v>
      </c>
      <c r="AL29" s="79">
        <v>0</v>
      </c>
      <c r="AM29" s="78" t="e">
        <f t="shared" si="12"/>
        <v>#DIV/0!</v>
      </c>
      <c r="AN29" s="79">
        <v>0</v>
      </c>
      <c r="AO29" s="78" t="e">
        <f t="shared" si="13"/>
        <v>#DIV/0!</v>
      </c>
      <c r="AP29" s="82">
        <f t="shared" si="14"/>
        <v>0</v>
      </c>
      <c r="AQ29" s="78" t="e">
        <f t="shared" si="15"/>
        <v>#DIV/0!</v>
      </c>
      <c r="AR29" s="84">
        <f t="shared" si="35"/>
        <v>4</v>
      </c>
      <c r="AS29" s="79">
        <v>0</v>
      </c>
      <c r="AT29" s="78">
        <f t="shared" si="16"/>
        <v>0</v>
      </c>
      <c r="AU29" s="79">
        <v>195</v>
      </c>
      <c r="AV29" s="79">
        <v>248</v>
      </c>
      <c r="AW29" s="33">
        <f t="shared" si="17"/>
        <v>443</v>
      </c>
      <c r="AX29" s="79">
        <v>0</v>
      </c>
      <c r="AY29" s="78">
        <f t="shared" si="18"/>
        <v>0</v>
      </c>
      <c r="AZ29" s="79">
        <v>0</v>
      </c>
      <c r="BA29" s="78">
        <f t="shared" si="19"/>
        <v>0</v>
      </c>
      <c r="BB29" s="82">
        <f t="shared" si="20"/>
        <v>0</v>
      </c>
      <c r="BC29" s="78">
        <f t="shared" si="21"/>
        <v>0</v>
      </c>
      <c r="BD29" s="79">
        <v>0</v>
      </c>
      <c r="BE29" s="79">
        <v>0</v>
      </c>
      <c r="BF29" s="33">
        <f t="shared" si="22"/>
        <v>0</v>
      </c>
      <c r="BG29" s="79">
        <v>0</v>
      </c>
      <c r="BH29" s="78" t="e">
        <f t="shared" si="23"/>
        <v>#DIV/0!</v>
      </c>
      <c r="BI29" s="79">
        <v>0</v>
      </c>
      <c r="BJ29" s="78" t="e">
        <f t="shared" si="24"/>
        <v>#DIV/0!</v>
      </c>
      <c r="BK29" s="82">
        <f t="shared" si="47"/>
        <v>0</v>
      </c>
      <c r="BL29" s="78" t="e">
        <f t="shared" si="26"/>
        <v>#DIV/0!</v>
      </c>
    </row>
    <row r="30" spans="1:64" ht="15.75" customHeight="1" x14ac:dyDescent="0.3">
      <c r="A30" s="5">
        <v>14</v>
      </c>
      <c r="B30" s="7" t="s">
        <v>14</v>
      </c>
      <c r="C30" s="73">
        <v>3</v>
      </c>
      <c r="D30" s="73">
        <v>2</v>
      </c>
      <c r="E30" s="83" t="s">
        <v>54</v>
      </c>
      <c r="F30" s="73">
        <v>51</v>
      </c>
      <c r="G30" s="73">
        <v>12</v>
      </c>
      <c r="H30" s="75"/>
      <c r="I30" s="76">
        <v>477</v>
      </c>
      <c r="J30" s="77">
        <v>51</v>
      </c>
      <c r="K30" s="78">
        <f t="shared" si="0"/>
        <v>10.691823899371069</v>
      </c>
      <c r="L30" s="79">
        <v>35</v>
      </c>
      <c r="M30" s="79">
        <v>35</v>
      </c>
      <c r="N30" s="80">
        <f t="shared" si="1"/>
        <v>100</v>
      </c>
      <c r="O30" s="84">
        <f t="shared" si="42"/>
        <v>23</v>
      </c>
      <c r="P30" s="79">
        <v>20</v>
      </c>
      <c r="Q30" s="78">
        <f t="shared" si="2"/>
        <v>86.956521739130437</v>
      </c>
      <c r="R30" s="82">
        <f t="shared" si="31"/>
        <v>32</v>
      </c>
      <c r="S30" s="79">
        <v>0</v>
      </c>
      <c r="T30" s="78">
        <f t="shared" si="3"/>
        <v>0</v>
      </c>
      <c r="U30" s="84">
        <f t="shared" si="32"/>
        <v>13</v>
      </c>
      <c r="V30" s="79">
        <v>0</v>
      </c>
      <c r="W30" s="78">
        <f t="shared" si="4"/>
        <v>0</v>
      </c>
      <c r="X30" s="79">
        <v>0</v>
      </c>
      <c r="Y30" s="78">
        <f t="shared" si="5"/>
        <v>0</v>
      </c>
      <c r="Z30" s="79">
        <v>1338</v>
      </c>
      <c r="AA30" s="79">
        <v>1324</v>
      </c>
      <c r="AB30" s="33">
        <f t="shared" si="6"/>
        <v>2662</v>
      </c>
      <c r="AC30" s="79">
        <v>0</v>
      </c>
      <c r="AD30" s="78">
        <f t="shared" si="7"/>
        <v>0</v>
      </c>
      <c r="AE30" s="79">
        <v>0</v>
      </c>
      <c r="AF30" s="78">
        <f t="shared" si="8"/>
        <v>0</v>
      </c>
      <c r="AG30" s="82">
        <f t="shared" si="9"/>
        <v>0</v>
      </c>
      <c r="AH30" s="78">
        <f t="shared" si="10"/>
        <v>0</v>
      </c>
      <c r="AI30" s="79">
        <v>0</v>
      </c>
      <c r="AJ30" s="79">
        <v>0</v>
      </c>
      <c r="AK30" s="33">
        <f t="shared" si="11"/>
        <v>0</v>
      </c>
      <c r="AL30" s="79">
        <v>0</v>
      </c>
      <c r="AM30" s="78" t="e">
        <f t="shared" si="12"/>
        <v>#DIV/0!</v>
      </c>
      <c r="AN30" s="79">
        <v>0</v>
      </c>
      <c r="AO30" s="78" t="e">
        <f t="shared" si="13"/>
        <v>#DIV/0!</v>
      </c>
      <c r="AP30" s="82">
        <f t="shared" si="14"/>
        <v>0</v>
      </c>
      <c r="AQ30" s="78" t="e">
        <f t="shared" si="15"/>
        <v>#DIV/0!</v>
      </c>
      <c r="AR30" s="84">
        <f t="shared" si="35"/>
        <v>4</v>
      </c>
      <c r="AS30" s="79">
        <v>0</v>
      </c>
      <c r="AT30" s="78">
        <f t="shared" si="16"/>
        <v>0</v>
      </c>
      <c r="AU30" s="79">
        <v>195</v>
      </c>
      <c r="AV30" s="79">
        <v>248</v>
      </c>
      <c r="AW30" s="33">
        <f t="shared" si="17"/>
        <v>443</v>
      </c>
      <c r="AX30" s="79">
        <v>0</v>
      </c>
      <c r="AY30" s="78">
        <f t="shared" si="18"/>
        <v>0</v>
      </c>
      <c r="AZ30" s="79">
        <v>0</v>
      </c>
      <c r="BA30" s="78">
        <f t="shared" si="19"/>
        <v>0</v>
      </c>
      <c r="BB30" s="82">
        <f t="shared" si="20"/>
        <v>0</v>
      </c>
      <c r="BC30" s="78">
        <f t="shared" si="21"/>
        <v>0</v>
      </c>
      <c r="BD30" s="79">
        <v>0</v>
      </c>
      <c r="BE30" s="79">
        <v>0</v>
      </c>
      <c r="BF30" s="33">
        <f t="shared" si="22"/>
        <v>0</v>
      </c>
      <c r="BG30" s="79">
        <v>0</v>
      </c>
      <c r="BH30" s="78" t="e">
        <f t="shared" si="23"/>
        <v>#DIV/0!</v>
      </c>
      <c r="BI30" s="79">
        <v>0</v>
      </c>
      <c r="BJ30" s="78" t="e">
        <f t="shared" si="24"/>
        <v>#DIV/0!</v>
      </c>
      <c r="BK30" s="82">
        <f t="shared" si="47"/>
        <v>0</v>
      </c>
      <c r="BL30" s="78" t="e">
        <f t="shared" si="26"/>
        <v>#DIV/0!</v>
      </c>
    </row>
    <row r="31" spans="1:64" ht="15.75" customHeight="1" x14ac:dyDescent="0.3">
      <c r="A31" s="5">
        <v>15</v>
      </c>
      <c r="B31" s="7" t="s">
        <v>15</v>
      </c>
      <c r="C31" s="73">
        <v>3</v>
      </c>
      <c r="D31" s="73">
        <v>2</v>
      </c>
      <c r="E31" s="83" t="s">
        <v>54</v>
      </c>
      <c r="F31" s="73">
        <v>53</v>
      </c>
      <c r="G31" s="73">
        <v>10</v>
      </c>
      <c r="H31" s="75"/>
      <c r="I31" s="76">
        <v>480</v>
      </c>
      <c r="J31" s="77">
        <v>53</v>
      </c>
      <c r="K31" s="78">
        <f t="shared" si="0"/>
        <v>11.041666666666666</v>
      </c>
      <c r="L31" s="79">
        <v>30</v>
      </c>
      <c r="M31" s="79">
        <v>30</v>
      </c>
      <c r="N31" s="80">
        <f t="shared" si="1"/>
        <v>100</v>
      </c>
      <c r="O31" s="84">
        <f t="shared" si="42"/>
        <v>23</v>
      </c>
      <c r="P31" s="79">
        <v>0</v>
      </c>
      <c r="Q31" s="78">
        <f t="shared" si="2"/>
        <v>0</v>
      </c>
      <c r="R31" s="82">
        <f t="shared" si="31"/>
        <v>32</v>
      </c>
      <c r="S31" s="79">
        <v>0</v>
      </c>
      <c r="T31" s="78">
        <f t="shared" si="3"/>
        <v>0</v>
      </c>
      <c r="U31" s="84">
        <f t="shared" si="32"/>
        <v>13</v>
      </c>
      <c r="V31" s="79">
        <v>0</v>
      </c>
      <c r="W31" s="78">
        <f t="shared" si="4"/>
        <v>0</v>
      </c>
      <c r="X31" s="79">
        <v>0</v>
      </c>
      <c r="Y31" s="78">
        <f t="shared" si="5"/>
        <v>0</v>
      </c>
      <c r="Z31" s="79">
        <v>1363</v>
      </c>
      <c r="AA31" s="79">
        <v>1299</v>
      </c>
      <c r="AB31" s="33">
        <f t="shared" si="6"/>
        <v>2662</v>
      </c>
      <c r="AC31" s="79">
        <v>0</v>
      </c>
      <c r="AD31" s="78">
        <f t="shared" si="7"/>
        <v>0</v>
      </c>
      <c r="AE31" s="79">
        <v>0</v>
      </c>
      <c r="AF31" s="78">
        <f t="shared" si="8"/>
        <v>0</v>
      </c>
      <c r="AG31" s="82">
        <f t="shared" si="9"/>
        <v>0</v>
      </c>
      <c r="AH31" s="78">
        <f t="shared" si="10"/>
        <v>0</v>
      </c>
      <c r="AI31" s="79">
        <v>0</v>
      </c>
      <c r="AJ31" s="79">
        <v>0</v>
      </c>
      <c r="AK31" s="33">
        <f t="shared" si="11"/>
        <v>0</v>
      </c>
      <c r="AL31" s="79">
        <v>0</v>
      </c>
      <c r="AM31" s="78" t="e">
        <f t="shared" si="12"/>
        <v>#DIV/0!</v>
      </c>
      <c r="AN31" s="79">
        <v>0</v>
      </c>
      <c r="AO31" s="78" t="e">
        <f t="shared" si="13"/>
        <v>#DIV/0!</v>
      </c>
      <c r="AP31" s="82">
        <f t="shared" si="14"/>
        <v>0</v>
      </c>
      <c r="AQ31" s="78" t="e">
        <f t="shared" si="15"/>
        <v>#DIV/0!</v>
      </c>
      <c r="AR31" s="84">
        <f t="shared" si="35"/>
        <v>4</v>
      </c>
      <c r="AS31" s="79">
        <v>0</v>
      </c>
      <c r="AT31" s="78">
        <f t="shared" si="16"/>
        <v>0</v>
      </c>
      <c r="AU31" s="79">
        <v>195</v>
      </c>
      <c r="AV31" s="79">
        <v>248</v>
      </c>
      <c r="AW31" s="33">
        <f t="shared" si="17"/>
        <v>443</v>
      </c>
      <c r="AX31" s="79">
        <v>0</v>
      </c>
      <c r="AY31" s="78">
        <f t="shared" si="18"/>
        <v>0</v>
      </c>
      <c r="AZ31" s="79">
        <v>0</v>
      </c>
      <c r="BA31" s="78">
        <f t="shared" si="19"/>
        <v>0</v>
      </c>
      <c r="BB31" s="82">
        <f t="shared" si="20"/>
        <v>0</v>
      </c>
      <c r="BC31" s="78">
        <f t="shared" si="21"/>
        <v>0</v>
      </c>
      <c r="BD31" s="79">
        <v>0</v>
      </c>
      <c r="BE31" s="79">
        <v>0</v>
      </c>
      <c r="BF31" s="33">
        <f t="shared" si="22"/>
        <v>0</v>
      </c>
      <c r="BG31" s="79">
        <v>0</v>
      </c>
      <c r="BH31" s="78" t="e">
        <f t="shared" si="23"/>
        <v>#DIV/0!</v>
      </c>
      <c r="BI31" s="79">
        <v>0</v>
      </c>
      <c r="BJ31" s="78" t="e">
        <f t="shared" si="24"/>
        <v>#DIV/0!</v>
      </c>
      <c r="BK31" s="82">
        <f t="shared" si="47"/>
        <v>0</v>
      </c>
      <c r="BL31" s="78" t="e">
        <f t="shared" si="26"/>
        <v>#DIV/0!</v>
      </c>
    </row>
    <row r="32" spans="1:64" ht="15.75" customHeight="1" x14ac:dyDescent="0.3">
      <c r="A32" s="11">
        <v>16</v>
      </c>
      <c r="B32" s="12" t="s">
        <v>16</v>
      </c>
      <c r="C32" s="85">
        <f t="shared" ref="C32:D32" si="56">MAX(C29:C31)</f>
        <v>3</v>
      </c>
      <c r="D32" s="85">
        <f t="shared" si="56"/>
        <v>2</v>
      </c>
      <c r="E32" s="86" t="str">
        <f>E31</f>
        <v>YA</v>
      </c>
      <c r="F32" s="85">
        <f t="shared" ref="F32:G32" si="57">SUM(F29:F31)</f>
        <v>160</v>
      </c>
      <c r="G32" s="85">
        <f t="shared" si="57"/>
        <v>30</v>
      </c>
      <c r="H32" s="87">
        <f t="shared" ref="H32:H33" si="58">F32/G32</f>
        <v>5.333333333333333</v>
      </c>
      <c r="I32" s="85">
        <f t="shared" ref="I32:J32" si="59">SUM(I29:I31)</f>
        <v>1440</v>
      </c>
      <c r="J32" s="85">
        <f t="shared" si="59"/>
        <v>153</v>
      </c>
      <c r="K32" s="88">
        <f t="shared" si="0"/>
        <v>10.625</v>
      </c>
      <c r="L32" s="89">
        <f t="shared" ref="L32:M32" si="60">SUM(L29:L31)</f>
        <v>104</v>
      </c>
      <c r="M32" s="89">
        <f t="shared" si="60"/>
        <v>104</v>
      </c>
      <c r="N32" s="90">
        <f t="shared" si="1"/>
        <v>100</v>
      </c>
      <c r="O32" s="91">
        <f t="shared" si="42"/>
        <v>23</v>
      </c>
      <c r="P32" s="89">
        <f>SUM(P29:P31)</f>
        <v>20</v>
      </c>
      <c r="Q32" s="88">
        <f t="shared" si="2"/>
        <v>86.956521739130437</v>
      </c>
      <c r="R32" s="89">
        <f t="shared" si="31"/>
        <v>32</v>
      </c>
      <c r="S32" s="89">
        <f>SUM(S29:S31)</f>
        <v>0</v>
      </c>
      <c r="T32" s="88">
        <f t="shared" si="3"/>
        <v>0</v>
      </c>
      <c r="U32" s="91">
        <f t="shared" si="32"/>
        <v>13</v>
      </c>
      <c r="V32" s="89">
        <f>SUM(V29:V31)</f>
        <v>0</v>
      </c>
      <c r="W32" s="88">
        <f t="shared" si="4"/>
        <v>0</v>
      </c>
      <c r="X32" s="89">
        <f>SUM(X29:X31)</f>
        <v>13</v>
      </c>
      <c r="Y32" s="88">
        <f t="shared" si="5"/>
        <v>100</v>
      </c>
      <c r="Z32" s="89">
        <f t="shared" ref="Z32:AA32" si="61">MAX(Z29:Z31)</f>
        <v>1363</v>
      </c>
      <c r="AA32" s="89">
        <f t="shared" si="61"/>
        <v>1324</v>
      </c>
      <c r="AB32" s="92">
        <f t="shared" si="6"/>
        <v>2687</v>
      </c>
      <c r="AC32" s="89">
        <f>SUM(AC29:AC31)</f>
        <v>0</v>
      </c>
      <c r="AD32" s="88">
        <f t="shared" si="7"/>
        <v>0</v>
      </c>
      <c r="AE32" s="89">
        <f>SUM(AE29:AE31)</f>
        <v>0</v>
      </c>
      <c r="AF32" s="88">
        <f t="shared" si="8"/>
        <v>0</v>
      </c>
      <c r="AG32" s="89">
        <f t="shared" si="9"/>
        <v>0</v>
      </c>
      <c r="AH32" s="88">
        <f t="shared" si="10"/>
        <v>0</v>
      </c>
      <c r="AI32" s="89">
        <f t="shared" ref="AI32:AJ32" si="62">SUM(AI29:AI31)</f>
        <v>0</v>
      </c>
      <c r="AJ32" s="89">
        <f t="shared" si="62"/>
        <v>0</v>
      </c>
      <c r="AK32" s="92">
        <f t="shared" si="11"/>
        <v>0</v>
      </c>
      <c r="AL32" s="89">
        <f>SUM(AL29:AL31)</f>
        <v>0</v>
      </c>
      <c r="AM32" s="88" t="e">
        <f t="shared" si="12"/>
        <v>#DIV/0!</v>
      </c>
      <c r="AN32" s="89">
        <f>SUM(AN29:AN31)</f>
        <v>0</v>
      </c>
      <c r="AO32" s="88" t="e">
        <f t="shared" si="13"/>
        <v>#DIV/0!</v>
      </c>
      <c r="AP32" s="89">
        <f t="shared" si="14"/>
        <v>0</v>
      </c>
      <c r="AQ32" s="88" t="e">
        <f t="shared" si="15"/>
        <v>#DIV/0!</v>
      </c>
      <c r="AR32" s="91">
        <f t="shared" si="35"/>
        <v>4</v>
      </c>
      <c r="AS32" s="89">
        <f>SUM(AS29:AS31)</f>
        <v>0</v>
      </c>
      <c r="AT32" s="88">
        <f t="shared" si="16"/>
        <v>0</v>
      </c>
      <c r="AU32" s="89">
        <f t="shared" ref="AU32:AV32" si="63">MAX(AU29:AU31)</f>
        <v>195</v>
      </c>
      <c r="AV32" s="89">
        <f t="shared" si="63"/>
        <v>248</v>
      </c>
      <c r="AW32" s="92">
        <f t="shared" si="17"/>
        <v>443</v>
      </c>
      <c r="AX32" s="89">
        <f>SUM(AX29:AX31)</f>
        <v>0</v>
      </c>
      <c r="AY32" s="88">
        <f t="shared" si="18"/>
        <v>0</v>
      </c>
      <c r="AZ32" s="89">
        <f>SUM(AZ29:AZ31)</f>
        <v>0</v>
      </c>
      <c r="BA32" s="88">
        <f t="shared" si="19"/>
        <v>0</v>
      </c>
      <c r="BB32" s="89">
        <f t="shared" si="20"/>
        <v>0</v>
      </c>
      <c r="BC32" s="88">
        <f t="shared" si="21"/>
        <v>0</v>
      </c>
      <c r="BD32" s="89">
        <f t="shared" ref="BD32:BE32" si="64">SUM(BD29:BD31)</f>
        <v>0</v>
      </c>
      <c r="BE32" s="89">
        <f t="shared" si="64"/>
        <v>0</v>
      </c>
      <c r="BF32" s="92">
        <f t="shared" si="22"/>
        <v>0</v>
      </c>
      <c r="BG32" s="89">
        <f>SUM(BG29:BG31)</f>
        <v>0</v>
      </c>
      <c r="BH32" s="88" t="e">
        <f t="shared" si="23"/>
        <v>#DIV/0!</v>
      </c>
      <c r="BI32" s="89">
        <f>SUM(BI29:BI31)</f>
        <v>0</v>
      </c>
      <c r="BJ32" s="88" t="e">
        <f t="shared" si="24"/>
        <v>#DIV/0!</v>
      </c>
      <c r="BK32" s="89">
        <f t="shared" si="47"/>
        <v>0</v>
      </c>
      <c r="BL32" s="88" t="e">
        <f t="shared" si="26"/>
        <v>#DIV/0!</v>
      </c>
    </row>
    <row r="33" spans="1:64" ht="15.75" customHeight="1" x14ac:dyDescent="0.3">
      <c r="A33" s="94" t="s">
        <v>22</v>
      </c>
      <c r="B33" s="18"/>
      <c r="C33" s="95">
        <f t="shared" ref="C33:E33" si="65">C17</f>
        <v>3</v>
      </c>
      <c r="D33" s="95">
        <f t="shared" si="65"/>
        <v>2</v>
      </c>
      <c r="E33" s="95" t="str">
        <f t="shared" si="65"/>
        <v>YA</v>
      </c>
      <c r="F33" s="95">
        <f t="shared" ref="F33:G33" si="66">SUM(F32,F28,F24,F20)</f>
        <v>574</v>
      </c>
      <c r="G33" s="95">
        <f t="shared" si="66"/>
        <v>122</v>
      </c>
      <c r="H33" s="96">
        <f t="shared" si="58"/>
        <v>4.7049180327868854</v>
      </c>
      <c r="I33" s="95">
        <f t="shared" ref="I33:J33" si="67">SUM(I32,I28,I24,I20)</f>
        <v>5318</v>
      </c>
      <c r="J33" s="95">
        <f t="shared" si="67"/>
        <v>624</v>
      </c>
      <c r="K33" s="97">
        <f t="shared" si="0"/>
        <v>11.733734486649116</v>
      </c>
      <c r="L33" s="95">
        <f t="shared" ref="L33:M33" si="68">SUM(L32,L28,L24,L20)</f>
        <v>515</v>
      </c>
      <c r="M33" s="95">
        <f t="shared" si="68"/>
        <v>515</v>
      </c>
      <c r="N33" s="98">
        <f t="shared" si="1"/>
        <v>100</v>
      </c>
      <c r="O33" s="95">
        <f t="shared" si="42"/>
        <v>23</v>
      </c>
      <c r="P33" s="95">
        <f>SUM(P32,P28,P24,P20)</f>
        <v>20</v>
      </c>
      <c r="Q33" s="97">
        <f t="shared" si="2"/>
        <v>86.956521739130437</v>
      </c>
      <c r="R33" s="95">
        <f t="shared" si="31"/>
        <v>32</v>
      </c>
      <c r="S33" s="95">
        <f>SUM(S32,S28,S24,S20)</f>
        <v>15</v>
      </c>
      <c r="T33" s="97">
        <f t="shared" si="3"/>
        <v>46.875</v>
      </c>
      <c r="U33" s="95">
        <f t="shared" si="32"/>
        <v>13</v>
      </c>
      <c r="V33" s="95">
        <f>SUM(V32,V28,V24,V20)</f>
        <v>0</v>
      </c>
      <c r="W33" s="97">
        <f t="shared" si="4"/>
        <v>0</v>
      </c>
      <c r="X33" s="95">
        <f>SUM(X32,X28,X24,X20)</f>
        <v>13</v>
      </c>
      <c r="Y33" s="97">
        <f t="shared" si="5"/>
        <v>100</v>
      </c>
      <c r="Z33" s="95">
        <f t="shared" ref="Z33:AB33" si="69">MAX(Z32,Z28,Z24,Z20)</f>
        <v>1363</v>
      </c>
      <c r="AA33" s="95">
        <f t="shared" si="69"/>
        <v>1324</v>
      </c>
      <c r="AB33" s="95">
        <f t="shared" si="69"/>
        <v>2687</v>
      </c>
      <c r="AC33" s="95">
        <f>SUM(AC32,AC28,AC24,AC20)</f>
        <v>1338</v>
      </c>
      <c r="AD33" s="97">
        <f t="shared" si="7"/>
        <v>98.165810711665443</v>
      </c>
      <c r="AE33" s="95">
        <f>SUM(AE32,AE28,AE24,AE20)</f>
        <v>1324</v>
      </c>
      <c r="AF33" s="97">
        <f t="shared" si="8"/>
        <v>100</v>
      </c>
      <c r="AG33" s="95">
        <f>SUM(AG32,AG28,AG24,AG20)</f>
        <v>2662</v>
      </c>
      <c r="AH33" s="97">
        <f t="shared" si="10"/>
        <v>99.069594343133602</v>
      </c>
      <c r="AI33" s="95">
        <f t="shared" ref="AI33:AL33" si="70">SUM(AI32,AI28,AI24,AI20)</f>
        <v>760</v>
      </c>
      <c r="AJ33" s="95">
        <f t="shared" si="70"/>
        <v>594</v>
      </c>
      <c r="AK33" s="95">
        <f t="shared" si="70"/>
        <v>1354</v>
      </c>
      <c r="AL33" s="95">
        <f t="shared" si="70"/>
        <v>760</v>
      </c>
      <c r="AM33" s="97">
        <f t="shared" si="12"/>
        <v>100</v>
      </c>
      <c r="AN33" s="95">
        <f>SUM(AN32,AN28,AN24,AN20)</f>
        <v>594</v>
      </c>
      <c r="AO33" s="97">
        <f t="shared" si="13"/>
        <v>100</v>
      </c>
      <c r="AP33" s="95">
        <f>SUM(AP32,AP28,AP24,AP20)</f>
        <v>1354</v>
      </c>
      <c r="AQ33" s="97">
        <f t="shared" si="15"/>
        <v>100</v>
      </c>
      <c r="AR33" s="95">
        <f t="shared" si="35"/>
        <v>4</v>
      </c>
      <c r="AS33" s="95">
        <f>SUM(AS32,AS28,AS24,AS20)</f>
        <v>4</v>
      </c>
      <c r="AT33" s="97">
        <f t="shared" si="16"/>
        <v>100</v>
      </c>
      <c r="AU33" s="95">
        <f t="shared" ref="AU33:AW33" si="71">MAX(AU32,AU28,AU24,AU20)</f>
        <v>226</v>
      </c>
      <c r="AV33" s="95">
        <f t="shared" si="71"/>
        <v>248</v>
      </c>
      <c r="AW33" s="95">
        <f t="shared" si="71"/>
        <v>452</v>
      </c>
      <c r="AX33" s="95">
        <f>SUM(AX32,AX28,AX24,AX20)</f>
        <v>195</v>
      </c>
      <c r="AY33" s="97">
        <f t="shared" si="18"/>
        <v>86.283185840707972</v>
      </c>
      <c r="AZ33" s="95">
        <f>SUM(AZ32,AZ28,AZ24,AZ20)</f>
        <v>248</v>
      </c>
      <c r="BA33" s="97">
        <f t="shared" si="19"/>
        <v>100</v>
      </c>
      <c r="BB33" s="95">
        <f>SUM(BB32,BB28,BB24,BB20)</f>
        <v>443</v>
      </c>
      <c r="BC33" s="97">
        <f t="shared" si="21"/>
        <v>98.008849557522126</v>
      </c>
      <c r="BD33" s="95">
        <f t="shared" ref="BD33:BG33" si="72">SUM(BD32,BD28,BD24,BD20)</f>
        <v>98</v>
      </c>
      <c r="BE33" s="95">
        <f t="shared" si="72"/>
        <v>114</v>
      </c>
      <c r="BF33" s="95">
        <f t="shared" si="72"/>
        <v>212</v>
      </c>
      <c r="BG33" s="95">
        <f t="shared" si="72"/>
        <v>98</v>
      </c>
      <c r="BH33" s="97">
        <f t="shared" si="23"/>
        <v>100</v>
      </c>
      <c r="BI33" s="95">
        <f>SUM(BI32,BI28,BI24,BI20)</f>
        <v>114</v>
      </c>
      <c r="BJ33" s="97">
        <f t="shared" si="24"/>
        <v>100</v>
      </c>
      <c r="BK33" s="95">
        <f>SUM(BK32,BK28,BK24,BK20)</f>
        <v>212</v>
      </c>
      <c r="BL33" s="97">
        <f t="shared" si="26"/>
        <v>100</v>
      </c>
    </row>
    <row r="34" spans="1:64" ht="15.75" customHeight="1" x14ac:dyDescent="0.3">
      <c r="B34" s="99"/>
      <c r="C34" s="10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34"/>
      <c r="O34" s="20"/>
      <c r="P34" s="20"/>
      <c r="Q34" s="20"/>
      <c r="R34" s="20"/>
      <c r="S34" s="20"/>
      <c r="T34" s="20"/>
      <c r="U34" s="20"/>
      <c r="V34" s="20"/>
      <c r="W34" s="20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</row>
    <row r="35" spans="1:64" ht="15.75" customHeight="1" x14ac:dyDescent="0.3"/>
    <row r="36" spans="1:64" ht="15.75" customHeight="1" x14ac:dyDescent="0.3"/>
    <row r="37" spans="1:64" ht="15.75" customHeight="1" x14ac:dyDescent="0.3"/>
    <row r="38" spans="1:64" ht="15.75" customHeight="1" x14ac:dyDescent="0.3"/>
    <row r="39" spans="1:64" ht="15.75" customHeight="1" x14ac:dyDescent="0.3"/>
    <row r="40" spans="1:64" ht="15.75" customHeight="1" x14ac:dyDescent="0.3"/>
    <row r="41" spans="1:64" ht="15.75" customHeight="1" x14ac:dyDescent="0.3"/>
    <row r="42" spans="1:64" ht="15.75" customHeight="1" x14ac:dyDescent="0.3"/>
    <row r="43" spans="1:64" ht="15.75" customHeight="1" x14ac:dyDescent="0.3"/>
    <row r="44" spans="1:64" ht="15.75" customHeight="1" x14ac:dyDescent="0.3"/>
    <row r="45" spans="1:64" ht="15.75" customHeight="1" x14ac:dyDescent="0.3"/>
    <row r="46" spans="1:64" ht="15.75" customHeight="1" x14ac:dyDescent="0.3"/>
    <row r="47" spans="1:64" ht="15.75" customHeight="1" x14ac:dyDescent="0.3"/>
    <row r="48" spans="1:64" ht="15.75" customHeight="1" x14ac:dyDescent="0.3"/>
    <row r="49" customFormat="1" ht="15.75" customHeight="1" x14ac:dyDescent="0.3"/>
    <row r="50" customFormat="1" ht="15.75" customHeight="1" x14ac:dyDescent="0.3"/>
    <row r="51" customFormat="1" ht="15.75" customHeight="1" x14ac:dyDescent="0.3"/>
    <row r="52" customFormat="1" ht="15.75" customHeight="1" x14ac:dyDescent="0.3"/>
    <row r="53" customFormat="1" ht="15.75" customHeight="1" x14ac:dyDescent="0.3"/>
    <row r="54" customFormat="1" ht="15.75" customHeight="1" x14ac:dyDescent="0.3"/>
    <row r="55" customFormat="1" ht="15.75" customHeight="1" x14ac:dyDescent="0.3"/>
    <row r="56" customFormat="1" ht="15.75" customHeight="1" x14ac:dyDescent="0.3"/>
    <row r="57" customFormat="1" ht="15.75" customHeight="1" x14ac:dyDescent="0.3"/>
    <row r="58" customFormat="1" ht="15.75" customHeight="1" x14ac:dyDescent="0.3"/>
    <row r="59" customFormat="1" ht="15.75" customHeight="1" x14ac:dyDescent="0.3"/>
    <row r="60" customFormat="1" ht="15.75" customHeight="1" x14ac:dyDescent="0.3"/>
    <row r="61" customFormat="1" ht="15.75" customHeight="1" x14ac:dyDescent="0.3"/>
    <row r="62" customFormat="1" ht="15.75" customHeight="1" x14ac:dyDescent="0.3"/>
    <row r="63" customFormat="1" ht="15.75" customHeight="1" x14ac:dyDescent="0.3"/>
    <row r="64" customFormat="1" ht="15.75" customHeight="1" x14ac:dyDescent="0.3"/>
    <row r="65" customFormat="1" ht="15.75" customHeight="1" x14ac:dyDescent="0.3"/>
    <row r="66" customFormat="1" ht="15.75" customHeight="1" x14ac:dyDescent="0.3"/>
    <row r="67" customFormat="1" ht="15.75" customHeight="1" x14ac:dyDescent="0.3"/>
    <row r="68" customFormat="1" ht="15.75" customHeight="1" x14ac:dyDescent="0.3"/>
    <row r="69" customFormat="1" ht="15.75" customHeight="1" x14ac:dyDescent="0.3"/>
    <row r="70" customFormat="1" ht="15.75" customHeight="1" x14ac:dyDescent="0.3"/>
    <row r="71" customFormat="1" ht="15.75" customHeight="1" x14ac:dyDescent="0.3"/>
    <row r="72" customFormat="1" ht="15.75" customHeight="1" x14ac:dyDescent="0.3"/>
    <row r="73" customFormat="1" ht="15.75" customHeight="1" x14ac:dyDescent="0.3"/>
    <row r="74" customFormat="1" ht="15.75" customHeight="1" x14ac:dyDescent="0.3"/>
    <row r="75" customFormat="1" ht="15.75" customHeight="1" x14ac:dyDescent="0.3"/>
    <row r="76" customFormat="1" ht="15.75" customHeight="1" x14ac:dyDescent="0.3"/>
    <row r="77" customFormat="1" ht="15.75" customHeight="1" x14ac:dyDescent="0.3"/>
    <row r="78" customFormat="1" ht="15.75" customHeight="1" x14ac:dyDescent="0.3"/>
    <row r="79" customFormat="1" ht="15.75" customHeight="1" x14ac:dyDescent="0.3"/>
    <row r="80" customFormat="1" ht="15.75" customHeight="1" x14ac:dyDescent="0.3"/>
    <row r="81" customFormat="1" ht="15.75" customHeight="1" x14ac:dyDescent="0.3"/>
    <row r="82" customFormat="1" ht="15.75" customHeight="1" x14ac:dyDescent="0.3"/>
    <row r="83" customFormat="1" ht="15.75" customHeight="1" x14ac:dyDescent="0.3"/>
    <row r="84" customFormat="1" ht="15.75" customHeight="1" x14ac:dyDescent="0.3"/>
    <row r="85" customFormat="1" ht="15.75" customHeight="1" x14ac:dyDescent="0.3"/>
    <row r="86" customFormat="1" ht="15.75" customHeight="1" x14ac:dyDescent="0.3"/>
    <row r="87" customFormat="1" ht="15.75" customHeight="1" x14ac:dyDescent="0.3"/>
    <row r="88" customFormat="1" ht="15.75" customHeight="1" x14ac:dyDescent="0.3"/>
    <row r="89" customFormat="1" ht="15.75" customHeight="1" x14ac:dyDescent="0.3"/>
    <row r="90" customFormat="1" ht="15.75" customHeight="1" x14ac:dyDescent="0.3"/>
    <row r="91" customFormat="1" ht="15.75" customHeight="1" x14ac:dyDescent="0.3"/>
    <row r="92" customFormat="1" ht="15.75" customHeight="1" x14ac:dyDescent="0.3"/>
    <row r="93" customFormat="1" ht="15.75" customHeight="1" x14ac:dyDescent="0.3"/>
    <row r="94" customFormat="1" ht="15.75" customHeight="1" x14ac:dyDescent="0.3"/>
    <row r="95" customFormat="1" ht="15.75" customHeight="1" x14ac:dyDescent="0.3"/>
    <row r="96" customFormat="1" ht="15.75" customHeight="1" x14ac:dyDescent="0.3"/>
    <row r="97" customFormat="1" ht="15.75" customHeight="1" x14ac:dyDescent="0.3"/>
    <row r="98" customFormat="1" ht="15.75" customHeight="1" x14ac:dyDescent="0.3"/>
    <row r="99" customFormat="1" ht="15.75" customHeight="1" x14ac:dyDescent="0.3"/>
    <row r="100" customFormat="1" ht="15.75" customHeight="1" x14ac:dyDescent="0.3"/>
    <row r="101" customFormat="1" ht="15.75" customHeight="1" x14ac:dyDescent="0.3"/>
    <row r="102" customFormat="1" ht="15.75" customHeight="1" x14ac:dyDescent="0.3"/>
    <row r="103" customFormat="1" ht="15.75" customHeight="1" x14ac:dyDescent="0.3"/>
    <row r="104" customFormat="1" ht="15.75" customHeight="1" x14ac:dyDescent="0.3"/>
    <row r="105" customFormat="1" ht="15.75" customHeight="1" x14ac:dyDescent="0.3"/>
    <row r="106" customFormat="1" ht="15.75" customHeight="1" x14ac:dyDescent="0.3"/>
    <row r="107" customFormat="1" ht="15.75" customHeight="1" x14ac:dyDescent="0.3"/>
    <row r="108" customFormat="1" ht="15.75" customHeight="1" x14ac:dyDescent="0.3"/>
    <row r="109" customFormat="1" ht="15.75" customHeight="1" x14ac:dyDescent="0.3"/>
    <row r="110" customFormat="1" ht="15.75" customHeight="1" x14ac:dyDescent="0.3"/>
    <row r="111" customFormat="1" ht="15.75" customHeight="1" x14ac:dyDescent="0.3"/>
    <row r="112" customFormat="1" ht="15.75" customHeight="1" x14ac:dyDescent="0.3"/>
    <row r="113" customFormat="1" ht="15.75" customHeight="1" x14ac:dyDescent="0.3"/>
    <row r="114" customFormat="1" ht="15.75" customHeight="1" x14ac:dyDescent="0.3"/>
    <row r="115" customFormat="1" ht="15.75" customHeight="1" x14ac:dyDescent="0.3"/>
    <row r="116" customFormat="1" ht="15.75" customHeight="1" x14ac:dyDescent="0.3"/>
    <row r="117" customFormat="1" ht="15.75" customHeight="1" x14ac:dyDescent="0.3"/>
    <row r="118" customFormat="1" ht="15.75" customHeight="1" x14ac:dyDescent="0.3"/>
    <row r="119" customFormat="1" ht="15.75" customHeight="1" x14ac:dyDescent="0.3"/>
    <row r="120" customFormat="1" ht="15.75" customHeight="1" x14ac:dyDescent="0.3"/>
    <row r="121" customFormat="1" ht="15.75" customHeight="1" x14ac:dyDescent="0.3"/>
    <row r="122" customFormat="1" ht="15.75" customHeight="1" x14ac:dyDescent="0.3"/>
    <row r="123" customFormat="1" ht="15.75" customHeight="1" x14ac:dyDescent="0.3"/>
    <row r="124" customFormat="1" ht="15.75" customHeight="1" x14ac:dyDescent="0.3"/>
    <row r="125" customFormat="1" ht="15.75" customHeight="1" x14ac:dyDescent="0.3"/>
    <row r="126" customFormat="1" ht="15.75" customHeight="1" x14ac:dyDescent="0.3"/>
    <row r="127" customFormat="1" ht="15.75" customHeight="1" x14ac:dyDescent="0.3"/>
    <row r="128" customFormat="1" ht="15.75" customHeight="1" x14ac:dyDescent="0.3"/>
    <row r="129" customFormat="1" ht="15.75" customHeight="1" x14ac:dyDescent="0.3"/>
    <row r="130" customFormat="1" ht="15.75" customHeight="1" x14ac:dyDescent="0.3"/>
    <row r="131" customFormat="1" ht="15.75" customHeight="1" x14ac:dyDescent="0.3"/>
    <row r="132" customFormat="1" ht="15.75" customHeight="1" x14ac:dyDescent="0.3"/>
    <row r="133" customFormat="1" ht="15.75" customHeight="1" x14ac:dyDescent="0.3"/>
    <row r="134" customFormat="1" ht="15.75" customHeight="1" x14ac:dyDescent="0.3"/>
    <row r="135" customFormat="1" ht="15.75" customHeight="1" x14ac:dyDescent="0.3"/>
    <row r="136" customFormat="1" ht="15.75" customHeight="1" x14ac:dyDescent="0.3"/>
    <row r="137" customFormat="1" ht="15.75" customHeight="1" x14ac:dyDescent="0.3"/>
    <row r="138" customFormat="1" ht="15.75" customHeight="1" x14ac:dyDescent="0.3"/>
    <row r="139" customFormat="1" ht="15.75" customHeight="1" x14ac:dyDescent="0.3"/>
    <row r="140" customFormat="1" ht="15.75" customHeight="1" x14ac:dyDescent="0.3"/>
    <row r="141" customFormat="1" ht="15.75" customHeight="1" x14ac:dyDescent="0.3"/>
    <row r="142" customFormat="1" ht="15.75" customHeight="1" x14ac:dyDescent="0.3"/>
    <row r="143" customFormat="1" ht="15.75" customHeight="1" x14ac:dyDescent="0.3"/>
    <row r="144" customFormat="1" ht="15.75" customHeight="1" x14ac:dyDescent="0.3"/>
    <row r="145" customFormat="1" ht="15.75" customHeight="1" x14ac:dyDescent="0.3"/>
    <row r="146" customFormat="1" ht="15.75" customHeight="1" x14ac:dyDescent="0.3"/>
    <row r="147" customFormat="1" ht="15.75" customHeight="1" x14ac:dyDescent="0.3"/>
    <row r="148" customFormat="1" ht="15.75" customHeight="1" x14ac:dyDescent="0.3"/>
    <row r="149" customFormat="1" ht="15.75" customHeight="1" x14ac:dyDescent="0.3"/>
    <row r="150" customFormat="1" ht="15.75" customHeight="1" x14ac:dyDescent="0.3"/>
    <row r="151" customFormat="1" ht="15.75" customHeight="1" x14ac:dyDescent="0.3"/>
    <row r="152" customFormat="1" ht="15.75" customHeight="1" x14ac:dyDescent="0.3"/>
    <row r="153" customFormat="1" ht="15.75" customHeight="1" x14ac:dyDescent="0.3"/>
    <row r="154" customFormat="1" ht="15.75" customHeight="1" x14ac:dyDescent="0.3"/>
    <row r="155" customFormat="1" ht="15.75" customHeight="1" x14ac:dyDescent="0.3"/>
    <row r="156" customFormat="1" ht="15.75" customHeight="1" x14ac:dyDescent="0.3"/>
    <row r="157" customFormat="1" ht="15.75" customHeight="1" x14ac:dyDescent="0.3"/>
    <row r="158" customFormat="1" ht="15.75" customHeight="1" x14ac:dyDescent="0.3"/>
    <row r="159" customFormat="1" ht="15.75" customHeight="1" x14ac:dyDescent="0.3"/>
    <row r="160" customFormat="1" ht="15.75" customHeight="1" x14ac:dyDescent="0.3"/>
    <row r="161" customFormat="1" ht="15.75" customHeight="1" x14ac:dyDescent="0.3"/>
    <row r="162" customFormat="1" ht="15.75" customHeight="1" x14ac:dyDescent="0.3"/>
    <row r="163" customFormat="1" ht="15.75" customHeight="1" x14ac:dyDescent="0.3"/>
    <row r="164" customFormat="1" ht="15.75" customHeight="1" x14ac:dyDescent="0.3"/>
    <row r="165" customFormat="1" ht="15.75" customHeight="1" x14ac:dyDescent="0.3"/>
    <row r="166" customFormat="1" ht="15.75" customHeight="1" x14ac:dyDescent="0.3"/>
    <row r="167" customFormat="1" ht="15.75" customHeight="1" x14ac:dyDescent="0.3"/>
    <row r="168" customFormat="1" ht="15.75" customHeight="1" x14ac:dyDescent="0.3"/>
    <row r="169" customFormat="1" ht="15.75" customHeight="1" x14ac:dyDescent="0.3"/>
    <row r="170" customFormat="1" ht="15.75" customHeight="1" x14ac:dyDescent="0.3"/>
    <row r="171" customFormat="1" ht="15.75" customHeight="1" x14ac:dyDescent="0.3"/>
    <row r="172" customFormat="1" ht="15.75" customHeight="1" x14ac:dyDescent="0.3"/>
    <row r="173" customFormat="1" ht="15.75" customHeight="1" x14ac:dyDescent="0.3"/>
    <row r="174" customFormat="1" ht="15.75" customHeight="1" x14ac:dyDescent="0.3"/>
    <row r="175" customFormat="1" ht="15.75" customHeight="1" x14ac:dyDescent="0.3"/>
    <row r="176" customFormat="1" ht="15.75" customHeight="1" x14ac:dyDescent="0.3"/>
    <row r="177" customFormat="1" ht="15.75" customHeight="1" x14ac:dyDescent="0.3"/>
    <row r="178" customFormat="1" ht="15.75" customHeight="1" x14ac:dyDescent="0.3"/>
    <row r="179" customFormat="1" ht="15.75" customHeight="1" x14ac:dyDescent="0.3"/>
    <row r="180" customFormat="1" ht="15.75" customHeight="1" x14ac:dyDescent="0.3"/>
    <row r="181" customFormat="1" ht="15.75" customHeight="1" x14ac:dyDescent="0.3"/>
    <row r="182" customFormat="1" ht="15.75" customHeight="1" x14ac:dyDescent="0.3"/>
    <row r="183" customFormat="1" ht="15.75" customHeight="1" x14ac:dyDescent="0.3"/>
    <row r="184" customFormat="1" ht="15.75" customHeight="1" x14ac:dyDescent="0.3"/>
    <row r="185" customFormat="1" ht="15.75" customHeight="1" x14ac:dyDescent="0.3"/>
    <row r="186" customFormat="1" ht="15.75" customHeight="1" x14ac:dyDescent="0.3"/>
    <row r="187" customFormat="1" ht="15.75" customHeight="1" x14ac:dyDescent="0.3"/>
    <row r="188" customFormat="1" ht="15.75" customHeight="1" x14ac:dyDescent="0.3"/>
    <row r="189" customFormat="1" ht="15.75" customHeight="1" x14ac:dyDescent="0.3"/>
    <row r="190" customFormat="1" ht="15.75" customHeight="1" x14ac:dyDescent="0.3"/>
    <row r="191" customFormat="1" ht="15.75" customHeight="1" x14ac:dyDescent="0.3"/>
    <row r="192" customFormat="1" ht="15.75" customHeight="1" x14ac:dyDescent="0.3"/>
    <row r="193" customFormat="1" ht="15.75" customHeight="1" x14ac:dyDescent="0.3"/>
    <row r="194" customFormat="1" ht="15.75" customHeight="1" x14ac:dyDescent="0.3"/>
    <row r="195" customFormat="1" ht="15.75" customHeight="1" x14ac:dyDescent="0.3"/>
    <row r="196" customFormat="1" ht="15.75" customHeight="1" x14ac:dyDescent="0.3"/>
    <row r="197" customFormat="1" ht="15.75" customHeight="1" x14ac:dyDescent="0.3"/>
    <row r="198" customFormat="1" ht="15.75" customHeight="1" x14ac:dyDescent="0.3"/>
    <row r="199" customFormat="1" ht="15.75" customHeight="1" x14ac:dyDescent="0.3"/>
    <row r="200" customFormat="1" ht="15.75" customHeight="1" x14ac:dyDescent="0.3"/>
    <row r="201" customFormat="1" ht="15.75" customHeight="1" x14ac:dyDescent="0.3"/>
    <row r="202" customFormat="1" ht="15.75" customHeight="1" x14ac:dyDescent="0.3"/>
    <row r="203" customFormat="1" ht="15.75" customHeight="1" x14ac:dyDescent="0.3"/>
    <row r="204" customFormat="1" ht="15.75" customHeight="1" x14ac:dyDescent="0.3"/>
    <row r="205" customFormat="1" ht="15.75" customHeight="1" x14ac:dyDescent="0.3"/>
    <row r="206" customFormat="1" ht="15.75" customHeight="1" x14ac:dyDescent="0.3"/>
    <row r="207" customFormat="1" ht="15.75" customHeight="1" x14ac:dyDescent="0.3"/>
    <row r="208" customFormat="1" ht="15.75" customHeight="1" x14ac:dyDescent="0.3"/>
    <row r="209" customFormat="1" ht="15.75" customHeight="1" x14ac:dyDescent="0.3"/>
    <row r="210" customFormat="1" ht="15.75" customHeight="1" x14ac:dyDescent="0.3"/>
    <row r="211" customFormat="1" ht="15.75" customHeight="1" x14ac:dyDescent="0.3"/>
    <row r="212" customFormat="1" ht="15.75" customHeight="1" x14ac:dyDescent="0.3"/>
    <row r="213" customFormat="1" ht="15.75" customHeight="1" x14ac:dyDescent="0.3"/>
    <row r="214" customFormat="1" ht="15.75" customHeight="1" x14ac:dyDescent="0.3"/>
    <row r="215" customFormat="1" ht="15.75" customHeight="1" x14ac:dyDescent="0.3"/>
    <row r="216" customFormat="1" ht="15.75" customHeight="1" x14ac:dyDescent="0.3"/>
    <row r="217" customFormat="1" ht="15.75" customHeight="1" x14ac:dyDescent="0.3"/>
    <row r="218" customFormat="1" ht="15.75" customHeight="1" x14ac:dyDescent="0.3"/>
    <row r="219" customFormat="1" ht="15.75" customHeight="1" x14ac:dyDescent="0.3"/>
    <row r="220" customFormat="1" ht="15.75" customHeight="1" x14ac:dyDescent="0.3"/>
    <row r="221" customFormat="1" ht="15.75" customHeight="1" x14ac:dyDescent="0.3"/>
    <row r="222" customFormat="1" ht="15.75" customHeight="1" x14ac:dyDescent="0.3"/>
    <row r="223" customFormat="1" ht="15.75" customHeight="1" x14ac:dyDescent="0.3"/>
    <row r="224" customFormat="1" ht="15.75" customHeight="1" x14ac:dyDescent="0.3"/>
    <row r="225" customFormat="1" ht="15.75" customHeight="1" x14ac:dyDescent="0.3"/>
    <row r="226" customFormat="1" ht="15.75" customHeight="1" x14ac:dyDescent="0.3"/>
    <row r="227" customFormat="1" ht="15.75" customHeight="1" x14ac:dyDescent="0.3"/>
    <row r="228" customFormat="1" ht="15.75" customHeight="1" x14ac:dyDescent="0.3"/>
    <row r="229" customFormat="1" ht="15.75" customHeight="1" x14ac:dyDescent="0.3"/>
    <row r="230" customFormat="1" ht="15.75" customHeight="1" x14ac:dyDescent="0.3"/>
    <row r="231" customFormat="1" ht="15.75" customHeight="1" x14ac:dyDescent="0.3"/>
    <row r="232" customFormat="1" ht="15.75" customHeight="1" x14ac:dyDescent="0.3"/>
    <row r="233" customFormat="1" ht="15.75" customHeight="1" x14ac:dyDescent="0.3"/>
    <row r="234" customFormat="1" ht="15.75" customHeight="1" x14ac:dyDescent="0.3"/>
    <row r="235" customFormat="1" ht="15.75" customHeight="1" x14ac:dyDescent="0.3"/>
    <row r="236" customFormat="1" ht="15.75" customHeight="1" x14ac:dyDescent="0.3"/>
    <row r="237" customFormat="1" ht="15.75" customHeight="1" x14ac:dyDescent="0.3"/>
    <row r="238" customFormat="1" ht="15.75" customHeight="1" x14ac:dyDescent="0.3"/>
    <row r="239" customFormat="1" ht="15.75" customHeight="1" x14ac:dyDescent="0.3"/>
    <row r="240" customFormat="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151">
    <mergeCell ref="BK14:BK15"/>
    <mergeCell ref="BL14:BL15"/>
    <mergeCell ref="A33:B33"/>
    <mergeCell ref="BE14:BE15"/>
    <mergeCell ref="BF14:BF15"/>
    <mergeCell ref="BG14:BG15"/>
    <mergeCell ref="BH14:BH15"/>
    <mergeCell ref="BI14:BI15"/>
    <mergeCell ref="BJ14:BJ15"/>
    <mergeCell ref="AY14:AY15"/>
    <mergeCell ref="AZ14:AZ15"/>
    <mergeCell ref="BA14:BA15"/>
    <mergeCell ref="BB14:BB15"/>
    <mergeCell ref="BC14:BC15"/>
    <mergeCell ref="BD14:BD15"/>
    <mergeCell ref="AP14:AP15"/>
    <mergeCell ref="AQ14:AQ15"/>
    <mergeCell ref="AU14:AU15"/>
    <mergeCell ref="AV14:AV15"/>
    <mergeCell ref="AW14:AW15"/>
    <mergeCell ref="AX14:AX15"/>
    <mergeCell ref="AJ14:AJ15"/>
    <mergeCell ref="AK14:AK15"/>
    <mergeCell ref="AL14:AL15"/>
    <mergeCell ref="AM14:AM15"/>
    <mergeCell ref="AN14:AN15"/>
    <mergeCell ref="AO14:AO15"/>
    <mergeCell ref="AU12:AW13"/>
    <mergeCell ref="AX12:BC13"/>
    <mergeCell ref="BD12:BF13"/>
    <mergeCell ref="BG12:BL13"/>
    <mergeCell ref="Z14:Z15"/>
    <mergeCell ref="AA14:AA15"/>
    <mergeCell ref="AB14:AB15"/>
    <mergeCell ref="AC14:AC15"/>
    <mergeCell ref="AD14:AD15"/>
    <mergeCell ref="AE14:AE15"/>
    <mergeCell ref="AC12:AH13"/>
    <mergeCell ref="AI12:AK13"/>
    <mergeCell ref="AL12:AQ13"/>
    <mergeCell ref="AR12:AR15"/>
    <mergeCell ref="AS12:AS15"/>
    <mergeCell ref="AT12:AT15"/>
    <mergeCell ref="AF14:AF15"/>
    <mergeCell ref="AG14:AG15"/>
    <mergeCell ref="AH14:AH15"/>
    <mergeCell ref="AI14:AI15"/>
    <mergeCell ref="U12:U15"/>
    <mergeCell ref="V12:V15"/>
    <mergeCell ref="W12:W15"/>
    <mergeCell ref="X12:X15"/>
    <mergeCell ref="Y12:Y15"/>
    <mergeCell ref="Z12:AB13"/>
    <mergeCell ref="O12:O15"/>
    <mergeCell ref="P12:P15"/>
    <mergeCell ref="Q12:Q15"/>
    <mergeCell ref="R12:R15"/>
    <mergeCell ref="S12:S15"/>
    <mergeCell ref="T12:T15"/>
    <mergeCell ref="I12:I15"/>
    <mergeCell ref="J12:J15"/>
    <mergeCell ref="K12:K15"/>
    <mergeCell ref="L12:L15"/>
    <mergeCell ref="M12:M15"/>
    <mergeCell ref="N12:N15"/>
    <mergeCell ref="BL7:BL8"/>
    <mergeCell ref="A11:B11"/>
    <mergeCell ref="A12:A15"/>
    <mergeCell ref="B12:B15"/>
    <mergeCell ref="C12:C15"/>
    <mergeCell ref="D12:D15"/>
    <mergeCell ref="E12:E15"/>
    <mergeCell ref="F12:F15"/>
    <mergeCell ref="G12:G15"/>
    <mergeCell ref="H12:H15"/>
    <mergeCell ref="BF7:BF8"/>
    <mergeCell ref="BG7:BG8"/>
    <mergeCell ref="BH7:BH8"/>
    <mergeCell ref="BI7:BI8"/>
    <mergeCell ref="BJ7:BJ8"/>
    <mergeCell ref="BK7:BK8"/>
    <mergeCell ref="AZ7:AZ8"/>
    <mergeCell ref="BA7:BA8"/>
    <mergeCell ref="BB7:BB8"/>
    <mergeCell ref="BC7:BC8"/>
    <mergeCell ref="BD7:BD8"/>
    <mergeCell ref="BE7:BE8"/>
    <mergeCell ref="AM7:AM8"/>
    <mergeCell ref="AN7:AN8"/>
    <mergeCell ref="AO7:AO8"/>
    <mergeCell ref="AP7:AP8"/>
    <mergeCell ref="AQ7:AQ8"/>
    <mergeCell ref="AU7:AU8"/>
    <mergeCell ref="BG5:BL6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R5:AR8"/>
    <mergeCell ref="AS5:AS8"/>
    <mergeCell ref="AT5:AT8"/>
    <mergeCell ref="AU5:AW6"/>
    <mergeCell ref="AX5:BC6"/>
    <mergeCell ref="BD5:BF6"/>
    <mergeCell ref="AV7:AV8"/>
    <mergeCell ref="AW7:AW8"/>
    <mergeCell ref="AX7:AX8"/>
    <mergeCell ref="AY7:AY8"/>
    <mergeCell ref="X5:X8"/>
    <mergeCell ref="Y5:Y8"/>
    <mergeCell ref="Z5:AB6"/>
    <mergeCell ref="AC5:AH6"/>
    <mergeCell ref="AI5:AK6"/>
    <mergeCell ref="AL5:AQ6"/>
    <mergeCell ref="AI7:AI8"/>
    <mergeCell ref="AJ7:AJ8"/>
    <mergeCell ref="AK7:AK8"/>
    <mergeCell ref="AL7:AL8"/>
    <mergeCell ref="R5:R8"/>
    <mergeCell ref="S5:S8"/>
    <mergeCell ref="T5:T8"/>
    <mergeCell ref="U5:U8"/>
    <mergeCell ref="V5:V8"/>
    <mergeCell ref="W5:W8"/>
    <mergeCell ref="L5:L8"/>
    <mergeCell ref="M5:M8"/>
    <mergeCell ref="N5:N8"/>
    <mergeCell ref="O5:O8"/>
    <mergeCell ref="P5:P8"/>
    <mergeCell ref="Q5:Q8"/>
    <mergeCell ref="F5:F8"/>
    <mergeCell ref="G5:G8"/>
    <mergeCell ref="H5:H8"/>
    <mergeCell ref="I5:I8"/>
    <mergeCell ref="J5:J8"/>
    <mergeCell ref="K5:K8"/>
    <mergeCell ref="A1:B3"/>
    <mergeCell ref="C1:H4"/>
    <mergeCell ref="I1:I3"/>
    <mergeCell ref="A4:B4"/>
    <mergeCell ref="J4:K4"/>
    <mergeCell ref="A5:A8"/>
    <mergeCell ref="B5:B8"/>
    <mergeCell ref="C5:C8"/>
    <mergeCell ref="D5:D8"/>
    <mergeCell ref="E5:E8"/>
  </mergeCells>
  <hyperlinks>
    <hyperlink ref="A1" location="HOME!A1" display="               Kembali ke Pilihan Program" xr:uid="{28A2D6F5-D88E-4749-84BF-7538DF6EE552}"/>
    <hyperlink ref="A4" r:id="rId1" xr:uid="{268E2512-97EF-44C7-B7BB-98A2C6BC40C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2026-01-15T06:55:10Z</dcterms:created>
  <dcterms:modified xsi:type="dcterms:W3CDTF">2026-01-15T07:20:08Z</dcterms:modified>
</cp:coreProperties>
</file>