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8800" windowHeight="12315"/>
  </bookViews>
  <sheets>
    <sheet name="Sheet7" sheetId="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7" l="1"/>
  <c r="V17" i="7"/>
  <c r="T17" i="7"/>
  <c r="R17" i="7"/>
  <c r="P17" i="7"/>
  <c r="N17" i="7"/>
  <c r="L17" i="7"/>
  <c r="J17" i="7"/>
  <c r="G17" i="7"/>
  <c r="D17" i="7"/>
  <c r="K16" i="7"/>
  <c r="H16" i="7"/>
  <c r="Y16" i="7" s="1"/>
  <c r="G16" i="7"/>
  <c r="D16" i="7"/>
  <c r="E16" i="7" s="1"/>
  <c r="F16" i="7" s="1"/>
  <c r="O15" i="7"/>
  <c r="H15" i="7"/>
  <c r="W15" i="7" s="1"/>
  <c r="G15" i="7"/>
  <c r="D15" i="7"/>
  <c r="E15" i="7" s="1"/>
  <c r="F15" i="7" s="1"/>
  <c r="S14" i="7"/>
  <c r="K14" i="7"/>
  <c r="H14" i="7"/>
  <c r="Y14" i="7" s="1"/>
  <c r="G14" i="7"/>
  <c r="F14" i="7"/>
  <c r="D14" i="7"/>
  <c r="E14" i="7" s="1"/>
  <c r="H13" i="7"/>
  <c r="G13" i="7"/>
  <c r="D13" i="7"/>
  <c r="E13" i="7" s="1"/>
  <c r="S16" i="7" l="1"/>
  <c r="H17" i="7"/>
  <c r="U17" i="7" s="1"/>
  <c r="U13" i="7"/>
  <c r="M13" i="7"/>
  <c r="S13" i="7"/>
  <c r="K13" i="7"/>
  <c r="Y13" i="7"/>
  <c r="Q13" i="7"/>
  <c r="I13" i="7"/>
  <c r="W13" i="7"/>
  <c r="O13" i="7"/>
  <c r="O17" i="7"/>
  <c r="W17" i="7"/>
  <c r="F13" i="7"/>
  <c r="F17" i="7" s="1"/>
  <c r="E17" i="7"/>
  <c r="Q17" i="7"/>
  <c r="Y17" i="7"/>
  <c r="U15" i="7"/>
  <c r="M15" i="7"/>
  <c r="S15" i="7"/>
  <c r="K15" i="7"/>
  <c r="Y15" i="7"/>
  <c r="Q15" i="7"/>
  <c r="I15" i="7"/>
  <c r="K17" i="7"/>
  <c r="S17" i="7"/>
  <c r="M14" i="7"/>
  <c r="U14" i="7"/>
  <c r="M16" i="7"/>
  <c r="U16" i="7"/>
  <c r="O14" i="7"/>
  <c r="W14" i="7"/>
  <c r="O16" i="7"/>
  <c r="W16" i="7"/>
  <c r="I14" i="7"/>
  <c r="Q14" i="7"/>
  <c r="I16" i="7"/>
  <c r="Q16" i="7"/>
  <c r="I17" i="7" l="1"/>
  <c r="M17" i="7"/>
</calcChain>
</file>

<file path=xl/sharedStrings.xml><?xml version="1.0" encoding="utf-8"?>
<sst xmlns="http://schemas.openxmlformats.org/spreadsheetml/2006/main" count="51" uniqueCount="35">
  <si>
    <t>PESERTA KB BARU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</si>
  <si>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</si>
  <si>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</si>
  <si>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</si>
  <si>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</si>
  <si>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</si>
  <si>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</si>
  <si>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</si>
  <si>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JUMLAH PENDUDUK</t>
  </si>
  <si>
    <t>PUS</t>
  </si>
  <si>
    <t>TARGET PESERTA KB BARU</t>
  </si>
  <si>
    <t>KOMULATIF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</si>
  <si>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</si>
  <si>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</si>
  <si>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</si>
  <si>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</si>
  <si>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</si>
  <si>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</si>
  <si>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</si>
  <si>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</si>
  <si>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</si>
  <si>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</si>
  <si>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</si>
  <si>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</si>
  <si>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</si>
  <si>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</si>
  <si>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</si>
  <si>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</si>
  <si>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</si>
  <si>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</si>
  <si>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</si>
  <si>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</si>
  <si>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</si>
  <si>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 </t>
  </si>
  <si>
    <t>: JULI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</si>
</sst>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sz val="10"/>
      <name val="Arial"/>
    </font>
    <font>
      <sz val="10"/>
      <color theme="1"/>
      <name val="Comic Sans M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4" borderId="5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0" fillId="0" borderId="0" xfId="0" applyFont="1" applyAlignme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17" xfId="0" applyFont="1" applyBorder="1"/>
    <xf numFmtId="0" fontId="7" fillId="6" borderId="19" xfId="0" applyFont="1" applyFill="1" applyBorder="1"/>
    <xf numFmtId="0" fontId="7" fillId="6" borderId="19" xfId="0" applyFont="1" applyFill="1" applyBorder="1" applyAlignment="1">
      <alignment horizontal="right"/>
    </xf>
    <xf numFmtId="1" fontId="7" fillId="6" borderId="19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left" vertical="center" wrapText="1"/>
    </xf>
    <xf numFmtId="0" fontId="8" fillId="5" borderId="20" xfId="0" applyFont="1" applyFill="1" applyBorder="1" applyAlignment="1">
      <alignment horizontal="right"/>
    </xf>
    <xf numFmtId="1" fontId="8" fillId="5" borderId="20" xfId="0" applyNumberFormat="1" applyFont="1" applyFill="1" applyBorder="1" applyAlignment="1">
      <alignment horizontal="right"/>
    </xf>
    <xf numFmtId="0" fontId="8" fillId="5" borderId="19" xfId="0" applyFont="1" applyFill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7" fillId="2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0" borderId="0" xfId="0" applyFont="1"/>
    <xf numFmtId="164" fontId="7" fillId="0" borderId="19" xfId="0" applyNumberFormat="1" applyFont="1" applyBorder="1" applyAlignment="1">
      <alignment horizontal="right"/>
    </xf>
    <xf numFmtId="164" fontId="7" fillId="6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PESERTA%20KB%20BAR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2023"/>
      <sheetName val="APR23"/>
      <sheetName val="REKAP APRIL23"/>
      <sheetName val="MEI23"/>
      <sheetName val="REKAP MEI23"/>
      <sheetName val="JUNI23"/>
      <sheetName val="REKAP JUNI23"/>
      <sheetName val="REKAP JANUARI-JUNI2023"/>
      <sheetName val="JULI23"/>
      <sheetName val="REKAP JULI23"/>
      <sheetName val="AGUSTUS23"/>
      <sheetName val="REKAP AGUSTUS23"/>
      <sheetName val="SEPTEMBER23"/>
      <sheetName val="REKAP SEPTEMBER23"/>
      <sheetName val="REKAP JANUARI-SEPTEMBER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23 "/>
    </sheetNames>
    <sheetDataSet>
      <sheetData sheetId="0">
        <row r="97">
          <cell r="D97">
            <v>12528</v>
          </cell>
        </row>
        <row r="98">
          <cell r="D98">
            <v>9314</v>
          </cell>
        </row>
        <row r="99">
          <cell r="D99">
            <v>19841</v>
          </cell>
        </row>
        <row r="101">
          <cell r="D101">
            <v>41683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7">
          <cell r="G97">
            <v>76</v>
          </cell>
        </row>
        <row r="98">
          <cell r="G98">
            <v>21</v>
          </cell>
        </row>
        <row r="99">
          <cell r="G99">
            <v>144</v>
          </cell>
        </row>
        <row r="100">
          <cell r="G100">
            <v>0</v>
          </cell>
        </row>
        <row r="101">
          <cell r="G101">
            <v>241</v>
          </cell>
        </row>
      </sheetData>
      <sheetData sheetId="12"/>
      <sheetData sheetId="13"/>
      <sheetData sheetId="14">
        <row r="97">
          <cell r="H97">
            <v>12</v>
          </cell>
        </row>
        <row r="98">
          <cell r="H98">
            <v>8</v>
          </cell>
        </row>
        <row r="99">
          <cell r="H99">
            <v>22</v>
          </cell>
        </row>
        <row r="100">
          <cell r="H100">
            <v>0</v>
          </cell>
        </row>
        <row r="101">
          <cell r="H101">
            <v>42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13.28515625" style="4" customWidth="1"/>
    <col min="5" max="5" width="10.140625" style="4" customWidth="1"/>
    <col min="6" max="6" width="10.42578125" style="4" customWidth="1"/>
    <col min="7" max="7" width="12" style="4" customWidth="1"/>
    <col min="8" max="8" width="8.42578125" style="4" customWidth="1"/>
    <col min="9" max="9" width="11.42578125" style="4" customWidth="1"/>
    <col min="10" max="10" width="8.140625" style="4" customWidth="1"/>
    <col min="11" max="11" width="9.8554687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28515625" style="4" customWidth="1"/>
    <col min="24" max="27" width="8" style="4" customWidth="1"/>
    <col min="28" max="16384" width="12.5703125" style="4"/>
  </cols>
  <sheetData>
    <row r="1" spans="1:25" ht="15.75" x14ac:dyDescent="0.25">
      <c r="A1" s="1" t="s">
        <v>0</v>
      </c>
      <c r="B1" s="1"/>
      <c r="C1" s="1"/>
      <c r="D1" s="1"/>
      <c r="E1" s="1"/>
      <c r="F1" s="2" t="s">
        <v>1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 x14ac:dyDescent="0.25">
      <c r="A2" s="1" t="s">
        <v>2</v>
      </c>
      <c r="B2" s="1"/>
      <c r="C2" s="1" t="s">
        <v>3</v>
      </c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 x14ac:dyDescent="0.25">
      <c r="A3" s="1" t="s">
        <v>4</v>
      </c>
      <c r="B3" s="1"/>
      <c r="C3" s="5" t="s">
        <v>34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5.75" x14ac:dyDescent="0.25">
      <c r="A4" s="1"/>
      <c r="B4" s="1"/>
      <c r="C4" s="5"/>
      <c r="D4" s="5"/>
      <c r="F4" s="45" t="s">
        <v>33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x14ac:dyDescent="0.25">
      <c r="A5" s="22" t="s">
        <v>5</v>
      </c>
      <c r="B5" s="7" t="s">
        <v>6</v>
      </c>
      <c r="C5" s="8" t="s">
        <v>7</v>
      </c>
      <c r="D5" s="9" t="s">
        <v>8</v>
      </c>
      <c r="E5" s="7" t="s">
        <v>9</v>
      </c>
      <c r="F5" s="7" t="s">
        <v>10</v>
      </c>
      <c r="G5" s="7" t="s">
        <v>11</v>
      </c>
      <c r="H5" s="8" t="s">
        <v>12</v>
      </c>
      <c r="I5" s="10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"/>
    </row>
    <row r="6" spans="1:25" x14ac:dyDescent="0.25">
      <c r="A6" s="13"/>
      <c r="B6" s="13"/>
      <c r="C6" s="14"/>
      <c r="D6" s="15"/>
      <c r="E6" s="13"/>
      <c r="F6" s="13"/>
      <c r="G6" s="13"/>
      <c r="H6" s="14"/>
      <c r="I6" s="16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6"/>
    </row>
    <row r="7" spans="1:25" x14ac:dyDescent="0.25">
      <c r="A7" s="13"/>
      <c r="B7" s="13"/>
      <c r="C7" s="14"/>
      <c r="D7" s="15"/>
      <c r="E7" s="13"/>
      <c r="F7" s="13"/>
      <c r="G7" s="13"/>
      <c r="H7" s="19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0"/>
    </row>
    <row r="8" spans="1:25" ht="16.5" x14ac:dyDescent="0.35">
      <c r="A8" s="13"/>
      <c r="B8" s="13"/>
      <c r="C8" s="14"/>
      <c r="D8" s="15"/>
      <c r="E8" s="13"/>
      <c r="F8" s="13"/>
      <c r="G8" s="13"/>
      <c r="H8" s="22" t="s">
        <v>13</v>
      </c>
      <c r="I8" s="22" t="s">
        <v>14</v>
      </c>
      <c r="J8" s="23" t="s">
        <v>15</v>
      </c>
      <c r="K8" s="24"/>
      <c r="L8" s="23" t="s">
        <v>16</v>
      </c>
      <c r="M8" s="24"/>
      <c r="N8" s="23" t="s">
        <v>17</v>
      </c>
      <c r="O8" s="24"/>
      <c r="P8" s="23" t="s">
        <v>18</v>
      </c>
      <c r="Q8" s="24"/>
      <c r="R8" s="23" t="s">
        <v>19</v>
      </c>
      <c r="S8" s="24"/>
      <c r="T8" s="23" t="s">
        <v>20</v>
      </c>
      <c r="U8" s="24"/>
      <c r="V8" s="23" t="s">
        <v>21</v>
      </c>
      <c r="W8" s="24"/>
      <c r="X8" s="23" t="s">
        <v>22</v>
      </c>
      <c r="Y8" s="24"/>
    </row>
    <row r="9" spans="1:25" x14ac:dyDescent="0.25">
      <c r="A9" s="13"/>
      <c r="B9" s="13"/>
      <c r="C9" s="14"/>
      <c r="D9" s="15"/>
      <c r="E9" s="13"/>
      <c r="F9" s="13"/>
      <c r="G9" s="13"/>
      <c r="H9" s="13"/>
      <c r="I9" s="13"/>
      <c r="J9" s="22" t="s">
        <v>13</v>
      </c>
      <c r="K9" s="22" t="s">
        <v>14</v>
      </c>
      <c r="L9" s="22" t="s">
        <v>13</v>
      </c>
      <c r="M9" s="22" t="s">
        <v>14</v>
      </c>
      <c r="N9" s="22" t="s">
        <v>13</v>
      </c>
      <c r="O9" s="22" t="s">
        <v>14</v>
      </c>
      <c r="P9" s="22" t="s">
        <v>13</v>
      </c>
      <c r="Q9" s="22" t="s">
        <v>14</v>
      </c>
      <c r="R9" s="22" t="s">
        <v>13</v>
      </c>
      <c r="S9" s="22" t="s">
        <v>14</v>
      </c>
      <c r="T9" s="22" t="s">
        <v>13</v>
      </c>
      <c r="U9" s="22" t="s">
        <v>14</v>
      </c>
      <c r="V9" s="22" t="s">
        <v>13</v>
      </c>
      <c r="W9" s="22" t="s">
        <v>14</v>
      </c>
      <c r="X9" s="22" t="s">
        <v>13</v>
      </c>
      <c r="Y9" s="22" t="s">
        <v>14</v>
      </c>
    </row>
    <row r="10" spans="1:25" x14ac:dyDescent="0.25">
      <c r="A10" s="13"/>
      <c r="B10" s="13"/>
      <c r="C10" s="14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5.75" thickBot="1" x14ac:dyDescent="0.3">
      <c r="A11" s="25"/>
      <c r="B11" s="25"/>
      <c r="C11" s="14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7.25" thickBot="1" x14ac:dyDescent="0.3">
      <c r="A12" s="27">
        <v>1</v>
      </c>
      <c r="B12" s="27">
        <v>2</v>
      </c>
      <c r="C12" s="28">
        <v>3</v>
      </c>
      <c r="D12" s="27">
        <v>4</v>
      </c>
      <c r="E12" s="27">
        <v>5</v>
      </c>
      <c r="F12" s="28">
        <v>6</v>
      </c>
      <c r="G12" s="27"/>
      <c r="H12" s="27">
        <v>8</v>
      </c>
      <c r="I12" s="27">
        <v>9</v>
      </c>
      <c r="J12" s="27">
        <v>10</v>
      </c>
      <c r="K12" s="27">
        <v>11</v>
      </c>
      <c r="L12" s="28">
        <v>12</v>
      </c>
      <c r="M12" s="27">
        <v>13</v>
      </c>
      <c r="N12" s="27">
        <v>14</v>
      </c>
      <c r="O12" s="27">
        <v>15</v>
      </c>
      <c r="P12" s="28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>
        <v>22</v>
      </c>
      <c r="W12" s="27">
        <v>23</v>
      </c>
      <c r="X12" s="27">
        <v>24</v>
      </c>
      <c r="Y12" s="27">
        <v>25</v>
      </c>
    </row>
    <row r="13" spans="1:25" ht="16.5" thickTop="1" x14ac:dyDescent="0.3">
      <c r="A13" s="29">
        <v>16</v>
      </c>
      <c r="B13" s="30" t="s">
        <v>25</v>
      </c>
      <c r="C13" s="38" t="s">
        <v>26</v>
      </c>
      <c r="D13" s="43">
        <f>[1]JAN23!D97</f>
        <v>12528</v>
      </c>
      <c r="E13" s="42">
        <f t="shared" ref="E13:E16" si="0">D13*17%</f>
        <v>2129.7600000000002</v>
      </c>
      <c r="F13" s="42">
        <f t="shared" ref="F13:F16" si="1">10%*E13</f>
        <v>212.97600000000003</v>
      </c>
      <c r="G13" s="42">
        <f>[1]JUNI23!G97+[1]JULI23!H97</f>
        <v>88</v>
      </c>
      <c r="H13" s="42">
        <f t="shared" ref="H13:H17" si="2">J13+L13+N13+P13+R13+T13+V13+X13</f>
        <v>12</v>
      </c>
      <c r="I13" s="46">
        <f t="shared" ref="I13:I17" si="3">H13/E13%</f>
        <v>0.56344376831192244</v>
      </c>
      <c r="J13" s="39">
        <v>3</v>
      </c>
      <c r="K13" s="31">
        <f t="shared" ref="K13:K17" si="4">J13/H13%</f>
        <v>25</v>
      </c>
      <c r="L13" s="40">
        <v>1</v>
      </c>
      <c r="M13" s="32">
        <f t="shared" ref="M13:M17" si="5">L13/H13%</f>
        <v>8.3333333333333339</v>
      </c>
      <c r="N13" s="39">
        <v>8</v>
      </c>
      <c r="O13" s="33">
        <f t="shared" ref="O13:O17" si="6">N13/H13%</f>
        <v>66.666666666666671</v>
      </c>
      <c r="P13" s="39">
        <v>0</v>
      </c>
      <c r="Q13" s="33">
        <f t="shared" ref="Q13:Q17" si="7">P13/H13%</f>
        <v>0</v>
      </c>
      <c r="R13" s="39">
        <v>0</v>
      </c>
      <c r="S13" s="33">
        <f t="shared" ref="S13:S17" si="8">R13/H13%</f>
        <v>0</v>
      </c>
      <c r="T13" s="39">
        <v>0</v>
      </c>
      <c r="U13" s="33">
        <f t="shared" ref="U13:U17" si="9">T13/H13%</f>
        <v>0</v>
      </c>
      <c r="V13" s="39">
        <v>0</v>
      </c>
      <c r="W13" s="32">
        <f t="shared" ref="W13:W17" si="10">V13/H13%</f>
        <v>0</v>
      </c>
      <c r="X13" s="39">
        <v>0</v>
      </c>
      <c r="Y13" s="32">
        <f t="shared" ref="Y13:Y17" si="11">X13/H13%</f>
        <v>0</v>
      </c>
    </row>
    <row r="14" spans="1:25" ht="15.75" x14ac:dyDescent="0.3">
      <c r="A14" s="13"/>
      <c r="B14" s="13"/>
      <c r="C14" s="38" t="s">
        <v>27</v>
      </c>
      <c r="D14" s="43">
        <f>[1]JAN23!D98</f>
        <v>9314</v>
      </c>
      <c r="E14" s="42">
        <f t="shared" si="0"/>
        <v>1583.38</v>
      </c>
      <c r="F14" s="42">
        <f t="shared" si="1"/>
        <v>158.33800000000002</v>
      </c>
      <c r="G14" s="42">
        <f>[1]JUNI23!G98+[1]JULI23!H98</f>
        <v>29</v>
      </c>
      <c r="H14" s="42">
        <f t="shared" si="2"/>
        <v>8</v>
      </c>
      <c r="I14" s="46">
        <f t="shared" si="3"/>
        <v>0.50524826636688602</v>
      </c>
      <c r="J14" s="41">
        <v>0</v>
      </c>
      <c r="K14" s="31">
        <f t="shared" si="4"/>
        <v>0</v>
      </c>
      <c r="L14" s="41">
        <v>0</v>
      </c>
      <c r="M14" s="32">
        <f t="shared" si="5"/>
        <v>0</v>
      </c>
      <c r="N14" s="41">
        <v>7</v>
      </c>
      <c r="O14" s="33">
        <f t="shared" si="6"/>
        <v>87.5</v>
      </c>
      <c r="P14" s="41">
        <v>1</v>
      </c>
      <c r="Q14" s="33">
        <f t="shared" si="7"/>
        <v>12.5</v>
      </c>
      <c r="R14" s="41">
        <v>0</v>
      </c>
      <c r="S14" s="33">
        <f t="shared" si="8"/>
        <v>0</v>
      </c>
      <c r="T14" s="41">
        <v>0</v>
      </c>
      <c r="U14" s="33">
        <f t="shared" si="9"/>
        <v>0</v>
      </c>
      <c r="V14" s="41">
        <v>0</v>
      </c>
      <c r="W14" s="32">
        <f t="shared" si="10"/>
        <v>0</v>
      </c>
      <c r="X14" s="41">
        <v>0</v>
      </c>
      <c r="Y14" s="32">
        <f t="shared" si="11"/>
        <v>0</v>
      </c>
    </row>
    <row r="15" spans="1:25" ht="15.75" x14ac:dyDescent="0.3">
      <c r="A15" s="13"/>
      <c r="B15" s="13"/>
      <c r="C15" s="38" t="s">
        <v>28</v>
      </c>
      <c r="D15" s="43">
        <f>[1]JAN23!D99</f>
        <v>19841</v>
      </c>
      <c r="E15" s="42">
        <f t="shared" si="0"/>
        <v>3372.9700000000003</v>
      </c>
      <c r="F15" s="42">
        <f t="shared" si="1"/>
        <v>337.29700000000003</v>
      </c>
      <c r="G15" s="42">
        <f>[1]JUNI23!G99+[1]JULI23!H99</f>
        <v>166</v>
      </c>
      <c r="H15" s="42">
        <f t="shared" si="2"/>
        <v>22</v>
      </c>
      <c r="I15" s="46">
        <f t="shared" si="3"/>
        <v>0.65224416463828616</v>
      </c>
      <c r="J15" s="41">
        <v>1</v>
      </c>
      <c r="K15" s="31">
        <f t="shared" si="4"/>
        <v>4.5454545454545459</v>
      </c>
      <c r="L15" s="41">
        <v>0</v>
      </c>
      <c r="M15" s="32">
        <f t="shared" si="5"/>
        <v>0</v>
      </c>
      <c r="N15" s="41">
        <v>20</v>
      </c>
      <c r="O15" s="33">
        <f t="shared" si="6"/>
        <v>90.909090909090907</v>
      </c>
      <c r="P15" s="41">
        <v>1</v>
      </c>
      <c r="Q15" s="33">
        <f t="shared" si="7"/>
        <v>4.5454545454545459</v>
      </c>
      <c r="R15" s="41">
        <v>0</v>
      </c>
      <c r="S15" s="33">
        <f t="shared" si="8"/>
        <v>0</v>
      </c>
      <c r="T15" s="41">
        <v>0</v>
      </c>
      <c r="U15" s="33">
        <f t="shared" si="9"/>
        <v>0</v>
      </c>
      <c r="V15" s="41">
        <v>0</v>
      </c>
      <c r="W15" s="32">
        <f t="shared" si="10"/>
        <v>0</v>
      </c>
      <c r="X15" s="41">
        <v>0</v>
      </c>
      <c r="Y15" s="32">
        <f t="shared" si="11"/>
        <v>0</v>
      </c>
    </row>
    <row r="16" spans="1:25" ht="15.75" x14ac:dyDescent="0.3">
      <c r="A16" s="13"/>
      <c r="B16" s="13"/>
      <c r="C16" s="38" t="s">
        <v>23</v>
      </c>
      <c r="D16" s="43">
        <f>[1]JAN23!D100</f>
        <v>0</v>
      </c>
      <c r="E16" s="42">
        <f t="shared" si="0"/>
        <v>0</v>
      </c>
      <c r="F16" s="42">
        <f t="shared" si="1"/>
        <v>0</v>
      </c>
      <c r="G16" s="42">
        <f>[1]JUNI23!G100+[1]JULI23!H100</f>
        <v>0</v>
      </c>
      <c r="H16" s="42">
        <f t="shared" si="2"/>
        <v>0</v>
      </c>
      <c r="I16" s="46" t="e">
        <f t="shared" si="3"/>
        <v>#DIV/0!</v>
      </c>
      <c r="J16" s="41"/>
      <c r="K16" s="31" t="e">
        <f t="shared" si="4"/>
        <v>#DIV/0!</v>
      </c>
      <c r="L16" s="41"/>
      <c r="M16" s="32" t="e">
        <f t="shared" si="5"/>
        <v>#DIV/0!</v>
      </c>
      <c r="N16" s="41"/>
      <c r="O16" s="33" t="e">
        <f t="shared" si="6"/>
        <v>#DIV/0!</v>
      </c>
      <c r="P16" s="41"/>
      <c r="Q16" s="33" t="e">
        <f t="shared" si="7"/>
        <v>#DIV/0!</v>
      </c>
      <c r="R16" s="41"/>
      <c r="S16" s="33" t="e">
        <f t="shared" si="8"/>
        <v>#DIV/0!</v>
      </c>
      <c r="T16" s="41"/>
      <c r="U16" s="33" t="e">
        <f t="shared" si="9"/>
        <v>#DIV/0!</v>
      </c>
      <c r="V16" s="41"/>
      <c r="W16" s="32" t="e">
        <f t="shared" si="10"/>
        <v>#DIV/0!</v>
      </c>
      <c r="X16" s="41"/>
      <c r="Y16" s="32" t="e">
        <f t="shared" si="11"/>
        <v>#DIV/0!</v>
      </c>
    </row>
    <row r="17" spans="1:25" ht="15.75" x14ac:dyDescent="0.3">
      <c r="A17" s="34"/>
      <c r="B17" s="34"/>
      <c r="C17" s="35" t="s">
        <v>24</v>
      </c>
      <c r="D17" s="44">
        <f>[1]JAN23!D101</f>
        <v>41683</v>
      </c>
      <c r="E17" s="37">
        <f t="shared" ref="E17:F17" si="12">SUM(E13:E16)</f>
        <v>7086.1100000000006</v>
      </c>
      <c r="F17" s="37">
        <f t="shared" si="12"/>
        <v>708.6110000000001</v>
      </c>
      <c r="G17" s="37">
        <f>[1]JUNI23!G101+[1]JULI23!H101</f>
        <v>283</v>
      </c>
      <c r="H17" s="42">
        <f t="shared" si="2"/>
        <v>42</v>
      </c>
      <c r="I17" s="47">
        <f t="shared" si="3"/>
        <v>0.59270883460742207</v>
      </c>
      <c r="J17" s="36">
        <f>SUM(J13:J16)</f>
        <v>4</v>
      </c>
      <c r="K17" s="31">
        <f t="shared" si="4"/>
        <v>9.5238095238095237</v>
      </c>
      <c r="L17" s="37">
        <f>SUM(L13:L16)</f>
        <v>1</v>
      </c>
      <c r="M17" s="32">
        <f t="shared" si="5"/>
        <v>2.3809523809523809</v>
      </c>
      <c r="N17" s="36">
        <f>SUM(N13:N16)</f>
        <v>35</v>
      </c>
      <c r="O17" s="33">
        <f t="shared" si="6"/>
        <v>83.333333333333343</v>
      </c>
      <c r="P17" s="36">
        <f>SUM(P13:P16)</f>
        <v>2</v>
      </c>
      <c r="Q17" s="33">
        <f t="shared" si="7"/>
        <v>4.7619047619047619</v>
      </c>
      <c r="R17" s="36">
        <f>SUM(R13:R16)</f>
        <v>0</v>
      </c>
      <c r="S17" s="33">
        <f t="shared" si="8"/>
        <v>0</v>
      </c>
      <c r="T17" s="36">
        <f>SUM(T13:T16)</f>
        <v>0</v>
      </c>
      <c r="U17" s="33">
        <f t="shared" si="9"/>
        <v>0</v>
      </c>
      <c r="V17" s="36">
        <f>SUM(V13:V16)</f>
        <v>0</v>
      </c>
      <c r="W17" s="32">
        <f t="shared" si="10"/>
        <v>0</v>
      </c>
      <c r="X17" s="36">
        <f>SUM(X13:X16)</f>
        <v>0</v>
      </c>
      <c r="Y17" s="32">
        <f t="shared" si="11"/>
        <v>0</v>
      </c>
    </row>
    <row r="18" spans="1:25" x14ac:dyDescent="0.2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5" x14ac:dyDescent="0.2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5" x14ac:dyDescent="0.25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5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x14ac:dyDescent="0.25"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x14ac:dyDescent="0.25"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x14ac:dyDescent="0.25"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5" x14ac:dyDescent="0.25"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x14ac:dyDescent="0.25"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x14ac:dyDescent="0.25"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x14ac:dyDescent="0.25"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x14ac:dyDescent="0.25"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5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8:23" x14ac:dyDescent="0.2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8:23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8:23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8:23" x14ac:dyDescent="0.25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8:23" x14ac:dyDescent="0.2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8:23" x14ac:dyDescent="0.25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8:23" x14ac:dyDescent="0.25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8:23" x14ac:dyDescent="0.25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8:23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8:23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8:23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8:23" x14ac:dyDescent="0.25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8:23" x14ac:dyDescent="0.25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8:23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8:23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 t="s">
        <v>29</v>
      </c>
    </row>
    <row r="48" spans="8:23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 t="s">
        <v>30</v>
      </c>
    </row>
    <row r="49" spans="8:23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8:23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 t="s">
        <v>31</v>
      </c>
    </row>
    <row r="51" spans="8:23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 t="s">
        <v>32</v>
      </c>
    </row>
    <row r="52" spans="8:23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8:23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8:23" x14ac:dyDescent="0.25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8:23" x14ac:dyDescent="0.25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8:23" x14ac:dyDescent="0.25"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8:23" x14ac:dyDescent="0.25"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8:23" x14ac:dyDescent="0.25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8:23" x14ac:dyDescent="0.25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8:23" x14ac:dyDescent="0.25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8:23" x14ac:dyDescent="0.25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8:23" x14ac:dyDescent="0.25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8:23" x14ac:dyDescent="0.25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8:23" x14ac:dyDescent="0.25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8:23" x14ac:dyDescent="0.25"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8:23" x14ac:dyDescent="0.25"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8:23" x14ac:dyDescent="0.25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8:23" x14ac:dyDescent="0.25"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8:23" x14ac:dyDescent="0.25"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8:23" x14ac:dyDescent="0.25"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8:23" x14ac:dyDescent="0.25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8:23" x14ac:dyDescent="0.25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8:23" x14ac:dyDescent="0.25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8:23" x14ac:dyDescent="0.25"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8:23" x14ac:dyDescent="0.25"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8:23" x14ac:dyDescent="0.25"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8:23" x14ac:dyDescent="0.25"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8:23" x14ac:dyDescent="0.25"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8:23" x14ac:dyDescent="0.25"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8:23" x14ac:dyDescent="0.25"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8:23" x14ac:dyDescent="0.25"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8:23" x14ac:dyDescent="0.25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8:23" x14ac:dyDescent="0.25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8:23" x14ac:dyDescent="0.25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8:23" x14ac:dyDescent="0.25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8:23" x14ac:dyDescent="0.25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8:23" x14ac:dyDescent="0.25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8:23" x14ac:dyDescent="0.25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8:23" x14ac:dyDescent="0.25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8:23" x14ac:dyDescent="0.25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8:23" x14ac:dyDescent="0.25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8:23" x14ac:dyDescent="0.25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8:23" x14ac:dyDescent="0.25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8:23" x14ac:dyDescent="0.25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8:23" x14ac:dyDescent="0.25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8:23" x14ac:dyDescent="0.25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8:23" x14ac:dyDescent="0.25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8:23" x14ac:dyDescent="0.25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8:23" x14ac:dyDescent="0.25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8:23" x14ac:dyDescent="0.25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8:23" x14ac:dyDescent="0.25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8:23" x14ac:dyDescent="0.25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8:23" x14ac:dyDescent="0.25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8:23" x14ac:dyDescent="0.25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8:23" x14ac:dyDescent="0.25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8:23" x14ac:dyDescent="0.25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8:23" x14ac:dyDescent="0.25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8:23" x14ac:dyDescent="0.25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8:23" x14ac:dyDescent="0.25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8:23" x14ac:dyDescent="0.25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8:23" x14ac:dyDescent="0.25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8:23" x14ac:dyDescent="0.25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8:23" x14ac:dyDescent="0.25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8:23" x14ac:dyDescent="0.25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8:23" x14ac:dyDescent="0.25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8:23" x14ac:dyDescent="0.25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8:23" x14ac:dyDescent="0.25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8:23" x14ac:dyDescent="0.25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8:23" x14ac:dyDescent="0.25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8:23" x14ac:dyDescent="0.25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8:23" x14ac:dyDescent="0.25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8:23" x14ac:dyDescent="0.25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8:23" x14ac:dyDescent="0.25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8:23" x14ac:dyDescent="0.25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8:23" x14ac:dyDescent="0.25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8:23" x14ac:dyDescent="0.25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8:23" x14ac:dyDescent="0.25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8:23" x14ac:dyDescent="0.25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8:23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8:23" x14ac:dyDescent="0.25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8:23" x14ac:dyDescent="0.25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8:23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8:23" x14ac:dyDescent="0.25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8:23" x14ac:dyDescent="0.25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8:23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8:23" x14ac:dyDescent="0.25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8:23" x14ac:dyDescent="0.25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8:23" x14ac:dyDescent="0.25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8:23" x14ac:dyDescent="0.25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8:23" x14ac:dyDescent="0.25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8:23" x14ac:dyDescent="0.25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8:23" x14ac:dyDescent="0.25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8:23" x14ac:dyDescent="0.25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8:23" x14ac:dyDescent="0.25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8:23" x14ac:dyDescent="0.25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8:23" x14ac:dyDescent="0.25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8:23" x14ac:dyDescent="0.25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8:23" x14ac:dyDescent="0.25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8:23" x14ac:dyDescent="0.25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8:23" x14ac:dyDescent="0.25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8:23" x14ac:dyDescent="0.25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8:23" x14ac:dyDescent="0.25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8:23" x14ac:dyDescent="0.25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8:23" x14ac:dyDescent="0.25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8:23" x14ac:dyDescent="0.25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8:23" x14ac:dyDescent="0.25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8:23" x14ac:dyDescent="0.25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8:23" x14ac:dyDescent="0.25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8:23" x14ac:dyDescent="0.25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8:23" x14ac:dyDescent="0.25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8:23" x14ac:dyDescent="0.25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8:23" x14ac:dyDescent="0.25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8:23" x14ac:dyDescent="0.25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8:23" x14ac:dyDescent="0.25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8:23" x14ac:dyDescent="0.25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8:23" x14ac:dyDescent="0.25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8:23" x14ac:dyDescent="0.25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8:23" x14ac:dyDescent="0.25"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8:23" x14ac:dyDescent="0.25"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8:23" x14ac:dyDescent="0.25"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8:23" x14ac:dyDescent="0.25"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8:23" x14ac:dyDescent="0.25"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8:23" x14ac:dyDescent="0.25"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8:23" x14ac:dyDescent="0.25"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8:23" x14ac:dyDescent="0.25"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8:23" x14ac:dyDescent="0.25"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8:23" x14ac:dyDescent="0.25"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8:23" x14ac:dyDescent="0.25"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8:23" x14ac:dyDescent="0.25"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8:23" x14ac:dyDescent="0.25"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8:23" x14ac:dyDescent="0.25"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8:23" x14ac:dyDescent="0.25"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8:23" x14ac:dyDescent="0.25"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8:23" x14ac:dyDescent="0.25"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8:23" x14ac:dyDescent="0.25"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8:23" x14ac:dyDescent="0.25"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8:23" x14ac:dyDescent="0.25"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8:23" x14ac:dyDescent="0.25"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8:23" x14ac:dyDescent="0.25"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8:23" x14ac:dyDescent="0.25"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8:23" x14ac:dyDescent="0.25"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8:23" x14ac:dyDescent="0.25"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8:23" x14ac:dyDescent="0.25"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8:23" x14ac:dyDescent="0.25"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8:23" x14ac:dyDescent="0.25"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8:23" x14ac:dyDescent="0.25"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8:23" x14ac:dyDescent="0.25"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8:23" x14ac:dyDescent="0.25"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8:23" x14ac:dyDescent="0.25"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8:23" x14ac:dyDescent="0.25"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8:23" x14ac:dyDescent="0.25"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8:23" x14ac:dyDescent="0.25"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8:23" x14ac:dyDescent="0.25"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8:23" x14ac:dyDescent="0.25"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8:23" x14ac:dyDescent="0.25"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8:23" x14ac:dyDescent="0.25"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8:23" x14ac:dyDescent="0.25"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8:23" x14ac:dyDescent="0.25"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8:23" x14ac:dyDescent="0.25"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8:23" x14ac:dyDescent="0.25"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8:23" x14ac:dyDescent="0.25"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8:23" x14ac:dyDescent="0.25"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8:23" x14ac:dyDescent="0.25"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8:23" x14ac:dyDescent="0.25"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8:23" x14ac:dyDescent="0.25"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8:23" x14ac:dyDescent="0.25"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8:23" x14ac:dyDescent="0.25"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8:23" x14ac:dyDescent="0.25"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8:23" x14ac:dyDescent="0.25"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8:23" x14ac:dyDescent="0.25"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8:23" x14ac:dyDescent="0.25"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8:23" x14ac:dyDescent="0.25"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8:23" x14ac:dyDescent="0.25"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8:23" x14ac:dyDescent="0.25"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8:23" x14ac:dyDescent="0.25"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8:23" x14ac:dyDescent="0.25"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8:23" x14ac:dyDescent="0.25"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8:23" x14ac:dyDescent="0.25"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8:23" x14ac:dyDescent="0.25"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8:23" x14ac:dyDescent="0.25"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8:23" x14ac:dyDescent="0.25"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8:23" x14ac:dyDescent="0.25"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8:23" x14ac:dyDescent="0.25"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8:23" x14ac:dyDescent="0.25"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8:23" x14ac:dyDescent="0.25"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8:23" x14ac:dyDescent="0.25"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8:23" x14ac:dyDescent="0.25"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8:23" x14ac:dyDescent="0.25"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8:23" x14ac:dyDescent="0.25"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8:23" x14ac:dyDescent="0.25"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8:23" x14ac:dyDescent="0.25"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8:23" x14ac:dyDescent="0.25"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8:23" x14ac:dyDescent="0.25"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8:23" x14ac:dyDescent="0.25"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8:23" x14ac:dyDescent="0.25"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8:23" x14ac:dyDescent="0.25"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8:23" x14ac:dyDescent="0.25"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8:23" x14ac:dyDescent="0.25"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8:23" x14ac:dyDescent="0.25"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8:23" x14ac:dyDescent="0.25"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8:23" x14ac:dyDescent="0.25"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G11"/>
    <mergeCell ref="H5:I7"/>
    <mergeCell ref="J5:Y7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2024-01-31T07:48:26Z</dcterms:created>
  <dcterms:modified xsi:type="dcterms:W3CDTF">2024-01-31T07:54:31Z</dcterms:modified>
</cp:coreProperties>
</file>