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satudata\upload\"/>
    </mc:Choice>
  </mc:AlternateContent>
  <bookViews>
    <workbookView xWindow="0" yWindow="0" windowWidth="20490" windowHeight="7755"/>
  </bookViews>
  <sheets>
    <sheet name="Sheet4" sheetId="4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101" i="4" l="1"/>
  <c r="X101" i="4"/>
  <c r="V101" i="4"/>
  <c r="W101" i="4" s="1"/>
  <c r="T101" i="4"/>
  <c r="U101" i="4" s="1"/>
  <c r="R101" i="4"/>
  <c r="S101" i="4" s="1"/>
  <c r="P101" i="4"/>
  <c r="N101" i="4"/>
  <c r="O101" i="4" s="1"/>
  <c r="L101" i="4"/>
  <c r="H101" i="4"/>
  <c r="D101" i="4"/>
  <c r="E101" i="4" s="1"/>
  <c r="M100" i="4"/>
  <c r="I100" i="4"/>
  <c r="K100" i="4" s="1"/>
  <c r="H100" i="4"/>
  <c r="E100" i="4"/>
  <c r="AA100" i="4" s="1"/>
  <c r="D100" i="4"/>
  <c r="AA99" i="4"/>
  <c r="K99" i="4"/>
  <c r="I99" i="4"/>
  <c r="H99" i="4"/>
  <c r="D99" i="4"/>
  <c r="E99" i="4" s="1"/>
  <c r="Y98" i="4"/>
  <c r="J98" i="4"/>
  <c r="I98" i="4"/>
  <c r="K98" i="4" s="1"/>
  <c r="H98" i="4"/>
  <c r="D98" i="4"/>
  <c r="E98" i="4" s="1"/>
  <c r="W97" i="4"/>
  <c r="S97" i="4"/>
  <c r="I97" i="4"/>
  <c r="H97" i="4"/>
  <c r="F97" i="4"/>
  <c r="E97" i="4"/>
  <c r="U97" i="4" s="1"/>
  <c r="D97" i="4"/>
  <c r="Z96" i="4"/>
  <c r="AA96" i="4" s="1"/>
  <c r="X96" i="4"/>
  <c r="Y96" i="4" s="1"/>
  <c r="V96" i="4"/>
  <c r="W96" i="4" s="1"/>
  <c r="T96" i="4"/>
  <c r="R96" i="4"/>
  <c r="S96" i="4" s="1"/>
  <c r="P96" i="4"/>
  <c r="Q96" i="4" s="1"/>
  <c r="N96" i="4"/>
  <c r="O96" i="4" s="1"/>
  <c r="L96" i="4"/>
  <c r="I96" i="4" s="1"/>
  <c r="H96" i="4"/>
  <c r="F96" i="4"/>
  <c r="E96" i="4"/>
  <c r="U96" i="4" s="1"/>
  <c r="D96" i="4"/>
  <c r="U95" i="4"/>
  <c r="K95" i="4"/>
  <c r="I95" i="4"/>
  <c r="H95" i="4"/>
  <c r="E95" i="4"/>
  <c r="S95" i="4" s="1"/>
  <c r="D95" i="4"/>
  <c r="I94" i="4"/>
  <c r="K94" i="4" s="1"/>
  <c r="H94" i="4"/>
  <c r="D94" i="4"/>
  <c r="E94" i="4" s="1"/>
  <c r="S94" i="4" s="1"/>
  <c r="Q93" i="4"/>
  <c r="I93" i="4"/>
  <c r="K93" i="4" s="1"/>
  <c r="H93" i="4"/>
  <c r="E93" i="4"/>
  <c r="D93" i="4"/>
  <c r="O92" i="4"/>
  <c r="K92" i="4"/>
  <c r="I92" i="4"/>
  <c r="H92" i="4"/>
  <c r="D92" i="4"/>
  <c r="E92" i="4" s="1"/>
  <c r="Z91" i="4"/>
  <c r="X91" i="4"/>
  <c r="V91" i="4"/>
  <c r="T91" i="4"/>
  <c r="U91" i="4" s="1"/>
  <c r="R91" i="4"/>
  <c r="P91" i="4"/>
  <c r="N91" i="4"/>
  <c r="O91" i="4" s="1"/>
  <c r="L91" i="4"/>
  <c r="H91" i="4"/>
  <c r="G91" i="4"/>
  <c r="G96" i="4" s="1"/>
  <c r="G101" i="4" s="1"/>
  <c r="F91" i="4"/>
  <c r="D91" i="4"/>
  <c r="E91" i="4" s="1"/>
  <c r="S90" i="4"/>
  <c r="I90" i="4"/>
  <c r="K90" i="4" s="1"/>
  <c r="H90" i="4"/>
  <c r="E90" i="4"/>
  <c r="Q90" i="4" s="1"/>
  <c r="D90" i="4"/>
  <c r="U89" i="4"/>
  <c r="Q89" i="4"/>
  <c r="O89" i="4"/>
  <c r="I89" i="4"/>
  <c r="J89" i="4" s="1"/>
  <c r="H89" i="4"/>
  <c r="E89" i="4"/>
  <c r="W89" i="4" s="1"/>
  <c r="D89" i="4"/>
  <c r="S88" i="4"/>
  <c r="O88" i="4"/>
  <c r="M88" i="4"/>
  <c r="J88" i="4"/>
  <c r="I88" i="4"/>
  <c r="K88" i="4" s="1"/>
  <c r="H88" i="4"/>
  <c r="D88" i="4"/>
  <c r="E88" i="4" s="1"/>
  <c r="AA87" i="4"/>
  <c r="S87" i="4"/>
  <c r="Q87" i="4"/>
  <c r="I87" i="4"/>
  <c r="H87" i="4"/>
  <c r="F87" i="4"/>
  <c r="E87" i="4"/>
  <c r="M87" i="4" s="1"/>
  <c r="D87" i="4"/>
  <c r="K86" i="4"/>
  <c r="I86" i="4"/>
  <c r="H86" i="4"/>
  <c r="D86" i="4"/>
  <c r="E86" i="4" s="1"/>
  <c r="Z85" i="4"/>
  <c r="X85" i="4"/>
  <c r="V85" i="4"/>
  <c r="T85" i="4"/>
  <c r="R85" i="4"/>
  <c r="P85" i="4"/>
  <c r="O85" i="4"/>
  <c r="N85" i="4"/>
  <c r="L85" i="4"/>
  <c r="M85" i="4" s="1"/>
  <c r="H85" i="4"/>
  <c r="G85" i="4"/>
  <c r="E85" i="4"/>
  <c r="D85" i="4"/>
  <c r="I84" i="4"/>
  <c r="H84" i="4"/>
  <c r="D84" i="4"/>
  <c r="E84" i="4" s="1"/>
  <c r="W83" i="4"/>
  <c r="U83" i="4"/>
  <c r="Q83" i="4"/>
  <c r="M83" i="4"/>
  <c r="I83" i="4"/>
  <c r="J83" i="4" s="1"/>
  <c r="H83" i="4"/>
  <c r="E83" i="4"/>
  <c r="D83" i="4"/>
  <c r="U82" i="4"/>
  <c r="K82" i="4"/>
  <c r="I82" i="4"/>
  <c r="H82" i="4"/>
  <c r="D82" i="4"/>
  <c r="E82" i="4" s="1"/>
  <c r="S81" i="4"/>
  <c r="I81" i="4"/>
  <c r="K81" i="4" s="1"/>
  <c r="H81" i="4"/>
  <c r="E81" i="4"/>
  <c r="Q81" i="4" s="1"/>
  <c r="D81" i="4"/>
  <c r="I80" i="4"/>
  <c r="H80" i="4"/>
  <c r="D80" i="4"/>
  <c r="E80" i="4" s="1"/>
  <c r="O80" i="4" s="1"/>
  <c r="Y79" i="4"/>
  <c r="S79" i="4"/>
  <c r="O79" i="4"/>
  <c r="M79" i="4"/>
  <c r="J79" i="4"/>
  <c r="I79" i="4"/>
  <c r="K79" i="4" s="1"/>
  <c r="H79" i="4"/>
  <c r="F79" i="4"/>
  <c r="D79" i="4"/>
  <c r="E79" i="4" s="1"/>
  <c r="AA78" i="4"/>
  <c r="Z78" i="4"/>
  <c r="X78" i="4"/>
  <c r="V78" i="4"/>
  <c r="W78" i="4" s="1"/>
  <c r="T78" i="4"/>
  <c r="I78" i="4" s="1"/>
  <c r="R78" i="4"/>
  <c r="P78" i="4"/>
  <c r="O78" i="4"/>
  <c r="N78" i="4"/>
  <c r="L78" i="4"/>
  <c r="H78" i="4"/>
  <c r="G78" i="4"/>
  <c r="D78" i="4"/>
  <c r="E78" i="4" s="1"/>
  <c r="S77" i="4"/>
  <c r="Q77" i="4"/>
  <c r="M77" i="4"/>
  <c r="I77" i="4"/>
  <c r="J77" i="4" s="1"/>
  <c r="H77" i="4"/>
  <c r="E77" i="4"/>
  <c r="D77" i="4"/>
  <c r="Y76" i="4"/>
  <c r="Q76" i="4"/>
  <c r="O76" i="4"/>
  <c r="K76" i="4"/>
  <c r="I76" i="4"/>
  <c r="H76" i="4"/>
  <c r="E76" i="4"/>
  <c r="D76" i="4"/>
  <c r="I75" i="4"/>
  <c r="H75" i="4"/>
  <c r="D75" i="4"/>
  <c r="E75" i="4" s="1"/>
  <c r="Y75" i="4" s="1"/>
  <c r="W74" i="4"/>
  <c r="U74" i="4"/>
  <c r="Q74" i="4"/>
  <c r="M74" i="4"/>
  <c r="I74" i="4"/>
  <c r="H74" i="4"/>
  <c r="E74" i="4"/>
  <c r="D74" i="4"/>
  <c r="O73" i="4"/>
  <c r="K73" i="4"/>
  <c r="I73" i="4"/>
  <c r="H73" i="4"/>
  <c r="D73" i="4"/>
  <c r="E73" i="4" s="1"/>
  <c r="U73" i="4" s="1"/>
  <c r="Z72" i="4"/>
  <c r="AA72" i="4" s="1"/>
  <c r="Y72" i="4"/>
  <c r="X72" i="4"/>
  <c r="V72" i="4"/>
  <c r="W72" i="4" s="1"/>
  <c r="T72" i="4"/>
  <c r="U72" i="4" s="1"/>
  <c r="S72" i="4"/>
  <c r="R72" i="4"/>
  <c r="P72" i="4"/>
  <c r="Q72" i="4" s="1"/>
  <c r="N72" i="4"/>
  <c r="O72" i="4" s="1"/>
  <c r="L72" i="4"/>
  <c r="M72" i="4" s="1"/>
  <c r="H72" i="4"/>
  <c r="G72" i="4"/>
  <c r="D72" i="4"/>
  <c r="E72" i="4" s="1"/>
  <c r="F72" i="4" s="1"/>
  <c r="W71" i="4"/>
  <c r="S71" i="4"/>
  <c r="Q71" i="4"/>
  <c r="I71" i="4"/>
  <c r="K71" i="4" s="1"/>
  <c r="H71" i="4"/>
  <c r="E71" i="4"/>
  <c r="D71" i="4"/>
  <c r="S70" i="4"/>
  <c r="K70" i="4"/>
  <c r="I70" i="4"/>
  <c r="H70" i="4"/>
  <c r="E70" i="4"/>
  <c r="D70" i="4"/>
  <c r="Y69" i="4"/>
  <c r="W69" i="4"/>
  <c r="M69" i="4"/>
  <c r="I69" i="4"/>
  <c r="H69" i="4"/>
  <c r="D69" i="4"/>
  <c r="E69" i="4" s="1"/>
  <c r="K68" i="4"/>
  <c r="I68" i="4"/>
  <c r="H68" i="4"/>
  <c r="E68" i="4"/>
  <c r="W68" i="4" s="1"/>
  <c r="D68" i="4"/>
  <c r="K67" i="4"/>
  <c r="I67" i="4"/>
  <c r="H67" i="4"/>
  <c r="E67" i="4"/>
  <c r="Q67" i="4" s="1"/>
  <c r="D67" i="4"/>
  <c r="Z66" i="4"/>
  <c r="AA66" i="4" s="1"/>
  <c r="X66" i="4"/>
  <c r="V66" i="4"/>
  <c r="U66" i="4"/>
  <c r="T66" i="4"/>
  <c r="R66" i="4"/>
  <c r="S66" i="4" s="1"/>
  <c r="P66" i="4"/>
  <c r="N66" i="4"/>
  <c r="M66" i="4"/>
  <c r="L66" i="4"/>
  <c r="H66" i="4"/>
  <c r="G66" i="4"/>
  <c r="E66" i="4"/>
  <c r="D66" i="4"/>
  <c r="AA65" i="4"/>
  <c r="Y65" i="4"/>
  <c r="M65" i="4"/>
  <c r="I65" i="4"/>
  <c r="K65" i="4" s="1"/>
  <c r="H65" i="4"/>
  <c r="E65" i="4"/>
  <c r="U65" i="4" s="1"/>
  <c r="D65" i="4"/>
  <c r="U64" i="4"/>
  <c r="K64" i="4"/>
  <c r="J64" i="4"/>
  <c r="I64" i="4"/>
  <c r="H64" i="4"/>
  <c r="E64" i="4"/>
  <c r="AA64" i="4" s="1"/>
  <c r="D64" i="4"/>
  <c r="Y63" i="4"/>
  <c r="W63" i="4"/>
  <c r="U63" i="4"/>
  <c r="O63" i="4"/>
  <c r="M63" i="4"/>
  <c r="I63" i="4"/>
  <c r="K63" i="4" s="1"/>
  <c r="H63" i="4"/>
  <c r="F63" i="4"/>
  <c r="D63" i="4"/>
  <c r="E63" i="4" s="1"/>
  <c r="Q63" i="4" s="1"/>
  <c r="AA62" i="4"/>
  <c r="Y62" i="4"/>
  <c r="M62" i="4"/>
  <c r="J62" i="4"/>
  <c r="I62" i="4"/>
  <c r="K62" i="4" s="1"/>
  <c r="H62" i="4"/>
  <c r="E62" i="4"/>
  <c r="O62" i="4" s="1"/>
  <c r="D62" i="4"/>
  <c r="AA61" i="4"/>
  <c r="Z61" i="4"/>
  <c r="Y61" i="4"/>
  <c r="X61" i="4"/>
  <c r="I61" i="4" s="1"/>
  <c r="V61" i="4"/>
  <c r="W61" i="4" s="1"/>
  <c r="T61" i="4"/>
  <c r="S61" i="4"/>
  <c r="R61" i="4"/>
  <c r="Q61" i="4"/>
  <c r="P61" i="4"/>
  <c r="N61" i="4"/>
  <c r="O61" i="4" s="1"/>
  <c r="L61" i="4"/>
  <c r="H61" i="4"/>
  <c r="G61" i="4"/>
  <c r="E61" i="4"/>
  <c r="F61" i="4" s="1"/>
  <c r="D61" i="4"/>
  <c r="AA60" i="4"/>
  <c r="W60" i="4"/>
  <c r="J60" i="4"/>
  <c r="I60" i="4"/>
  <c r="K60" i="4" s="1"/>
  <c r="H60" i="4"/>
  <c r="F60" i="4"/>
  <c r="D60" i="4"/>
  <c r="E60" i="4" s="1"/>
  <c r="U60" i="4" s="1"/>
  <c r="I59" i="4"/>
  <c r="K59" i="4" s="1"/>
  <c r="H59" i="4"/>
  <c r="D59" i="4"/>
  <c r="E59" i="4" s="1"/>
  <c r="F59" i="4" s="1"/>
  <c r="AA58" i="4"/>
  <c r="O58" i="4"/>
  <c r="K58" i="4"/>
  <c r="I58" i="4"/>
  <c r="J58" i="4" s="1"/>
  <c r="H58" i="4"/>
  <c r="E58" i="4"/>
  <c r="Y58" i="4" s="1"/>
  <c r="D58" i="4"/>
  <c r="K57" i="4"/>
  <c r="I57" i="4"/>
  <c r="H57" i="4"/>
  <c r="D57" i="4"/>
  <c r="E57" i="4" s="1"/>
  <c r="J57" i="4" s="1"/>
  <c r="W56" i="4"/>
  <c r="Q56" i="4"/>
  <c r="O56" i="4"/>
  <c r="I56" i="4"/>
  <c r="K56" i="4" s="1"/>
  <c r="H56" i="4"/>
  <c r="E56" i="4"/>
  <c r="D56" i="4"/>
  <c r="Z55" i="4"/>
  <c r="AA55" i="4" s="1"/>
  <c r="X55" i="4"/>
  <c r="V55" i="4"/>
  <c r="W55" i="4" s="1"/>
  <c r="T55" i="4"/>
  <c r="U55" i="4" s="1"/>
  <c r="R55" i="4"/>
  <c r="P55" i="4"/>
  <c r="N55" i="4"/>
  <c r="M55" i="4"/>
  <c r="L55" i="4"/>
  <c r="H55" i="4"/>
  <c r="G55" i="4"/>
  <c r="E55" i="4"/>
  <c r="D55" i="4"/>
  <c r="AA54" i="4"/>
  <c r="Y54" i="4"/>
  <c r="M54" i="4"/>
  <c r="J54" i="4"/>
  <c r="I54" i="4"/>
  <c r="K54" i="4" s="1"/>
  <c r="H54" i="4"/>
  <c r="D54" i="4"/>
  <c r="E54" i="4" s="1"/>
  <c r="U53" i="4"/>
  <c r="I53" i="4"/>
  <c r="H53" i="4"/>
  <c r="D53" i="4"/>
  <c r="E53" i="4" s="1"/>
  <c r="Y53" i="4" s="1"/>
  <c r="K52" i="4"/>
  <c r="I52" i="4"/>
  <c r="H52" i="4"/>
  <c r="E52" i="4"/>
  <c r="S52" i="4" s="1"/>
  <c r="D52" i="4"/>
  <c r="AA51" i="4"/>
  <c r="Y51" i="4"/>
  <c r="O51" i="4"/>
  <c r="J51" i="4"/>
  <c r="I51" i="4"/>
  <c r="K51" i="4" s="1"/>
  <c r="H51" i="4"/>
  <c r="E51" i="4"/>
  <c r="M51" i="4" s="1"/>
  <c r="D51" i="4"/>
  <c r="I50" i="4"/>
  <c r="H50" i="4"/>
  <c r="F50" i="4"/>
  <c r="E50" i="4"/>
  <c r="Y50" i="4" s="1"/>
  <c r="D50" i="4"/>
  <c r="Z49" i="4"/>
  <c r="X49" i="4"/>
  <c r="V49" i="4"/>
  <c r="T49" i="4"/>
  <c r="R49" i="4"/>
  <c r="P49" i="4"/>
  <c r="N49" i="4"/>
  <c r="L49" i="4"/>
  <c r="H49" i="4"/>
  <c r="G49" i="4"/>
  <c r="D49" i="4"/>
  <c r="E49" i="4" s="1"/>
  <c r="K48" i="4"/>
  <c r="I48" i="4"/>
  <c r="H48" i="4"/>
  <c r="D48" i="4"/>
  <c r="E48" i="4" s="1"/>
  <c r="Q48" i="4" s="1"/>
  <c r="Y47" i="4"/>
  <c r="W47" i="4"/>
  <c r="M47" i="4"/>
  <c r="I47" i="4"/>
  <c r="K47" i="4" s="1"/>
  <c r="H47" i="4"/>
  <c r="E47" i="4"/>
  <c r="AA47" i="4" s="1"/>
  <c r="D47" i="4"/>
  <c r="AA46" i="4"/>
  <c r="W46" i="4"/>
  <c r="U46" i="4"/>
  <c r="I46" i="4"/>
  <c r="J46" i="4" s="1"/>
  <c r="H46" i="4"/>
  <c r="D46" i="4"/>
  <c r="E46" i="4" s="1"/>
  <c r="Y45" i="4"/>
  <c r="U45" i="4"/>
  <c r="S45" i="4"/>
  <c r="J45" i="4"/>
  <c r="I45" i="4"/>
  <c r="K45" i="4" s="1"/>
  <c r="H45" i="4"/>
  <c r="F45" i="4"/>
  <c r="D45" i="4"/>
  <c r="E45" i="4" s="1"/>
  <c r="W44" i="4"/>
  <c r="S44" i="4"/>
  <c r="Q44" i="4"/>
  <c r="I44" i="4"/>
  <c r="H44" i="4"/>
  <c r="F44" i="4"/>
  <c r="E44" i="4"/>
  <c r="D44" i="4"/>
  <c r="Z43" i="4"/>
  <c r="AA43" i="4" s="1"/>
  <c r="X43" i="4"/>
  <c r="V43" i="4"/>
  <c r="W43" i="4" s="1"/>
  <c r="U43" i="4"/>
  <c r="T43" i="4"/>
  <c r="R43" i="4"/>
  <c r="P43" i="4"/>
  <c r="N43" i="4"/>
  <c r="M43" i="4"/>
  <c r="L43" i="4"/>
  <c r="H43" i="4"/>
  <c r="G43" i="4"/>
  <c r="E43" i="4"/>
  <c r="F43" i="4" s="1"/>
  <c r="D43" i="4"/>
  <c r="I42" i="4"/>
  <c r="K42" i="4" s="1"/>
  <c r="H42" i="4"/>
  <c r="D42" i="4"/>
  <c r="E42" i="4" s="1"/>
  <c r="M41" i="4"/>
  <c r="I41" i="4"/>
  <c r="K41" i="4" s="1"/>
  <c r="H41" i="4"/>
  <c r="F41" i="4"/>
  <c r="D41" i="4"/>
  <c r="E41" i="4" s="1"/>
  <c r="S41" i="4" s="1"/>
  <c r="K40" i="4"/>
  <c r="I40" i="4"/>
  <c r="H40" i="4"/>
  <c r="E40" i="4"/>
  <c r="AA40" i="4" s="1"/>
  <c r="D40" i="4"/>
  <c r="Z39" i="4"/>
  <c r="X39" i="4"/>
  <c r="V39" i="4"/>
  <c r="T39" i="4"/>
  <c r="S39" i="4"/>
  <c r="R39" i="4"/>
  <c r="P39" i="4"/>
  <c r="N39" i="4"/>
  <c r="L39" i="4"/>
  <c r="I39" i="4" s="1"/>
  <c r="K39" i="4" s="1"/>
  <c r="H39" i="4"/>
  <c r="G39" i="4"/>
  <c r="E39" i="4"/>
  <c r="M39" i="4" s="1"/>
  <c r="D39" i="4"/>
  <c r="Y38" i="4"/>
  <c r="O38" i="4"/>
  <c r="K38" i="4"/>
  <c r="J38" i="4"/>
  <c r="I38" i="4"/>
  <c r="H38" i="4"/>
  <c r="F38" i="4"/>
  <c r="D38" i="4"/>
  <c r="E38" i="4" s="1"/>
  <c r="Y37" i="4"/>
  <c r="W37" i="4"/>
  <c r="Q37" i="4"/>
  <c r="M37" i="4"/>
  <c r="I37" i="4"/>
  <c r="K37" i="4" s="1"/>
  <c r="H37" i="4"/>
  <c r="E37" i="4"/>
  <c r="D37" i="4"/>
  <c r="K36" i="4"/>
  <c r="I36" i="4"/>
  <c r="H36" i="4"/>
  <c r="D36" i="4"/>
  <c r="E36" i="4" s="1"/>
  <c r="U36" i="4" s="1"/>
  <c r="U35" i="4"/>
  <c r="S35" i="4"/>
  <c r="J35" i="4"/>
  <c r="I35" i="4"/>
  <c r="K35" i="4" s="1"/>
  <c r="H35" i="4"/>
  <c r="F35" i="4"/>
  <c r="D35" i="4"/>
  <c r="E35" i="4" s="1"/>
  <c r="M35" i="4" s="1"/>
  <c r="W34" i="4"/>
  <c r="Q34" i="4"/>
  <c r="I34" i="4"/>
  <c r="H34" i="4"/>
  <c r="E34" i="4"/>
  <c r="S34" i="4" s="1"/>
  <c r="D34" i="4"/>
  <c r="Z33" i="4"/>
  <c r="X33" i="4"/>
  <c r="Y33" i="4" s="1"/>
  <c r="V33" i="4"/>
  <c r="T33" i="4"/>
  <c r="R33" i="4"/>
  <c r="P33" i="4"/>
  <c r="N33" i="4"/>
  <c r="O33" i="4" s="1"/>
  <c r="L33" i="4"/>
  <c r="I33" i="4" s="1"/>
  <c r="K33" i="4" s="1"/>
  <c r="H33" i="4"/>
  <c r="G33" i="4"/>
  <c r="E33" i="4"/>
  <c r="F33" i="4" s="1"/>
  <c r="D33" i="4"/>
  <c r="U32" i="4"/>
  <c r="J32" i="4"/>
  <c r="I32" i="4"/>
  <c r="K32" i="4" s="1"/>
  <c r="H32" i="4"/>
  <c r="E32" i="4"/>
  <c r="Y32" i="4" s="1"/>
  <c r="D32" i="4"/>
  <c r="W31" i="4"/>
  <c r="M31" i="4"/>
  <c r="I31" i="4"/>
  <c r="H31" i="4"/>
  <c r="F31" i="4"/>
  <c r="D31" i="4"/>
  <c r="E31" i="4" s="1"/>
  <c r="S31" i="4" s="1"/>
  <c r="AA30" i="4"/>
  <c r="M30" i="4"/>
  <c r="K30" i="4"/>
  <c r="I30" i="4"/>
  <c r="J30" i="4" s="1"/>
  <c r="H30" i="4"/>
  <c r="E30" i="4"/>
  <c r="U30" i="4" s="1"/>
  <c r="D30" i="4"/>
  <c r="Z29" i="4"/>
  <c r="X29" i="4"/>
  <c r="V29" i="4"/>
  <c r="T29" i="4"/>
  <c r="R29" i="4"/>
  <c r="P29" i="4"/>
  <c r="N29" i="4"/>
  <c r="L29" i="4"/>
  <c r="H29" i="4"/>
  <c r="G29" i="4"/>
  <c r="D29" i="4"/>
  <c r="E29" i="4" s="1"/>
  <c r="K28" i="4"/>
  <c r="I28" i="4"/>
  <c r="H28" i="4"/>
  <c r="D28" i="4"/>
  <c r="E28" i="4" s="1"/>
  <c r="I27" i="4"/>
  <c r="K27" i="4" s="1"/>
  <c r="H27" i="4"/>
  <c r="E27" i="4"/>
  <c r="O27" i="4" s="1"/>
  <c r="D27" i="4"/>
  <c r="K26" i="4"/>
  <c r="I26" i="4"/>
  <c r="H26" i="4"/>
  <c r="D26" i="4"/>
  <c r="E26" i="4" s="1"/>
  <c r="I25" i="4"/>
  <c r="K25" i="4" s="1"/>
  <c r="H25" i="4"/>
  <c r="D25" i="4"/>
  <c r="E25" i="4" s="1"/>
  <c r="Z24" i="4"/>
  <c r="X24" i="4"/>
  <c r="Y24" i="4" s="1"/>
  <c r="V24" i="4"/>
  <c r="T24" i="4"/>
  <c r="R24" i="4"/>
  <c r="P24" i="4"/>
  <c r="N24" i="4"/>
  <c r="I24" i="4" s="1"/>
  <c r="L24" i="4"/>
  <c r="H24" i="4"/>
  <c r="G24" i="4"/>
  <c r="D24" i="4"/>
  <c r="E24" i="4" s="1"/>
  <c r="AA23" i="4"/>
  <c r="K23" i="4"/>
  <c r="I23" i="4"/>
  <c r="J23" i="4" s="1"/>
  <c r="H23" i="4"/>
  <c r="E23" i="4"/>
  <c r="Y23" i="4" s="1"/>
  <c r="D23" i="4"/>
  <c r="I22" i="4"/>
  <c r="K22" i="4" s="1"/>
  <c r="H22" i="4"/>
  <c r="D22" i="4"/>
  <c r="E22" i="4" s="1"/>
  <c r="W21" i="4"/>
  <c r="M21" i="4"/>
  <c r="I21" i="4"/>
  <c r="K21" i="4" s="1"/>
  <c r="H21" i="4"/>
  <c r="E21" i="4"/>
  <c r="U21" i="4" s="1"/>
  <c r="D21" i="4"/>
  <c r="K20" i="4"/>
  <c r="I20" i="4"/>
  <c r="H20" i="4"/>
  <c r="D20" i="4"/>
  <c r="E20" i="4" s="1"/>
  <c r="K19" i="4"/>
  <c r="I19" i="4"/>
  <c r="H19" i="4"/>
  <c r="D19" i="4"/>
  <c r="E19" i="4" s="1"/>
  <c r="Z18" i="4"/>
  <c r="X18" i="4"/>
  <c r="V18" i="4"/>
  <c r="V102" i="4" s="1"/>
  <c r="T18" i="4"/>
  <c r="T102" i="4" s="1"/>
  <c r="R18" i="4"/>
  <c r="P18" i="4"/>
  <c r="N18" i="4"/>
  <c r="N102" i="4" s="1"/>
  <c r="L18" i="4"/>
  <c r="L102" i="4" s="1"/>
  <c r="H18" i="4"/>
  <c r="G18" i="4"/>
  <c r="D18" i="4"/>
  <c r="D102" i="4" s="1"/>
  <c r="I17" i="4"/>
  <c r="K17" i="4" s="1"/>
  <c r="H17" i="4"/>
  <c r="E17" i="4"/>
  <c r="O17" i="4" s="1"/>
  <c r="D17" i="4"/>
  <c r="K16" i="4"/>
  <c r="I16" i="4"/>
  <c r="H16" i="4"/>
  <c r="D16" i="4"/>
  <c r="E16" i="4" s="1"/>
  <c r="AA15" i="4"/>
  <c r="Y15" i="4"/>
  <c r="W15" i="4"/>
  <c r="U15" i="4"/>
  <c r="S15" i="4"/>
  <c r="M15" i="4"/>
  <c r="J15" i="4"/>
  <c r="I15" i="4"/>
  <c r="K15" i="4" s="1"/>
  <c r="H15" i="4"/>
  <c r="F15" i="4"/>
  <c r="E15" i="4"/>
  <c r="Q15" i="4" s="1"/>
  <c r="D15" i="4"/>
  <c r="AA14" i="4"/>
  <c r="W14" i="4"/>
  <c r="K14" i="4"/>
  <c r="I14" i="4"/>
  <c r="J14" i="4" s="1"/>
  <c r="H14" i="4"/>
  <c r="E14" i="4"/>
  <c r="Y14" i="4" s="1"/>
  <c r="D14" i="4"/>
  <c r="I13" i="4"/>
  <c r="K13" i="4" s="1"/>
  <c r="H13" i="4"/>
  <c r="D13" i="4"/>
  <c r="E13" i="4" s="1"/>
  <c r="W29" i="4" l="1"/>
  <c r="F29" i="4"/>
  <c r="U29" i="4"/>
  <c r="S29" i="4"/>
  <c r="O29" i="4"/>
  <c r="M24" i="4"/>
  <c r="AA25" i="4"/>
  <c r="M25" i="4"/>
  <c r="Y25" i="4"/>
  <c r="W25" i="4"/>
  <c r="U25" i="4"/>
  <c r="S25" i="4"/>
  <c r="F25" i="4"/>
  <c r="Q25" i="4"/>
  <c r="O25" i="4"/>
  <c r="J61" i="4"/>
  <c r="K61" i="4"/>
  <c r="J24" i="4"/>
  <c r="K24" i="4"/>
  <c r="AA29" i="4"/>
  <c r="S42" i="4"/>
  <c r="F42" i="4"/>
  <c r="M42" i="4"/>
  <c r="AA42" i="4"/>
  <c r="Y42" i="4"/>
  <c r="J42" i="4"/>
  <c r="W42" i="4"/>
  <c r="O42" i="4"/>
  <c r="Q42" i="4"/>
  <c r="U42" i="4"/>
  <c r="S20" i="4"/>
  <c r="F20" i="4"/>
  <c r="Q20" i="4"/>
  <c r="O20" i="4"/>
  <c r="M20" i="4"/>
  <c r="AA20" i="4"/>
  <c r="Y20" i="4"/>
  <c r="J20" i="4"/>
  <c r="U20" i="4"/>
  <c r="W20" i="4"/>
  <c r="Q24" i="4"/>
  <c r="M29" i="4"/>
  <c r="M16" i="4"/>
  <c r="O16" i="4"/>
  <c r="AA16" i="4"/>
  <c r="Y16" i="4"/>
  <c r="J16" i="4"/>
  <c r="W16" i="4"/>
  <c r="U16" i="4"/>
  <c r="S16" i="4"/>
  <c r="F16" i="4"/>
  <c r="Q16" i="4"/>
  <c r="M26" i="4"/>
  <c r="AA26" i="4"/>
  <c r="Y26" i="4"/>
  <c r="J26" i="4"/>
  <c r="W26" i="4"/>
  <c r="U26" i="4"/>
  <c r="S26" i="4"/>
  <c r="F26" i="4"/>
  <c r="O26" i="4"/>
  <c r="Q26" i="4"/>
  <c r="Q28" i="4"/>
  <c r="O28" i="4"/>
  <c r="M28" i="4"/>
  <c r="AA28" i="4"/>
  <c r="Y28" i="4"/>
  <c r="J28" i="4"/>
  <c r="F28" i="4"/>
  <c r="W28" i="4"/>
  <c r="S28" i="4"/>
  <c r="U28" i="4"/>
  <c r="F49" i="4"/>
  <c r="AA49" i="4"/>
  <c r="S49" i="4"/>
  <c r="U49" i="4"/>
  <c r="M49" i="4"/>
  <c r="W22" i="4"/>
  <c r="U22" i="4"/>
  <c r="Y22" i="4"/>
  <c r="S22" i="4"/>
  <c r="F22" i="4"/>
  <c r="Q22" i="4"/>
  <c r="O22" i="4"/>
  <c r="M22" i="4"/>
  <c r="AA22" i="4"/>
  <c r="J22" i="4"/>
  <c r="U24" i="4"/>
  <c r="W13" i="4"/>
  <c r="U13" i="4"/>
  <c r="J13" i="4"/>
  <c r="S13" i="4"/>
  <c r="F13" i="4"/>
  <c r="Q13" i="4"/>
  <c r="Y13" i="4"/>
  <c r="O13" i="4"/>
  <c r="M13" i="4"/>
  <c r="AA13" i="4"/>
  <c r="AA24" i="4"/>
  <c r="S24" i="4"/>
  <c r="F24" i="4"/>
  <c r="W24" i="4"/>
  <c r="Q19" i="4"/>
  <c r="F19" i="4"/>
  <c r="O19" i="4"/>
  <c r="S19" i="4"/>
  <c r="M19" i="4"/>
  <c r="AA19" i="4"/>
  <c r="Y19" i="4"/>
  <c r="J19" i="4"/>
  <c r="W19" i="4"/>
  <c r="U19" i="4"/>
  <c r="Q27" i="4"/>
  <c r="M14" i="4"/>
  <c r="O15" i="4"/>
  <c r="F17" i="4"/>
  <c r="S17" i="4"/>
  <c r="G102" i="4"/>
  <c r="O18" i="4"/>
  <c r="J21" i="4"/>
  <c r="Y21" i="4"/>
  <c r="M23" i="4"/>
  <c r="F27" i="4"/>
  <c r="S27" i="4"/>
  <c r="Q29" i="4"/>
  <c r="Q30" i="4"/>
  <c r="O31" i="4"/>
  <c r="O32" i="4"/>
  <c r="U33" i="4"/>
  <c r="J34" i="4"/>
  <c r="AA37" i="4"/>
  <c r="U37" i="4"/>
  <c r="S37" i="4"/>
  <c r="F37" i="4"/>
  <c r="O37" i="4"/>
  <c r="M38" i="4"/>
  <c r="W38" i="4"/>
  <c r="U38" i="4"/>
  <c r="S38" i="4"/>
  <c r="Q38" i="4"/>
  <c r="AA38" i="4"/>
  <c r="Y39" i="4"/>
  <c r="M40" i="4"/>
  <c r="O41" i="4"/>
  <c r="O43" i="4"/>
  <c r="I43" i="4"/>
  <c r="W45" i="4"/>
  <c r="Q45" i="4"/>
  <c r="O45" i="4"/>
  <c r="M45" i="4"/>
  <c r="AA45" i="4"/>
  <c r="Y46" i="4"/>
  <c r="S46" i="4"/>
  <c r="F46" i="4"/>
  <c r="Q46" i="4"/>
  <c r="O46" i="4"/>
  <c r="M46" i="4"/>
  <c r="W49" i="4"/>
  <c r="S50" i="4"/>
  <c r="M52" i="4"/>
  <c r="F57" i="4"/>
  <c r="W64" i="4"/>
  <c r="I66" i="4"/>
  <c r="Q68" i="4"/>
  <c r="J73" i="4"/>
  <c r="W75" i="4"/>
  <c r="M82" i="4"/>
  <c r="W82" i="4"/>
  <c r="Q82" i="4"/>
  <c r="S82" i="4"/>
  <c r="O82" i="4"/>
  <c r="J82" i="4"/>
  <c r="AA82" i="4"/>
  <c r="Y82" i="4"/>
  <c r="F82" i="4"/>
  <c r="Q17" i="4"/>
  <c r="O14" i="4"/>
  <c r="U17" i="4"/>
  <c r="H102" i="4"/>
  <c r="P102" i="4"/>
  <c r="X102" i="4"/>
  <c r="AA21" i="4"/>
  <c r="O23" i="4"/>
  <c r="U27" i="4"/>
  <c r="I29" i="4"/>
  <c r="Q32" i="4"/>
  <c r="J33" i="4"/>
  <c r="W33" i="4"/>
  <c r="K34" i="4"/>
  <c r="J36" i="4"/>
  <c r="Q40" i="4"/>
  <c r="Q43" i="4"/>
  <c r="U44" i="4"/>
  <c r="O44" i="4"/>
  <c r="M44" i="4"/>
  <c r="AA44" i="4"/>
  <c r="Y44" i="4"/>
  <c r="Y49" i="4"/>
  <c r="U50" i="4"/>
  <c r="S54" i="4"/>
  <c r="F54" i="4"/>
  <c r="W54" i="4"/>
  <c r="U54" i="4"/>
  <c r="Q54" i="4"/>
  <c r="O54" i="4"/>
  <c r="Y55" i="4"/>
  <c r="F55" i="4"/>
  <c r="Q55" i="4"/>
  <c r="U56" i="4"/>
  <c r="S56" i="4"/>
  <c r="F56" i="4"/>
  <c r="M56" i="4"/>
  <c r="AA56" i="4"/>
  <c r="J56" i="4"/>
  <c r="Y56" i="4"/>
  <c r="M67" i="4"/>
  <c r="S68" i="4"/>
  <c r="O71" i="4"/>
  <c r="U71" i="4"/>
  <c r="F71" i="4"/>
  <c r="M71" i="4"/>
  <c r="AA71" i="4"/>
  <c r="J71" i="4"/>
  <c r="Y71" i="4"/>
  <c r="Q78" i="4"/>
  <c r="Y78" i="4"/>
  <c r="F78" i="4"/>
  <c r="S78" i="4"/>
  <c r="J78" i="4"/>
  <c r="K78" i="4"/>
  <c r="F85" i="4"/>
  <c r="W85" i="4"/>
  <c r="U85" i="4"/>
  <c r="Q85" i="4"/>
  <c r="Y85" i="4"/>
  <c r="AA59" i="4"/>
  <c r="S59" i="4"/>
  <c r="M59" i="4"/>
  <c r="Y59" i="4"/>
  <c r="W59" i="4"/>
  <c r="K84" i="4"/>
  <c r="J84" i="4"/>
  <c r="Q14" i="4"/>
  <c r="W17" i="4"/>
  <c r="I18" i="4"/>
  <c r="Q23" i="4"/>
  <c r="W27" i="4"/>
  <c r="W39" i="4"/>
  <c r="O39" i="4"/>
  <c r="F39" i="4"/>
  <c r="Q39" i="4"/>
  <c r="AA39" i="4"/>
  <c r="S43" i="4"/>
  <c r="Q53" i="4"/>
  <c r="W53" i="4"/>
  <c r="O53" i="4"/>
  <c r="M53" i="4"/>
  <c r="AA53" i="4"/>
  <c r="S64" i="4"/>
  <c r="F64" i="4"/>
  <c r="Y64" i="4"/>
  <c r="Q64" i="4"/>
  <c r="O64" i="4"/>
  <c r="M64" i="4"/>
  <c r="M70" i="4"/>
  <c r="Q70" i="4"/>
  <c r="AA70" i="4"/>
  <c r="Y70" i="4"/>
  <c r="W70" i="4"/>
  <c r="U70" i="4"/>
  <c r="F70" i="4"/>
  <c r="Y29" i="4"/>
  <c r="K50" i="4"/>
  <c r="J50" i="4"/>
  <c r="F14" i="4"/>
  <c r="S14" i="4"/>
  <c r="J17" i="4"/>
  <c r="Y17" i="4"/>
  <c r="R102" i="4"/>
  <c r="Z102" i="4"/>
  <c r="O21" i="4"/>
  <c r="F23" i="4"/>
  <c r="S23" i="4"/>
  <c r="O24" i="4"/>
  <c r="J27" i="4"/>
  <c r="Y27" i="4"/>
  <c r="O30" i="4"/>
  <c r="Y30" i="4"/>
  <c r="W30" i="4"/>
  <c r="S30" i="4"/>
  <c r="F30" i="4"/>
  <c r="Q31" i="4"/>
  <c r="AA31" i="4"/>
  <c r="Y31" i="4"/>
  <c r="U31" i="4"/>
  <c r="M33" i="4"/>
  <c r="AA33" i="4"/>
  <c r="O36" i="4"/>
  <c r="J37" i="4"/>
  <c r="Q41" i="4"/>
  <c r="AA41" i="4"/>
  <c r="Y41" i="4"/>
  <c r="W41" i="4"/>
  <c r="U41" i="4"/>
  <c r="K46" i="4"/>
  <c r="J47" i="4"/>
  <c r="M48" i="4"/>
  <c r="O49" i="4"/>
  <c r="I49" i="4"/>
  <c r="F53" i="4"/>
  <c r="S55" i="4"/>
  <c r="O59" i="4"/>
  <c r="Y66" i="4"/>
  <c r="Q66" i="4"/>
  <c r="W66" i="4"/>
  <c r="O66" i="4"/>
  <c r="F66" i="4"/>
  <c r="AA69" i="4"/>
  <c r="U69" i="4"/>
  <c r="F69" i="4"/>
  <c r="S69" i="4"/>
  <c r="Q69" i="4"/>
  <c r="O69" i="4"/>
  <c r="S76" i="4"/>
  <c r="F76" i="4"/>
  <c r="M76" i="4"/>
  <c r="W76" i="4"/>
  <c r="U76" i="4"/>
  <c r="J76" i="4"/>
  <c r="AA76" i="4"/>
  <c r="W57" i="4"/>
  <c r="Y57" i="4"/>
  <c r="Q57" i="4"/>
  <c r="O57" i="4"/>
  <c r="M57" i="4"/>
  <c r="K75" i="4"/>
  <c r="J75" i="4"/>
  <c r="U14" i="4"/>
  <c r="AA17" i="4"/>
  <c r="Q21" i="4"/>
  <c r="U23" i="4"/>
  <c r="AA27" i="4"/>
  <c r="S32" i="4"/>
  <c r="F32" i="4"/>
  <c r="M32" i="4"/>
  <c r="AA32" i="4"/>
  <c r="W32" i="4"/>
  <c r="O40" i="4"/>
  <c r="Y40" i="4"/>
  <c r="W40" i="4"/>
  <c r="U40" i="4"/>
  <c r="S40" i="4"/>
  <c r="F40" i="4"/>
  <c r="K44" i="4"/>
  <c r="J44" i="4"/>
  <c r="Q49" i="4"/>
  <c r="AA50" i="4"/>
  <c r="W50" i="4"/>
  <c r="Q50" i="4"/>
  <c r="O50" i="4"/>
  <c r="M50" i="4"/>
  <c r="O52" i="4"/>
  <c r="Q52" i="4"/>
  <c r="AA52" i="4"/>
  <c r="Y52" i="4"/>
  <c r="W52" i="4"/>
  <c r="U52" i="4"/>
  <c r="F52" i="4"/>
  <c r="Q59" i="4"/>
  <c r="Y68" i="4"/>
  <c r="U68" i="4"/>
  <c r="F68" i="4"/>
  <c r="O68" i="4"/>
  <c r="M68" i="4"/>
  <c r="AA68" i="4"/>
  <c r="J70" i="4"/>
  <c r="Q75" i="4"/>
  <c r="AA75" i="4"/>
  <c r="U75" i="4"/>
  <c r="S75" i="4"/>
  <c r="O75" i="4"/>
  <c r="M75" i="4"/>
  <c r="Y36" i="4"/>
  <c r="S36" i="4"/>
  <c r="F36" i="4"/>
  <c r="Q36" i="4"/>
  <c r="M36" i="4"/>
  <c r="AA57" i="4"/>
  <c r="M17" i="4"/>
  <c r="F21" i="4"/>
  <c r="S21" i="4"/>
  <c r="W23" i="4"/>
  <c r="J25" i="4"/>
  <c r="M27" i="4"/>
  <c r="Q33" i="4"/>
  <c r="U34" i="4"/>
  <c r="O34" i="4"/>
  <c r="M34" i="4"/>
  <c r="Y34" i="4"/>
  <c r="AA34" i="4"/>
  <c r="W36" i="4"/>
  <c r="J39" i="4"/>
  <c r="K53" i="4"/>
  <c r="J53" i="4"/>
  <c r="S57" i="4"/>
  <c r="U59" i="4"/>
  <c r="W67" i="4"/>
  <c r="O67" i="4"/>
  <c r="AA67" i="4"/>
  <c r="J67" i="4"/>
  <c r="Y67" i="4"/>
  <c r="U67" i="4"/>
  <c r="S67" i="4"/>
  <c r="F67" i="4"/>
  <c r="K69" i="4"/>
  <c r="J69" i="4"/>
  <c r="F75" i="4"/>
  <c r="Q84" i="4"/>
  <c r="AA84" i="4"/>
  <c r="U84" i="4"/>
  <c r="Y84" i="4"/>
  <c r="F84" i="4"/>
  <c r="W84" i="4"/>
  <c r="S84" i="4"/>
  <c r="O84" i="4"/>
  <c r="M84" i="4"/>
  <c r="S86" i="4"/>
  <c r="F86" i="4"/>
  <c r="M86" i="4"/>
  <c r="W86" i="4"/>
  <c r="J86" i="4"/>
  <c r="AA86" i="4"/>
  <c r="Y86" i="4"/>
  <c r="U86" i="4"/>
  <c r="Q86" i="4"/>
  <c r="O86" i="4"/>
  <c r="Y48" i="4"/>
  <c r="O48" i="4"/>
  <c r="AA48" i="4"/>
  <c r="W48" i="4"/>
  <c r="U48" i="4"/>
  <c r="F48" i="4"/>
  <c r="S48" i="4"/>
  <c r="J74" i="4"/>
  <c r="K74" i="4"/>
  <c r="Y80" i="4"/>
  <c r="S80" i="4"/>
  <c r="F80" i="4"/>
  <c r="M80" i="4"/>
  <c r="AA80" i="4"/>
  <c r="W80" i="4"/>
  <c r="U80" i="4"/>
  <c r="Q80" i="4"/>
  <c r="E18" i="4"/>
  <c r="M18" i="4" s="1"/>
  <c r="U18" i="4"/>
  <c r="K31" i="4"/>
  <c r="J31" i="4"/>
  <c r="S33" i="4"/>
  <c r="F34" i="4"/>
  <c r="W35" i="4"/>
  <c r="Q35" i="4"/>
  <c r="O35" i="4"/>
  <c r="AA35" i="4"/>
  <c r="Y35" i="4"/>
  <c r="AA36" i="4"/>
  <c r="U39" i="4"/>
  <c r="J40" i="4"/>
  <c r="Y43" i="4"/>
  <c r="J52" i="4"/>
  <c r="S53" i="4"/>
  <c r="I55" i="4"/>
  <c r="U57" i="4"/>
  <c r="M60" i="4"/>
  <c r="Y60" i="4"/>
  <c r="S60" i="4"/>
  <c r="Q60" i="4"/>
  <c r="O60" i="4"/>
  <c r="J65" i="4"/>
  <c r="O70" i="4"/>
  <c r="M73" i="4"/>
  <c r="W73" i="4"/>
  <c r="Q73" i="4"/>
  <c r="S73" i="4"/>
  <c r="AA73" i="4"/>
  <c r="Y73" i="4"/>
  <c r="F73" i="4"/>
  <c r="O47" i="4"/>
  <c r="Q51" i="4"/>
  <c r="O55" i="4"/>
  <c r="Q58" i="4"/>
  <c r="Q62" i="4"/>
  <c r="O65" i="4"/>
  <c r="J68" i="4"/>
  <c r="W79" i="4"/>
  <c r="Q79" i="4"/>
  <c r="AA79" i="4"/>
  <c r="U79" i="4"/>
  <c r="W88" i="4"/>
  <c r="Q88" i="4"/>
  <c r="AA88" i="4"/>
  <c r="U88" i="4"/>
  <c r="W91" i="4"/>
  <c r="K97" i="4"/>
  <c r="J97" i="4"/>
  <c r="Y99" i="4"/>
  <c r="W99" i="4"/>
  <c r="U99" i="4"/>
  <c r="S99" i="4"/>
  <c r="F99" i="4"/>
  <c r="Q99" i="4"/>
  <c r="O99" i="4"/>
  <c r="M99" i="4"/>
  <c r="Q47" i="4"/>
  <c r="S51" i="4"/>
  <c r="S58" i="4"/>
  <c r="M61" i="4"/>
  <c r="U61" i="4"/>
  <c r="S62" i="4"/>
  <c r="Q65" i="4"/>
  <c r="U78" i="4"/>
  <c r="J81" i="4"/>
  <c r="AA85" i="4"/>
  <c r="J87" i="4"/>
  <c r="F88" i="4"/>
  <c r="Y88" i="4"/>
  <c r="J90" i="4"/>
  <c r="O93" i="4"/>
  <c r="M93" i="4"/>
  <c r="AA93" i="4"/>
  <c r="Y93" i="4"/>
  <c r="W93" i="4"/>
  <c r="U93" i="4"/>
  <c r="S93" i="4"/>
  <c r="F93" i="4"/>
  <c r="J41" i="4"/>
  <c r="F47" i="4"/>
  <c r="S47" i="4"/>
  <c r="F51" i="4"/>
  <c r="U51" i="4"/>
  <c r="F58" i="4"/>
  <c r="U58" i="4"/>
  <c r="J59" i="4"/>
  <c r="F62" i="4"/>
  <c r="U62" i="4"/>
  <c r="J63" i="4"/>
  <c r="AA63" i="4"/>
  <c r="F65" i="4"/>
  <c r="S65" i="4"/>
  <c r="U77" i="4"/>
  <c r="O77" i="4"/>
  <c r="Y77" i="4"/>
  <c r="W77" i="4"/>
  <c r="M78" i="4"/>
  <c r="M81" i="4"/>
  <c r="I85" i="4"/>
  <c r="S85" i="4"/>
  <c r="K87" i="4"/>
  <c r="M90" i="4"/>
  <c r="AA91" i="4"/>
  <c r="J99" i="4"/>
  <c r="Y101" i="4"/>
  <c r="Q101" i="4"/>
  <c r="F101" i="4"/>
  <c r="U47" i="4"/>
  <c r="J48" i="4"/>
  <c r="W51" i="4"/>
  <c r="W58" i="4"/>
  <c r="W62" i="4"/>
  <c r="W65" i="4"/>
  <c r="O74" i="4"/>
  <c r="Y74" i="4"/>
  <c r="S74" i="4"/>
  <c r="F74" i="4"/>
  <c r="AA74" i="4"/>
  <c r="F77" i="4"/>
  <c r="AA77" i="4"/>
  <c r="O83" i="4"/>
  <c r="Y83" i="4"/>
  <c r="S83" i="4"/>
  <c r="F83" i="4"/>
  <c r="AA83" i="4"/>
  <c r="Y89" i="4"/>
  <c r="S89" i="4"/>
  <c r="F89" i="4"/>
  <c r="M89" i="4"/>
  <c r="AA89" i="4"/>
  <c r="I91" i="4"/>
  <c r="M91" i="4"/>
  <c r="M92" i="4"/>
  <c r="AA92" i="4"/>
  <c r="Y92" i="4"/>
  <c r="J92" i="4"/>
  <c r="W92" i="4"/>
  <c r="U92" i="4"/>
  <c r="S92" i="4"/>
  <c r="F92" i="4"/>
  <c r="Q92" i="4"/>
  <c r="W98" i="4"/>
  <c r="U98" i="4"/>
  <c r="S98" i="4"/>
  <c r="F98" i="4"/>
  <c r="Q98" i="4"/>
  <c r="O98" i="4"/>
  <c r="M98" i="4"/>
  <c r="AA98" i="4"/>
  <c r="AA101" i="4"/>
  <c r="K96" i="4"/>
  <c r="J96" i="4"/>
  <c r="I101" i="4"/>
  <c r="M101" i="4"/>
  <c r="J80" i="4"/>
  <c r="AA81" i="4"/>
  <c r="U81" i="4"/>
  <c r="O81" i="4"/>
  <c r="W81" i="4"/>
  <c r="AA90" i="4"/>
  <c r="W90" i="4"/>
  <c r="U90" i="4"/>
  <c r="O90" i="4"/>
  <c r="Y90" i="4"/>
  <c r="Q94" i="4"/>
  <c r="O94" i="4"/>
  <c r="M94" i="4"/>
  <c r="AA94" i="4"/>
  <c r="Y94" i="4"/>
  <c r="W94" i="4"/>
  <c r="U94" i="4"/>
  <c r="M58" i="4"/>
  <c r="S63" i="4"/>
  <c r="I72" i="4"/>
  <c r="K77" i="4"/>
  <c r="K80" i="4"/>
  <c r="F81" i="4"/>
  <c r="Y81" i="4"/>
  <c r="K83" i="4"/>
  <c r="U87" i="4"/>
  <c r="O87" i="4"/>
  <c r="Y87" i="4"/>
  <c r="W87" i="4"/>
  <c r="K89" i="4"/>
  <c r="F90" i="4"/>
  <c r="Y91" i="4"/>
  <c r="Q91" i="4"/>
  <c r="S91" i="4"/>
  <c r="F94" i="4"/>
  <c r="W95" i="4"/>
  <c r="Y97" i="4"/>
  <c r="O100" i="4"/>
  <c r="J95" i="4"/>
  <c r="Y95" i="4"/>
  <c r="AA97" i="4"/>
  <c r="Q100" i="4"/>
  <c r="J94" i="4"/>
  <c r="AA95" i="4"/>
  <c r="M97" i="4"/>
  <c r="F100" i="4"/>
  <c r="S100" i="4"/>
  <c r="J93" i="4"/>
  <c r="M95" i="4"/>
  <c r="O97" i="4"/>
  <c r="U100" i="4"/>
  <c r="O95" i="4"/>
  <c r="M96" i="4"/>
  <c r="Q97" i="4"/>
  <c r="W100" i="4"/>
  <c r="Q95" i="4"/>
  <c r="J100" i="4"/>
  <c r="Y100" i="4"/>
  <c r="F95" i="4"/>
  <c r="K101" i="4" l="1"/>
  <c r="J101" i="4"/>
  <c r="J49" i="4"/>
  <c r="K49" i="4"/>
  <c r="I102" i="4"/>
  <c r="K18" i="4"/>
  <c r="J18" i="4"/>
  <c r="Y102" i="4"/>
  <c r="K55" i="4"/>
  <c r="J55" i="4"/>
  <c r="J66" i="4"/>
  <c r="K66" i="4"/>
  <c r="K72" i="4"/>
  <c r="J72" i="4"/>
  <c r="K43" i="4"/>
  <c r="J43" i="4"/>
  <c r="E102" i="4"/>
  <c r="S102" i="4" s="1"/>
  <c r="F18" i="4"/>
  <c r="AA18" i="4"/>
  <c r="S18" i="4"/>
  <c r="Y18" i="4"/>
  <c r="Q18" i="4"/>
  <c r="K29" i="4"/>
  <c r="J29" i="4"/>
  <c r="AA102" i="4"/>
  <c r="K91" i="4"/>
  <c r="J91" i="4"/>
  <c r="K85" i="4"/>
  <c r="J85" i="4"/>
  <c r="W18" i="4"/>
  <c r="K102" i="4" l="1"/>
  <c r="J102" i="4"/>
  <c r="F102" i="4"/>
  <c r="W102" i="4"/>
  <c r="M102" i="4"/>
  <c r="U102" i="4"/>
  <c r="O102" i="4"/>
  <c r="Q102" i="4"/>
</calcChain>
</file>

<file path=xl/sharedStrings.xml><?xml version="1.0" encoding="utf-8"?>
<sst xmlns="http://schemas.openxmlformats.org/spreadsheetml/2006/main" count="152" uniqueCount="106">
  <si>
    <t>REVISI ALTERNATIF 1</t>
  </si>
  <si>
    <t>KOTA</t>
  </si>
  <si>
    <t>: MALANG</t>
  </si>
  <si>
    <t>BULAN/TAHUN</t>
  </si>
  <si>
    <t>NO</t>
  </si>
  <si>
    <t>NAMA PUSKESMAS</t>
  </si>
  <si>
    <t>KELURAHAN</t>
  </si>
  <si>
    <t>PUS</t>
  </si>
  <si>
    <t>SASARAN 4 T</t>
  </si>
  <si>
    <t>TARGET 4T</t>
  </si>
  <si>
    <t>SASARAN 4T REAL</t>
  </si>
  <si>
    <t>JUMLAH 4 T Ber KB</t>
  </si>
  <si>
    <t>4 T KOMULATIF</t>
  </si>
  <si>
    <t>Abs</t>
  </si>
  <si>
    <t>%</t>
  </si>
  <si>
    <t>KONDOM</t>
  </si>
  <si>
    <t>PIL</t>
  </si>
  <si>
    <t>SUNTIK</t>
  </si>
  <si>
    <t>AKDR</t>
  </si>
  <si>
    <t>IMPLAN</t>
  </si>
  <si>
    <t>MOW</t>
  </si>
  <si>
    <t>MOP</t>
  </si>
  <si>
    <t>MAL</t>
  </si>
  <si>
    <t>ARJUNO</t>
  </si>
  <si>
    <t>Kauman</t>
  </si>
  <si>
    <t>Oro-oro Dowo</t>
  </si>
  <si>
    <t>Kiduldalem</t>
  </si>
  <si>
    <t>Penanggungan</t>
  </si>
  <si>
    <t>TOTAL  KELURAHAN</t>
  </si>
  <si>
    <t>Bareng</t>
  </si>
  <si>
    <t>Kasin</t>
  </si>
  <si>
    <t>Gadingkasri</t>
  </si>
  <si>
    <t>Sukoharjo</t>
  </si>
  <si>
    <t>RAMPAL CELAKET</t>
  </si>
  <si>
    <t>Samaan</t>
  </si>
  <si>
    <t>Rampal Celaket</t>
  </si>
  <si>
    <t>Klojen</t>
  </si>
  <si>
    <t>CISADEA</t>
  </si>
  <si>
    <t>Purwantoro</t>
  </si>
  <si>
    <t>Blimbing</t>
  </si>
  <si>
    <t>KENDALKEREP</t>
  </si>
  <si>
    <t xml:space="preserve">Bunulrejo </t>
  </si>
  <si>
    <t>Kesatrian</t>
  </si>
  <si>
    <t>Jodipan</t>
  </si>
  <si>
    <t>Polehan</t>
  </si>
  <si>
    <t>PANDANWANGI</t>
  </si>
  <si>
    <t>Pandanwangi</t>
  </si>
  <si>
    <t>Arjosari</t>
  </si>
  <si>
    <t>KEDUNGKANDANG</t>
  </si>
  <si>
    <t xml:space="preserve">Kedung Kandang </t>
  </si>
  <si>
    <t>Kotalama</t>
  </si>
  <si>
    <t>Buring</t>
  </si>
  <si>
    <t>Wonokoyo</t>
  </si>
  <si>
    <t>GRIBIG</t>
  </si>
  <si>
    <t>Madyopuro</t>
  </si>
  <si>
    <t>Lesanpuro</t>
  </si>
  <si>
    <t>Sawojajar</t>
  </si>
  <si>
    <t>Cemoro Kandang</t>
  </si>
  <si>
    <t>ARJOWINANGUN</t>
  </si>
  <si>
    <t>Arjowinangun</t>
  </si>
  <si>
    <t>Bumiayu</t>
  </si>
  <si>
    <t>Mergosono</t>
  </si>
  <si>
    <t>Tlogowaru</t>
  </si>
  <si>
    <t>BandungRejosari</t>
  </si>
  <si>
    <t>Sukun</t>
  </si>
  <si>
    <t>Tanjungrejo</t>
  </si>
  <si>
    <t>CIPTOMULYO</t>
  </si>
  <si>
    <t>Ciptomulyo</t>
  </si>
  <si>
    <t>Gadang</t>
  </si>
  <si>
    <t>Kebonsari</t>
  </si>
  <si>
    <t>Bakalan Krajan</t>
  </si>
  <si>
    <t>MULYOREJO</t>
  </si>
  <si>
    <t>Karang Besuki</t>
  </si>
  <si>
    <t>Pisang Candi</t>
  </si>
  <si>
    <t>Bandulan</t>
  </si>
  <si>
    <t>Mulyorejo</t>
  </si>
  <si>
    <t>DINOYO</t>
  </si>
  <si>
    <t>Dinoyo</t>
  </si>
  <si>
    <t>Ketawang Gede</t>
  </si>
  <si>
    <t>Sumbersari</t>
  </si>
  <si>
    <t>Merjosari</t>
  </si>
  <si>
    <t>Tlogomas</t>
  </si>
  <si>
    <t>MOJOLANGU</t>
  </si>
  <si>
    <t>Mojolangu</t>
  </si>
  <si>
    <t>Tunjungsekar</t>
  </si>
  <si>
    <t>Tasikmadu</t>
  </si>
  <si>
    <t>Tunggulwulung</t>
  </si>
  <si>
    <t>KENDALSARI</t>
  </si>
  <si>
    <t>Lowokwaru</t>
  </si>
  <si>
    <t>Tulusrejo</t>
  </si>
  <si>
    <t>Jatimulyo</t>
  </si>
  <si>
    <t>POLOWIJEN</t>
  </si>
  <si>
    <t>Polowijen</t>
  </si>
  <si>
    <t>Balearjosari</t>
  </si>
  <si>
    <t>Purwodadi</t>
  </si>
  <si>
    <t>TOTAL PUSKESMAS</t>
  </si>
  <si>
    <t>% REAL</t>
  </si>
  <si>
    <t xml:space="preserve">JANTI </t>
  </si>
  <si>
    <t>KEPALA KEPALA PUSKESMAS</t>
  </si>
  <si>
    <t>: APRIL / 23</t>
  </si>
  <si>
    <t>Luar Wilayah</t>
  </si>
  <si>
    <t xml:space="preserve">BARENG </t>
  </si>
  <si>
    <t>\</t>
  </si>
  <si>
    <t>Malang,05-05-2023</t>
  </si>
  <si>
    <t>RATNA YULIA WIDYASTUTI</t>
  </si>
  <si>
    <t>NIP.198007082011012003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</si>
</sst>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b/>
      <sz val="12"/>
      <color theme="1"/>
      <name val="Arial"/>
    </font>
    <font>
      <b/>
      <sz val="12"/>
      <color rgb="FFFFFFFF"/>
      <name val="Arial"/>
    </font>
    <font>
      <b/>
      <sz val="10"/>
      <color theme="1"/>
      <name val="Arial"/>
    </font>
    <font>
      <sz val="10"/>
      <color theme="1"/>
      <name val="Arial"/>
    </font>
    <font>
      <b/>
      <sz val="10"/>
      <color theme="1"/>
      <name val="Comic Sans MS"/>
    </font>
    <font>
      <b/>
      <sz val="8"/>
      <color theme="1"/>
      <name val="Comic Sans MS"/>
    </font>
    <font>
      <sz val="10"/>
      <name val="Arial"/>
    </font>
    <font>
      <sz val="8"/>
      <color theme="1"/>
      <name val="Comic Sans MS"/>
    </font>
    <font>
      <sz val="10"/>
      <color theme="1"/>
      <name val="Comic Sans MS"/>
    </font>
    <font>
      <sz val="11"/>
      <color theme="1"/>
      <name val="Times New Roman"/>
    </font>
    <font>
      <sz val="12"/>
      <color theme="1"/>
      <name val="Calibri"/>
    </font>
    <font>
      <sz val="11"/>
      <color theme="1"/>
      <name val="Calibri"/>
    </font>
    <font>
      <b/>
      <sz val="11"/>
      <color theme="1"/>
      <name val="Comic Sans MS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E5B8B7"/>
        <bgColor rgb="FFE5B8B7"/>
      </patternFill>
    </fill>
    <fill>
      <patternFill patternType="solid">
        <fgColor rgb="FF00CCFF"/>
        <bgColor rgb="FF00CCFF"/>
      </patternFill>
    </fill>
    <fill>
      <patternFill patternType="solid">
        <fgColor rgb="FFFFFF00"/>
        <bgColor rgb="FFFFFF00"/>
      </patternFill>
    </fill>
    <fill>
      <patternFill patternType="solid">
        <fgColor rgb="FFBFBFBF"/>
        <bgColor rgb="FFBFBFBF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06">
    <xf numFmtId="0" fontId="0" fillId="0" borderId="0" xfId="0"/>
    <xf numFmtId="0" fontId="1" fillId="0" borderId="0" xfId="0" applyFont="1"/>
    <xf numFmtId="0" fontId="2" fillId="2" borderId="0" xfId="0" applyFont="1" applyFill="1" applyBorder="1"/>
    <xf numFmtId="0" fontId="1" fillId="3" borderId="0" xfId="0" applyFont="1" applyFill="1" applyBorder="1"/>
    <xf numFmtId="0" fontId="0" fillId="0" borderId="0" xfId="0" applyFont="1" applyAlignment="1"/>
    <xf numFmtId="0" fontId="3" fillId="0" borderId="0" xfId="0" applyFont="1"/>
    <xf numFmtId="0" fontId="4" fillId="3" borderId="0" xfId="0" applyFont="1" applyFill="1" applyBorder="1"/>
    <xf numFmtId="0" fontId="5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/>
    </xf>
    <xf numFmtId="0" fontId="7" fillId="0" borderId="4" xfId="0" applyFont="1" applyBorder="1"/>
    <xf numFmtId="0" fontId="7" fillId="0" borderId="5" xfId="0" applyFont="1" applyBorder="1"/>
    <xf numFmtId="0" fontId="6" fillId="4" borderId="4" xfId="0" applyFont="1" applyFill="1" applyBorder="1" applyAlignment="1">
      <alignment horizontal="center" vertical="center"/>
    </xf>
    <xf numFmtId="0" fontId="7" fillId="0" borderId="6" xfId="0" applyFont="1" applyBorder="1"/>
    <xf numFmtId="0" fontId="7" fillId="0" borderId="7" xfId="0" applyFont="1" applyBorder="1"/>
    <xf numFmtId="0" fontId="7" fillId="0" borderId="8" xfId="0" applyFont="1" applyBorder="1"/>
    <xf numFmtId="0" fontId="0" fillId="0" borderId="0" xfId="0" applyFont="1" applyAlignment="1"/>
    <xf numFmtId="0" fontId="7" fillId="0" borderId="9" xfId="0" applyFont="1" applyBorder="1"/>
    <xf numFmtId="0" fontId="7" fillId="0" borderId="0" xfId="0" applyFont="1" applyBorder="1"/>
    <xf numFmtId="0" fontId="7" fillId="0" borderId="10" xfId="0" applyFont="1" applyBorder="1"/>
    <xf numFmtId="0" fontId="7" fillId="0" borderId="11" xfId="0" applyFont="1" applyBorder="1"/>
    <xf numFmtId="0" fontId="7" fillId="0" borderId="12" xfId="0" applyFont="1" applyBorder="1"/>
    <xf numFmtId="0" fontId="6" fillId="4" borderId="1" xfId="0" applyFont="1" applyFill="1" applyBorder="1" applyAlignment="1">
      <alignment horizontal="center" vertical="center"/>
    </xf>
    <xf numFmtId="0" fontId="6" fillId="4" borderId="13" xfId="0" applyFont="1" applyFill="1" applyBorder="1" applyAlignment="1">
      <alignment horizontal="center"/>
    </xf>
    <xf numFmtId="0" fontId="7" fillId="0" borderId="14" xfId="0" applyFont="1" applyBorder="1"/>
    <xf numFmtId="0" fontId="3" fillId="4" borderId="1" xfId="0" applyFont="1" applyFill="1" applyBorder="1" applyAlignment="1">
      <alignment horizontal="center" vertical="center"/>
    </xf>
    <xf numFmtId="0" fontId="7" fillId="0" borderId="15" xfId="0" applyFont="1" applyBorder="1"/>
    <xf numFmtId="0" fontId="7" fillId="0" borderId="16" xfId="0" applyFont="1" applyBorder="1"/>
    <xf numFmtId="0" fontId="5" fillId="4" borderId="17" xfId="0" applyFont="1" applyFill="1" applyBorder="1" applyAlignment="1">
      <alignment horizontal="center" vertical="center"/>
    </xf>
    <xf numFmtId="0" fontId="5" fillId="4" borderId="18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8" fillId="0" borderId="19" xfId="0" applyFont="1" applyBorder="1"/>
    <xf numFmtId="1" fontId="9" fillId="0" borderId="19" xfId="0" applyNumberFormat="1" applyFont="1" applyBorder="1"/>
    <xf numFmtId="2" fontId="9" fillId="0" borderId="19" xfId="0" applyNumberFormat="1" applyFont="1" applyBorder="1"/>
    <xf numFmtId="2" fontId="9" fillId="0" borderId="17" xfId="0" applyNumberFormat="1" applyFont="1" applyBorder="1"/>
    <xf numFmtId="0" fontId="10" fillId="5" borderId="20" xfId="0" applyFont="1" applyFill="1" applyBorder="1"/>
    <xf numFmtId="1" fontId="10" fillId="5" borderId="20" xfId="0" applyNumberFormat="1" applyFont="1" applyFill="1" applyBorder="1"/>
    <xf numFmtId="0" fontId="9" fillId="0" borderId="19" xfId="0" applyFont="1" applyBorder="1"/>
    <xf numFmtId="0" fontId="10" fillId="5" borderId="20" xfId="0" applyFont="1" applyFill="1" applyBorder="1" applyAlignment="1"/>
    <xf numFmtId="0" fontId="4" fillId="0" borderId="19" xfId="0" applyFont="1" applyBorder="1"/>
    <xf numFmtId="0" fontId="10" fillId="5" borderId="17" xfId="0" applyFont="1" applyFill="1" applyBorder="1"/>
    <xf numFmtId="1" fontId="10" fillId="5" borderId="17" xfId="0" applyNumberFormat="1" applyFont="1" applyFill="1" applyBorder="1"/>
    <xf numFmtId="0" fontId="10" fillId="5" borderId="17" xfId="0" applyFont="1" applyFill="1" applyBorder="1" applyAlignment="1"/>
    <xf numFmtId="0" fontId="10" fillId="5" borderId="12" xfId="0" applyFont="1" applyFill="1" applyBorder="1"/>
    <xf numFmtId="1" fontId="10" fillId="5" borderId="12" xfId="0" applyNumberFormat="1" applyFont="1" applyFill="1" applyBorder="1"/>
    <xf numFmtId="0" fontId="4" fillId="0" borderId="14" xfId="0" applyFont="1" applyBorder="1"/>
    <xf numFmtId="0" fontId="7" fillId="0" borderId="17" xfId="0" applyFont="1" applyBorder="1"/>
    <xf numFmtId="0" fontId="8" fillId="6" borderId="19" xfId="0" applyFont="1" applyFill="1" applyBorder="1"/>
    <xf numFmtId="1" fontId="9" fillId="6" borderId="19" xfId="0" applyNumberFormat="1" applyFont="1" applyFill="1" applyBorder="1"/>
    <xf numFmtId="2" fontId="9" fillId="6" borderId="19" xfId="0" applyNumberFormat="1" applyFont="1" applyFill="1" applyBorder="1"/>
    <xf numFmtId="0" fontId="9" fillId="6" borderId="14" xfId="0" applyFont="1" applyFill="1" applyBorder="1"/>
    <xf numFmtId="0" fontId="9" fillId="6" borderId="19" xfId="0" applyFont="1" applyFill="1" applyBorder="1"/>
    <xf numFmtId="0" fontId="9" fillId="5" borderId="14" xfId="0" applyFont="1" applyFill="1" applyBorder="1"/>
    <xf numFmtId="0" fontId="9" fillId="5" borderId="19" xfId="0" applyFont="1" applyFill="1" applyBorder="1"/>
    <xf numFmtId="0" fontId="9" fillId="5" borderId="13" xfId="0" applyFont="1" applyFill="1" applyBorder="1" applyAlignment="1"/>
    <xf numFmtId="0" fontId="9" fillId="5" borderId="13" xfId="0" applyFont="1" applyFill="1" applyBorder="1"/>
    <xf numFmtId="0" fontId="9" fillId="5" borderId="14" xfId="0" applyFont="1" applyFill="1" applyBorder="1" applyAlignment="1"/>
    <xf numFmtId="0" fontId="11" fillId="5" borderId="20" xfId="0" applyFont="1" applyFill="1" applyBorder="1"/>
    <xf numFmtId="1" fontId="11" fillId="5" borderId="20" xfId="0" applyNumberFormat="1" applyFont="1" applyFill="1" applyBorder="1"/>
    <xf numFmtId="0" fontId="11" fillId="5" borderId="20" xfId="0" applyFont="1" applyFill="1" applyBorder="1" applyAlignment="1"/>
    <xf numFmtId="0" fontId="11" fillId="5" borderId="19" xfId="0" applyFont="1" applyFill="1" applyBorder="1"/>
    <xf numFmtId="0" fontId="11" fillId="5" borderId="19" xfId="0" applyFont="1" applyFill="1" applyBorder="1" applyAlignment="1"/>
    <xf numFmtId="0" fontId="11" fillId="5" borderId="14" xfId="0" applyFont="1" applyFill="1" applyBorder="1"/>
    <xf numFmtId="0" fontId="9" fillId="0" borderId="19" xfId="0" applyFont="1" applyBorder="1" applyAlignment="1">
      <alignment horizontal="left" vertical="center" wrapText="1"/>
    </xf>
    <xf numFmtId="0" fontId="10" fillId="5" borderId="19" xfId="0" applyFont="1" applyFill="1" applyBorder="1"/>
    <xf numFmtId="1" fontId="10" fillId="5" borderId="19" xfId="0" applyNumberFormat="1" applyFont="1" applyFill="1" applyBorder="1" applyAlignment="1"/>
    <xf numFmtId="0" fontId="10" fillId="5" borderId="19" xfId="0" applyFont="1" applyFill="1" applyBorder="1" applyAlignment="1"/>
    <xf numFmtId="0" fontId="10" fillId="5" borderId="14" xfId="0" applyFont="1" applyFill="1" applyBorder="1"/>
    <xf numFmtId="1" fontId="10" fillId="5" borderId="14" xfId="0" applyNumberFormat="1" applyFont="1" applyFill="1" applyBorder="1"/>
    <xf numFmtId="1" fontId="10" fillId="5" borderId="20" xfId="0" applyNumberFormat="1" applyFont="1" applyFill="1" applyBorder="1" applyAlignment="1"/>
    <xf numFmtId="1" fontId="10" fillId="5" borderId="17" xfId="0" applyNumberFormat="1" applyFont="1" applyFill="1" applyBorder="1" applyAlignment="1"/>
    <xf numFmtId="0" fontId="10" fillId="5" borderId="12" xfId="0" applyFont="1" applyFill="1" applyBorder="1" applyAlignment="1"/>
    <xf numFmtId="0" fontId="12" fillId="5" borderId="20" xfId="0" applyFont="1" applyFill="1" applyBorder="1"/>
    <xf numFmtId="0" fontId="12" fillId="5" borderId="19" xfId="0" applyFont="1" applyFill="1" applyBorder="1" applyAlignment="1"/>
    <xf numFmtId="1" fontId="11" fillId="5" borderId="19" xfId="0" applyNumberFormat="1" applyFont="1" applyFill="1" applyBorder="1" applyAlignment="1"/>
    <xf numFmtId="0" fontId="12" fillId="5" borderId="19" xfId="0" applyFont="1" applyFill="1" applyBorder="1"/>
    <xf numFmtId="1" fontId="11" fillId="5" borderId="19" xfId="0" applyNumberFormat="1" applyFont="1" applyFill="1" applyBorder="1"/>
    <xf numFmtId="0" fontId="12" fillId="5" borderId="14" xfId="0" applyFont="1" applyFill="1" applyBorder="1"/>
    <xf numFmtId="1" fontId="11" fillId="5" borderId="14" xfId="0" applyNumberFormat="1" applyFont="1" applyFill="1" applyBorder="1"/>
    <xf numFmtId="0" fontId="9" fillId="5" borderId="21" xfId="0" applyFont="1" applyFill="1" applyBorder="1"/>
    <xf numFmtId="0" fontId="10" fillId="5" borderId="20" xfId="0" applyFont="1" applyFill="1" applyBorder="1" applyAlignment="1">
      <alignment horizontal="left" vertical="center"/>
    </xf>
    <xf numFmtId="1" fontId="10" fillId="5" borderId="20" xfId="0" applyNumberFormat="1" applyFont="1" applyFill="1" applyBorder="1" applyAlignment="1">
      <alignment horizontal="left" vertical="center"/>
    </xf>
    <xf numFmtId="0" fontId="10" fillId="5" borderId="17" xfId="0" applyFont="1" applyFill="1" applyBorder="1" applyAlignment="1">
      <alignment horizontal="left" vertical="center"/>
    </xf>
    <xf numFmtId="1" fontId="10" fillId="5" borderId="17" xfId="0" applyNumberFormat="1" applyFont="1" applyFill="1" applyBorder="1" applyAlignment="1">
      <alignment horizontal="left" vertical="center"/>
    </xf>
    <xf numFmtId="0" fontId="10" fillId="5" borderId="12" xfId="0" applyFont="1" applyFill="1" applyBorder="1" applyAlignment="1">
      <alignment horizontal="left" vertical="center"/>
    </xf>
    <xf numFmtId="1" fontId="10" fillId="5" borderId="12" xfId="0" applyNumberFormat="1" applyFont="1" applyFill="1" applyBorder="1" applyAlignment="1">
      <alignment horizontal="left" vertical="center"/>
    </xf>
    <xf numFmtId="1" fontId="12" fillId="5" borderId="20" xfId="0" applyNumberFormat="1" applyFont="1" applyFill="1" applyBorder="1" applyAlignment="1"/>
    <xf numFmtId="0" fontId="12" fillId="5" borderId="20" xfId="0" applyFont="1" applyFill="1" applyBorder="1" applyAlignment="1"/>
    <xf numFmtId="1" fontId="12" fillId="5" borderId="20" xfId="0" applyNumberFormat="1" applyFont="1" applyFill="1" applyBorder="1"/>
    <xf numFmtId="0" fontId="10" fillId="5" borderId="19" xfId="0" applyFont="1" applyFill="1" applyBorder="1" applyAlignment="1">
      <alignment horizontal="center" vertical="center"/>
    </xf>
    <xf numFmtId="1" fontId="10" fillId="5" borderId="19" xfId="0" applyNumberFormat="1" applyFont="1" applyFill="1" applyBorder="1" applyAlignment="1">
      <alignment horizontal="center" vertical="center"/>
    </xf>
    <xf numFmtId="0" fontId="10" fillId="5" borderId="14" xfId="0" applyFont="1" applyFill="1" applyBorder="1" applyAlignment="1">
      <alignment horizontal="center" vertical="center"/>
    </xf>
    <xf numFmtId="1" fontId="10" fillId="5" borderId="14" xfId="0" applyNumberFormat="1" applyFont="1" applyFill="1" applyBorder="1" applyAlignment="1">
      <alignment horizontal="center" vertical="center"/>
    </xf>
    <xf numFmtId="0" fontId="13" fillId="7" borderId="13" xfId="0" applyFont="1" applyFill="1" applyBorder="1" applyAlignment="1">
      <alignment horizontal="center" vertical="center"/>
    </xf>
    <xf numFmtId="0" fontId="7" fillId="0" borderId="21" xfId="0" applyFont="1" applyBorder="1"/>
    <xf numFmtId="1" fontId="4" fillId="0" borderId="19" xfId="0" applyNumberFormat="1" applyFont="1" applyBorder="1" applyAlignment="1"/>
    <xf numFmtId="1" fontId="4" fillId="0" borderId="17" xfId="0" applyNumberFormat="1" applyFont="1" applyBorder="1" applyAlignment="1"/>
    <xf numFmtId="1" fontId="9" fillId="6" borderId="17" xfId="0" applyNumberFormat="1" applyFont="1" applyFill="1" applyBorder="1" applyAlignment="1">
      <alignment horizontal="right"/>
    </xf>
    <xf numFmtId="1" fontId="9" fillId="0" borderId="17" xfId="0" applyNumberFormat="1" applyFont="1" applyBorder="1" applyAlignment="1">
      <alignment horizontal="right"/>
    </xf>
    <xf numFmtId="0" fontId="1" fillId="0" borderId="0" xfId="0" applyFont="1" applyAlignment="1"/>
    <xf numFmtId="0" fontId="9" fillId="2" borderId="19" xfId="0" applyFont="1" applyFill="1" applyBorder="1"/>
    <xf numFmtId="0" fontId="4" fillId="3" borderId="0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atudata/4T%202023%20DINK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SEMBER 2022"/>
      <sheetName val="REKAP DESEMBER 20022"/>
      <sheetName val="JAN2023"/>
      <sheetName val="REKAP JAN 2023"/>
      <sheetName val="FEB 2023"/>
      <sheetName val="REKAP FEB 2023"/>
      <sheetName val="MARET 2023"/>
      <sheetName val="REKAP MAR 2023"/>
      <sheetName val="REKAP JAN-MARET23"/>
      <sheetName val="APRIL 2023 "/>
      <sheetName val="REKAP APRIL 2023"/>
      <sheetName val="MEI 2023 "/>
      <sheetName val="REKAP MEI 2023"/>
      <sheetName val="JUNI 2023"/>
      <sheetName val="REKAP JUNI 2023"/>
      <sheetName val="REKAP JAN-JUNI23"/>
      <sheetName val="JULI 2023 "/>
      <sheetName val="REKAP JULI 2023"/>
      <sheetName val="AGUSTUS 2023"/>
      <sheetName val="REKAP AGUSTUS 2023"/>
      <sheetName val="SEPTEMBER 2023"/>
      <sheetName val="REKAP SEPTEMBER 2023"/>
      <sheetName val="REKAP JAN-SEPTEMBER23"/>
      <sheetName val="OKTOBER 2023"/>
      <sheetName val="REKAP OKTOBER 2023"/>
      <sheetName val="NOVEMBER 2023"/>
      <sheetName val="REKAP NOVEMBER 2023"/>
      <sheetName val="DESEMBER 2023"/>
      <sheetName val="REKAP DESEMBER 2023"/>
      <sheetName val="REKAP JAN-DESEMBER 2023"/>
    </sheetNames>
    <sheetDataSet>
      <sheetData sheetId="0"/>
      <sheetData sheetId="1"/>
      <sheetData sheetId="2">
        <row r="13">
          <cell r="D13">
            <v>1535.6100000000001</v>
          </cell>
        </row>
        <row r="14">
          <cell r="D14">
            <v>1762.5600000000002</v>
          </cell>
        </row>
        <row r="15">
          <cell r="D15">
            <v>1050.94</v>
          </cell>
        </row>
        <row r="16">
          <cell r="D16">
            <v>1655.1200000000001</v>
          </cell>
        </row>
        <row r="17">
          <cell r="D17">
            <v>0</v>
          </cell>
        </row>
        <row r="18">
          <cell r="D18">
            <v>6004.2300000000005</v>
          </cell>
        </row>
        <row r="19">
          <cell r="D19">
            <v>2551.36</v>
          </cell>
        </row>
        <row r="20">
          <cell r="D20">
            <v>2163.25</v>
          </cell>
        </row>
        <row r="21">
          <cell r="D21">
            <v>1424.26</v>
          </cell>
        </row>
        <row r="22">
          <cell r="D22">
            <v>1513.5100000000002</v>
          </cell>
        </row>
        <row r="23">
          <cell r="D23">
            <v>0</v>
          </cell>
        </row>
        <row r="24">
          <cell r="D24">
            <v>7652.380000000001</v>
          </cell>
        </row>
        <row r="25">
          <cell r="D25">
            <v>1804.5500000000002</v>
          </cell>
        </row>
        <row r="26">
          <cell r="D26">
            <v>999.09</v>
          </cell>
        </row>
        <row r="27">
          <cell r="D27">
            <v>984.98</v>
          </cell>
        </row>
        <row r="28">
          <cell r="D28">
            <v>0</v>
          </cell>
        </row>
        <row r="29">
          <cell r="D29">
            <v>3788.6200000000003</v>
          </cell>
        </row>
        <row r="30">
          <cell r="D30">
            <v>4894.13</v>
          </cell>
        </row>
        <row r="31">
          <cell r="D31">
            <v>1470.3300000000002</v>
          </cell>
        </row>
        <row r="32">
          <cell r="D32">
            <v>0</v>
          </cell>
        </row>
        <row r="33">
          <cell r="D33">
            <v>6364.46</v>
          </cell>
        </row>
        <row r="34">
          <cell r="D34">
            <v>4528.63</v>
          </cell>
        </row>
        <row r="35">
          <cell r="D35">
            <v>1943.1000000000001</v>
          </cell>
        </row>
        <row r="36">
          <cell r="D36">
            <v>2128.7400000000002</v>
          </cell>
        </row>
        <row r="37">
          <cell r="D37">
            <v>3284.4</v>
          </cell>
        </row>
        <row r="38">
          <cell r="D38">
            <v>0</v>
          </cell>
        </row>
        <row r="39">
          <cell r="D39">
            <v>11884.87</v>
          </cell>
        </row>
        <row r="40">
          <cell r="D40">
            <v>5814</v>
          </cell>
        </row>
        <row r="41">
          <cell r="D41">
            <v>1800.8100000000002</v>
          </cell>
        </row>
        <row r="42">
          <cell r="D42">
            <v>0</v>
          </cell>
        </row>
        <row r="43">
          <cell r="D43">
            <v>7614.81</v>
          </cell>
        </row>
        <row r="44">
          <cell r="D44">
            <v>2033.2</v>
          </cell>
        </row>
        <row r="45">
          <cell r="D45">
            <v>5354.6600000000008</v>
          </cell>
        </row>
        <row r="46">
          <cell r="D46">
            <v>2781.5400000000004</v>
          </cell>
        </row>
        <row r="47">
          <cell r="D47">
            <v>1281.2900000000002</v>
          </cell>
        </row>
        <row r="48">
          <cell r="D48">
            <v>0</v>
          </cell>
        </row>
        <row r="49">
          <cell r="D49">
            <v>11450.690000000002</v>
          </cell>
        </row>
        <row r="50">
          <cell r="D50">
            <v>3894.8700000000003</v>
          </cell>
        </row>
        <row r="51">
          <cell r="D51">
            <v>3599.92</v>
          </cell>
        </row>
        <row r="52">
          <cell r="D52">
            <v>4744.1900000000005</v>
          </cell>
        </row>
        <row r="53">
          <cell r="D53">
            <v>2521.44</v>
          </cell>
        </row>
        <row r="54">
          <cell r="D54">
            <v>0</v>
          </cell>
        </row>
        <row r="55">
          <cell r="D55">
            <v>14760.420000000002</v>
          </cell>
        </row>
        <row r="56">
          <cell r="D56">
            <v>2063.9700000000003</v>
          </cell>
        </row>
        <row r="57">
          <cell r="D57">
            <v>3573.0600000000004</v>
          </cell>
        </row>
        <row r="58">
          <cell r="D58">
            <v>3215.0400000000004</v>
          </cell>
        </row>
        <row r="59">
          <cell r="D59">
            <v>1212.1000000000001</v>
          </cell>
        </row>
        <row r="60">
          <cell r="D60">
            <v>0</v>
          </cell>
        </row>
        <row r="61">
          <cell r="D61">
            <v>10064.170000000002</v>
          </cell>
        </row>
        <row r="62">
          <cell r="D62">
            <v>5486.75</v>
          </cell>
        </row>
        <row r="63">
          <cell r="D63">
            <v>3323.1600000000003</v>
          </cell>
        </row>
        <row r="64">
          <cell r="D64">
            <v>4979.3</v>
          </cell>
        </row>
        <row r="65">
          <cell r="D65">
            <v>0</v>
          </cell>
        </row>
        <row r="66">
          <cell r="D66">
            <v>13789.21</v>
          </cell>
        </row>
        <row r="67">
          <cell r="D67">
            <v>2305.54</v>
          </cell>
        </row>
        <row r="68">
          <cell r="D68">
            <v>3523.59</v>
          </cell>
        </row>
        <row r="69">
          <cell r="D69">
            <v>1832.7700000000002</v>
          </cell>
        </row>
        <row r="70">
          <cell r="D70">
            <v>1773.1000000000001</v>
          </cell>
        </row>
        <row r="71">
          <cell r="D71">
            <v>0</v>
          </cell>
        </row>
        <row r="72">
          <cell r="D72">
            <v>9435</v>
          </cell>
        </row>
        <row r="73">
          <cell r="D73">
            <v>3414.6200000000003</v>
          </cell>
        </row>
        <row r="74">
          <cell r="D74">
            <v>2516.34</v>
          </cell>
        </row>
        <row r="75">
          <cell r="D75">
            <v>3052.3500000000004</v>
          </cell>
        </row>
        <row r="76">
          <cell r="D76">
            <v>2944.0600000000004</v>
          </cell>
        </row>
        <row r="77">
          <cell r="D77">
            <v>0</v>
          </cell>
        </row>
        <row r="78">
          <cell r="D78">
            <v>11927.370000000003</v>
          </cell>
        </row>
        <row r="79">
          <cell r="D79">
            <v>1969.96</v>
          </cell>
        </row>
        <row r="80">
          <cell r="D80">
            <v>888.42000000000007</v>
          </cell>
        </row>
        <row r="81">
          <cell r="D81">
            <v>1399.6100000000001</v>
          </cell>
        </row>
        <row r="82">
          <cell r="D82">
            <v>2977.0400000000004</v>
          </cell>
        </row>
        <row r="83">
          <cell r="D83">
            <v>2492.54</v>
          </cell>
        </row>
        <row r="84">
          <cell r="D84">
            <v>0</v>
          </cell>
        </row>
        <row r="85">
          <cell r="D85">
            <v>9727.57</v>
          </cell>
        </row>
        <row r="86">
          <cell r="D86">
            <v>3875.6600000000003</v>
          </cell>
        </row>
        <row r="87">
          <cell r="D87">
            <v>3040.96</v>
          </cell>
        </row>
        <row r="88">
          <cell r="D88">
            <v>1340.7900000000002</v>
          </cell>
        </row>
        <row r="89">
          <cell r="D89">
            <v>1625.88</v>
          </cell>
        </row>
        <row r="90">
          <cell r="D90">
            <v>0</v>
          </cell>
        </row>
        <row r="91">
          <cell r="D91">
            <v>9883.2900000000009</v>
          </cell>
        </row>
        <row r="92">
          <cell r="D92">
            <v>3297.32</v>
          </cell>
        </row>
        <row r="93">
          <cell r="D93">
            <v>2903.4300000000003</v>
          </cell>
        </row>
        <row r="94">
          <cell r="D94">
            <v>3383.51</v>
          </cell>
        </row>
        <row r="95">
          <cell r="D95">
            <v>0</v>
          </cell>
        </row>
        <row r="96">
          <cell r="D96">
            <v>9584.26</v>
          </cell>
        </row>
        <row r="97">
          <cell r="D97">
            <v>2129.7600000000002</v>
          </cell>
        </row>
        <row r="98">
          <cell r="D98">
            <v>1583.38</v>
          </cell>
        </row>
        <row r="99">
          <cell r="D99">
            <v>3372.9700000000003</v>
          </cell>
        </row>
        <row r="100">
          <cell r="D100">
            <v>0</v>
          </cell>
        </row>
        <row r="101">
          <cell r="D101">
            <v>7086.1100000000006</v>
          </cell>
        </row>
      </sheetData>
      <sheetData sheetId="3"/>
      <sheetData sheetId="4"/>
      <sheetData sheetId="5"/>
      <sheetData sheetId="6">
        <row r="13">
          <cell r="H13">
            <v>303</v>
          </cell>
        </row>
        <row r="14">
          <cell r="H14">
            <v>264</v>
          </cell>
        </row>
        <row r="15">
          <cell r="H15">
            <v>244</v>
          </cell>
        </row>
        <row r="16">
          <cell r="H16">
            <v>339</v>
          </cell>
        </row>
        <row r="17">
          <cell r="H17">
            <v>3</v>
          </cell>
        </row>
        <row r="18">
          <cell r="H18">
            <v>1153</v>
          </cell>
        </row>
        <row r="19">
          <cell r="H19">
            <v>495</v>
          </cell>
        </row>
        <row r="20">
          <cell r="H20">
            <v>440</v>
          </cell>
        </row>
        <row r="21">
          <cell r="H21">
            <v>410</v>
          </cell>
        </row>
        <row r="22">
          <cell r="H22">
            <v>327</v>
          </cell>
        </row>
        <row r="23">
          <cell r="H23">
            <v>5</v>
          </cell>
        </row>
        <row r="24">
          <cell r="H24">
            <v>1677</v>
          </cell>
        </row>
        <row r="25">
          <cell r="H25">
            <v>269</v>
          </cell>
        </row>
        <row r="26">
          <cell r="H26">
            <v>139</v>
          </cell>
        </row>
        <row r="27">
          <cell r="H27">
            <v>86</v>
          </cell>
        </row>
        <row r="28">
          <cell r="H28">
            <v>0</v>
          </cell>
        </row>
        <row r="29">
          <cell r="H29">
            <v>494</v>
          </cell>
        </row>
        <row r="30">
          <cell r="H30">
            <v>790</v>
          </cell>
        </row>
        <row r="31">
          <cell r="H31">
            <v>303</v>
          </cell>
        </row>
        <row r="32">
          <cell r="H32">
            <v>0</v>
          </cell>
        </row>
        <row r="33">
          <cell r="H33">
            <v>1093</v>
          </cell>
        </row>
        <row r="34">
          <cell r="H34">
            <v>642</v>
          </cell>
        </row>
        <row r="35">
          <cell r="H35">
            <v>310</v>
          </cell>
        </row>
        <row r="36">
          <cell r="H36">
            <v>264</v>
          </cell>
        </row>
        <row r="37">
          <cell r="H37">
            <v>638</v>
          </cell>
        </row>
        <row r="38">
          <cell r="H38">
            <v>43</v>
          </cell>
        </row>
        <row r="39">
          <cell r="H39">
            <v>1897</v>
          </cell>
        </row>
        <row r="40">
          <cell r="H40">
            <v>814</v>
          </cell>
        </row>
        <row r="41">
          <cell r="H41">
            <v>56</v>
          </cell>
        </row>
        <row r="42">
          <cell r="H42">
            <v>0</v>
          </cell>
        </row>
        <row r="43">
          <cell r="H43">
            <v>870</v>
          </cell>
        </row>
        <row r="44">
          <cell r="H44">
            <v>538</v>
          </cell>
        </row>
        <row r="45">
          <cell r="H45">
            <v>434</v>
          </cell>
        </row>
        <row r="46">
          <cell r="H46">
            <v>648</v>
          </cell>
        </row>
        <row r="47">
          <cell r="H47">
            <v>304</v>
          </cell>
        </row>
        <row r="48">
          <cell r="H48">
            <v>61</v>
          </cell>
        </row>
        <row r="49">
          <cell r="H49">
            <v>1985</v>
          </cell>
        </row>
        <row r="50">
          <cell r="H50">
            <v>701</v>
          </cell>
        </row>
        <row r="51">
          <cell r="H51">
            <v>723</v>
          </cell>
        </row>
        <row r="52">
          <cell r="H52">
            <v>743</v>
          </cell>
        </row>
        <row r="53">
          <cell r="H53">
            <v>351</v>
          </cell>
        </row>
        <row r="54">
          <cell r="H54">
            <v>0</v>
          </cell>
        </row>
        <row r="55">
          <cell r="H55">
            <v>2518</v>
          </cell>
        </row>
        <row r="56">
          <cell r="H56">
            <v>56</v>
          </cell>
        </row>
        <row r="57">
          <cell r="H57">
            <v>2131</v>
          </cell>
        </row>
        <row r="58">
          <cell r="H58">
            <v>129</v>
          </cell>
        </row>
        <row r="59">
          <cell r="H59">
            <v>104</v>
          </cell>
        </row>
        <row r="60">
          <cell r="H60">
            <v>0</v>
          </cell>
        </row>
        <row r="61">
          <cell r="H61">
            <v>2420</v>
          </cell>
        </row>
        <row r="62">
          <cell r="H62">
            <v>309</v>
          </cell>
        </row>
        <row r="63">
          <cell r="H63">
            <v>229</v>
          </cell>
        </row>
        <row r="64">
          <cell r="H64">
            <v>308</v>
          </cell>
        </row>
        <row r="66">
          <cell r="H66">
            <v>344</v>
          </cell>
        </row>
        <row r="67">
          <cell r="H67">
            <v>859</v>
          </cell>
        </row>
        <row r="68">
          <cell r="H68">
            <v>576</v>
          </cell>
        </row>
        <row r="69">
          <cell r="H69">
            <v>71</v>
          </cell>
        </row>
        <row r="70">
          <cell r="H70">
            <v>117</v>
          </cell>
        </row>
        <row r="71">
          <cell r="H71">
            <v>267</v>
          </cell>
        </row>
        <row r="72">
          <cell r="H72">
            <v>1890</v>
          </cell>
        </row>
        <row r="73">
          <cell r="H73">
            <v>113</v>
          </cell>
        </row>
        <row r="74">
          <cell r="H74">
            <v>172</v>
          </cell>
        </row>
        <row r="75">
          <cell r="H75">
            <v>424</v>
          </cell>
        </row>
        <row r="76">
          <cell r="H76">
            <v>129</v>
          </cell>
        </row>
        <row r="77">
          <cell r="H77">
            <v>4</v>
          </cell>
        </row>
        <row r="78">
          <cell r="H78">
            <v>842</v>
          </cell>
        </row>
        <row r="79">
          <cell r="H79">
            <v>147</v>
          </cell>
        </row>
        <row r="80">
          <cell r="H80">
            <v>87</v>
          </cell>
        </row>
        <row r="81">
          <cell r="H81">
            <v>68</v>
          </cell>
        </row>
        <row r="82">
          <cell r="H82">
            <v>224</v>
          </cell>
        </row>
        <row r="83">
          <cell r="H83">
            <v>203</v>
          </cell>
        </row>
        <row r="84">
          <cell r="H84">
            <v>9</v>
          </cell>
        </row>
        <row r="85">
          <cell r="H85">
            <v>738</v>
          </cell>
        </row>
        <row r="86">
          <cell r="H86">
            <v>847</v>
          </cell>
        </row>
        <row r="87">
          <cell r="H87">
            <v>1431</v>
          </cell>
        </row>
        <row r="88">
          <cell r="H88">
            <v>233</v>
          </cell>
        </row>
        <row r="89">
          <cell r="H89">
            <v>593</v>
          </cell>
        </row>
        <row r="90">
          <cell r="H90">
            <v>0</v>
          </cell>
        </row>
        <row r="91">
          <cell r="H91">
            <v>3104</v>
          </cell>
        </row>
        <row r="92">
          <cell r="H92">
            <v>131</v>
          </cell>
        </row>
        <row r="93">
          <cell r="H93">
            <v>159</v>
          </cell>
        </row>
        <row r="94">
          <cell r="H94">
            <v>134</v>
          </cell>
        </row>
        <row r="95">
          <cell r="H95">
            <v>0</v>
          </cell>
        </row>
        <row r="96">
          <cell r="H96">
            <v>424</v>
          </cell>
        </row>
        <row r="97">
          <cell r="H97">
            <v>1079</v>
          </cell>
        </row>
        <row r="98">
          <cell r="H98">
            <v>454</v>
          </cell>
        </row>
        <row r="99">
          <cell r="H99">
            <v>1625</v>
          </cell>
        </row>
        <row r="100">
          <cell r="H100">
            <v>0</v>
          </cell>
        </row>
        <row r="101">
          <cell r="H101">
            <v>3158</v>
          </cell>
        </row>
      </sheetData>
      <sheetData sheetId="7"/>
      <sheetData sheetId="8"/>
      <sheetData sheetId="9">
        <row r="13">
          <cell r="I13">
            <v>13</v>
          </cell>
        </row>
        <row r="14">
          <cell r="I14">
            <v>17</v>
          </cell>
        </row>
        <row r="15">
          <cell r="I15">
            <v>12</v>
          </cell>
        </row>
        <row r="16">
          <cell r="I16">
            <v>17</v>
          </cell>
        </row>
        <row r="17">
          <cell r="I17">
            <v>0</v>
          </cell>
        </row>
        <row r="18">
          <cell r="I18">
            <v>59</v>
          </cell>
        </row>
        <row r="19">
          <cell r="I19">
            <v>19</v>
          </cell>
        </row>
        <row r="20">
          <cell r="I20">
            <v>19</v>
          </cell>
        </row>
        <row r="21">
          <cell r="I21">
            <v>14</v>
          </cell>
        </row>
        <row r="22">
          <cell r="I22">
            <v>14</v>
          </cell>
        </row>
        <row r="23">
          <cell r="I23">
            <v>0</v>
          </cell>
        </row>
        <row r="24">
          <cell r="I24">
            <v>66</v>
          </cell>
        </row>
        <row r="25">
          <cell r="I25">
            <v>1</v>
          </cell>
        </row>
        <row r="26">
          <cell r="I26">
            <v>0</v>
          </cell>
        </row>
        <row r="27">
          <cell r="I27">
            <v>0</v>
          </cell>
        </row>
        <row r="28">
          <cell r="I28">
            <v>0</v>
          </cell>
        </row>
        <row r="29">
          <cell r="I29">
            <v>1</v>
          </cell>
        </row>
        <row r="30">
          <cell r="I30">
            <v>15</v>
          </cell>
        </row>
        <row r="31">
          <cell r="I31">
            <v>5</v>
          </cell>
        </row>
        <row r="32">
          <cell r="I32">
            <v>0</v>
          </cell>
        </row>
        <row r="33">
          <cell r="I33">
            <v>20</v>
          </cell>
        </row>
        <row r="34">
          <cell r="I34">
            <v>0</v>
          </cell>
        </row>
        <row r="35">
          <cell r="I35">
            <v>0</v>
          </cell>
        </row>
        <row r="36">
          <cell r="I36">
            <v>21</v>
          </cell>
        </row>
        <row r="37">
          <cell r="I37">
            <v>35</v>
          </cell>
        </row>
        <row r="38">
          <cell r="I38">
            <v>1</v>
          </cell>
        </row>
        <row r="39">
          <cell r="I39">
            <v>57</v>
          </cell>
        </row>
        <row r="40">
          <cell r="I40">
            <v>10</v>
          </cell>
        </row>
        <row r="41">
          <cell r="I41">
            <v>6</v>
          </cell>
        </row>
        <row r="42">
          <cell r="I42">
            <v>0</v>
          </cell>
        </row>
        <row r="43">
          <cell r="I43">
            <v>16</v>
          </cell>
        </row>
        <row r="44">
          <cell r="I44">
            <v>20</v>
          </cell>
        </row>
        <row r="45">
          <cell r="I45">
            <v>46</v>
          </cell>
        </row>
        <row r="46">
          <cell r="I46">
            <v>27</v>
          </cell>
        </row>
        <row r="47">
          <cell r="I47">
            <v>17</v>
          </cell>
        </row>
        <row r="48">
          <cell r="I48">
            <v>0</v>
          </cell>
        </row>
        <row r="49">
          <cell r="I49">
            <v>110</v>
          </cell>
        </row>
        <row r="50">
          <cell r="I50">
            <v>37</v>
          </cell>
        </row>
        <row r="51">
          <cell r="I51">
            <v>40</v>
          </cell>
        </row>
        <row r="52">
          <cell r="I52">
            <v>50</v>
          </cell>
        </row>
        <row r="53">
          <cell r="I53">
            <v>25</v>
          </cell>
        </row>
        <row r="54">
          <cell r="I54" t="e">
            <v>#VALUE!</v>
          </cell>
        </row>
        <row r="55">
          <cell r="I55">
            <v>152</v>
          </cell>
        </row>
        <row r="56">
          <cell r="I56">
            <v>0</v>
          </cell>
        </row>
        <row r="57">
          <cell r="I57">
            <v>22</v>
          </cell>
        </row>
        <row r="58">
          <cell r="I58">
            <v>0</v>
          </cell>
        </row>
        <row r="59">
          <cell r="I59">
            <v>0</v>
          </cell>
        </row>
        <row r="60">
          <cell r="I60">
            <v>0</v>
          </cell>
        </row>
        <row r="61">
          <cell r="I61">
            <v>22</v>
          </cell>
        </row>
        <row r="62">
          <cell r="I62">
            <v>7</v>
          </cell>
        </row>
        <row r="63">
          <cell r="I63">
            <v>2</v>
          </cell>
        </row>
        <row r="64">
          <cell r="I64">
            <v>14</v>
          </cell>
        </row>
        <row r="65">
          <cell r="I65">
            <v>0</v>
          </cell>
        </row>
        <row r="66">
          <cell r="I66">
            <v>23</v>
          </cell>
        </row>
        <row r="67">
          <cell r="I67">
            <v>22</v>
          </cell>
        </row>
        <row r="68">
          <cell r="I68">
            <v>23</v>
          </cell>
        </row>
        <row r="69">
          <cell r="I69">
            <v>3</v>
          </cell>
        </row>
        <row r="70">
          <cell r="I70">
            <v>3</v>
          </cell>
        </row>
        <row r="71">
          <cell r="I71">
            <v>0</v>
          </cell>
        </row>
        <row r="72">
          <cell r="I72">
            <v>51</v>
          </cell>
        </row>
        <row r="73">
          <cell r="I73">
            <v>3</v>
          </cell>
        </row>
        <row r="74">
          <cell r="I74">
            <v>13</v>
          </cell>
        </row>
        <row r="75">
          <cell r="I75">
            <v>9</v>
          </cell>
        </row>
        <row r="76">
          <cell r="I76">
            <v>1</v>
          </cell>
        </row>
        <row r="77">
          <cell r="I77">
            <v>0</v>
          </cell>
        </row>
        <row r="78">
          <cell r="I78">
            <v>26</v>
          </cell>
        </row>
        <row r="79">
          <cell r="I79">
            <v>18</v>
          </cell>
        </row>
        <row r="80">
          <cell r="I80">
            <v>4</v>
          </cell>
        </row>
        <row r="81">
          <cell r="I81">
            <v>5</v>
          </cell>
        </row>
        <row r="82">
          <cell r="I82">
            <v>28</v>
          </cell>
        </row>
        <row r="83">
          <cell r="I83">
            <v>21</v>
          </cell>
        </row>
        <row r="84">
          <cell r="I84">
            <v>0</v>
          </cell>
        </row>
        <row r="85">
          <cell r="I85">
            <v>76</v>
          </cell>
        </row>
        <row r="86">
          <cell r="I86">
            <v>10</v>
          </cell>
        </row>
        <row r="87">
          <cell r="I87">
            <v>28</v>
          </cell>
        </row>
        <row r="88">
          <cell r="I88">
            <v>2</v>
          </cell>
        </row>
        <row r="89">
          <cell r="I89">
            <v>60</v>
          </cell>
        </row>
        <row r="90">
          <cell r="I90">
            <v>0</v>
          </cell>
        </row>
        <row r="91">
          <cell r="I91">
            <v>100</v>
          </cell>
        </row>
        <row r="92">
          <cell r="I92">
            <v>18</v>
          </cell>
        </row>
        <row r="93">
          <cell r="I93">
            <v>16</v>
          </cell>
        </row>
        <row r="94">
          <cell r="I94">
            <v>12</v>
          </cell>
        </row>
        <row r="95">
          <cell r="I95">
            <v>0</v>
          </cell>
        </row>
        <row r="96">
          <cell r="I96">
            <v>46</v>
          </cell>
        </row>
        <row r="97">
          <cell r="I97">
            <v>45</v>
          </cell>
        </row>
        <row r="98">
          <cell r="I98">
            <v>16</v>
          </cell>
        </row>
        <row r="99">
          <cell r="I99">
            <v>36</v>
          </cell>
        </row>
        <row r="100">
          <cell r="I100">
            <v>0</v>
          </cell>
        </row>
        <row r="101">
          <cell r="I101">
            <v>97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39"/>
  <sheetViews>
    <sheetView tabSelected="1" workbookViewId="0"/>
  </sheetViews>
  <sheetFormatPr defaultColWidth="12.5703125" defaultRowHeight="15" x14ac:dyDescent="0.25"/>
  <cols>
    <col min="1" max="1" width="4" style="4" customWidth="1"/>
    <col min="2" max="2" width="21.7109375" style="4" customWidth="1"/>
    <col min="3" max="3" width="22.7109375" style="4" customWidth="1"/>
    <col min="4" max="4" width="9.28515625" style="4" customWidth="1"/>
    <col min="5" max="5" width="16.28515625" style="4" customWidth="1"/>
    <col min="6" max="7" width="11.85546875" style="4" customWidth="1"/>
    <col min="8" max="8" width="11.85546875" style="4" hidden="1" customWidth="1"/>
    <col min="9" max="9" width="8.5703125" style="4" customWidth="1"/>
    <col min="10" max="11" width="9.85546875" style="4" customWidth="1"/>
    <col min="12" max="12" width="8.140625" style="4" customWidth="1"/>
    <col min="13" max="13" width="9" style="4" customWidth="1"/>
    <col min="14" max="14" width="8.7109375" style="4" customWidth="1"/>
    <col min="15" max="15" width="9.28515625" style="4" customWidth="1"/>
    <col min="16" max="16" width="7.5703125" style="4" customWidth="1"/>
    <col min="17" max="17" width="9.42578125" style="4" customWidth="1"/>
    <col min="18" max="18" width="7.42578125" style="4" customWidth="1"/>
    <col min="19" max="19" width="11" style="4" customWidth="1"/>
    <col min="20" max="20" width="8.28515625" style="4" customWidth="1"/>
    <col min="21" max="21" width="9.42578125" style="4" customWidth="1"/>
    <col min="22" max="22" width="9.28515625" style="4" customWidth="1"/>
    <col min="23" max="23" width="9.7109375" style="4" customWidth="1"/>
    <col min="24" max="24" width="9.42578125" style="4" customWidth="1"/>
    <col min="25" max="25" width="9.28515625" style="4" customWidth="1"/>
    <col min="26" max="27" width="8" style="4" customWidth="1"/>
    <col min="28" max="16384" width="12.5703125" style="4"/>
  </cols>
  <sheetData>
    <row r="1" spans="1:27" ht="15.75" customHeight="1" x14ac:dyDescent="0.25">
      <c r="A1" s="103">
        <v>8</v>
      </c>
      <c r="B1" s="1"/>
      <c r="C1" s="1"/>
      <c r="D1" s="1"/>
      <c r="E1" s="2" t="s">
        <v>0</v>
      </c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</row>
    <row r="2" spans="1:27" ht="15.75" customHeight="1" x14ac:dyDescent="0.25">
      <c r="A2" s="1" t="s">
        <v>1</v>
      </c>
      <c r="B2" s="1"/>
      <c r="C2" s="1" t="s">
        <v>2</v>
      </c>
      <c r="E2" s="1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spans="1:27" ht="15.75" customHeight="1" x14ac:dyDescent="0.25">
      <c r="A3" s="1" t="s">
        <v>3</v>
      </c>
      <c r="B3" s="1"/>
      <c r="C3" s="5" t="s">
        <v>99</v>
      </c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</row>
    <row r="4" spans="1:27" ht="15.75" customHeight="1" x14ac:dyDescent="0.25">
      <c r="A4" s="1"/>
      <c r="B4" s="1"/>
      <c r="C4" s="5"/>
      <c r="D4" s="5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</row>
    <row r="5" spans="1:27" ht="13.5" customHeight="1" x14ac:dyDescent="0.25">
      <c r="A5" s="7" t="s">
        <v>4</v>
      </c>
      <c r="B5" s="8" t="s">
        <v>5</v>
      </c>
      <c r="C5" s="9" t="s">
        <v>6</v>
      </c>
      <c r="D5" s="10" t="s">
        <v>7</v>
      </c>
      <c r="E5" s="11" t="s">
        <v>8</v>
      </c>
      <c r="F5" s="25" t="s">
        <v>9</v>
      </c>
      <c r="G5" s="11" t="s">
        <v>10</v>
      </c>
      <c r="H5" s="12" t="s">
        <v>11</v>
      </c>
      <c r="I5" s="13"/>
      <c r="J5" s="13"/>
      <c r="K5" s="14"/>
      <c r="L5" s="15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4"/>
    </row>
    <row r="6" spans="1:27" ht="13.5" customHeight="1" x14ac:dyDescent="0.25">
      <c r="A6" s="16"/>
      <c r="B6" s="16"/>
      <c r="C6" s="17"/>
      <c r="D6" s="18"/>
      <c r="E6" s="16"/>
      <c r="F6" s="16"/>
      <c r="G6" s="16"/>
      <c r="H6" s="17"/>
      <c r="I6" s="19"/>
      <c r="J6" s="19"/>
      <c r="K6" s="20"/>
      <c r="L6" s="21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20"/>
    </row>
    <row r="7" spans="1:27" ht="13.5" hidden="1" customHeight="1" x14ac:dyDescent="0.25">
      <c r="A7" s="16"/>
      <c r="B7" s="16"/>
      <c r="C7" s="17"/>
      <c r="D7" s="18"/>
      <c r="E7" s="16"/>
      <c r="F7" s="16"/>
      <c r="G7" s="16"/>
      <c r="H7" s="22"/>
      <c r="I7" s="23"/>
      <c r="J7" s="23"/>
      <c r="K7" s="24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4"/>
    </row>
    <row r="8" spans="1:27" ht="12" customHeight="1" x14ac:dyDescent="0.3">
      <c r="A8" s="16"/>
      <c r="B8" s="16"/>
      <c r="C8" s="17"/>
      <c r="D8" s="18"/>
      <c r="E8" s="16"/>
      <c r="F8" s="16"/>
      <c r="G8" s="16"/>
      <c r="H8" s="11" t="s">
        <v>12</v>
      </c>
      <c r="I8" s="25" t="s">
        <v>13</v>
      </c>
      <c r="J8" s="25" t="s">
        <v>14</v>
      </c>
      <c r="K8" s="25" t="s">
        <v>96</v>
      </c>
      <c r="L8" s="26" t="s">
        <v>15</v>
      </c>
      <c r="M8" s="27"/>
      <c r="N8" s="26" t="s">
        <v>16</v>
      </c>
      <c r="O8" s="27"/>
      <c r="P8" s="26" t="s">
        <v>17</v>
      </c>
      <c r="Q8" s="27"/>
      <c r="R8" s="26" t="s">
        <v>18</v>
      </c>
      <c r="S8" s="27"/>
      <c r="T8" s="26" t="s">
        <v>19</v>
      </c>
      <c r="U8" s="27"/>
      <c r="V8" s="26" t="s">
        <v>20</v>
      </c>
      <c r="W8" s="27"/>
      <c r="X8" s="26" t="s">
        <v>21</v>
      </c>
      <c r="Y8" s="27"/>
      <c r="Z8" s="26" t="s">
        <v>22</v>
      </c>
      <c r="AA8" s="27"/>
    </row>
    <row r="9" spans="1:27" ht="12.75" customHeight="1" x14ac:dyDescent="0.25">
      <c r="A9" s="16"/>
      <c r="B9" s="16"/>
      <c r="C9" s="17"/>
      <c r="D9" s="18"/>
      <c r="E9" s="16"/>
      <c r="F9" s="16"/>
      <c r="G9" s="16"/>
      <c r="H9" s="16"/>
      <c r="I9" s="16"/>
      <c r="J9" s="16"/>
      <c r="K9" s="16"/>
      <c r="L9" s="25" t="s">
        <v>13</v>
      </c>
      <c r="M9" s="25" t="s">
        <v>14</v>
      </c>
      <c r="N9" s="25" t="s">
        <v>13</v>
      </c>
      <c r="O9" s="25" t="s">
        <v>14</v>
      </c>
      <c r="P9" s="25" t="s">
        <v>13</v>
      </c>
      <c r="Q9" s="25" t="s">
        <v>14</v>
      </c>
      <c r="R9" s="25" t="s">
        <v>13</v>
      </c>
      <c r="S9" s="25" t="s">
        <v>14</v>
      </c>
      <c r="T9" s="25" t="s">
        <v>13</v>
      </c>
      <c r="U9" s="25" t="s">
        <v>14</v>
      </c>
      <c r="V9" s="25" t="s">
        <v>13</v>
      </c>
      <c r="W9" s="25" t="s">
        <v>14</v>
      </c>
      <c r="X9" s="25" t="s">
        <v>13</v>
      </c>
      <c r="Y9" s="25" t="s">
        <v>14</v>
      </c>
      <c r="Z9" s="28" t="s">
        <v>13</v>
      </c>
      <c r="AA9" s="28" t="s">
        <v>14</v>
      </c>
    </row>
    <row r="10" spans="1:27" ht="12.75" customHeight="1" x14ac:dyDescent="0.25">
      <c r="A10" s="16"/>
      <c r="B10" s="16"/>
      <c r="C10" s="17"/>
      <c r="D10" s="18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</row>
    <row r="11" spans="1:27" ht="13.5" customHeight="1" thickBot="1" x14ac:dyDescent="0.3">
      <c r="A11" s="29"/>
      <c r="B11" s="29"/>
      <c r="C11" s="17"/>
      <c r="D11" s="30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</row>
    <row r="12" spans="1:27" ht="17.25" customHeight="1" thickBot="1" x14ac:dyDescent="0.3">
      <c r="A12" s="31">
        <v>1</v>
      </c>
      <c r="B12" s="31">
        <v>2</v>
      </c>
      <c r="C12" s="32">
        <v>3</v>
      </c>
      <c r="D12" s="31">
        <v>4</v>
      </c>
      <c r="E12" s="32">
        <v>6</v>
      </c>
      <c r="F12" s="31"/>
      <c r="G12" s="31"/>
      <c r="H12" s="31">
        <v>7</v>
      </c>
      <c r="I12" s="31">
        <v>8</v>
      </c>
      <c r="J12" s="31">
        <v>9</v>
      </c>
      <c r="K12" s="31"/>
      <c r="L12" s="31">
        <v>10</v>
      </c>
      <c r="M12" s="31">
        <v>11</v>
      </c>
      <c r="N12" s="32">
        <v>12</v>
      </c>
      <c r="O12" s="31">
        <v>13</v>
      </c>
      <c r="P12" s="31">
        <v>14</v>
      </c>
      <c r="Q12" s="31">
        <v>15</v>
      </c>
      <c r="R12" s="32">
        <v>16</v>
      </c>
      <c r="S12" s="31">
        <v>17</v>
      </c>
      <c r="T12" s="31">
        <v>18</v>
      </c>
      <c r="U12" s="31">
        <v>19</v>
      </c>
      <c r="V12" s="31">
        <v>20</v>
      </c>
      <c r="W12" s="31">
        <v>21</v>
      </c>
      <c r="X12" s="31">
        <v>22</v>
      </c>
      <c r="Y12" s="31">
        <v>23</v>
      </c>
      <c r="Z12" s="31">
        <v>24</v>
      </c>
      <c r="AA12" s="31">
        <v>25</v>
      </c>
    </row>
    <row r="13" spans="1:27" ht="16.5" customHeight="1" thickTop="1" x14ac:dyDescent="0.3">
      <c r="A13" s="33">
        <v>1</v>
      </c>
      <c r="B13" s="34" t="s">
        <v>23</v>
      </c>
      <c r="C13" s="35" t="s">
        <v>24</v>
      </c>
      <c r="D13" s="36">
        <f>[1]JAN2023!D13</f>
        <v>1535.6100000000001</v>
      </c>
      <c r="E13" s="36">
        <f t="shared" ref="E13:E101" si="0">20%*D13</f>
        <v>307.12200000000007</v>
      </c>
      <c r="F13" s="36">
        <f t="shared" ref="F13:F102" si="1">80%*E13</f>
        <v>245.69760000000008</v>
      </c>
      <c r="G13" s="99"/>
      <c r="H13" s="36">
        <f>'[1]MARET 2023'!H13+'[1]APRIL 2023 '!I13</f>
        <v>316</v>
      </c>
      <c r="I13" s="36">
        <f t="shared" ref="I13:I101" si="2">L13+N13+P13+T13+R13+X13+V13+Z13</f>
        <v>13</v>
      </c>
      <c r="J13" s="37">
        <f t="shared" ref="J13:J102" si="3">I13/E13%</f>
        <v>4.2328455792811965</v>
      </c>
      <c r="K13" s="38" t="e">
        <f t="shared" ref="K13:K102" si="4">I13/G13%</f>
        <v>#DIV/0!</v>
      </c>
      <c r="L13" s="91">
        <v>1</v>
      </c>
      <c r="M13" s="37">
        <f t="shared" ref="M13:M102" si="5">L13/E13%</f>
        <v>0.3256035060985536</v>
      </c>
      <c r="N13" s="90">
        <v>2</v>
      </c>
      <c r="O13" s="41">
        <f t="shared" ref="O13:O102" si="6">N13/E13%</f>
        <v>0.65120701219710719</v>
      </c>
      <c r="P13" s="91">
        <v>6</v>
      </c>
      <c r="Q13" s="41">
        <f t="shared" ref="Q13:Q102" si="7">P13/E13%</f>
        <v>1.9536210365913216</v>
      </c>
      <c r="R13" s="91">
        <v>2</v>
      </c>
      <c r="S13" s="41">
        <f t="shared" ref="S13:S102" si="8">R13/E13%</f>
        <v>0.65120701219710719</v>
      </c>
      <c r="T13" s="91">
        <v>2</v>
      </c>
      <c r="U13" s="41">
        <f t="shared" ref="U13:U102" si="9">T13/E13%</f>
        <v>0.65120701219710719</v>
      </c>
      <c r="V13" s="39">
        <v>0</v>
      </c>
      <c r="W13" s="41">
        <f t="shared" ref="W13:W102" si="10">V13/E13%</f>
        <v>0</v>
      </c>
      <c r="X13" s="39">
        <v>0</v>
      </c>
      <c r="Y13" s="41">
        <f t="shared" ref="Y13:Y102" si="11">X13/E13%</f>
        <v>0</v>
      </c>
      <c r="Z13" s="43"/>
      <c r="AA13" s="41">
        <f t="shared" ref="AA13:AA102" si="12">Z13/E13%</f>
        <v>0</v>
      </c>
    </row>
    <row r="14" spans="1:27" ht="15.75" customHeight="1" x14ac:dyDescent="0.3">
      <c r="A14" s="16"/>
      <c r="B14" s="16"/>
      <c r="C14" s="35" t="s">
        <v>25</v>
      </c>
      <c r="D14" s="36">
        <f>[1]JAN2023!D14</f>
        <v>1762.5600000000002</v>
      </c>
      <c r="E14" s="36">
        <f t="shared" si="0"/>
        <v>352.51200000000006</v>
      </c>
      <c r="F14" s="36">
        <f t="shared" si="1"/>
        <v>282.00960000000003</v>
      </c>
      <c r="G14" s="100"/>
      <c r="H14" s="36">
        <f>'[1]MARET 2023'!H14+'[1]APRIL 2023 '!I14</f>
        <v>281</v>
      </c>
      <c r="I14" s="36">
        <f t="shared" si="2"/>
        <v>17</v>
      </c>
      <c r="J14" s="37">
        <f t="shared" si="3"/>
        <v>4.82253086419753</v>
      </c>
      <c r="K14" s="38" t="e">
        <f t="shared" si="4"/>
        <v>#DIV/0!</v>
      </c>
      <c r="L14" s="77">
        <v>2</v>
      </c>
      <c r="M14" s="37">
        <f t="shared" si="5"/>
        <v>0.56735657225853298</v>
      </c>
      <c r="N14" s="77">
        <v>3</v>
      </c>
      <c r="O14" s="41">
        <f t="shared" si="6"/>
        <v>0.85103485838779935</v>
      </c>
      <c r="P14" s="77">
        <v>7</v>
      </c>
      <c r="Q14" s="41">
        <f t="shared" si="7"/>
        <v>1.9857480029048653</v>
      </c>
      <c r="R14" s="77">
        <v>2</v>
      </c>
      <c r="S14" s="41">
        <f t="shared" si="8"/>
        <v>0.56735657225853298</v>
      </c>
      <c r="T14" s="77">
        <v>3</v>
      </c>
      <c r="U14" s="41">
        <f t="shared" si="9"/>
        <v>0.85103485838779935</v>
      </c>
      <c r="V14" s="44">
        <v>0</v>
      </c>
      <c r="W14" s="41">
        <f t="shared" si="10"/>
        <v>0</v>
      </c>
      <c r="X14" s="44">
        <v>0</v>
      </c>
      <c r="Y14" s="41">
        <f t="shared" si="11"/>
        <v>0</v>
      </c>
      <c r="Z14" s="43"/>
      <c r="AA14" s="41">
        <f t="shared" si="12"/>
        <v>0</v>
      </c>
    </row>
    <row r="15" spans="1:27" ht="15.75" customHeight="1" x14ac:dyDescent="0.3">
      <c r="A15" s="16"/>
      <c r="B15" s="16"/>
      <c r="C15" s="35" t="s">
        <v>26</v>
      </c>
      <c r="D15" s="36">
        <f>[1]JAN2023!D15</f>
        <v>1050.94</v>
      </c>
      <c r="E15" s="36">
        <f t="shared" si="0"/>
        <v>210.18800000000002</v>
      </c>
      <c r="F15" s="36">
        <f t="shared" si="1"/>
        <v>168.15040000000002</v>
      </c>
      <c r="G15" s="100"/>
      <c r="H15" s="36">
        <f>'[1]MARET 2023'!H15+'[1]APRIL 2023 '!I15</f>
        <v>256</v>
      </c>
      <c r="I15" s="36">
        <f t="shared" si="2"/>
        <v>12</v>
      </c>
      <c r="J15" s="37">
        <f t="shared" si="3"/>
        <v>5.7091746436523492</v>
      </c>
      <c r="K15" s="38" t="e">
        <f t="shared" si="4"/>
        <v>#DIV/0!</v>
      </c>
      <c r="L15" s="77">
        <v>3</v>
      </c>
      <c r="M15" s="37">
        <f t="shared" si="5"/>
        <v>1.4272936609130873</v>
      </c>
      <c r="N15" s="77">
        <v>2</v>
      </c>
      <c r="O15" s="41">
        <f t="shared" si="6"/>
        <v>0.95152910727539153</v>
      </c>
      <c r="P15" s="77">
        <v>5</v>
      </c>
      <c r="Q15" s="41">
        <f t="shared" si="7"/>
        <v>2.378822768188479</v>
      </c>
      <c r="R15" s="77">
        <v>1</v>
      </c>
      <c r="S15" s="41">
        <f t="shared" si="8"/>
        <v>0.47576455363769576</v>
      </c>
      <c r="T15" s="77">
        <v>1</v>
      </c>
      <c r="U15" s="41">
        <f t="shared" si="9"/>
        <v>0.47576455363769576</v>
      </c>
      <c r="V15" s="44">
        <v>0</v>
      </c>
      <c r="W15" s="41">
        <f t="shared" si="10"/>
        <v>0</v>
      </c>
      <c r="X15" s="44">
        <v>0</v>
      </c>
      <c r="Y15" s="41">
        <f t="shared" si="11"/>
        <v>0</v>
      </c>
      <c r="Z15" s="43"/>
      <c r="AA15" s="41">
        <f t="shared" si="12"/>
        <v>0</v>
      </c>
    </row>
    <row r="16" spans="1:27" ht="15.75" customHeight="1" x14ac:dyDescent="0.3">
      <c r="A16" s="16"/>
      <c r="B16" s="16"/>
      <c r="C16" s="35" t="s">
        <v>27</v>
      </c>
      <c r="D16" s="36">
        <f>[1]JAN2023!D16</f>
        <v>1655.1200000000001</v>
      </c>
      <c r="E16" s="36">
        <f t="shared" si="0"/>
        <v>331.02400000000006</v>
      </c>
      <c r="F16" s="36">
        <f t="shared" si="1"/>
        <v>264.81920000000008</v>
      </c>
      <c r="G16" s="100"/>
      <c r="H16" s="36">
        <f>'[1]MARET 2023'!H16+'[1]APRIL 2023 '!I16</f>
        <v>356</v>
      </c>
      <c r="I16" s="36">
        <f t="shared" si="2"/>
        <v>17</v>
      </c>
      <c r="J16" s="37">
        <f t="shared" si="3"/>
        <v>5.1355792933442883</v>
      </c>
      <c r="K16" s="38" t="e">
        <f t="shared" si="4"/>
        <v>#DIV/0!</v>
      </c>
      <c r="L16" s="77">
        <v>2</v>
      </c>
      <c r="M16" s="37">
        <f t="shared" si="5"/>
        <v>0.60418579921697502</v>
      </c>
      <c r="N16" s="77">
        <v>1</v>
      </c>
      <c r="O16" s="41">
        <f t="shared" si="6"/>
        <v>0.30209289960848751</v>
      </c>
      <c r="P16" s="77">
        <v>10</v>
      </c>
      <c r="Q16" s="41">
        <f t="shared" si="7"/>
        <v>3.0209289960848755</v>
      </c>
      <c r="R16" s="77">
        <v>2</v>
      </c>
      <c r="S16" s="41">
        <f t="shared" si="8"/>
        <v>0.60418579921697502</v>
      </c>
      <c r="T16" s="77">
        <v>2</v>
      </c>
      <c r="U16" s="41">
        <f t="shared" si="9"/>
        <v>0.60418579921697502</v>
      </c>
      <c r="V16" s="44">
        <v>0</v>
      </c>
      <c r="W16" s="41">
        <f t="shared" si="10"/>
        <v>0</v>
      </c>
      <c r="X16" s="44">
        <v>0</v>
      </c>
      <c r="Y16" s="41">
        <f t="shared" si="11"/>
        <v>0</v>
      </c>
      <c r="Z16" s="43"/>
      <c r="AA16" s="41">
        <f t="shared" si="12"/>
        <v>0</v>
      </c>
    </row>
    <row r="17" spans="1:27" ht="15.75" customHeight="1" x14ac:dyDescent="0.3">
      <c r="A17" s="16"/>
      <c r="B17" s="16"/>
      <c r="C17" s="35" t="s">
        <v>100</v>
      </c>
      <c r="D17" s="36">
        <f>[1]JAN2023!D17</f>
        <v>0</v>
      </c>
      <c r="E17" s="36">
        <f t="shared" si="0"/>
        <v>0</v>
      </c>
      <c r="F17" s="36">
        <f t="shared" si="1"/>
        <v>0</v>
      </c>
      <c r="G17" s="100"/>
      <c r="H17" s="36">
        <f>'[1]MARET 2023'!H17+'[1]APRIL 2023 '!I17</f>
        <v>3</v>
      </c>
      <c r="I17" s="36">
        <f t="shared" si="2"/>
        <v>0</v>
      </c>
      <c r="J17" s="37" t="e">
        <f t="shared" si="3"/>
        <v>#DIV/0!</v>
      </c>
      <c r="K17" s="38" t="e">
        <f t="shared" si="4"/>
        <v>#DIV/0!</v>
      </c>
      <c r="L17" s="81"/>
      <c r="M17" s="37" t="e">
        <f t="shared" si="5"/>
        <v>#DIV/0!</v>
      </c>
      <c r="N17" s="81"/>
      <c r="O17" s="41" t="e">
        <f t="shared" si="6"/>
        <v>#DIV/0!</v>
      </c>
      <c r="P17" s="81"/>
      <c r="Q17" s="41" t="e">
        <f t="shared" si="7"/>
        <v>#DIV/0!</v>
      </c>
      <c r="R17" s="81"/>
      <c r="S17" s="41" t="e">
        <f t="shared" si="8"/>
        <v>#DIV/0!</v>
      </c>
      <c r="T17" s="81"/>
      <c r="U17" s="41" t="e">
        <f t="shared" si="9"/>
        <v>#DIV/0!</v>
      </c>
      <c r="V17" s="47"/>
      <c r="W17" s="41" t="e">
        <f t="shared" si="10"/>
        <v>#DIV/0!</v>
      </c>
      <c r="X17" s="47"/>
      <c r="Y17" s="41" t="e">
        <f t="shared" si="11"/>
        <v>#DIV/0!</v>
      </c>
      <c r="Z17" s="49"/>
      <c r="AA17" s="41" t="e">
        <f t="shared" si="12"/>
        <v>#DIV/0!</v>
      </c>
    </row>
    <row r="18" spans="1:27" ht="15" customHeight="1" x14ac:dyDescent="0.3">
      <c r="A18" s="50"/>
      <c r="B18" s="50"/>
      <c r="C18" s="51" t="s">
        <v>28</v>
      </c>
      <c r="D18" s="52">
        <f>[1]JAN2023!D18</f>
        <v>6004.2300000000005</v>
      </c>
      <c r="E18" s="52">
        <f t="shared" si="0"/>
        <v>1200.8460000000002</v>
      </c>
      <c r="F18" s="52">
        <f t="shared" si="1"/>
        <v>960.67680000000018</v>
      </c>
      <c r="G18" s="101">
        <f>SUM(G13:G17)</f>
        <v>0</v>
      </c>
      <c r="H18" s="52">
        <f>'[1]MARET 2023'!H18+'[1]APRIL 2023 '!I18</f>
        <v>1212</v>
      </c>
      <c r="I18" s="52">
        <f t="shared" si="2"/>
        <v>59</v>
      </c>
      <c r="J18" s="53">
        <f t="shared" si="3"/>
        <v>4.9132028586513163</v>
      </c>
      <c r="K18" s="38" t="e">
        <f t="shared" si="4"/>
        <v>#DIV/0!</v>
      </c>
      <c r="L18" s="52">
        <f>SUM(L13:L17)</f>
        <v>8</v>
      </c>
      <c r="M18" s="53">
        <f t="shared" si="5"/>
        <v>0.66619699778322927</v>
      </c>
      <c r="N18" s="52">
        <f>SUM(N13:N17)</f>
        <v>8</v>
      </c>
      <c r="O18" s="55">
        <f t="shared" si="6"/>
        <v>0.66619699778322927</v>
      </c>
      <c r="P18" s="52">
        <f>SUM(P13:P17)</f>
        <v>28</v>
      </c>
      <c r="Q18" s="55">
        <f t="shared" si="7"/>
        <v>2.3316894922413027</v>
      </c>
      <c r="R18" s="52">
        <f>SUM(R13:R17)</f>
        <v>7</v>
      </c>
      <c r="S18" s="55">
        <f t="shared" si="8"/>
        <v>0.58292237306032568</v>
      </c>
      <c r="T18" s="52">
        <f>SUM(T13:T17)</f>
        <v>8</v>
      </c>
      <c r="U18" s="55">
        <f t="shared" si="9"/>
        <v>0.66619699778322927</v>
      </c>
      <c r="V18" s="52">
        <f>SUM(V13:V17)</f>
        <v>0</v>
      </c>
      <c r="W18" s="55">
        <f t="shared" si="10"/>
        <v>0</v>
      </c>
      <c r="X18" s="52">
        <f>SUM(X13:X17)</f>
        <v>0</v>
      </c>
      <c r="Y18" s="55">
        <f t="shared" si="11"/>
        <v>0</v>
      </c>
      <c r="Z18" s="54">
        <f>SUM(Z13:Z17)</f>
        <v>0</v>
      </c>
      <c r="AA18" s="55">
        <f t="shared" si="12"/>
        <v>0</v>
      </c>
    </row>
    <row r="19" spans="1:27" ht="15" customHeight="1" x14ac:dyDescent="0.3">
      <c r="A19" s="33">
        <v>2</v>
      </c>
      <c r="B19" s="33" t="s">
        <v>101</v>
      </c>
      <c r="C19" s="35" t="s">
        <v>29</v>
      </c>
      <c r="D19" s="36">
        <f>[1]JAN2023!D19</f>
        <v>2551.36</v>
      </c>
      <c r="E19" s="36">
        <f t="shared" si="0"/>
        <v>510.27200000000005</v>
      </c>
      <c r="F19" s="36">
        <f t="shared" si="1"/>
        <v>408.21760000000006</v>
      </c>
      <c r="G19" s="100"/>
      <c r="H19" s="36">
        <f>'[1]MARET 2023'!H19+'[1]APRIL 2023 '!I19</f>
        <v>514</v>
      </c>
      <c r="I19" s="36">
        <f t="shared" si="2"/>
        <v>19</v>
      </c>
      <c r="J19" s="37">
        <f t="shared" si="3"/>
        <v>3.7235043271039756</v>
      </c>
      <c r="K19" s="38" t="e">
        <f t="shared" si="4"/>
        <v>#DIV/0!</v>
      </c>
      <c r="L19" s="60">
        <v>2</v>
      </c>
      <c r="M19" s="37">
        <f t="shared" si="5"/>
        <v>0.39194782390568161</v>
      </c>
      <c r="N19" s="57">
        <v>0</v>
      </c>
      <c r="O19" s="41">
        <f t="shared" si="6"/>
        <v>0</v>
      </c>
      <c r="P19" s="58">
        <v>15</v>
      </c>
      <c r="Q19" s="41">
        <f t="shared" si="7"/>
        <v>2.9396086792926122</v>
      </c>
      <c r="R19" s="59">
        <v>0</v>
      </c>
      <c r="S19" s="41">
        <f t="shared" si="8"/>
        <v>0</v>
      </c>
      <c r="T19" s="59">
        <v>0</v>
      </c>
      <c r="U19" s="41">
        <f t="shared" si="9"/>
        <v>0</v>
      </c>
      <c r="V19" s="58">
        <v>2</v>
      </c>
      <c r="W19" s="41">
        <f t="shared" si="10"/>
        <v>0.39194782390568161</v>
      </c>
      <c r="X19" s="59">
        <v>0</v>
      </c>
      <c r="Y19" s="41">
        <f t="shared" si="11"/>
        <v>0</v>
      </c>
      <c r="Z19" s="43"/>
      <c r="AA19" s="41">
        <f t="shared" si="12"/>
        <v>0</v>
      </c>
    </row>
    <row r="20" spans="1:27" ht="15" customHeight="1" x14ac:dyDescent="0.3">
      <c r="A20" s="16"/>
      <c r="B20" s="16"/>
      <c r="C20" s="35" t="s">
        <v>30</v>
      </c>
      <c r="D20" s="36">
        <f>[1]JAN2023!D20</f>
        <v>2163.25</v>
      </c>
      <c r="E20" s="36">
        <f t="shared" si="0"/>
        <v>432.65000000000003</v>
      </c>
      <c r="F20" s="36">
        <f t="shared" si="1"/>
        <v>346.12000000000006</v>
      </c>
      <c r="G20" s="100"/>
      <c r="H20" s="36">
        <f>'[1]MARET 2023'!H20+'[1]APRIL 2023 '!I20</f>
        <v>459</v>
      </c>
      <c r="I20" s="36">
        <f t="shared" si="2"/>
        <v>19</v>
      </c>
      <c r="J20" s="37">
        <f t="shared" si="3"/>
        <v>4.3915405061828263</v>
      </c>
      <c r="K20" s="38" t="e">
        <f t="shared" si="4"/>
        <v>#DIV/0!</v>
      </c>
      <c r="L20" s="60">
        <v>2</v>
      </c>
      <c r="M20" s="37">
        <f t="shared" si="5"/>
        <v>0.46226742170345542</v>
      </c>
      <c r="N20" s="57">
        <v>0</v>
      </c>
      <c r="O20" s="41">
        <f t="shared" si="6"/>
        <v>0</v>
      </c>
      <c r="P20" s="58">
        <v>15</v>
      </c>
      <c r="Q20" s="41">
        <f t="shared" si="7"/>
        <v>3.4670056627759158</v>
      </c>
      <c r="R20" s="59">
        <v>0</v>
      </c>
      <c r="S20" s="41">
        <f t="shared" si="8"/>
        <v>0</v>
      </c>
      <c r="T20" s="59">
        <v>0</v>
      </c>
      <c r="U20" s="41">
        <f t="shared" si="9"/>
        <v>0</v>
      </c>
      <c r="V20" s="58">
        <v>2</v>
      </c>
      <c r="W20" s="41">
        <f t="shared" si="10"/>
        <v>0.46226742170345542</v>
      </c>
      <c r="X20" s="59">
        <v>0</v>
      </c>
      <c r="Y20" s="41">
        <f t="shared" si="11"/>
        <v>0</v>
      </c>
      <c r="Z20" s="43"/>
      <c r="AA20" s="41">
        <f t="shared" si="12"/>
        <v>0</v>
      </c>
    </row>
    <row r="21" spans="1:27" ht="15" customHeight="1" x14ac:dyDescent="0.3">
      <c r="A21" s="16"/>
      <c r="B21" s="16"/>
      <c r="C21" s="35" t="s">
        <v>31</v>
      </c>
      <c r="D21" s="36">
        <f>[1]JAN2023!D21</f>
        <v>1424.26</v>
      </c>
      <c r="E21" s="36">
        <f t="shared" si="0"/>
        <v>284.85200000000003</v>
      </c>
      <c r="F21" s="36">
        <f t="shared" si="1"/>
        <v>227.88160000000005</v>
      </c>
      <c r="G21" s="100"/>
      <c r="H21" s="36">
        <f>'[1]MARET 2023'!H21+'[1]APRIL 2023 '!I21</f>
        <v>424</v>
      </c>
      <c r="I21" s="36">
        <f t="shared" si="2"/>
        <v>14</v>
      </c>
      <c r="J21" s="37">
        <f t="shared" si="3"/>
        <v>4.9148329658910592</v>
      </c>
      <c r="K21" s="38" t="e">
        <f t="shared" si="4"/>
        <v>#DIV/0!</v>
      </c>
      <c r="L21" s="60">
        <v>2</v>
      </c>
      <c r="M21" s="37">
        <f t="shared" si="5"/>
        <v>0.70211899512729414</v>
      </c>
      <c r="N21" s="57">
        <v>0</v>
      </c>
      <c r="O21" s="41">
        <f t="shared" si="6"/>
        <v>0</v>
      </c>
      <c r="P21" s="58">
        <v>10</v>
      </c>
      <c r="Q21" s="41">
        <f t="shared" si="7"/>
        <v>3.5105949756364705</v>
      </c>
      <c r="R21" s="59">
        <v>0</v>
      </c>
      <c r="S21" s="41">
        <f t="shared" si="8"/>
        <v>0</v>
      </c>
      <c r="T21" s="59">
        <v>0</v>
      </c>
      <c r="U21" s="41">
        <f t="shared" si="9"/>
        <v>0</v>
      </c>
      <c r="V21" s="58">
        <v>2</v>
      </c>
      <c r="W21" s="41">
        <f t="shared" si="10"/>
        <v>0.70211899512729414</v>
      </c>
      <c r="X21" s="59">
        <v>0</v>
      </c>
      <c r="Y21" s="41">
        <f t="shared" si="11"/>
        <v>0</v>
      </c>
      <c r="Z21" s="43"/>
      <c r="AA21" s="41">
        <f t="shared" si="12"/>
        <v>0</v>
      </c>
    </row>
    <row r="22" spans="1:27" ht="15" customHeight="1" x14ac:dyDescent="0.3">
      <c r="A22" s="16"/>
      <c r="B22" s="16"/>
      <c r="C22" s="35" t="s">
        <v>32</v>
      </c>
      <c r="D22" s="36">
        <f>[1]JAN2023!D22</f>
        <v>1513.5100000000002</v>
      </c>
      <c r="E22" s="36">
        <f t="shared" si="0"/>
        <v>302.70200000000006</v>
      </c>
      <c r="F22" s="36">
        <f t="shared" si="1"/>
        <v>242.16160000000005</v>
      </c>
      <c r="G22" s="100"/>
      <c r="H22" s="36">
        <f>'[1]MARET 2023'!H22+'[1]APRIL 2023 '!I22</f>
        <v>341</v>
      </c>
      <c r="I22" s="36">
        <f t="shared" si="2"/>
        <v>14</v>
      </c>
      <c r="J22" s="37">
        <f t="shared" si="3"/>
        <v>4.6250107366320661</v>
      </c>
      <c r="K22" s="38" t="e">
        <f t="shared" si="4"/>
        <v>#DIV/0!</v>
      </c>
      <c r="L22" s="60">
        <v>2</v>
      </c>
      <c r="M22" s="37">
        <f t="shared" si="5"/>
        <v>0.6607158195188666</v>
      </c>
      <c r="N22" s="57">
        <v>0</v>
      </c>
      <c r="O22" s="41">
        <f t="shared" si="6"/>
        <v>0</v>
      </c>
      <c r="P22" s="58">
        <v>10</v>
      </c>
      <c r="Q22" s="41">
        <f t="shared" si="7"/>
        <v>3.3035790975943331</v>
      </c>
      <c r="R22" s="59">
        <v>0</v>
      </c>
      <c r="S22" s="41">
        <f t="shared" si="8"/>
        <v>0</v>
      </c>
      <c r="T22" s="59">
        <v>0</v>
      </c>
      <c r="U22" s="41">
        <f t="shared" si="9"/>
        <v>0</v>
      </c>
      <c r="V22" s="58">
        <v>2</v>
      </c>
      <c r="W22" s="41">
        <f t="shared" si="10"/>
        <v>0.6607158195188666</v>
      </c>
      <c r="X22" s="59">
        <v>0</v>
      </c>
      <c r="Y22" s="41">
        <f t="shared" si="11"/>
        <v>0</v>
      </c>
      <c r="Z22" s="43"/>
      <c r="AA22" s="41">
        <f t="shared" si="12"/>
        <v>0</v>
      </c>
    </row>
    <row r="23" spans="1:27" ht="15" customHeight="1" x14ac:dyDescent="0.3">
      <c r="A23" s="16"/>
      <c r="B23" s="16"/>
      <c r="C23" s="35" t="s">
        <v>100</v>
      </c>
      <c r="D23" s="36">
        <f>[1]JAN2023!D23</f>
        <v>0</v>
      </c>
      <c r="E23" s="36">
        <f t="shared" si="0"/>
        <v>0</v>
      </c>
      <c r="F23" s="36">
        <f t="shared" si="1"/>
        <v>0</v>
      </c>
      <c r="G23" s="100"/>
      <c r="H23" s="36">
        <f>'[1]MARET 2023'!H23+'[1]APRIL 2023 '!I23</f>
        <v>5</v>
      </c>
      <c r="I23" s="36">
        <f t="shared" si="2"/>
        <v>0</v>
      </c>
      <c r="J23" s="37" t="e">
        <f t="shared" si="3"/>
        <v>#DIV/0!</v>
      </c>
      <c r="K23" s="38" t="e">
        <f t="shared" si="4"/>
        <v>#DIV/0!</v>
      </c>
      <c r="L23" s="56"/>
      <c r="M23" s="37" t="e">
        <f t="shared" si="5"/>
        <v>#DIV/0!</v>
      </c>
      <c r="N23" s="56"/>
      <c r="O23" s="41" t="e">
        <f t="shared" si="6"/>
        <v>#DIV/0!</v>
      </c>
      <c r="P23" s="83"/>
      <c r="Q23" s="41" t="e">
        <f t="shared" si="7"/>
        <v>#DIV/0!</v>
      </c>
      <c r="R23" s="83"/>
      <c r="S23" s="41" t="e">
        <f t="shared" si="8"/>
        <v>#DIV/0!</v>
      </c>
      <c r="T23" s="83"/>
      <c r="U23" s="41" t="e">
        <f t="shared" si="9"/>
        <v>#DIV/0!</v>
      </c>
      <c r="V23" s="83"/>
      <c r="W23" s="41" t="e">
        <f t="shared" si="10"/>
        <v>#DIV/0!</v>
      </c>
      <c r="X23" s="83"/>
      <c r="Y23" s="41" t="e">
        <f t="shared" si="11"/>
        <v>#DIV/0!</v>
      </c>
      <c r="Z23" s="49"/>
      <c r="AA23" s="41" t="e">
        <f t="shared" si="12"/>
        <v>#DIV/0!</v>
      </c>
    </row>
    <row r="24" spans="1:27" ht="15.75" customHeight="1" thickBot="1" x14ac:dyDescent="0.35">
      <c r="A24" s="50"/>
      <c r="B24" s="50"/>
      <c r="C24" s="51" t="s">
        <v>28</v>
      </c>
      <c r="D24" s="52">
        <f>[1]JAN2023!D24</f>
        <v>7652.380000000001</v>
      </c>
      <c r="E24" s="52">
        <f t="shared" si="0"/>
        <v>1530.4760000000003</v>
      </c>
      <c r="F24" s="52">
        <f t="shared" si="1"/>
        <v>1224.3808000000004</v>
      </c>
      <c r="G24" s="101">
        <f>SUM(G19:G23)</f>
        <v>0</v>
      </c>
      <c r="H24" s="52">
        <f>'[1]MARET 2023'!H24+'[1]APRIL 2023 '!I24</f>
        <v>1743</v>
      </c>
      <c r="I24" s="52">
        <f t="shared" si="2"/>
        <v>66</v>
      </c>
      <c r="J24" s="53">
        <f t="shared" si="3"/>
        <v>4.3123838596619608</v>
      </c>
      <c r="K24" s="38" t="e">
        <f t="shared" si="4"/>
        <v>#DIV/0!</v>
      </c>
      <c r="L24" s="52">
        <f>SUM(L19:L23)</f>
        <v>8</v>
      </c>
      <c r="M24" s="53">
        <f t="shared" si="5"/>
        <v>0.52271319511054071</v>
      </c>
      <c r="N24" s="52">
        <f>SUM(N19:N23)</f>
        <v>0</v>
      </c>
      <c r="O24" s="55">
        <f t="shared" si="6"/>
        <v>0</v>
      </c>
      <c r="P24" s="52">
        <f>SUM(P19:P23)</f>
        <v>50</v>
      </c>
      <c r="Q24" s="55">
        <f t="shared" si="7"/>
        <v>3.2669574694408792</v>
      </c>
      <c r="R24" s="52">
        <f>SUM(R19:R23)</f>
        <v>0</v>
      </c>
      <c r="S24" s="55">
        <f t="shared" si="8"/>
        <v>0</v>
      </c>
      <c r="T24" s="52">
        <f>SUM(T19:T23)</f>
        <v>0</v>
      </c>
      <c r="U24" s="55">
        <f t="shared" si="9"/>
        <v>0</v>
      </c>
      <c r="V24" s="52">
        <f>SUM(V19:V23)</f>
        <v>8</v>
      </c>
      <c r="W24" s="55">
        <f t="shared" si="10"/>
        <v>0.52271319511054071</v>
      </c>
      <c r="X24" s="52">
        <f>SUM(X19:X23)</f>
        <v>0</v>
      </c>
      <c r="Y24" s="55">
        <f t="shared" si="11"/>
        <v>0</v>
      </c>
      <c r="Z24" s="54">
        <f>SUM(Z19:Z23)</f>
        <v>0</v>
      </c>
      <c r="AA24" s="55">
        <f t="shared" si="12"/>
        <v>0</v>
      </c>
    </row>
    <row r="25" spans="1:27" ht="17.25" customHeight="1" thickTop="1" x14ac:dyDescent="0.3">
      <c r="A25" s="33">
        <v>3</v>
      </c>
      <c r="B25" s="33" t="s">
        <v>33</v>
      </c>
      <c r="C25" s="35" t="s">
        <v>34</v>
      </c>
      <c r="D25" s="36">
        <f>[1]JAN2023!D25</f>
        <v>1804.5500000000002</v>
      </c>
      <c r="E25" s="36">
        <f t="shared" si="0"/>
        <v>360.91000000000008</v>
      </c>
      <c r="F25" s="36">
        <f t="shared" si="1"/>
        <v>288.72800000000007</v>
      </c>
      <c r="G25" s="100"/>
      <c r="H25" s="36">
        <f>'[1]MARET 2023'!H25+'[1]APRIL 2023 '!I25</f>
        <v>270</v>
      </c>
      <c r="I25" s="36">
        <f t="shared" si="2"/>
        <v>1</v>
      </c>
      <c r="J25" s="37">
        <f t="shared" si="3"/>
        <v>0.27707738771438856</v>
      </c>
      <c r="K25" s="38" t="e">
        <f t="shared" si="4"/>
        <v>#DIV/0!</v>
      </c>
      <c r="L25" s="61">
        <v>0</v>
      </c>
      <c r="M25" s="37">
        <f t="shared" si="5"/>
        <v>0</v>
      </c>
      <c r="N25" s="62">
        <v>0</v>
      </c>
      <c r="O25" s="41">
        <f t="shared" si="6"/>
        <v>0</v>
      </c>
      <c r="P25" s="61">
        <v>0</v>
      </c>
      <c r="Q25" s="41">
        <f t="shared" si="7"/>
        <v>0</v>
      </c>
      <c r="R25" s="61">
        <v>0</v>
      </c>
      <c r="S25" s="41">
        <f t="shared" si="8"/>
        <v>0</v>
      </c>
      <c r="T25" s="61">
        <v>0</v>
      </c>
      <c r="U25" s="41">
        <f t="shared" si="9"/>
        <v>0</v>
      </c>
      <c r="V25" s="63">
        <v>1</v>
      </c>
      <c r="W25" s="41">
        <f t="shared" si="10"/>
        <v>0.27707738771438856</v>
      </c>
      <c r="X25" s="61">
        <v>0</v>
      </c>
      <c r="Y25" s="41">
        <f t="shared" si="11"/>
        <v>0</v>
      </c>
      <c r="Z25" s="43"/>
      <c r="AA25" s="41">
        <f t="shared" si="12"/>
        <v>0</v>
      </c>
    </row>
    <row r="26" spans="1:27" ht="13.5" customHeight="1" x14ac:dyDescent="0.3">
      <c r="A26" s="16"/>
      <c r="B26" s="16"/>
      <c r="C26" s="35" t="s">
        <v>35</v>
      </c>
      <c r="D26" s="36">
        <f>[1]JAN2023!D26</f>
        <v>999.09</v>
      </c>
      <c r="E26" s="36">
        <f t="shared" si="0"/>
        <v>199.81800000000001</v>
      </c>
      <c r="F26" s="36">
        <f t="shared" si="1"/>
        <v>159.85440000000003</v>
      </c>
      <c r="G26" s="100"/>
      <c r="H26" s="36">
        <f>'[1]MARET 2023'!H26+'[1]APRIL 2023 '!I26</f>
        <v>139</v>
      </c>
      <c r="I26" s="36">
        <f t="shared" si="2"/>
        <v>0</v>
      </c>
      <c r="J26" s="37">
        <f t="shared" si="3"/>
        <v>0</v>
      </c>
      <c r="K26" s="38" t="e">
        <f t="shared" si="4"/>
        <v>#DIV/0!</v>
      </c>
      <c r="L26" s="64">
        <v>0</v>
      </c>
      <c r="M26" s="37">
        <f t="shared" si="5"/>
        <v>0</v>
      </c>
      <c r="N26" s="64">
        <v>0</v>
      </c>
      <c r="O26" s="41">
        <f t="shared" si="6"/>
        <v>0</v>
      </c>
      <c r="P26" s="64">
        <v>0</v>
      </c>
      <c r="Q26" s="41">
        <f t="shared" si="7"/>
        <v>0</v>
      </c>
      <c r="R26" s="64">
        <v>0</v>
      </c>
      <c r="S26" s="41">
        <f t="shared" si="8"/>
        <v>0</v>
      </c>
      <c r="T26" s="64">
        <v>0</v>
      </c>
      <c r="U26" s="41">
        <f t="shared" si="9"/>
        <v>0</v>
      </c>
      <c r="V26" s="64">
        <v>0</v>
      </c>
      <c r="W26" s="41">
        <f t="shared" si="10"/>
        <v>0</v>
      </c>
      <c r="X26" s="64">
        <v>0</v>
      </c>
      <c r="Y26" s="41">
        <f t="shared" si="11"/>
        <v>0</v>
      </c>
      <c r="Z26" s="43"/>
      <c r="AA26" s="41">
        <f t="shared" si="12"/>
        <v>0</v>
      </c>
    </row>
    <row r="27" spans="1:27" ht="14.25" customHeight="1" x14ac:dyDescent="0.3">
      <c r="A27" s="16"/>
      <c r="B27" s="16"/>
      <c r="C27" s="35" t="s">
        <v>36</v>
      </c>
      <c r="D27" s="36">
        <f>[1]JAN2023!D27</f>
        <v>984.98</v>
      </c>
      <c r="E27" s="36">
        <f t="shared" si="0"/>
        <v>196.99600000000001</v>
      </c>
      <c r="F27" s="36">
        <f t="shared" si="1"/>
        <v>157.59680000000003</v>
      </c>
      <c r="G27" s="100"/>
      <c r="H27" s="36">
        <f>'[1]MARET 2023'!H27+'[1]APRIL 2023 '!I27</f>
        <v>86</v>
      </c>
      <c r="I27" s="36">
        <f t="shared" si="2"/>
        <v>0</v>
      </c>
      <c r="J27" s="37">
        <f t="shared" si="3"/>
        <v>0</v>
      </c>
      <c r="K27" s="38" t="e">
        <f t="shared" si="4"/>
        <v>#DIV/0!</v>
      </c>
      <c r="L27" s="64">
        <v>0</v>
      </c>
      <c r="M27" s="37">
        <f t="shared" si="5"/>
        <v>0</v>
      </c>
      <c r="N27" s="64">
        <v>0</v>
      </c>
      <c r="O27" s="41">
        <f t="shared" si="6"/>
        <v>0</v>
      </c>
      <c r="P27" s="64">
        <v>0</v>
      </c>
      <c r="Q27" s="41">
        <f t="shared" si="7"/>
        <v>0</v>
      </c>
      <c r="R27" s="64">
        <v>0</v>
      </c>
      <c r="S27" s="41">
        <f t="shared" si="8"/>
        <v>0</v>
      </c>
      <c r="T27" s="64">
        <v>0</v>
      </c>
      <c r="U27" s="41">
        <f t="shared" si="9"/>
        <v>0</v>
      </c>
      <c r="V27" s="64">
        <v>0</v>
      </c>
      <c r="W27" s="41">
        <f t="shared" si="10"/>
        <v>0</v>
      </c>
      <c r="X27" s="64">
        <v>0</v>
      </c>
      <c r="Y27" s="41">
        <f t="shared" si="11"/>
        <v>0</v>
      </c>
      <c r="Z27" s="43"/>
      <c r="AA27" s="41">
        <f t="shared" si="12"/>
        <v>0</v>
      </c>
    </row>
    <row r="28" spans="1:27" ht="14.25" customHeight="1" x14ac:dyDescent="0.3">
      <c r="A28" s="16"/>
      <c r="B28" s="16"/>
      <c r="C28" s="35" t="s">
        <v>100</v>
      </c>
      <c r="D28" s="36">
        <f>[1]JAN2023!D28</f>
        <v>0</v>
      </c>
      <c r="E28" s="36">
        <f t="shared" si="0"/>
        <v>0</v>
      </c>
      <c r="F28" s="36">
        <f t="shared" si="1"/>
        <v>0</v>
      </c>
      <c r="G28" s="100"/>
      <c r="H28" s="36">
        <f>'[1]MARET 2023'!H28+'[1]APRIL 2023 '!I28</f>
        <v>0</v>
      </c>
      <c r="I28" s="36">
        <f t="shared" si="2"/>
        <v>0</v>
      </c>
      <c r="J28" s="37" t="e">
        <f t="shared" si="3"/>
        <v>#DIV/0!</v>
      </c>
      <c r="K28" s="38" t="e">
        <f t="shared" si="4"/>
        <v>#DIV/0!</v>
      </c>
      <c r="L28" s="66"/>
      <c r="M28" s="37" t="e">
        <f t="shared" si="5"/>
        <v>#DIV/0!</v>
      </c>
      <c r="N28" s="66"/>
      <c r="O28" s="41" t="e">
        <f t="shared" si="6"/>
        <v>#DIV/0!</v>
      </c>
      <c r="P28" s="66"/>
      <c r="Q28" s="41" t="e">
        <f t="shared" si="7"/>
        <v>#DIV/0!</v>
      </c>
      <c r="R28" s="66"/>
      <c r="S28" s="41" t="e">
        <f t="shared" si="8"/>
        <v>#DIV/0!</v>
      </c>
      <c r="T28" s="66"/>
      <c r="U28" s="41" t="e">
        <f t="shared" si="9"/>
        <v>#DIV/0!</v>
      </c>
      <c r="V28" s="66"/>
      <c r="W28" s="41" t="e">
        <f t="shared" si="10"/>
        <v>#DIV/0!</v>
      </c>
      <c r="X28" s="66"/>
      <c r="Y28" s="41" t="e">
        <f t="shared" si="11"/>
        <v>#DIV/0!</v>
      </c>
      <c r="Z28" s="43"/>
      <c r="AA28" s="41" t="e">
        <f t="shared" si="12"/>
        <v>#DIV/0!</v>
      </c>
    </row>
    <row r="29" spans="1:27" ht="14.25" customHeight="1" x14ac:dyDescent="0.3">
      <c r="A29" s="50"/>
      <c r="B29" s="50"/>
      <c r="C29" s="51" t="s">
        <v>28</v>
      </c>
      <c r="D29" s="52">
        <f>[1]JAN2023!D29</f>
        <v>3788.6200000000003</v>
      </c>
      <c r="E29" s="52">
        <f t="shared" si="0"/>
        <v>757.72400000000016</v>
      </c>
      <c r="F29" s="52">
        <f t="shared" si="1"/>
        <v>606.17920000000015</v>
      </c>
      <c r="G29" s="101">
        <f>SUM(G25:G28)</f>
        <v>0</v>
      </c>
      <c r="H29" s="52">
        <f>'[1]MARET 2023'!H29+'[1]APRIL 2023 '!I29</f>
        <v>495</v>
      </c>
      <c r="I29" s="52">
        <f t="shared" si="2"/>
        <v>1</v>
      </c>
      <c r="J29" s="53">
        <f t="shared" si="3"/>
        <v>0.13197417529337857</v>
      </c>
      <c r="K29" s="38" t="e">
        <f t="shared" si="4"/>
        <v>#DIV/0!</v>
      </c>
      <c r="L29" s="52">
        <f>SUM(L25:L28)</f>
        <v>0</v>
      </c>
      <c r="M29" s="53">
        <f t="shared" si="5"/>
        <v>0</v>
      </c>
      <c r="N29" s="52">
        <f>SUM(N25:N28)</f>
        <v>0</v>
      </c>
      <c r="O29" s="55">
        <f t="shared" si="6"/>
        <v>0</v>
      </c>
      <c r="P29" s="52">
        <f>SUM(P25:P28)</f>
        <v>0</v>
      </c>
      <c r="Q29" s="55">
        <f t="shared" si="7"/>
        <v>0</v>
      </c>
      <c r="R29" s="52">
        <f>SUM(R25:R28)</f>
        <v>0</v>
      </c>
      <c r="S29" s="55">
        <f t="shared" si="8"/>
        <v>0</v>
      </c>
      <c r="T29" s="52">
        <f>SUM(T25:T28)</f>
        <v>0</v>
      </c>
      <c r="U29" s="55">
        <f t="shared" si="9"/>
        <v>0</v>
      </c>
      <c r="V29" s="52">
        <f>SUM(V25:V28)</f>
        <v>1</v>
      </c>
      <c r="W29" s="55">
        <f t="shared" si="10"/>
        <v>0.13197417529337857</v>
      </c>
      <c r="X29" s="52">
        <f>SUM(X25:X28)</f>
        <v>0</v>
      </c>
      <c r="Y29" s="55">
        <f t="shared" si="11"/>
        <v>0</v>
      </c>
      <c r="Z29" s="54">
        <f>SUM(Z25:Z28)</f>
        <v>0</v>
      </c>
      <c r="AA29" s="55">
        <f t="shared" si="12"/>
        <v>0</v>
      </c>
    </row>
    <row r="30" spans="1:27" ht="15.75" customHeight="1" x14ac:dyDescent="0.3">
      <c r="A30" s="33">
        <v>4</v>
      </c>
      <c r="B30" s="34" t="s">
        <v>37</v>
      </c>
      <c r="C30" s="67" t="s">
        <v>38</v>
      </c>
      <c r="D30" s="36">
        <f>[1]JAN2023!D30</f>
        <v>4894.13</v>
      </c>
      <c r="E30" s="36">
        <f t="shared" si="0"/>
        <v>978.82600000000002</v>
      </c>
      <c r="F30" s="36">
        <f t="shared" si="1"/>
        <v>783.06080000000009</v>
      </c>
      <c r="G30" s="100"/>
      <c r="H30" s="36">
        <f>'[1]MARET 2023'!H30+'[1]APRIL 2023 '!I30</f>
        <v>805</v>
      </c>
      <c r="I30" s="36">
        <f t="shared" si="2"/>
        <v>15</v>
      </c>
      <c r="J30" s="37">
        <f t="shared" si="3"/>
        <v>1.5324480551190915</v>
      </c>
      <c r="K30" s="38" t="e">
        <f t="shared" si="4"/>
        <v>#DIV/0!</v>
      </c>
      <c r="L30" s="68">
        <v>0</v>
      </c>
      <c r="M30" s="37">
        <f t="shared" si="5"/>
        <v>0</v>
      </c>
      <c r="N30" s="69">
        <v>2</v>
      </c>
      <c r="O30" s="41">
        <f t="shared" si="6"/>
        <v>0.2043264073492122</v>
      </c>
      <c r="P30" s="70">
        <v>8</v>
      </c>
      <c r="Q30" s="41">
        <f t="shared" si="7"/>
        <v>0.81730562939684881</v>
      </c>
      <c r="R30" s="70">
        <v>5</v>
      </c>
      <c r="S30" s="41">
        <f t="shared" si="8"/>
        <v>0.51081601837303048</v>
      </c>
      <c r="T30" s="68">
        <v>0</v>
      </c>
      <c r="U30" s="41">
        <f t="shared" si="9"/>
        <v>0</v>
      </c>
      <c r="V30" s="68">
        <v>0</v>
      </c>
      <c r="W30" s="41">
        <f t="shared" si="10"/>
        <v>0</v>
      </c>
      <c r="X30" s="68">
        <v>0</v>
      </c>
      <c r="Y30" s="41">
        <f t="shared" si="11"/>
        <v>0</v>
      </c>
      <c r="Z30" s="43"/>
      <c r="AA30" s="41">
        <f t="shared" si="12"/>
        <v>0</v>
      </c>
    </row>
    <row r="31" spans="1:27" ht="15.75" customHeight="1" x14ac:dyDescent="0.3">
      <c r="A31" s="16"/>
      <c r="B31" s="16"/>
      <c r="C31" s="67" t="s">
        <v>39</v>
      </c>
      <c r="D31" s="36">
        <f>[1]JAN2023!D31</f>
        <v>1470.3300000000002</v>
      </c>
      <c r="E31" s="36">
        <f t="shared" si="0"/>
        <v>294.06600000000003</v>
      </c>
      <c r="F31" s="36">
        <f t="shared" si="1"/>
        <v>235.25280000000004</v>
      </c>
      <c r="G31" s="100"/>
      <c r="H31" s="36">
        <f>'[1]MARET 2023'!H31+'[1]APRIL 2023 '!I31</f>
        <v>308</v>
      </c>
      <c r="I31" s="36">
        <f t="shared" si="2"/>
        <v>5</v>
      </c>
      <c r="J31" s="37">
        <f t="shared" si="3"/>
        <v>1.7002985724293185</v>
      </c>
      <c r="K31" s="38" t="e">
        <f t="shared" si="4"/>
        <v>#DIV/0!</v>
      </c>
      <c r="L31" s="68">
        <v>0</v>
      </c>
      <c r="M31" s="37">
        <f t="shared" si="5"/>
        <v>0</v>
      </c>
      <c r="N31" s="69">
        <v>1</v>
      </c>
      <c r="O31" s="41">
        <f t="shared" si="6"/>
        <v>0.3400597144858637</v>
      </c>
      <c r="P31" s="70">
        <v>2</v>
      </c>
      <c r="Q31" s="41">
        <f t="shared" si="7"/>
        <v>0.68011942897172739</v>
      </c>
      <c r="R31" s="70">
        <v>2</v>
      </c>
      <c r="S31" s="41">
        <f t="shared" si="8"/>
        <v>0.68011942897172739</v>
      </c>
      <c r="T31" s="68">
        <v>0</v>
      </c>
      <c r="U31" s="41">
        <f t="shared" si="9"/>
        <v>0</v>
      </c>
      <c r="V31" s="68">
        <v>0</v>
      </c>
      <c r="W31" s="41">
        <f t="shared" si="10"/>
        <v>0</v>
      </c>
      <c r="X31" s="68">
        <v>0</v>
      </c>
      <c r="Y31" s="41">
        <f t="shared" si="11"/>
        <v>0</v>
      </c>
      <c r="Z31" s="43"/>
      <c r="AA31" s="41">
        <f t="shared" si="12"/>
        <v>0</v>
      </c>
    </row>
    <row r="32" spans="1:27" ht="15.75" customHeight="1" x14ac:dyDescent="0.3">
      <c r="A32" s="16"/>
      <c r="B32" s="16"/>
      <c r="C32" s="67" t="s">
        <v>100</v>
      </c>
      <c r="D32" s="36">
        <f>[1]JAN2023!D32</f>
        <v>0</v>
      </c>
      <c r="E32" s="36">
        <f t="shared" si="0"/>
        <v>0</v>
      </c>
      <c r="F32" s="36">
        <f t="shared" si="1"/>
        <v>0</v>
      </c>
      <c r="G32" s="100"/>
      <c r="H32" s="36">
        <f>'[1]MARET 2023'!H32+'[1]APRIL 2023 '!I32</f>
        <v>0</v>
      </c>
      <c r="I32" s="36">
        <f t="shared" si="2"/>
        <v>0</v>
      </c>
      <c r="J32" s="37" t="e">
        <f t="shared" si="3"/>
        <v>#DIV/0!</v>
      </c>
      <c r="K32" s="38" t="e">
        <f t="shared" si="4"/>
        <v>#DIV/0!</v>
      </c>
      <c r="L32" s="71"/>
      <c r="M32" s="37" t="e">
        <f t="shared" si="5"/>
        <v>#DIV/0!</v>
      </c>
      <c r="N32" s="72"/>
      <c r="O32" s="41" t="e">
        <f t="shared" si="6"/>
        <v>#DIV/0!</v>
      </c>
      <c r="P32" s="71"/>
      <c r="Q32" s="41" t="e">
        <f t="shared" si="7"/>
        <v>#DIV/0!</v>
      </c>
      <c r="R32" s="71"/>
      <c r="S32" s="41" t="e">
        <f t="shared" si="8"/>
        <v>#DIV/0!</v>
      </c>
      <c r="T32" s="71"/>
      <c r="U32" s="41" t="e">
        <f t="shared" si="9"/>
        <v>#DIV/0!</v>
      </c>
      <c r="V32" s="71"/>
      <c r="W32" s="41" t="e">
        <f t="shared" si="10"/>
        <v>#DIV/0!</v>
      </c>
      <c r="X32" s="71"/>
      <c r="Y32" s="41" t="e">
        <f t="shared" si="11"/>
        <v>#DIV/0!</v>
      </c>
      <c r="Z32" s="43"/>
      <c r="AA32" s="41" t="e">
        <f t="shared" si="12"/>
        <v>#DIV/0!</v>
      </c>
    </row>
    <row r="33" spans="1:27" ht="15.75" customHeight="1" thickBot="1" x14ac:dyDescent="0.35">
      <c r="A33" s="50"/>
      <c r="B33" s="50"/>
      <c r="C33" s="51" t="s">
        <v>28</v>
      </c>
      <c r="D33" s="52">
        <f>[1]JAN2023!D33</f>
        <v>6364.46</v>
      </c>
      <c r="E33" s="52">
        <f t="shared" si="0"/>
        <v>1272.8920000000001</v>
      </c>
      <c r="F33" s="52">
        <f t="shared" si="1"/>
        <v>1018.3136000000001</v>
      </c>
      <c r="G33" s="101">
        <f>SUM(G30:G32)</f>
        <v>0</v>
      </c>
      <c r="H33" s="52">
        <f>'[1]MARET 2023'!H33+'[1]APRIL 2023 '!I33</f>
        <v>1113</v>
      </c>
      <c r="I33" s="52">
        <f t="shared" si="2"/>
        <v>20</v>
      </c>
      <c r="J33" s="53">
        <f t="shared" si="3"/>
        <v>1.5712252099942492</v>
      </c>
      <c r="K33" s="38" t="e">
        <f t="shared" si="4"/>
        <v>#DIV/0!</v>
      </c>
      <c r="L33" s="52">
        <f>SUM(L30:L32)</f>
        <v>0</v>
      </c>
      <c r="M33" s="53">
        <f t="shared" si="5"/>
        <v>0</v>
      </c>
      <c r="N33" s="52">
        <f>SUM(N30:N32)</f>
        <v>3</v>
      </c>
      <c r="O33" s="55">
        <f t="shared" si="6"/>
        <v>0.23568378149913738</v>
      </c>
      <c r="P33" s="52">
        <f>SUM(P30:P32)</f>
        <v>10</v>
      </c>
      <c r="Q33" s="55">
        <f t="shared" si="7"/>
        <v>0.7856126049971246</v>
      </c>
      <c r="R33" s="52">
        <f>SUM(R30:R32)</f>
        <v>7</v>
      </c>
      <c r="S33" s="55">
        <f t="shared" si="8"/>
        <v>0.54992882349798722</v>
      </c>
      <c r="T33" s="52">
        <f>SUM(T30:T32)</f>
        <v>0</v>
      </c>
      <c r="U33" s="55">
        <f t="shared" si="9"/>
        <v>0</v>
      </c>
      <c r="V33" s="52">
        <f>SUM(V30:V32)</f>
        <v>0</v>
      </c>
      <c r="W33" s="55">
        <f t="shared" si="10"/>
        <v>0</v>
      </c>
      <c r="X33" s="52">
        <f>SUM(X30:X32)</f>
        <v>0</v>
      </c>
      <c r="Y33" s="55">
        <f t="shared" si="11"/>
        <v>0</v>
      </c>
      <c r="Z33" s="54">
        <f>SUM(Z30:Z32)</f>
        <v>0</v>
      </c>
      <c r="AA33" s="55">
        <f t="shared" si="12"/>
        <v>0</v>
      </c>
    </row>
    <row r="34" spans="1:27" ht="16.5" customHeight="1" thickTop="1" x14ac:dyDescent="0.3">
      <c r="A34" s="33">
        <v>5</v>
      </c>
      <c r="B34" s="33" t="s">
        <v>40</v>
      </c>
      <c r="C34" s="67" t="s">
        <v>41</v>
      </c>
      <c r="D34" s="36">
        <f>[1]JAN2023!D34</f>
        <v>4528.63</v>
      </c>
      <c r="E34" s="36">
        <f t="shared" si="0"/>
        <v>905.72600000000011</v>
      </c>
      <c r="F34" s="36">
        <f t="shared" si="1"/>
        <v>724.58080000000018</v>
      </c>
      <c r="G34" s="100"/>
      <c r="H34" s="36">
        <f>'[1]MARET 2023'!H34+'[1]APRIL 2023 '!I34</f>
        <v>642</v>
      </c>
      <c r="I34" s="36">
        <f t="shared" si="2"/>
        <v>0</v>
      </c>
      <c r="J34" s="37">
        <f t="shared" si="3"/>
        <v>0</v>
      </c>
      <c r="K34" s="38" t="e">
        <f t="shared" si="4"/>
        <v>#DIV/0!</v>
      </c>
      <c r="L34" s="39"/>
      <c r="M34" s="37">
        <f t="shared" si="5"/>
        <v>0</v>
      </c>
      <c r="N34" s="40">
        <v>0</v>
      </c>
      <c r="O34" s="41">
        <f t="shared" si="6"/>
        <v>0</v>
      </c>
      <c r="P34" s="39">
        <v>0</v>
      </c>
      <c r="Q34" s="41">
        <f t="shared" si="7"/>
        <v>0</v>
      </c>
      <c r="R34" s="39">
        <v>0</v>
      </c>
      <c r="S34" s="41">
        <f t="shared" si="8"/>
        <v>0</v>
      </c>
      <c r="T34" s="39">
        <v>0</v>
      </c>
      <c r="U34" s="41">
        <f t="shared" si="9"/>
        <v>0</v>
      </c>
      <c r="V34" s="39">
        <v>0</v>
      </c>
      <c r="W34" s="41">
        <f t="shared" si="10"/>
        <v>0</v>
      </c>
      <c r="X34" s="39">
        <v>0</v>
      </c>
      <c r="Y34" s="41">
        <f t="shared" si="11"/>
        <v>0</v>
      </c>
      <c r="Z34" s="43"/>
      <c r="AA34" s="41">
        <f t="shared" si="12"/>
        <v>0</v>
      </c>
    </row>
    <row r="35" spans="1:27" ht="15.75" customHeight="1" x14ac:dyDescent="0.3">
      <c r="A35" s="16"/>
      <c r="B35" s="16"/>
      <c r="C35" s="67" t="s">
        <v>42</v>
      </c>
      <c r="D35" s="36">
        <f>[1]JAN2023!D35</f>
        <v>1943.1000000000001</v>
      </c>
      <c r="E35" s="36">
        <f t="shared" si="0"/>
        <v>388.62000000000006</v>
      </c>
      <c r="F35" s="36">
        <f t="shared" si="1"/>
        <v>310.89600000000007</v>
      </c>
      <c r="G35" s="100"/>
      <c r="H35" s="36">
        <f>'[1]MARET 2023'!H35+'[1]APRIL 2023 '!I35</f>
        <v>310</v>
      </c>
      <c r="I35" s="36">
        <f t="shared" si="2"/>
        <v>0</v>
      </c>
      <c r="J35" s="37">
        <f t="shared" si="3"/>
        <v>0</v>
      </c>
      <c r="K35" s="38" t="e">
        <f t="shared" si="4"/>
        <v>#DIV/0!</v>
      </c>
      <c r="L35" s="44">
        <v>0</v>
      </c>
      <c r="M35" s="37">
        <f t="shared" si="5"/>
        <v>0</v>
      </c>
      <c r="N35" s="45">
        <v>0</v>
      </c>
      <c r="O35" s="41">
        <f t="shared" si="6"/>
        <v>0</v>
      </c>
      <c r="P35" s="44">
        <v>0</v>
      </c>
      <c r="Q35" s="41">
        <f t="shared" si="7"/>
        <v>0</v>
      </c>
      <c r="R35" s="44">
        <v>0</v>
      </c>
      <c r="S35" s="41">
        <f t="shared" si="8"/>
        <v>0</v>
      </c>
      <c r="T35" s="44">
        <v>0</v>
      </c>
      <c r="U35" s="41">
        <f t="shared" si="9"/>
        <v>0</v>
      </c>
      <c r="V35" s="44">
        <v>0</v>
      </c>
      <c r="W35" s="41">
        <f t="shared" si="10"/>
        <v>0</v>
      </c>
      <c r="X35" s="44">
        <v>0</v>
      </c>
      <c r="Y35" s="41">
        <f t="shared" si="11"/>
        <v>0</v>
      </c>
      <c r="Z35" s="43"/>
      <c r="AA35" s="41">
        <f t="shared" si="12"/>
        <v>0</v>
      </c>
    </row>
    <row r="36" spans="1:27" ht="15.75" customHeight="1" x14ac:dyDescent="0.3">
      <c r="A36" s="16"/>
      <c r="B36" s="16"/>
      <c r="C36" s="67" t="s">
        <v>43</v>
      </c>
      <c r="D36" s="36">
        <f>[1]JAN2023!D36</f>
        <v>2128.7400000000002</v>
      </c>
      <c r="E36" s="36">
        <f t="shared" si="0"/>
        <v>425.74800000000005</v>
      </c>
      <c r="F36" s="36">
        <f t="shared" si="1"/>
        <v>340.59840000000008</v>
      </c>
      <c r="G36" s="100"/>
      <c r="H36" s="36">
        <f>'[1]MARET 2023'!H36+'[1]APRIL 2023 '!I36</f>
        <v>285</v>
      </c>
      <c r="I36" s="36">
        <f t="shared" si="2"/>
        <v>21</v>
      </c>
      <c r="J36" s="37">
        <f t="shared" si="3"/>
        <v>4.9324952788973757</v>
      </c>
      <c r="K36" s="38" t="e">
        <f t="shared" si="4"/>
        <v>#DIV/0!</v>
      </c>
      <c r="L36" s="44">
        <v>0</v>
      </c>
      <c r="M36" s="37">
        <f t="shared" si="5"/>
        <v>0</v>
      </c>
      <c r="N36" s="45">
        <v>0</v>
      </c>
      <c r="O36" s="41">
        <f t="shared" si="6"/>
        <v>0</v>
      </c>
      <c r="P36" s="46">
        <v>21</v>
      </c>
      <c r="Q36" s="41">
        <f t="shared" si="7"/>
        <v>4.9324952788973757</v>
      </c>
      <c r="R36" s="44">
        <v>0</v>
      </c>
      <c r="S36" s="41">
        <f t="shared" si="8"/>
        <v>0</v>
      </c>
      <c r="T36" s="44">
        <v>0</v>
      </c>
      <c r="U36" s="41">
        <f t="shared" si="9"/>
        <v>0</v>
      </c>
      <c r="V36" s="44">
        <v>0</v>
      </c>
      <c r="W36" s="41">
        <f t="shared" si="10"/>
        <v>0</v>
      </c>
      <c r="X36" s="44">
        <v>0</v>
      </c>
      <c r="Y36" s="41">
        <f t="shared" si="11"/>
        <v>0</v>
      </c>
      <c r="Z36" s="43"/>
      <c r="AA36" s="41">
        <f t="shared" si="12"/>
        <v>0</v>
      </c>
    </row>
    <row r="37" spans="1:27" ht="15.75" customHeight="1" x14ac:dyDescent="0.3">
      <c r="A37" s="16"/>
      <c r="B37" s="16"/>
      <c r="C37" s="67" t="s">
        <v>44</v>
      </c>
      <c r="D37" s="36">
        <f>[1]JAN2023!D37</f>
        <v>3284.4</v>
      </c>
      <c r="E37" s="36">
        <f t="shared" si="0"/>
        <v>656.88000000000011</v>
      </c>
      <c r="F37" s="36">
        <f t="shared" si="1"/>
        <v>525.50400000000013</v>
      </c>
      <c r="G37" s="100"/>
      <c r="H37" s="36">
        <f>'[1]MARET 2023'!H37+'[1]APRIL 2023 '!I37</f>
        <v>673</v>
      </c>
      <c r="I37" s="36">
        <f t="shared" si="2"/>
        <v>35</v>
      </c>
      <c r="J37" s="37">
        <f t="shared" si="3"/>
        <v>5.3282182438192658</v>
      </c>
      <c r="K37" s="38" t="e">
        <f t="shared" si="4"/>
        <v>#DIV/0!</v>
      </c>
      <c r="L37" s="44">
        <v>0</v>
      </c>
      <c r="M37" s="37">
        <f t="shared" si="5"/>
        <v>0</v>
      </c>
      <c r="N37" s="45">
        <v>0</v>
      </c>
      <c r="O37" s="41">
        <f t="shared" si="6"/>
        <v>0</v>
      </c>
      <c r="P37" s="46">
        <v>35</v>
      </c>
      <c r="Q37" s="41">
        <f t="shared" si="7"/>
        <v>5.3282182438192658</v>
      </c>
      <c r="R37" s="44">
        <v>0</v>
      </c>
      <c r="S37" s="41">
        <f t="shared" si="8"/>
        <v>0</v>
      </c>
      <c r="T37" s="44">
        <v>0</v>
      </c>
      <c r="U37" s="41">
        <f t="shared" si="9"/>
        <v>0</v>
      </c>
      <c r="V37" s="44">
        <v>0</v>
      </c>
      <c r="W37" s="41">
        <f t="shared" si="10"/>
        <v>0</v>
      </c>
      <c r="X37" s="44">
        <v>0</v>
      </c>
      <c r="Y37" s="41">
        <f t="shared" si="11"/>
        <v>0</v>
      </c>
      <c r="Z37" s="43"/>
      <c r="AA37" s="41">
        <f t="shared" si="12"/>
        <v>0</v>
      </c>
    </row>
    <row r="38" spans="1:27" ht="15.75" customHeight="1" x14ac:dyDescent="0.3">
      <c r="A38" s="16"/>
      <c r="B38" s="16"/>
      <c r="C38" s="67" t="s">
        <v>100</v>
      </c>
      <c r="D38" s="36">
        <f>[1]JAN2023!D38</f>
        <v>0</v>
      </c>
      <c r="E38" s="36">
        <f t="shared" si="0"/>
        <v>0</v>
      </c>
      <c r="F38" s="36">
        <f t="shared" si="1"/>
        <v>0</v>
      </c>
      <c r="G38" s="100"/>
      <c r="H38" s="36">
        <f>'[1]MARET 2023'!H38+'[1]APRIL 2023 '!I38</f>
        <v>44</v>
      </c>
      <c r="I38" s="36">
        <f t="shared" si="2"/>
        <v>1</v>
      </c>
      <c r="J38" s="37" t="e">
        <f t="shared" si="3"/>
        <v>#DIV/0!</v>
      </c>
      <c r="K38" s="38" t="e">
        <f t="shared" si="4"/>
        <v>#DIV/0!</v>
      </c>
      <c r="L38" s="47"/>
      <c r="M38" s="37" t="e">
        <f t="shared" si="5"/>
        <v>#DIV/0!</v>
      </c>
      <c r="N38" s="48"/>
      <c r="O38" s="41" t="e">
        <f t="shared" si="6"/>
        <v>#DIV/0!</v>
      </c>
      <c r="P38" s="47"/>
      <c r="Q38" s="41" t="e">
        <f t="shared" si="7"/>
        <v>#DIV/0!</v>
      </c>
      <c r="R38" s="47"/>
      <c r="S38" s="41" t="e">
        <f t="shared" si="8"/>
        <v>#DIV/0!</v>
      </c>
      <c r="T38" s="47">
        <v>1</v>
      </c>
      <c r="U38" s="41" t="e">
        <f t="shared" si="9"/>
        <v>#DIV/0!</v>
      </c>
      <c r="V38" s="47"/>
      <c r="W38" s="41" t="e">
        <f t="shared" si="10"/>
        <v>#DIV/0!</v>
      </c>
      <c r="X38" s="47"/>
      <c r="Y38" s="41" t="e">
        <f t="shared" si="11"/>
        <v>#DIV/0!</v>
      </c>
      <c r="Z38" s="43"/>
      <c r="AA38" s="41" t="e">
        <f t="shared" si="12"/>
        <v>#DIV/0!</v>
      </c>
    </row>
    <row r="39" spans="1:27" ht="15.75" customHeight="1" thickBot="1" x14ac:dyDescent="0.35">
      <c r="A39" s="50"/>
      <c r="B39" s="50"/>
      <c r="C39" s="51" t="s">
        <v>28</v>
      </c>
      <c r="D39" s="52">
        <f>[1]JAN2023!D39</f>
        <v>11884.87</v>
      </c>
      <c r="E39" s="52">
        <f t="shared" si="0"/>
        <v>2376.9740000000002</v>
      </c>
      <c r="F39" s="52">
        <f t="shared" si="1"/>
        <v>1901.5792000000001</v>
      </c>
      <c r="G39" s="101">
        <f>SUM(G34:G38)</f>
        <v>0</v>
      </c>
      <c r="H39" s="52">
        <f>'[1]MARET 2023'!H39+'[1]APRIL 2023 '!I39</f>
        <v>1954</v>
      </c>
      <c r="I39" s="52">
        <f t="shared" si="2"/>
        <v>57</v>
      </c>
      <c r="J39" s="53">
        <f t="shared" si="3"/>
        <v>2.3980068776520063</v>
      </c>
      <c r="K39" s="38" t="e">
        <f t="shared" si="4"/>
        <v>#DIV/0!</v>
      </c>
      <c r="L39" s="52">
        <f>SUM(L34:L38)</f>
        <v>0</v>
      </c>
      <c r="M39" s="53">
        <f t="shared" si="5"/>
        <v>0</v>
      </c>
      <c r="N39" s="52">
        <f>SUM(N34:N38)</f>
        <v>0</v>
      </c>
      <c r="O39" s="55">
        <f t="shared" si="6"/>
        <v>0</v>
      </c>
      <c r="P39" s="52">
        <f>SUM(P34:P38)</f>
        <v>56</v>
      </c>
      <c r="Q39" s="55">
        <f t="shared" si="7"/>
        <v>2.3559365815528479</v>
      </c>
      <c r="R39" s="52">
        <f>SUM(R34:R38)</f>
        <v>0</v>
      </c>
      <c r="S39" s="55">
        <f t="shared" si="8"/>
        <v>0</v>
      </c>
      <c r="T39" s="52">
        <f>SUM(T34:T38)</f>
        <v>1</v>
      </c>
      <c r="U39" s="55">
        <f t="shared" si="9"/>
        <v>4.2070296099158001E-2</v>
      </c>
      <c r="V39" s="52">
        <f>SUM(V34:V38)</f>
        <v>0</v>
      </c>
      <c r="W39" s="55">
        <f t="shared" si="10"/>
        <v>0</v>
      </c>
      <c r="X39" s="52">
        <f>SUM(X34:X38)</f>
        <v>0</v>
      </c>
      <c r="Y39" s="55">
        <f t="shared" si="11"/>
        <v>0</v>
      </c>
      <c r="Z39" s="54">
        <f>SUM(Z34:Z38)</f>
        <v>0</v>
      </c>
      <c r="AA39" s="55">
        <f t="shared" si="12"/>
        <v>0</v>
      </c>
    </row>
    <row r="40" spans="1:27" ht="16.5" customHeight="1" thickTop="1" x14ac:dyDescent="0.3">
      <c r="A40" s="33">
        <v>6</v>
      </c>
      <c r="B40" s="34" t="s">
        <v>45</v>
      </c>
      <c r="C40" s="67" t="s">
        <v>46</v>
      </c>
      <c r="D40" s="36">
        <f>[1]JAN2023!D40</f>
        <v>5814</v>
      </c>
      <c r="E40" s="36">
        <f t="shared" si="0"/>
        <v>1162.8</v>
      </c>
      <c r="F40" s="36">
        <f t="shared" si="1"/>
        <v>930.24</v>
      </c>
      <c r="G40" s="100"/>
      <c r="H40" s="36">
        <f>'[1]MARET 2023'!H40+'[1]APRIL 2023 '!I40</f>
        <v>824</v>
      </c>
      <c r="I40" s="36">
        <f t="shared" si="2"/>
        <v>10</v>
      </c>
      <c r="J40" s="37">
        <f t="shared" si="3"/>
        <v>0.85999312005503958</v>
      </c>
      <c r="K40" s="38" t="e">
        <f t="shared" si="4"/>
        <v>#DIV/0!</v>
      </c>
      <c r="L40" s="39">
        <v>0</v>
      </c>
      <c r="M40" s="37">
        <f t="shared" si="5"/>
        <v>0</v>
      </c>
      <c r="N40" s="40">
        <v>0</v>
      </c>
      <c r="O40" s="41">
        <f t="shared" si="6"/>
        <v>0</v>
      </c>
      <c r="P40" s="42">
        <v>6</v>
      </c>
      <c r="Q40" s="41">
        <f t="shared" si="7"/>
        <v>0.51599587203302377</v>
      </c>
      <c r="R40" s="42">
        <v>1</v>
      </c>
      <c r="S40" s="41">
        <f t="shared" si="8"/>
        <v>8.5999312005503953E-2</v>
      </c>
      <c r="T40" s="42">
        <v>1</v>
      </c>
      <c r="U40" s="41">
        <f t="shared" si="9"/>
        <v>8.5999312005503953E-2</v>
      </c>
      <c r="V40" s="42">
        <v>2</v>
      </c>
      <c r="W40" s="41">
        <f t="shared" si="10"/>
        <v>0.17199862401100791</v>
      </c>
      <c r="X40" s="39"/>
      <c r="Y40" s="41">
        <f t="shared" si="11"/>
        <v>0</v>
      </c>
      <c r="Z40" s="43"/>
      <c r="AA40" s="41">
        <f t="shared" si="12"/>
        <v>0</v>
      </c>
    </row>
    <row r="41" spans="1:27" ht="15.75" customHeight="1" x14ac:dyDescent="0.3">
      <c r="A41" s="16"/>
      <c r="B41" s="16"/>
      <c r="C41" s="67" t="s">
        <v>47</v>
      </c>
      <c r="D41" s="36">
        <f>[1]JAN2023!D41</f>
        <v>1800.8100000000002</v>
      </c>
      <c r="E41" s="36">
        <f t="shared" si="0"/>
        <v>360.16200000000003</v>
      </c>
      <c r="F41" s="36">
        <f t="shared" si="1"/>
        <v>288.12960000000004</v>
      </c>
      <c r="G41" s="100"/>
      <c r="H41" s="36">
        <f>'[1]MARET 2023'!H41+'[1]APRIL 2023 '!I41</f>
        <v>62</v>
      </c>
      <c r="I41" s="36">
        <f t="shared" si="2"/>
        <v>6</v>
      </c>
      <c r="J41" s="37">
        <f t="shared" si="3"/>
        <v>1.6659170040148596</v>
      </c>
      <c r="K41" s="38" t="e">
        <f t="shared" si="4"/>
        <v>#DIV/0!</v>
      </c>
      <c r="L41" s="46">
        <v>4</v>
      </c>
      <c r="M41" s="37">
        <f t="shared" si="5"/>
        <v>1.1106113360099066</v>
      </c>
      <c r="N41" s="45">
        <v>0</v>
      </c>
      <c r="O41" s="41">
        <f t="shared" si="6"/>
        <v>0</v>
      </c>
      <c r="P41" s="44">
        <v>0</v>
      </c>
      <c r="Q41" s="41">
        <f t="shared" si="7"/>
        <v>0</v>
      </c>
      <c r="R41" s="46">
        <v>2</v>
      </c>
      <c r="S41" s="41">
        <f t="shared" si="8"/>
        <v>0.55530566800495329</v>
      </c>
      <c r="T41" s="44">
        <v>0</v>
      </c>
      <c r="U41" s="41">
        <f t="shared" si="9"/>
        <v>0</v>
      </c>
      <c r="V41" s="44">
        <v>0</v>
      </c>
      <c r="W41" s="41">
        <f t="shared" si="10"/>
        <v>0</v>
      </c>
      <c r="X41" s="44"/>
      <c r="Y41" s="41">
        <f t="shared" si="11"/>
        <v>0</v>
      </c>
      <c r="Z41" s="43"/>
      <c r="AA41" s="41">
        <f t="shared" si="12"/>
        <v>0</v>
      </c>
    </row>
    <row r="42" spans="1:27" ht="15.75" customHeight="1" x14ac:dyDescent="0.3">
      <c r="A42" s="16"/>
      <c r="B42" s="16"/>
      <c r="C42" s="67" t="s">
        <v>100</v>
      </c>
      <c r="D42" s="36">
        <f>[1]JAN2023!D42</f>
        <v>0</v>
      </c>
      <c r="E42" s="36">
        <f t="shared" si="0"/>
        <v>0</v>
      </c>
      <c r="F42" s="36">
        <f t="shared" si="1"/>
        <v>0</v>
      </c>
      <c r="G42" s="100"/>
      <c r="H42" s="36">
        <f>'[1]MARET 2023'!H42+'[1]APRIL 2023 '!I42</f>
        <v>0</v>
      </c>
      <c r="I42" s="36">
        <f t="shared" si="2"/>
        <v>0</v>
      </c>
      <c r="J42" s="37" t="e">
        <f t="shared" si="3"/>
        <v>#DIV/0!</v>
      </c>
      <c r="K42" s="38" t="e">
        <f t="shared" si="4"/>
        <v>#DIV/0!</v>
      </c>
      <c r="L42" s="47"/>
      <c r="M42" s="37" t="e">
        <f t="shared" si="5"/>
        <v>#DIV/0!</v>
      </c>
      <c r="N42" s="48"/>
      <c r="O42" s="41" t="e">
        <f t="shared" si="6"/>
        <v>#DIV/0!</v>
      </c>
      <c r="P42" s="47"/>
      <c r="Q42" s="41" t="e">
        <f t="shared" si="7"/>
        <v>#DIV/0!</v>
      </c>
      <c r="R42" s="47"/>
      <c r="S42" s="41" t="e">
        <f t="shared" si="8"/>
        <v>#DIV/0!</v>
      </c>
      <c r="T42" s="47"/>
      <c r="U42" s="41" t="e">
        <f t="shared" si="9"/>
        <v>#DIV/0!</v>
      </c>
      <c r="V42" s="47"/>
      <c r="W42" s="41" t="e">
        <f t="shared" si="10"/>
        <v>#DIV/0!</v>
      </c>
      <c r="X42" s="47"/>
      <c r="Y42" s="41" t="e">
        <f t="shared" si="11"/>
        <v>#DIV/0!</v>
      </c>
      <c r="Z42" s="43"/>
      <c r="AA42" s="41" t="e">
        <f t="shared" si="12"/>
        <v>#DIV/0!</v>
      </c>
    </row>
    <row r="43" spans="1:27" ht="15.75" customHeight="1" thickBot="1" x14ac:dyDescent="0.35">
      <c r="A43" s="50"/>
      <c r="B43" s="50"/>
      <c r="C43" s="51" t="s">
        <v>28</v>
      </c>
      <c r="D43" s="52">
        <f>[1]JAN2023!D43</f>
        <v>7614.81</v>
      </c>
      <c r="E43" s="52">
        <f t="shared" si="0"/>
        <v>1522.9620000000002</v>
      </c>
      <c r="F43" s="52">
        <f t="shared" si="1"/>
        <v>1218.3696000000002</v>
      </c>
      <c r="G43" s="101">
        <f>SUM(G40:G42)</f>
        <v>0</v>
      </c>
      <c r="H43" s="52">
        <f>'[1]MARET 2023'!H43+'[1]APRIL 2023 '!I43</f>
        <v>886</v>
      </c>
      <c r="I43" s="52">
        <f t="shared" si="2"/>
        <v>16</v>
      </c>
      <c r="J43" s="53">
        <f t="shared" si="3"/>
        <v>1.0505843218675186</v>
      </c>
      <c r="K43" s="38" t="e">
        <f t="shared" si="4"/>
        <v>#DIV/0!</v>
      </c>
      <c r="L43" s="52">
        <f>SUM(L40:L42)</f>
        <v>4</v>
      </c>
      <c r="M43" s="53">
        <f t="shared" si="5"/>
        <v>0.26264608046687965</v>
      </c>
      <c r="N43" s="52">
        <f>SUM(N40:N42)</f>
        <v>0</v>
      </c>
      <c r="O43" s="55">
        <f t="shared" si="6"/>
        <v>0</v>
      </c>
      <c r="P43" s="52">
        <f>SUM(P40:P42)</f>
        <v>6</v>
      </c>
      <c r="Q43" s="55">
        <f t="shared" si="7"/>
        <v>0.39396912070031948</v>
      </c>
      <c r="R43" s="52">
        <f>SUM(R40:R42)</f>
        <v>3</v>
      </c>
      <c r="S43" s="55">
        <f t="shared" si="8"/>
        <v>0.19698456035015974</v>
      </c>
      <c r="T43" s="52">
        <f>SUM(T40:T42)</f>
        <v>1</v>
      </c>
      <c r="U43" s="55">
        <f t="shared" si="9"/>
        <v>6.5661520116719913E-2</v>
      </c>
      <c r="V43" s="52">
        <f>SUM(V40:V42)</f>
        <v>2</v>
      </c>
      <c r="W43" s="55">
        <f t="shared" si="10"/>
        <v>0.13132304023343983</v>
      </c>
      <c r="X43" s="52">
        <f>SUM(X40:X42)</f>
        <v>0</v>
      </c>
      <c r="Y43" s="55">
        <f t="shared" si="11"/>
        <v>0</v>
      </c>
      <c r="Z43" s="54">
        <f>SUM(Z40:Z42)</f>
        <v>0</v>
      </c>
      <c r="AA43" s="55">
        <f t="shared" si="12"/>
        <v>0</v>
      </c>
    </row>
    <row r="44" spans="1:27" ht="16.5" customHeight="1" thickTop="1" x14ac:dyDescent="0.3">
      <c r="A44" s="33">
        <v>7</v>
      </c>
      <c r="B44" s="34" t="s">
        <v>48</v>
      </c>
      <c r="C44" s="67" t="s">
        <v>49</v>
      </c>
      <c r="D44" s="36">
        <f>[1]JAN2023!D44</f>
        <v>2033.2</v>
      </c>
      <c r="E44" s="36">
        <f t="shared" si="0"/>
        <v>406.64000000000004</v>
      </c>
      <c r="F44" s="36">
        <f t="shared" si="1"/>
        <v>325.31200000000007</v>
      </c>
      <c r="G44" s="100"/>
      <c r="H44" s="36">
        <f>'[1]MARET 2023'!H44+'[1]APRIL 2023 '!I44</f>
        <v>558</v>
      </c>
      <c r="I44" s="36">
        <f t="shared" si="2"/>
        <v>20</v>
      </c>
      <c r="J44" s="37">
        <f t="shared" si="3"/>
        <v>4.918355301987015</v>
      </c>
      <c r="K44" s="38" t="e">
        <f t="shared" si="4"/>
        <v>#DIV/0!</v>
      </c>
      <c r="L44" s="39">
        <v>0</v>
      </c>
      <c r="M44" s="37">
        <f t="shared" si="5"/>
        <v>0</v>
      </c>
      <c r="N44" s="40">
        <v>0</v>
      </c>
      <c r="O44" s="41">
        <f t="shared" si="6"/>
        <v>0</v>
      </c>
      <c r="P44" s="42">
        <v>17</v>
      </c>
      <c r="Q44" s="41">
        <f t="shared" si="7"/>
        <v>4.1806020066889626</v>
      </c>
      <c r="R44" s="42">
        <v>1</v>
      </c>
      <c r="S44" s="41">
        <f t="shared" si="8"/>
        <v>0.24591776509935073</v>
      </c>
      <c r="T44" s="42">
        <v>2</v>
      </c>
      <c r="U44" s="41">
        <f t="shared" si="9"/>
        <v>0.49183553019870146</v>
      </c>
      <c r="V44" s="39">
        <v>0</v>
      </c>
      <c r="W44" s="41">
        <f t="shared" si="10"/>
        <v>0</v>
      </c>
      <c r="X44" s="39">
        <v>0</v>
      </c>
      <c r="Y44" s="41">
        <f t="shared" si="11"/>
        <v>0</v>
      </c>
      <c r="Z44" s="43"/>
      <c r="AA44" s="41">
        <f t="shared" si="12"/>
        <v>0</v>
      </c>
    </row>
    <row r="45" spans="1:27" ht="15.75" customHeight="1" x14ac:dyDescent="0.3">
      <c r="A45" s="16"/>
      <c r="B45" s="16"/>
      <c r="C45" s="67" t="s">
        <v>50</v>
      </c>
      <c r="D45" s="36">
        <f>[1]JAN2023!D45</f>
        <v>5354.6600000000008</v>
      </c>
      <c r="E45" s="36">
        <f t="shared" si="0"/>
        <v>1070.9320000000002</v>
      </c>
      <c r="F45" s="36">
        <f t="shared" si="1"/>
        <v>856.74560000000019</v>
      </c>
      <c r="G45" s="100"/>
      <c r="H45" s="36">
        <f>'[1]MARET 2023'!H45+'[1]APRIL 2023 '!I45</f>
        <v>480</v>
      </c>
      <c r="I45" s="36">
        <f t="shared" si="2"/>
        <v>46</v>
      </c>
      <c r="J45" s="37">
        <f t="shared" si="3"/>
        <v>4.2953240728636359</v>
      </c>
      <c r="K45" s="38" t="e">
        <f t="shared" si="4"/>
        <v>#DIV/0!</v>
      </c>
      <c r="L45" s="44">
        <v>0</v>
      </c>
      <c r="M45" s="37">
        <f t="shared" si="5"/>
        <v>0</v>
      </c>
      <c r="N45" s="45">
        <v>0</v>
      </c>
      <c r="O45" s="41">
        <f t="shared" si="6"/>
        <v>0</v>
      </c>
      <c r="P45" s="46">
        <v>31</v>
      </c>
      <c r="Q45" s="41">
        <f t="shared" si="7"/>
        <v>2.8946749186689722</v>
      </c>
      <c r="R45" s="46">
        <v>5</v>
      </c>
      <c r="S45" s="41">
        <f t="shared" si="8"/>
        <v>0.46688305139822128</v>
      </c>
      <c r="T45" s="46">
        <v>10</v>
      </c>
      <c r="U45" s="41">
        <f t="shared" si="9"/>
        <v>0.93376610279644257</v>
      </c>
      <c r="V45" s="44">
        <v>0</v>
      </c>
      <c r="W45" s="41">
        <f t="shared" si="10"/>
        <v>0</v>
      </c>
      <c r="X45" s="44">
        <v>0</v>
      </c>
      <c r="Y45" s="41">
        <f t="shared" si="11"/>
        <v>0</v>
      </c>
      <c r="Z45" s="43"/>
      <c r="AA45" s="41">
        <f t="shared" si="12"/>
        <v>0</v>
      </c>
    </row>
    <row r="46" spans="1:27" ht="15.75" customHeight="1" x14ac:dyDescent="0.3">
      <c r="A46" s="16"/>
      <c r="B46" s="16"/>
      <c r="C46" s="67" t="s">
        <v>51</v>
      </c>
      <c r="D46" s="36">
        <f>[1]JAN2023!D46</f>
        <v>2781.5400000000004</v>
      </c>
      <c r="E46" s="36">
        <f t="shared" si="0"/>
        <v>556.30800000000011</v>
      </c>
      <c r="F46" s="36">
        <f t="shared" si="1"/>
        <v>445.04640000000012</v>
      </c>
      <c r="G46" s="100"/>
      <c r="H46" s="36">
        <f>'[1]MARET 2023'!H46+'[1]APRIL 2023 '!I46</f>
        <v>675</v>
      </c>
      <c r="I46" s="36">
        <f t="shared" si="2"/>
        <v>27</v>
      </c>
      <c r="J46" s="37">
        <f t="shared" si="3"/>
        <v>4.8534265191224994</v>
      </c>
      <c r="K46" s="38" t="e">
        <f t="shared" si="4"/>
        <v>#DIV/0!</v>
      </c>
      <c r="L46" s="44">
        <v>0</v>
      </c>
      <c r="M46" s="37">
        <f t="shared" si="5"/>
        <v>0</v>
      </c>
      <c r="N46" s="45">
        <v>0</v>
      </c>
      <c r="O46" s="41">
        <f t="shared" si="6"/>
        <v>0</v>
      </c>
      <c r="P46" s="46">
        <v>24</v>
      </c>
      <c r="Q46" s="41">
        <f t="shared" si="7"/>
        <v>4.3141569058866658</v>
      </c>
      <c r="R46" s="46">
        <v>2</v>
      </c>
      <c r="S46" s="41">
        <f t="shared" si="8"/>
        <v>0.3595130754905555</v>
      </c>
      <c r="T46" s="46">
        <v>1</v>
      </c>
      <c r="U46" s="41">
        <f t="shared" si="9"/>
        <v>0.17975653774527775</v>
      </c>
      <c r="V46" s="44">
        <v>0</v>
      </c>
      <c r="W46" s="41">
        <f t="shared" si="10"/>
        <v>0</v>
      </c>
      <c r="X46" s="44">
        <v>0</v>
      </c>
      <c r="Y46" s="41">
        <f t="shared" si="11"/>
        <v>0</v>
      </c>
      <c r="Z46" s="43"/>
      <c r="AA46" s="41">
        <f t="shared" si="12"/>
        <v>0</v>
      </c>
    </row>
    <row r="47" spans="1:27" ht="15.75" customHeight="1" x14ac:dyDescent="0.3">
      <c r="A47" s="16"/>
      <c r="B47" s="16"/>
      <c r="C47" s="67" t="s">
        <v>52</v>
      </c>
      <c r="D47" s="36">
        <f>[1]JAN2023!D47</f>
        <v>1281.2900000000002</v>
      </c>
      <c r="E47" s="36">
        <f t="shared" si="0"/>
        <v>256.25800000000004</v>
      </c>
      <c r="F47" s="36">
        <f t="shared" si="1"/>
        <v>205.00640000000004</v>
      </c>
      <c r="G47" s="100"/>
      <c r="H47" s="36">
        <f>'[1]MARET 2023'!H47+'[1]APRIL 2023 '!I47</f>
        <v>321</v>
      </c>
      <c r="I47" s="36">
        <f t="shared" si="2"/>
        <v>17</v>
      </c>
      <c r="J47" s="37">
        <f t="shared" si="3"/>
        <v>6.6339392331166236</v>
      </c>
      <c r="K47" s="38" t="e">
        <f t="shared" si="4"/>
        <v>#DIV/0!</v>
      </c>
      <c r="L47" s="44">
        <v>0</v>
      </c>
      <c r="M47" s="37">
        <f t="shared" si="5"/>
        <v>0</v>
      </c>
      <c r="N47" s="45">
        <v>0</v>
      </c>
      <c r="O47" s="41">
        <f t="shared" si="6"/>
        <v>0</v>
      </c>
      <c r="P47" s="46">
        <v>15</v>
      </c>
      <c r="Q47" s="41">
        <f t="shared" si="7"/>
        <v>5.8534757939264326</v>
      </c>
      <c r="R47" s="46">
        <v>1</v>
      </c>
      <c r="S47" s="41">
        <f t="shared" si="8"/>
        <v>0.39023171959509551</v>
      </c>
      <c r="T47" s="46">
        <v>1</v>
      </c>
      <c r="U47" s="41">
        <f t="shared" si="9"/>
        <v>0.39023171959509551</v>
      </c>
      <c r="V47" s="44">
        <v>0</v>
      </c>
      <c r="W47" s="41">
        <f t="shared" si="10"/>
        <v>0</v>
      </c>
      <c r="X47" s="44">
        <v>0</v>
      </c>
      <c r="Y47" s="41">
        <f t="shared" si="11"/>
        <v>0</v>
      </c>
      <c r="Z47" s="43"/>
      <c r="AA47" s="41">
        <f t="shared" si="12"/>
        <v>0</v>
      </c>
    </row>
    <row r="48" spans="1:27" ht="15.75" customHeight="1" x14ac:dyDescent="0.3">
      <c r="A48" s="16"/>
      <c r="B48" s="16"/>
      <c r="C48" s="67" t="s">
        <v>100</v>
      </c>
      <c r="D48" s="36">
        <f>[1]JAN2023!D48</f>
        <v>0</v>
      </c>
      <c r="E48" s="36">
        <f t="shared" si="0"/>
        <v>0</v>
      </c>
      <c r="F48" s="36">
        <f t="shared" si="1"/>
        <v>0</v>
      </c>
      <c r="G48" s="100"/>
      <c r="H48" s="36">
        <f>'[1]MARET 2023'!H48+'[1]APRIL 2023 '!I48</f>
        <v>61</v>
      </c>
      <c r="I48" s="36">
        <f t="shared" si="2"/>
        <v>0</v>
      </c>
      <c r="J48" s="37" t="e">
        <f t="shared" si="3"/>
        <v>#DIV/0!</v>
      </c>
      <c r="K48" s="38" t="e">
        <f t="shared" si="4"/>
        <v>#DIV/0!</v>
      </c>
      <c r="L48" s="47"/>
      <c r="M48" s="37" t="e">
        <f t="shared" si="5"/>
        <v>#DIV/0!</v>
      </c>
      <c r="N48" s="48"/>
      <c r="O48" s="41" t="e">
        <f t="shared" si="6"/>
        <v>#DIV/0!</v>
      </c>
      <c r="P48" s="47"/>
      <c r="Q48" s="41" t="e">
        <f t="shared" si="7"/>
        <v>#DIV/0!</v>
      </c>
      <c r="R48" s="47"/>
      <c r="S48" s="41" t="e">
        <f t="shared" si="8"/>
        <v>#DIV/0!</v>
      </c>
      <c r="T48" s="47"/>
      <c r="U48" s="41" t="e">
        <f t="shared" si="9"/>
        <v>#DIV/0!</v>
      </c>
      <c r="V48" s="47"/>
      <c r="W48" s="41" t="e">
        <f t="shared" si="10"/>
        <v>#DIV/0!</v>
      </c>
      <c r="X48" s="47"/>
      <c r="Y48" s="41" t="e">
        <f t="shared" si="11"/>
        <v>#DIV/0!</v>
      </c>
      <c r="Z48" s="43"/>
      <c r="AA48" s="41" t="e">
        <f t="shared" si="12"/>
        <v>#DIV/0!</v>
      </c>
    </row>
    <row r="49" spans="1:27" ht="15.75" customHeight="1" thickBot="1" x14ac:dyDescent="0.35">
      <c r="A49" s="50"/>
      <c r="B49" s="50"/>
      <c r="C49" s="51" t="s">
        <v>28</v>
      </c>
      <c r="D49" s="52">
        <f>[1]JAN2023!D49</f>
        <v>11450.690000000002</v>
      </c>
      <c r="E49" s="52">
        <f t="shared" si="0"/>
        <v>2290.1380000000004</v>
      </c>
      <c r="F49" s="52">
        <f t="shared" si="1"/>
        <v>1832.1104000000005</v>
      </c>
      <c r="G49" s="101">
        <f>SUM(G44:G48)</f>
        <v>0</v>
      </c>
      <c r="H49" s="52">
        <f>'[1]MARET 2023'!H49+'[1]APRIL 2023 '!I49</f>
        <v>2095</v>
      </c>
      <c r="I49" s="52">
        <f t="shared" si="2"/>
        <v>110</v>
      </c>
      <c r="J49" s="53">
        <f t="shared" si="3"/>
        <v>4.8032039990603179</v>
      </c>
      <c r="K49" s="38" t="e">
        <f t="shared" si="4"/>
        <v>#DIV/0!</v>
      </c>
      <c r="L49" s="52">
        <f>SUM(L44:L48)</f>
        <v>0</v>
      </c>
      <c r="M49" s="53">
        <f t="shared" si="5"/>
        <v>0</v>
      </c>
      <c r="N49" s="52">
        <f>SUM(N44:N48)</f>
        <v>0</v>
      </c>
      <c r="O49" s="55">
        <f t="shared" si="6"/>
        <v>0</v>
      </c>
      <c r="P49" s="52">
        <f>SUM(P44:P48)</f>
        <v>87</v>
      </c>
      <c r="Q49" s="55">
        <f t="shared" si="7"/>
        <v>3.798897708347706</v>
      </c>
      <c r="R49" s="52">
        <f>SUM(R44:R48)</f>
        <v>9</v>
      </c>
      <c r="S49" s="55">
        <f t="shared" si="8"/>
        <v>0.3929894181049351</v>
      </c>
      <c r="T49" s="52">
        <f>SUM(T44:T48)</f>
        <v>14</v>
      </c>
      <c r="U49" s="55">
        <f t="shared" si="9"/>
        <v>0.61131687260767686</v>
      </c>
      <c r="V49" s="52">
        <f>SUM(V44:V48)</f>
        <v>0</v>
      </c>
      <c r="W49" s="55">
        <f t="shared" si="10"/>
        <v>0</v>
      </c>
      <c r="X49" s="52">
        <f>SUM(X44:X48)</f>
        <v>0</v>
      </c>
      <c r="Y49" s="55">
        <f t="shared" si="11"/>
        <v>0</v>
      </c>
      <c r="Z49" s="54">
        <f>SUM(Z44:Z48)</f>
        <v>0</v>
      </c>
      <c r="AA49" s="55">
        <f t="shared" si="12"/>
        <v>0</v>
      </c>
    </row>
    <row r="50" spans="1:27" ht="16.5" customHeight="1" thickTop="1" x14ac:dyDescent="0.3">
      <c r="A50" s="33">
        <v>8</v>
      </c>
      <c r="B50" s="34" t="s">
        <v>53</v>
      </c>
      <c r="C50" s="67" t="s">
        <v>54</v>
      </c>
      <c r="D50" s="36">
        <f>[1]JAN2023!D50</f>
        <v>3894.8700000000003</v>
      </c>
      <c r="E50" s="36">
        <f t="shared" si="0"/>
        <v>778.97400000000016</v>
      </c>
      <c r="F50" s="36">
        <f t="shared" si="1"/>
        <v>623.17920000000015</v>
      </c>
      <c r="G50" s="100"/>
      <c r="H50" s="36">
        <f>'[1]MARET 2023'!H50+'[1]APRIL 2023 '!I50</f>
        <v>738</v>
      </c>
      <c r="I50" s="36">
        <f t="shared" si="2"/>
        <v>37</v>
      </c>
      <c r="J50" s="37">
        <f t="shared" si="3"/>
        <v>4.7498376069034389</v>
      </c>
      <c r="K50" s="38" t="e">
        <f t="shared" si="4"/>
        <v>#DIV/0!</v>
      </c>
      <c r="L50" s="42">
        <v>1</v>
      </c>
      <c r="M50" s="37">
        <f t="shared" si="5"/>
        <v>0.1283739893757686</v>
      </c>
      <c r="N50" s="73">
        <v>3</v>
      </c>
      <c r="O50" s="41">
        <f t="shared" si="6"/>
        <v>0.38512196812730581</v>
      </c>
      <c r="P50" s="42">
        <v>14</v>
      </c>
      <c r="Q50" s="41">
        <f t="shared" si="7"/>
        <v>1.7972358512607605</v>
      </c>
      <c r="R50" s="42">
        <v>5</v>
      </c>
      <c r="S50" s="41">
        <f t="shared" si="8"/>
        <v>0.64186994687884302</v>
      </c>
      <c r="T50" s="42">
        <v>14</v>
      </c>
      <c r="U50" s="41">
        <f t="shared" si="9"/>
        <v>1.7972358512607605</v>
      </c>
      <c r="V50" s="39">
        <v>0</v>
      </c>
      <c r="W50" s="41">
        <f t="shared" si="10"/>
        <v>0</v>
      </c>
      <c r="X50" s="39">
        <v>0</v>
      </c>
      <c r="Y50" s="41">
        <f t="shared" si="11"/>
        <v>0</v>
      </c>
      <c r="Z50" s="43"/>
      <c r="AA50" s="41">
        <f t="shared" si="12"/>
        <v>0</v>
      </c>
    </row>
    <row r="51" spans="1:27" ht="15.75" customHeight="1" x14ac:dyDescent="0.3">
      <c r="A51" s="16"/>
      <c r="B51" s="16"/>
      <c r="C51" s="67" t="s">
        <v>55</v>
      </c>
      <c r="D51" s="36">
        <f>[1]JAN2023!D51</f>
        <v>3599.92</v>
      </c>
      <c r="E51" s="36">
        <f t="shared" si="0"/>
        <v>719.98400000000004</v>
      </c>
      <c r="F51" s="36">
        <f t="shared" si="1"/>
        <v>575.98720000000003</v>
      </c>
      <c r="G51" s="100"/>
      <c r="H51" s="36">
        <f>'[1]MARET 2023'!H51+'[1]APRIL 2023 '!I51</f>
        <v>763</v>
      </c>
      <c r="I51" s="36">
        <f t="shared" si="2"/>
        <v>40</v>
      </c>
      <c r="J51" s="37">
        <f t="shared" si="3"/>
        <v>5.5556790150892246</v>
      </c>
      <c r="K51" s="38" t="e">
        <f t="shared" si="4"/>
        <v>#DIV/0!</v>
      </c>
      <c r="L51" s="46">
        <v>1</v>
      </c>
      <c r="M51" s="37">
        <f t="shared" si="5"/>
        <v>0.13889197537723061</v>
      </c>
      <c r="N51" s="74">
        <v>3</v>
      </c>
      <c r="O51" s="41">
        <f t="shared" si="6"/>
        <v>0.4166759261316918</v>
      </c>
      <c r="P51" s="46">
        <v>19</v>
      </c>
      <c r="Q51" s="41">
        <f t="shared" si="7"/>
        <v>2.6389475321673816</v>
      </c>
      <c r="R51" s="46">
        <v>6</v>
      </c>
      <c r="S51" s="41">
        <f t="shared" si="8"/>
        <v>0.8333518522633836</v>
      </c>
      <c r="T51" s="46">
        <v>11</v>
      </c>
      <c r="U51" s="41">
        <f t="shared" si="9"/>
        <v>1.5278117291495366</v>
      </c>
      <c r="V51" s="44">
        <v>0</v>
      </c>
      <c r="W51" s="41">
        <f t="shared" si="10"/>
        <v>0</v>
      </c>
      <c r="X51" s="44">
        <v>0</v>
      </c>
      <c r="Y51" s="41">
        <f t="shared" si="11"/>
        <v>0</v>
      </c>
      <c r="Z51" s="43"/>
      <c r="AA51" s="41">
        <f t="shared" si="12"/>
        <v>0</v>
      </c>
    </row>
    <row r="52" spans="1:27" ht="15.75" customHeight="1" x14ac:dyDescent="0.3">
      <c r="A52" s="16"/>
      <c r="B52" s="16"/>
      <c r="C52" s="67" t="s">
        <v>56</v>
      </c>
      <c r="D52" s="36">
        <f>[1]JAN2023!D52</f>
        <v>4744.1900000000005</v>
      </c>
      <c r="E52" s="36">
        <f t="shared" si="0"/>
        <v>948.83800000000019</v>
      </c>
      <c r="F52" s="36">
        <f t="shared" si="1"/>
        <v>759.07040000000018</v>
      </c>
      <c r="G52" s="100"/>
      <c r="H52" s="36">
        <f>'[1]MARET 2023'!H52+'[1]APRIL 2023 '!I52</f>
        <v>793</v>
      </c>
      <c r="I52" s="36">
        <f t="shared" si="2"/>
        <v>50</v>
      </c>
      <c r="J52" s="37">
        <f t="shared" si="3"/>
        <v>5.2696034518010446</v>
      </c>
      <c r="K52" s="38" t="e">
        <f t="shared" si="4"/>
        <v>#DIV/0!</v>
      </c>
      <c r="L52" s="46">
        <v>3</v>
      </c>
      <c r="M52" s="37">
        <f t="shared" si="5"/>
        <v>0.31617620710806266</v>
      </c>
      <c r="N52" s="74">
        <v>4</v>
      </c>
      <c r="O52" s="41">
        <f t="shared" si="6"/>
        <v>0.42156827614408354</v>
      </c>
      <c r="P52" s="46">
        <v>21</v>
      </c>
      <c r="Q52" s="41">
        <f t="shared" si="7"/>
        <v>2.2132334497564385</v>
      </c>
      <c r="R52" s="46">
        <v>10</v>
      </c>
      <c r="S52" s="41">
        <f t="shared" si="8"/>
        <v>1.053920690360209</v>
      </c>
      <c r="T52" s="46">
        <v>11</v>
      </c>
      <c r="U52" s="41">
        <f t="shared" si="9"/>
        <v>1.1593127593962298</v>
      </c>
      <c r="V52" s="46">
        <v>1</v>
      </c>
      <c r="W52" s="41">
        <f t="shared" si="10"/>
        <v>0.10539206903602089</v>
      </c>
      <c r="X52" s="44">
        <v>0</v>
      </c>
      <c r="Y52" s="41">
        <f t="shared" si="11"/>
        <v>0</v>
      </c>
      <c r="Z52" s="43"/>
      <c r="AA52" s="41">
        <f t="shared" si="12"/>
        <v>0</v>
      </c>
    </row>
    <row r="53" spans="1:27" ht="15.75" customHeight="1" x14ac:dyDescent="0.3">
      <c r="A53" s="16"/>
      <c r="B53" s="16"/>
      <c r="C53" s="67" t="s">
        <v>57</v>
      </c>
      <c r="D53" s="36">
        <f>[1]JAN2023!D53</f>
        <v>2521.44</v>
      </c>
      <c r="E53" s="36">
        <f t="shared" si="0"/>
        <v>504.28800000000001</v>
      </c>
      <c r="F53" s="36">
        <f t="shared" si="1"/>
        <v>403.43040000000002</v>
      </c>
      <c r="G53" s="100"/>
      <c r="H53" s="36">
        <f>'[1]MARET 2023'!H53+'[1]APRIL 2023 '!I53</f>
        <v>376</v>
      </c>
      <c r="I53" s="36">
        <f t="shared" si="2"/>
        <v>25</v>
      </c>
      <c r="J53" s="37">
        <f t="shared" si="3"/>
        <v>4.9574846119677645</v>
      </c>
      <c r="K53" s="38" t="e">
        <f t="shared" si="4"/>
        <v>#DIV/0!</v>
      </c>
      <c r="L53" s="44">
        <v>0</v>
      </c>
      <c r="M53" s="37">
        <f t="shared" si="5"/>
        <v>0</v>
      </c>
      <c r="N53" s="74">
        <v>2</v>
      </c>
      <c r="O53" s="41">
        <f t="shared" si="6"/>
        <v>0.39659876895742113</v>
      </c>
      <c r="P53" s="46">
        <v>12</v>
      </c>
      <c r="Q53" s="41">
        <f t="shared" si="7"/>
        <v>2.3795926137445269</v>
      </c>
      <c r="R53" s="46">
        <v>3</v>
      </c>
      <c r="S53" s="41">
        <f t="shared" si="8"/>
        <v>0.59489815343613173</v>
      </c>
      <c r="T53" s="46">
        <v>8</v>
      </c>
      <c r="U53" s="41">
        <f t="shared" si="9"/>
        <v>1.5863950758296845</v>
      </c>
      <c r="V53" s="44">
        <v>0</v>
      </c>
      <c r="W53" s="41">
        <f t="shared" si="10"/>
        <v>0</v>
      </c>
      <c r="X53" s="44">
        <v>0</v>
      </c>
      <c r="Y53" s="41">
        <f t="shared" si="11"/>
        <v>0</v>
      </c>
      <c r="Z53" s="43"/>
      <c r="AA53" s="41">
        <f t="shared" si="12"/>
        <v>0</v>
      </c>
    </row>
    <row r="54" spans="1:27" ht="15.75" customHeight="1" x14ac:dyDescent="0.3">
      <c r="A54" s="16"/>
      <c r="B54" s="16"/>
      <c r="C54" s="67" t="s">
        <v>100</v>
      </c>
      <c r="D54" s="36">
        <f>[1]JAN2023!D54</f>
        <v>0</v>
      </c>
      <c r="E54" s="36">
        <f t="shared" si="0"/>
        <v>0</v>
      </c>
      <c r="F54" s="36">
        <f t="shared" si="1"/>
        <v>0</v>
      </c>
      <c r="G54" s="100"/>
      <c r="H54" s="36" t="e">
        <f>'[1]MARET 2023'!H54+'[1]APRIL 2023 '!I54</f>
        <v>#VALUE!</v>
      </c>
      <c r="I54" s="36" t="e">
        <f t="shared" si="2"/>
        <v>#VALUE!</v>
      </c>
      <c r="J54" s="37" t="e">
        <f t="shared" si="3"/>
        <v>#VALUE!</v>
      </c>
      <c r="K54" s="38" t="e">
        <f t="shared" si="4"/>
        <v>#VALUE!</v>
      </c>
      <c r="L54" s="47"/>
      <c r="M54" s="37" t="e">
        <f t="shared" si="5"/>
        <v>#DIV/0!</v>
      </c>
      <c r="N54" s="48"/>
      <c r="O54" s="41" t="e">
        <f t="shared" si="6"/>
        <v>#DIV/0!</v>
      </c>
      <c r="P54" s="47"/>
      <c r="Q54" s="41" t="e">
        <f t="shared" si="7"/>
        <v>#DIV/0!</v>
      </c>
      <c r="R54" s="47"/>
      <c r="S54" s="41" t="e">
        <f t="shared" si="8"/>
        <v>#DIV/0!</v>
      </c>
      <c r="T54" s="75" t="s">
        <v>102</v>
      </c>
      <c r="U54" s="41" t="e">
        <f t="shared" si="9"/>
        <v>#VALUE!</v>
      </c>
      <c r="V54" s="47"/>
      <c r="W54" s="41" t="e">
        <f t="shared" si="10"/>
        <v>#DIV/0!</v>
      </c>
      <c r="X54" s="47"/>
      <c r="Y54" s="41" t="e">
        <f t="shared" si="11"/>
        <v>#DIV/0!</v>
      </c>
      <c r="Z54" s="43"/>
      <c r="AA54" s="41" t="e">
        <f t="shared" si="12"/>
        <v>#DIV/0!</v>
      </c>
    </row>
    <row r="55" spans="1:27" ht="15.75" customHeight="1" thickBot="1" x14ac:dyDescent="0.35">
      <c r="A55" s="50"/>
      <c r="B55" s="50"/>
      <c r="C55" s="51" t="s">
        <v>28</v>
      </c>
      <c r="D55" s="52">
        <f>[1]JAN2023!D55</f>
        <v>14760.420000000002</v>
      </c>
      <c r="E55" s="52">
        <f t="shared" si="0"/>
        <v>2952.0840000000007</v>
      </c>
      <c r="F55" s="52">
        <f t="shared" si="1"/>
        <v>2361.6672000000008</v>
      </c>
      <c r="G55" s="101">
        <f>SUM(G50:G54)</f>
        <v>0</v>
      </c>
      <c r="H55" s="52">
        <f>'[1]MARET 2023'!H55+'[1]APRIL 2023 '!I55</f>
        <v>2670</v>
      </c>
      <c r="I55" s="52">
        <f t="shared" si="2"/>
        <v>152</v>
      </c>
      <c r="J55" s="53">
        <f t="shared" si="3"/>
        <v>5.148904976958649</v>
      </c>
      <c r="K55" s="38" t="e">
        <f t="shared" si="4"/>
        <v>#DIV/0!</v>
      </c>
      <c r="L55" s="52">
        <f>SUM(L50:L54)</f>
        <v>5</v>
      </c>
      <c r="M55" s="53">
        <f t="shared" si="5"/>
        <v>0.16937187424206082</v>
      </c>
      <c r="N55" s="52">
        <f>SUM(N50:N54)</f>
        <v>12</v>
      </c>
      <c r="O55" s="55">
        <f t="shared" si="6"/>
        <v>0.40649249818094596</v>
      </c>
      <c r="P55" s="52">
        <f>SUM(P50:P54)</f>
        <v>66</v>
      </c>
      <c r="Q55" s="55">
        <f t="shared" si="7"/>
        <v>2.2357087399952027</v>
      </c>
      <c r="R55" s="52">
        <f>SUM(R50:R54)</f>
        <v>24</v>
      </c>
      <c r="S55" s="55">
        <f t="shared" si="8"/>
        <v>0.81298499636189192</v>
      </c>
      <c r="T55" s="52">
        <f>SUM(T50:T54)</f>
        <v>44</v>
      </c>
      <c r="U55" s="55">
        <f t="shared" si="9"/>
        <v>1.4904724933301352</v>
      </c>
      <c r="V55" s="52">
        <f>SUM(V50:V54)</f>
        <v>1</v>
      </c>
      <c r="W55" s="55">
        <f t="shared" si="10"/>
        <v>3.3874374848412166E-2</v>
      </c>
      <c r="X55" s="52">
        <f>SUM(X50:X54)</f>
        <v>0</v>
      </c>
      <c r="Y55" s="55">
        <f t="shared" si="11"/>
        <v>0</v>
      </c>
      <c r="Z55" s="54">
        <f>SUM(Z50:Z54)</f>
        <v>0</v>
      </c>
      <c r="AA55" s="55">
        <f t="shared" si="12"/>
        <v>0</v>
      </c>
    </row>
    <row r="56" spans="1:27" ht="17.25" customHeight="1" thickTop="1" x14ac:dyDescent="0.3">
      <c r="A56" s="33">
        <v>9</v>
      </c>
      <c r="B56" s="34" t="s">
        <v>58</v>
      </c>
      <c r="C56" s="67" t="s">
        <v>59</v>
      </c>
      <c r="D56" s="36">
        <f>[1]JAN2023!D56</f>
        <v>2063.9700000000003</v>
      </c>
      <c r="E56" s="36">
        <f t="shared" si="0"/>
        <v>412.7940000000001</v>
      </c>
      <c r="F56" s="36">
        <f t="shared" si="1"/>
        <v>330.23520000000008</v>
      </c>
      <c r="G56" s="100"/>
      <c r="H56" s="36">
        <f>'[1]MARET 2023'!H56+'[1]APRIL 2023 '!I56</f>
        <v>56</v>
      </c>
      <c r="I56" s="36">
        <f t="shared" si="2"/>
        <v>0</v>
      </c>
      <c r="J56" s="37">
        <f t="shared" si="3"/>
        <v>0</v>
      </c>
      <c r="K56" s="38" t="e">
        <f t="shared" si="4"/>
        <v>#DIV/0!</v>
      </c>
      <c r="L56" s="76">
        <v>0</v>
      </c>
      <c r="M56" s="37">
        <f t="shared" si="5"/>
        <v>0</v>
      </c>
      <c r="N56" s="62">
        <v>0</v>
      </c>
      <c r="O56" s="41">
        <f t="shared" si="6"/>
        <v>0</v>
      </c>
      <c r="P56" s="62">
        <v>0</v>
      </c>
      <c r="Q56" s="41">
        <f t="shared" si="7"/>
        <v>0</v>
      </c>
      <c r="R56" s="62">
        <v>0</v>
      </c>
      <c r="S56" s="41">
        <f t="shared" si="8"/>
        <v>0</v>
      </c>
      <c r="T56" s="61">
        <v>0</v>
      </c>
      <c r="U56" s="41">
        <f t="shared" si="9"/>
        <v>0</v>
      </c>
      <c r="V56" s="61">
        <v>0</v>
      </c>
      <c r="W56" s="41">
        <f t="shared" si="10"/>
        <v>0</v>
      </c>
      <c r="X56" s="59">
        <v>0</v>
      </c>
      <c r="Y56" s="41">
        <f t="shared" si="11"/>
        <v>0</v>
      </c>
      <c r="Z56" s="43"/>
      <c r="AA56" s="41">
        <f t="shared" si="12"/>
        <v>0</v>
      </c>
    </row>
    <row r="57" spans="1:27" ht="16.5" customHeight="1" x14ac:dyDescent="0.3">
      <c r="A57" s="16"/>
      <c r="B57" s="16"/>
      <c r="C57" s="67" t="s">
        <v>60</v>
      </c>
      <c r="D57" s="36">
        <f>[1]JAN2023!D57</f>
        <v>3573.0600000000004</v>
      </c>
      <c r="E57" s="36">
        <f t="shared" si="0"/>
        <v>714.61200000000008</v>
      </c>
      <c r="F57" s="36">
        <f t="shared" si="1"/>
        <v>571.68960000000004</v>
      </c>
      <c r="G57" s="100"/>
      <c r="H57" s="36">
        <f>'[1]MARET 2023'!H57+'[1]APRIL 2023 '!I57</f>
        <v>2153</v>
      </c>
      <c r="I57" s="36">
        <f t="shared" si="2"/>
        <v>22</v>
      </c>
      <c r="J57" s="37">
        <f t="shared" si="3"/>
        <v>3.0785936983985711</v>
      </c>
      <c r="K57" s="38" t="e">
        <f t="shared" si="4"/>
        <v>#DIV/0!</v>
      </c>
      <c r="L57" s="79">
        <v>0</v>
      </c>
      <c r="M57" s="37">
        <f t="shared" si="5"/>
        <v>0</v>
      </c>
      <c r="N57" s="80">
        <v>0</v>
      </c>
      <c r="O57" s="41">
        <f t="shared" si="6"/>
        <v>0</v>
      </c>
      <c r="P57" s="78">
        <v>22</v>
      </c>
      <c r="Q57" s="41">
        <f t="shared" si="7"/>
        <v>3.0785936983985711</v>
      </c>
      <c r="R57" s="80">
        <v>0</v>
      </c>
      <c r="S57" s="41">
        <f t="shared" si="8"/>
        <v>0</v>
      </c>
      <c r="T57" s="64">
        <v>0</v>
      </c>
      <c r="U57" s="41">
        <f t="shared" si="9"/>
        <v>0</v>
      </c>
      <c r="V57" s="64">
        <v>0</v>
      </c>
      <c r="W57" s="41">
        <f t="shared" si="10"/>
        <v>0</v>
      </c>
      <c r="X57" s="59">
        <v>0</v>
      </c>
      <c r="Y57" s="41">
        <f t="shared" si="11"/>
        <v>0</v>
      </c>
      <c r="Z57" s="43"/>
      <c r="AA57" s="41">
        <f t="shared" si="12"/>
        <v>0</v>
      </c>
    </row>
    <row r="58" spans="1:27" ht="16.5" customHeight="1" x14ac:dyDescent="0.3">
      <c r="A58" s="16"/>
      <c r="B58" s="16"/>
      <c r="C58" s="67" t="s">
        <v>61</v>
      </c>
      <c r="D58" s="36">
        <f>[1]JAN2023!D58</f>
        <v>3215.0400000000004</v>
      </c>
      <c r="E58" s="36">
        <f t="shared" si="0"/>
        <v>643.00800000000015</v>
      </c>
      <c r="F58" s="36">
        <f t="shared" si="1"/>
        <v>514.40640000000019</v>
      </c>
      <c r="G58" s="100"/>
      <c r="H58" s="36">
        <f>'[1]MARET 2023'!H58+'[1]APRIL 2023 '!I58</f>
        <v>129</v>
      </c>
      <c r="I58" s="36">
        <f t="shared" si="2"/>
        <v>0</v>
      </c>
      <c r="J58" s="37">
        <f t="shared" si="3"/>
        <v>0</v>
      </c>
      <c r="K58" s="38" t="e">
        <f t="shared" si="4"/>
        <v>#DIV/0!</v>
      </c>
      <c r="L58" s="79">
        <v>0</v>
      </c>
      <c r="M58" s="37">
        <f t="shared" si="5"/>
        <v>0</v>
      </c>
      <c r="N58" s="80">
        <v>0</v>
      </c>
      <c r="O58" s="41">
        <f t="shared" si="6"/>
        <v>0</v>
      </c>
      <c r="P58" s="80">
        <v>0</v>
      </c>
      <c r="Q58" s="41">
        <f t="shared" si="7"/>
        <v>0</v>
      </c>
      <c r="R58" s="80">
        <v>0</v>
      </c>
      <c r="S58" s="41">
        <f t="shared" si="8"/>
        <v>0</v>
      </c>
      <c r="T58" s="64">
        <v>0</v>
      </c>
      <c r="U58" s="41">
        <f t="shared" si="9"/>
        <v>0</v>
      </c>
      <c r="V58" s="64">
        <v>0</v>
      </c>
      <c r="W58" s="41">
        <f t="shared" si="10"/>
        <v>0</v>
      </c>
      <c r="X58" s="59">
        <v>0</v>
      </c>
      <c r="Y58" s="41">
        <f t="shared" si="11"/>
        <v>0</v>
      </c>
      <c r="Z58" s="43"/>
      <c r="AA58" s="41">
        <f t="shared" si="12"/>
        <v>0</v>
      </c>
    </row>
    <row r="59" spans="1:27" ht="16.5" customHeight="1" x14ac:dyDescent="0.3">
      <c r="A59" s="16"/>
      <c r="B59" s="16"/>
      <c r="C59" s="67" t="s">
        <v>62</v>
      </c>
      <c r="D59" s="36">
        <f>[1]JAN2023!D59</f>
        <v>1212.1000000000001</v>
      </c>
      <c r="E59" s="36">
        <f t="shared" si="0"/>
        <v>242.42000000000004</v>
      </c>
      <c r="F59" s="36">
        <f t="shared" si="1"/>
        <v>193.93600000000004</v>
      </c>
      <c r="G59" s="100"/>
      <c r="H59" s="36">
        <f>'[1]MARET 2023'!H59+'[1]APRIL 2023 '!I59</f>
        <v>104</v>
      </c>
      <c r="I59" s="36">
        <f t="shared" si="2"/>
        <v>0</v>
      </c>
      <c r="J59" s="37">
        <f t="shared" si="3"/>
        <v>0</v>
      </c>
      <c r="K59" s="38" t="e">
        <f t="shared" si="4"/>
        <v>#DIV/0!</v>
      </c>
      <c r="L59" s="79">
        <v>0</v>
      </c>
      <c r="M59" s="37">
        <f t="shared" si="5"/>
        <v>0</v>
      </c>
      <c r="N59" s="80">
        <v>0</v>
      </c>
      <c r="O59" s="41">
        <f t="shared" si="6"/>
        <v>0</v>
      </c>
      <c r="P59" s="80">
        <v>0</v>
      </c>
      <c r="Q59" s="41">
        <f t="shared" si="7"/>
        <v>0</v>
      </c>
      <c r="R59" s="80">
        <v>0</v>
      </c>
      <c r="S59" s="41">
        <f t="shared" si="8"/>
        <v>0</v>
      </c>
      <c r="T59" s="64">
        <v>0</v>
      </c>
      <c r="U59" s="41">
        <f t="shared" si="9"/>
        <v>0</v>
      </c>
      <c r="V59" s="64">
        <v>0</v>
      </c>
      <c r="W59" s="41">
        <f t="shared" si="10"/>
        <v>0</v>
      </c>
      <c r="X59" s="59">
        <v>0</v>
      </c>
      <c r="Y59" s="41">
        <f t="shared" si="11"/>
        <v>0</v>
      </c>
      <c r="Z59" s="43"/>
      <c r="AA59" s="41">
        <f t="shared" si="12"/>
        <v>0</v>
      </c>
    </row>
    <row r="60" spans="1:27" ht="16.5" customHeight="1" x14ac:dyDescent="0.3">
      <c r="A60" s="16"/>
      <c r="B60" s="16"/>
      <c r="C60" s="67" t="s">
        <v>100</v>
      </c>
      <c r="D60" s="36">
        <f>[1]JAN2023!D60</f>
        <v>0</v>
      </c>
      <c r="E60" s="36">
        <f t="shared" si="0"/>
        <v>0</v>
      </c>
      <c r="F60" s="36">
        <f t="shared" si="1"/>
        <v>0</v>
      </c>
      <c r="G60" s="100"/>
      <c r="H60" s="36">
        <f>'[1]MARET 2023'!H60+'[1]APRIL 2023 '!I60</f>
        <v>0</v>
      </c>
      <c r="I60" s="36">
        <f t="shared" si="2"/>
        <v>0</v>
      </c>
      <c r="J60" s="37" t="e">
        <f t="shared" si="3"/>
        <v>#DIV/0!</v>
      </c>
      <c r="K60" s="38" t="e">
        <f t="shared" si="4"/>
        <v>#DIV/0!</v>
      </c>
      <c r="L60" s="81"/>
      <c r="M60" s="37" t="e">
        <f t="shared" si="5"/>
        <v>#DIV/0!</v>
      </c>
      <c r="N60" s="82"/>
      <c r="O60" s="41" t="e">
        <f t="shared" si="6"/>
        <v>#DIV/0!</v>
      </c>
      <c r="P60" s="82"/>
      <c r="Q60" s="41" t="e">
        <f t="shared" si="7"/>
        <v>#DIV/0!</v>
      </c>
      <c r="R60" s="82"/>
      <c r="S60" s="41" t="e">
        <f t="shared" si="8"/>
        <v>#DIV/0!</v>
      </c>
      <c r="T60" s="66"/>
      <c r="U60" s="41" t="e">
        <f t="shared" si="9"/>
        <v>#DIV/0!</v>
      </c>
      <c r="V60" s="66"/>
      <c r="W60" s="41" t="e">
        <f t="shared" si="10"/>
        <v>#DIV/0!</v>
      </c>
      <c r="X60" s="83"/>
      <c r="Y60" s="41" t="e">
        <f t="shared" si="11"/>
        <v>#DIV/0!</v>
      </c>
      <c r="Z60" s="43"/>
      <c r="AA60" s="41" t="e">
        <f t="shared" si="12"/>
        <v>#DIV/0!</v>
      </c>
    </row>
    <row r="61" spans="1:27" ht="15.75" customHeight="1" thickBot="1" x14ac:dyDescent="0.35">
      <c r="A61" s="50"/>
      <c r="B61" s="50"/>
      <c r="C61" s="51" t="s">
        <v>28</v>
      </c>
      <c r="D61" s="52">
        <f>[1]JAN2023!D61</f>
        <v>10064.170000000002</v>
      </c>
      <c r="E61" s="52">
        <f t="shared" si="0"/>
        <v>2012.8340000000005</v>
      </c>
      <c r="F61" s="52">
        <f t="shared" si="1"/>
        <v>1610.2672000000005</v>
      </c>
      <c r="G61" s="101">
        <f>SUM(G56:G60)</f>
        <v>0</v>
      </c>
      <c r="H61" s="52">
        <f>'[1]MARET 2023'!H61+'[1]APRIL 2023 '!I61</f>
        <v>2442</v>
      </c>
      <c r="I61" s="52">
        <f t="shared" si="2"/>
        <v>22</v>
      </c>
      <c r="J61" s="53">
        <f t="shared" si="3"/>
        <v>1.0929863068688226</v>
      </c>
      <c r="K61" s="38" t="e">
        <f t="shared" si="4"/>
        <v>#DIV/0!</v>
      </c>
      <c r="L61" s="52">
        <f>SUM(L56:L60)</f>
        <v>0</v>
      </c>
      <c r="M61" s="53">
        <f t="shared" si="5"/>
        <v>0</v>
      </c>
      <c r="N61" s="52">
        <f>SUM(N56:N60)</f>
        <v>0</v>
      </c>
      <c r="O61" s="55">
        <f t="shared" si="6"/>
        <v>0</v>
      </c>
      <c r="P61" s="52">
        <f>SUM(P56:P60)</f>
        <v>22</v>
      </c>
      <c r="Q61" s="55">
        <f t="shared" si="7"/>
        <v>1.0929863068688226</v>
      </c>
      <c r="R61" s="52">
        <f>SUM(R56:R60)</f>
        <v>0</v>
      </c>
      <c r="S61" s="55">
        <f t="shared" si="8"/>
        <v>0</v>
      </c>
      <c r="T61" s="52">
        <f>SUM(T56:T60)</f>
        <v>0</v>
      </c>
      <c r="U61" s="55">
        <f t="shared" si="9"/>
        <v>0</v>
      </c>
      <c r="V61" s="52">
        <f>SUM(V56:V60)</f>
        <v>0</v>
      </c>
      <c r="W61" s="55">
        <f t="shared" si="10"/>
        <v>0</v>
      </c>
      <c r="X61" s="52">
        <f>SUM(X56:X60)</f>
        <v>0</v>
      </c>
      <c r="Y61" s="55">
        <f t="shared" si="11"/>
        <v>0</v>
      </c>
      <c r="Z61" s="54">
        <f>SUM(Z56:Z60)</f>
        <v>0</v>
      </c>
      <c r="AA61" s="55">
        <f t="shared" si="12"/>
        <v>0</v>
      </c>
    </row>
    <row r="62" spans="1:27" ht="15.75" customHeight="1" thickTop="1" x14ac:dyDescent="0.3">
      <c r="A62" s="33">
        <v>10</v>
      </c>
      <c r="B62" s="33" t="s">
        <v>97</v>
      </c>
      <c r="C62" s="67" t="s">
        <v>63</v>
      </c>
      <c r="D62" s="36">
        <f>[1]JAN2023!D62</f>
        <v>5486.75</v>
      </c>
      <c r="E62" s="36">
        <f t="shared" si="0"/>
        <v>1097.3500000000001</v>
      </c>
      <c r="F62" s="36">
        <f t="shared" si="1"/>
        <v>877.88000000000011</v>
      </c>
      <c r="G62" s="100"/>
      <c r="H62" s="36">
        <f>'[1]MARET 2023'!H62+'[1]APRIL 2023 '!I62</f>
        <v>316</v>
      </c>
      <c r="I62" s="36">
        <f t="shared" si="2"/>
        <v>7</v>
      </c>
      <c r="J62" s="37">
        <f t="shared" si="3"/>
        <v>0.637900396409532</v>
      </c>
      <c r="K62" s="38" t="e">
        <f t="shared" si="4"/>
        <v>#DIV/0!</v>
      </c>
      <c r="L62" s="84">
        <v>0</v>
      </c>
      <c r="M62" s="37">
        <f t="shared" si="5"/>
        <v>0</v>
      </c>
      <c r="N62" s="85">
        <v>0</v>
      </c>
      <c r="O62" s="41">
        <f t="shared" si="6"/>
        <v>0</v>
      </c>
      <c r="P62" s="84">
        <v>7</v>
      </c>
      <c r="Q62" s="41">
        <f t="shared" si="7"/>
        <v>0.637900396409532</v>
      </c>
      <c r="R62" s="84">
        <v>0</v>
      </c>
      <c r="S62" s="41">
        <f t="shared" si="8"/>
        <v>0</v>
      </c>
      <c r="T62" s="84">
        <v>0</v>
      </c>
      <c r="U62" s="41">
        <f t="shared" si="9"/>
        <v>0</v>
      </c>
      <c r="V62" s="84">
        <v>0</v>
      </c>
      <c r="W62" s="41">
        <f t="shared" si="10"/>
        <v>0</v>
      </c>
      <c r="X62" s="84">
        <v>0</v>
      </c>
      <c r="Y62" s="41">
        <f t="shared" si="11"/>
        <v>0</v>
      </c>
      <c r="Z62" s="43"/>
      <c r="AA62" s="41">
        <f t="shared" si="12"/>
        <v>0</v>
      </c>
    </row>
    <row r="63" spans="1:27" ht="15" customHeight="1" x14ac:dyDescent="0.3">
      <c r="A63" s="16"/>
      <c r="B63" s="16"/>
      <c r="C63" s="67" t="s">
        <v>64</v>
      </c>
      <c r="D63" s="36">
        <f>[1]JAN2023!D63</f>
        <v>3323.1600000000003</v>
      </c>
      <c r="E63" s="36">
        <f t="shared" si="0"/>
        <v>664.63200000000006</v>
      </c>
      <c r="F63" s="36">
        <f t="shared" si="1"/>
        <v>531.70560000000012</v>
      </c>
      <c r="G63" s="100"/>
      <c r="H63" s="36">
        <f>'[1]MARET 2023'!H63+'[1]APRIL 2023 '!I63</f>
        <v>231</v>
      </c>
      <c r="I63" s="36">
        <f t="shared" si="2"/>
        <v>2</v>
      </c>
      <c r="J63" s="37">
        <f t="shared" si="3"/>
        <v>0.30091840296585176</v>
      </c>
      <c r="K63" s="38" t="e">
        <f t="shared" si="4"/>
        <v>#DIV/0!</v>
      </c>
      <c r="L63" s="86">
        <v>0</v>
      </c>
      <c r="M63" s="37">
        <f t="shared" si="5"/>
        <v>0</v>
      </c>
      <c r="N63" s="87">
        <v>0</v>
      </c>
      <c r="O63" s="41">
        <f t="shared" si="6"/>
        <v>0</v>
      </c>
      <c r="P63" s="86">
        <v>2</v>
      </c>
      <c r="Q63" s="41">
        <f t="shared" si="7"/>
        <v>0.30091840296585176</v>
      </c>
      <c r="R63" s="86">
        <v>0</v>
      </c>
      <c r="S63" s="41">
        <f t="shared" si="8"/>
        <v>0</v>
      </c>
      <c r="T63" s="86">
        <v>0</v>
      </c>
      <c r="U63" s="41">
        <f t="shared" si="9"/>
        <v>0</v>
      </c>
      <c r="V63" s="86">
        <v>0</v>
      </c>
      <c r="W63" s="41">
        <f t="shared" si="10"/>
        <v>0</v>
      </c>
      <c r="X63" s="86">
        <v>0</v>
      </c>
      <c r="Y63" s="41">
        <f t="shared" si="11"/>
        <v>0</v>
      </c>
      <c r="Z63" s="43"/>
      <c r="AA63" s="41">
        <f t="shared" si="12"/>
        <v>0</v>
      </c>
    </row>
    <row r="64" spans="1:27" ht="15" customHeight="1" x14ac:dyDescent="0.3">
      <c r="A64" s="16"/>
      <c r="B64" s="16"/>
      <c r="C64" s="67" t="s">
        <v>65</v>
      </c>
      <c r="D64" s="36">
        <f>[1]JAN2023!D64</f>
        <v>4979.3</v>
      </c>
      <c r="E64" s="36">
        <f t="shared" si="0"/>
        <v>995.86000000000013</v>
      </c>
      <c r="F64" s="36">
        <f t="shared" si="1"/>
        <v>796.6880000000001</v>
      </c>
      <c r="G64" s="100"/>
      <c r="H64" s="36">
        <f>'[1]MARET 2023'!H64+'[1]APRIL 2023 '!I64</f>
        <v>322</v>
      </c>
      <c r="I64" s="36">
        <f t="shared" si="2"/>
        <v>14</v>
      </c>
      <c r="J64" s="37">
        <f t="shared" si="3"/>
        <v>1.4058200951941036</v>
      </c>
      <c r="K64" s="38" t="e">
        <f t="shared" si="4"/>
        <v>#DIV/0!</v>
      </c>
      <c r="L64" s="86">
        <v>0</v>
      </c>
      <c r="M64" s="37">
        <f t="shared" si="5"/>
        <v>0</v>
      </c>
      <c r="N64" s="87">
        <v>0</v>
      </c>
      <c r="O64" s="41">
        <f t="shared" si="6"/>
        <v>0</v>
      </c>
      <c r="P64" s="86">
        <v>14</v>
      </c>
      <c r="Q64" s="41">
        <f t="shared" si="7"/>
        <v>1.4058200951941036</v>
      </c>
      <c r="R64" s="86">
        <v>0</v>
      </c>
      <c r="S64" s="41">
        <f t="shared" si="8"/>
        <v>0</v>
      </c>
      <c r="T64" s="86">
        <v>0</v>
      </c>
      <c r="U64" s="41">
        <f t="shared" si="9"/>
        <v>0</v>
      </c>
      <c r="V64" s="86">
        <v>0</v>
      </c>
      <c r="W64" s="41">
        <f t="shared" si="10"/>
        <v>0</v>
      </c>
      <c r="X64" s="86">
        <v>0</v>
      </c>
      <c r="Y64" s="41">
        <f t="shared" si="11"/>
        <v>0</v>
      </c>
      <c r="Z64" s="43"/>
      <c r="AA64" s="41">
        <f t="shared" si="12"/>
        <v>0</v>
      </c>
    </row>
    <row r="65" spans="1:27" ht="15" customHeight="1" x14ac:dyDescent="0.3">
      <c r="A65" s="16"/>
      <c r="B65" s="16"/>
      <c r="C65" s="67" t="s">
        <v>100</v>
      </c>
      <c r="D65" s="36">
        <f>[1]JAN2023!D65</f>
        <v>0</v>
      </c>
      <c r="E65" s="36">
        <f t="shared" si="0"/>
        <v>0</v>
      </c>
      <c r="F65" s="36">
        <f t="shared" si="1"/>
        <v>0</v>
      </c>
      <c r="G65" s="100"/>
      <c r="H65" s="36">
        <f>'[1]MARET 2023'!H65+'[1]APRIL 2023 '!I65</f>
        <v>0</v>
      </c>
      <c r="I65" s="36">
        <f t="shared" si="2"/>
        <v>0</v>
      </c>
      <c r="J65" s="37" t="e">
        <f t="shared" si="3"/>
        <v>#DIV/0!</v>
      </c>
      <c r="K65" s="38" t="e">
        <f t="shared" si="4"/>
        <v>#DIV/0!</v>
      </c>
      <c r="L65" s="88"/>
      <c r="M65" s="37" t="e">
        <f t="shared" si="5"/>
        <v>#DIV/0!</v>
      </c>
      <c r="N65" s="89"/>
      <c r="O65" s="41" t="e">
        <f t="shared" si="6"/>
        <v>#DIV/0!</v>
      </c>
      <c r="P65" s="88"/>
      <c r="Q65" s="41" t="e">
        <f t="shared" si="7"/>
        <v>#DIV/0!</v>
      </c>
      <c r="R65" s="88"/>
      <c r="S65" s="41" t="e">
        <f t="shared" si="8"/>
        <v>#DIV/0!</v>
      </c>
      <c r="T65" s="88"/>
      <c r="U65" s="41" t="e">
        <f t="shared" si="9"/>
        <v>#DIV/0!</v>
      </c>
      <c r="V65" s="88"/>
      <c r="W65" s="41" t="e">
        <f t="shared" si="10"/>
        <v>#DIV/0!</v>
      </c>
      <c r="X65" s="88"/>
      <c r="Y65" s="41" t="e">
        <f t="shared" si="11"/>
        <v>#DIV/0!</v>
      </c>
      <c r="Z65" s="49"/>
      <c r="AA65" s="41" t="e">
        <f t="shared" si="12"/>
        <v>#DIV/0!</v>
      </c>
    </row>
    <row r="66" spans="1:27" ht="15.75" customHeight="1" thickBot="1" x14ac:dyDescent="0.35">
      <c r="A66" s="50"/>
      <c r="B66" s="50"/>
      <c r="C66" s="51" t="s">
        <v>28</v>
      </c>
      <c r="D66" s="52">
        <f>[1]JAN2023!D66</f>
        <v>13789.21</v>
      </c>
      <c r="E66" s="52">
        <f t="shared" si="0"/>
        <v>2757.8420000000001</v>
      </c>
      <c r="F66" s="52">
        <f t="shared" si="1"/>
        <v>2206.2736</v>
      </c>
      <c r="G66" s="101">
        <f>SUM(G62:G65)</f>
        <v>0</v>
      </c>
      <c r="H66" s="52">
        <f>'[1]MARET 2023'!H66+'[1]APRIL 2023 '!I66</f>
        <v>367</v>
      </c>
      <c r="I66" s="52">
        <f t="shared" si="2"/>
        <v>23</v>
      </c>
      <c r="J66" s="53">
        <f t="shared" si="3"/>
        <v>0.83398541323252018</v>
      </c>
      <c r="K66" s="38" t="e">
        <f t="shared" si="4"/>
        <v>#DIV/0!</v>
      </c>
      <c r="L66" s="52">
        <f>SUM(L62:L65)</f>
        <v>0</v>
      </c>
      <c r="M66" s="53">
        <f t="shared" si="5"/>
        <v>0</v>
      </c>
      <c r="N66" s="52">
        <f>SUM(N62:N65)</f>
        <v>0</v>
      </c>
      <c r="O66" s="55">
        <f t="shared" si="6"/>
        <v>0</v>
      </c>
      <c r="P66" s="52">
        <f>SUM(P62:P65)</f>
        <v>23</v>
      </c>
      <c r="Q66" s="55">
        <f t="shared" si="7"/>
        <v>0.83398541323252018</v>
      </c>
      <c r="R66" s="52">
        <f>SUM(R62:R65)</f>
        <v>0</v>
      </c>
      <c r="S66" s="55">
        <f t="shared" si="8"/>
        <v>0</v>
      </c>
      <c r="T66" s="52">
        <f>SUM(T62:T65)</f>
        <v>0</v>
      </c>
      <c r="U66" s="55">
        <f t="shared" si="9"/>
        <v>0</v>
      </c>
      <c r="V66" s="52">
        <f>SUM(V62:V65)</f>
        <v>0</v>
      </c>
      <c r="W66" s="55">
        <f t="shared" si="10"/>
        <v>0</v>
      </c>
      <c r="X66" s="52">
        <f>SUM(X62:X65)</f>
        <v>0</v>
      </c>
      <c r="Y66" s="55">
        <f t="shared" si="11"/>
        <v>0</v>
      </c>
      <c r="Z66" s="54">
        <f>SUM(Z62:Z65)</f>
        <v>0</v>
      </c>
      <c r="AA66" s="55">
        <f t="shared" si="12"/>
        <v>0</v>
      </c>
    </row>
    <row r="67" spans="1:27" ht="16.5" customHeight="1" thickTop="1" x14ac:dyDescent="0.3">
      <c r="A67" s="33">
        <v>11</v>
      </c>
      <c r="B67" s="33" t="s">
        <v>66</v>
      </c>
      <c r="C67" s="67" t="s">
        <v>67</v>
      </c>
      <c r="D67" s="36">
        <f>[1]JAN2023!D67</f>
        <v>2305.54</v>
      </c>
      <c r="E67" s="36">
        <f t="shared" si="0"/>
        <v>461.108</v>
      </c>
      <c r="F67" s="36">
        <f t="shared" si="1"/>
        <v>368.88640000000004</v>
      </c>
      <c r="G67" s="100"/>
      <c r="H67" s="36">
        <f>'[1]MARET 2023'!H67+'[1]APRIL 2023 '!I67</f>
        <v>881</v>
      </c>
      <c r="I67" s="36">
        <f t="shared" si="2"/>
        <v>22</v>
      </c>
      <c r="J67" s="37">
        <f t="shared" si="3"/>
        <v>4.7711165280151286</v>
      </c>
      <c r="K67" s="38" t="e">
        <f t="shared" si="4"/>
        <v>#DIV/0!</v>
      </c>
      <c r="L67" s="76">
        <v>0</v>
      </c>
      <c r="M67" s="37">
        <f t="shared" si="5"/>
        <v>0</v>
      </c>
      <c r="N67" s="90">
        <v>1</v>
      </c>
      <c r="O67" s="41">
        <f t="shared" si="6"/>
        <v>0.21686893309159674</v>
      </c>
      <c r="P67" s="91">
        <v>12</v>
      </c>
      <c r="Q67" s="41">
        <f t="shared" si="7"/>
        <v>2.602427197099161</v>
      </c>
      <c r="R67" s="91">
        <v>5</v>
      </c>
      <c r="S67" s="41">
        <f t="shared" si="8"/>
        <v>1.0843446654579838</v>
      </c>
      <c r="T67" s="91">
        <v>1</v>
      </c>
      <c r="U67" s="41">
        <f t="shared" si="9"/>
        <v>0.21686893309159674</v>
      </c>
      <c r="V67" s="91">
        <v>3</v>
      </c>
      <c r="W67" s="41">
        <f t="shared" si="10"/>
        <v>0.65060679927479026</v>
      </c>
      <c r="X67" s="76">
        <v>0</v>
      </c>
      <c r="Y67" s="41">
        <f t="shared" si="11"/>
        <v>0</v>
      </c>
      <c r="Z67" s="43"/>
      <c r="AA67" s="41">
        <f t="shared" si="12"/>
        <v>0</v>
      </c>
    </row>
    <row r="68" spans="1:27" ht="15.75" customHeight="1" x14ac:dyDescent="0.3">
      <c r="A68" s="16"/>
      <c r="B68" s="16"/>
      <c r="C68" s="67" t="s">
        <v>68</v>
      </c>
      <c r="D68" s="36">
        <f>[1]JAN2023!D68</f>
        <v>3523.59</v>
      </c>
      <c r="E68" s="36">
        <f t="shared" si="0"/>
        <v>704.71800000000007</v>
      </c>
      <c r="F68" s="36">
        <f t="shared" si="1"/>
        <v>563.77440000000013</v>
      </c>
      <c r="G68" s="100"/>
      <c r="H68" s="36">
        <f>'[1]MARET 2023'!H68+'[1]APRIL 2023 '!I68</f>
        <v>599</v>
      </c>
      <c r="I68" s="36">
        <f t="shared" si="2"/>
        <v>23</v>
      </c>
      <c r="J68" s="37">
        <f t="shared" si="3"/>
        <v>3.2637168342514307</v>
      </c>
      <c r="K68" s="38" t="e">
        <f t="shared" si="4"/>
        <v>#DIV/0!</v>
      </c>
      <c r="L68" s="79">
        <v>0</v>
      </c>
      <c r="M68" s="37">
        <f t="shared" si="5"/>
        <v>0</v>
      </c>
      <c r="N68" s="79">
        <v>0</v>
      </c>
      <c r="O68" s="41">
        <f t="shared" si="6"/>
        <v>0</v>
      </c>
      <c r="P68" s="77">
        <v>15</v>
      </c>
      <c r="Q68" s="41">
        <f t="shared" si="7"/>
        <v>2.1285109788596288</v>
      </c>
      <c r="R68" s="77">
        <v>4</v>
      </c>
      <c r="S68" s="41">
        <f t="shared" si="8"/>
        <v>0.56760292769590104</v>
      </c>
      <c r="T68" s="77">
        <v>1</v>
      </c>
      <c r="U68" s="41">
        <f t="shared" si="9"/>
        <v>0.14190073192397526</v>
      </c>
      <c r="V68" s="77">
        <v>3</v>
      </c>
      <c r="W68" s="41">
        <f t="shared" si="10"/>
        <v>0.42570219577192575</v>
      </c>
      <c r="X68" s="79">
        <v>0</v>
      </c>
      <c r="Y68" s="41">
        <f t="shared" si="11"/>
        <v>0</v>
      </c>
      <c r="Z68" s="43"/>
      <c r="AA68" s="41">
        <f t="shared" si="12"/>
        <v>0</v>
      </c>
    </row>
    <row r="69" spans="1:27" ht="15.75" customHeight="1" x14ac:dyDescent="0.3">
      <c r="A69" s="16"/>
      <c r="B69" s="16"/>
      <c r="C69" s="67" t="s">
        <v>69</v>
      </c>
      <c r="D69" s="36">
        <f>[1]JAN2023!D69</f>
        <v>1832.7700000000002</v>
      </c>
      <c r="E69" s="36">
        <f t="shared" si="0"/>
        <v>366.55400000000009</v>
      </c>
      <c r="F69" s="36">
        <f t="shared" si="1"/>
        <v>293.24320000000006</v>
      </c>
      <c r="G69" s="100"/>
      <c r="H69" s="36">
        <f>'[1]MARET 2023'!H69+'[1]APRIL 2023 '!I69</f>
        <v>74</v>
      </c>
      <c r="I69" s="36">
        <f t="shared" si="2"/>
        <v>3</v>
      </c>
      <c r="J69" s="37">
        <f t="shared" si="3"/>
        <v>0.8184333004141271</v>
      </c>
      <c r="K69" s="38" t="e">
        <f t="shared" si="4"/>
        <v>#DIV/0!</v>
      </c>
      <c r="L69" s="79">
        <v>0</v>
      </c>
      <c r="M69" s="37">
        <f t="shared" si="5"/>
        <v>0</v>
      </c>
      <c r="N69" s="79">
        <v>0</v>
      </c>
      <c r="O69" s="41">
        <f t="shared" si="6"/>
        <v>0</v>
      </c>
      <c r="P69" s="77">
        <v>2</v>
      </c>
      <c r="Q69" s="41">
        <f t="shared" si="7"/>
        <v>0.54562220027608466</v>
      </c>
      <c r="R69" s="77">
        <v>1</v>
      </c>
      <c r="S69" s="41">
        <f t="shared" si="8"/>
        <v>0.27281110013804233</v>
      </c>
      <c r="T69" s="79">
        <v>0</v>
      </c>
      <c r="U69" s="41">
        <f t="shared" si="9"/>
        <v>0</v>
      </c>
      <c r="V69" s="79">
        <v>0</v>
      </c>
      <c r="W69" s="41">
        <f t="shared" si="10"/>
        <v>0</v>
      </c>
      <c r="X69" s="79">
        <v>0</v>
      </c>
      <c r="Y69" s="41">
        <f t="shared" si="11"/>
        <v>0</v>
      </c>
      <c r="Z69" s="43"/>
      <c r="AA69" s="41">
        <f t="shared" si="12"/>
        <v>0</v>
      </c>
    </row>
    <row r="70" spans="1:27" ht="15.75" customHeight="1" x14ac:dyDescent="0.3">
      <c r="A70" s="16"/>
      <c r="B70" s="16"/>
      <c r="C70" s="67" t="s">
        <v>70</v>
      </c>
      <c r="D70" s="36">
        <f>[1]JAN2023!D70</f>
        <v>1773.1000000000001</v>
      </c>
      <c r="E70" s="36">
        <f t="shared" si="0"/>
        <v>354.62000000000006</v>
      </c>
      <c r="F70" s="36">
        <f t="shared" si="1"/>
        <v>283.69600000000008</v>
      </c>
      <c r="G70" s="100"/>
      <c r="H70" s="36">
        <f>'[1]MARET 2023'!H70+'[1]APRIL 2023 '!I70</f>
        <v>120</v>
      </c>
      <c r="I70" s="36">
        <f t="shared" si="2"/>
        <v>3</v>
      </c>
      <c r="J70" s="37">
        <f t="shared" si="3"/>
        <v>0.84597597428233018</v>
      </c>
      <c r="K70" s="38" t="e">
        <f t="shared" si="4"/>
        <v>#DIV/0!</v>
      </c>
      <c r="L70" s="79">
        <v>0</v>
      </c>
      <c r="M70" s="37">
        <f t="shared" si="5"/>
        <v>0</v>
      </c>
      <c r="N70" s="79">
        <v>0</v>
      </c>
      <c r="O70" s="41">
        <f t="shared" si="6"/>
        <v>0</v>
      </c>
      <c r="P70" s="77">
        <v>2</v>
      </c>
      <c r="Q70" s="41">
        <f t="shared" si="7"/>
        <v>0.56398398285488682</v>
      </c>
      <c r="R70" s="79">
        <v>0</v>
      </c>
      <c r="S70" s="41">
        <f t="shared" si="8"/>
        <v>0</v>
      </c>
      <c r="T70" s="79">
        <v>0</v>
      </c>
      <c r="U70" s="41">
        <f t="shared" si="9"/>
        <v>0</v>
      </c>
      <c r="V70" s="77">
        <v>1</v>
      </c>
      <c r="W70" s="41">
        <f t="shared" si="10"/>
        <v>0.28199199142744341</v>
      </c>
      <c r="X70" s="79">
        <v>0</v>
      </c>
      <c r="Y70" s="41">
        <f t="shared" si="11"/>
        <v>0</v>
      </c>
      <c r="Z70" s="43"/>
      <c r="AA70" s="41">
        <f t="shared" si="12"/>
        <v>0</v>
      </c>
    </row>
    <row r="71" spans="1:27" ht="15.75" customHeight="1" x14ac:dyDescent="0.3">
      <c r="A71" s="16"/>
      <c r="B71" s="16"/>
      <c r="C71" s="67" t="s">
        <v>100</v>
      </c>
      <c r="D71" s="36">
        <f>[1]JAN2023!D71</f>
        <v>0</v>
      </c>
      <c r="E71" s="36">
        <f t="shared" si="0"/>
        <v>0</v>
      </c>
      <c r="F71" s="36">
        <f t="shared" si="1"/>
        <v>0</v>
      </c>
      <c r="G71" s="100"/>
      <c r="H71" s="36">
        <f>'[1]MARET 2023'!H71+'[1]APRIL 2023 '!I71</f>
        <v>267</v>
      </c>
      <c r="I71" s="36">
        <f t="shared" si="2"/>
        <v>0</v>
      </c>
      <c r="J71" s="37" t="e">
        <f t="shared" si="3"/>
        <v>#DIV/0!</v>
      </c>
      <c r="K71" s="38" t="e">
        <f t="shared" si="4"/>
        <v>#DIV/0!</v>
      </c>
      <c r="L71" s="81"/>
      <c r="M71" s="37" t="e">
        <f t="shared" si="5"/>
        <v>#DIV/0!</v>
      </c>
      <c r="N71" s="81"/>
      <c r="O71" s="41" t="e">
        <f t="shared" si="6"/>
        <v>#DIV/0!</v>
      </c>
      <c r="P71" s="81"/>
      <c r="Q71" s="41" t="e">
        <f t="shared" si="7"/>
        <v>#DIV/0!</v>
      </c>
      <c r="R71" s="81"/>
      <c r="S71" s="41" t="e">
        <f t="shared" si="8"/>
        <v>#DIV/0!</v>
      </c>
      <c r="T71" s="81"/>
      <c r="U71" s="41" t="e">
        <f t="shared" si="9"/>
        <v>#DIV/0!</v>
      </c>
      <c r="V71" s="81"/>
      <c r="W71" s="41" t="e">
        <f t="shared" si="10"/>
        <v>#DIV/0!</v>
      </c>
      <c r="X71" s="81"/>
      <c r="Y71" s="41" t="e">
        <f t="shared" si="11"/>
        <v>#DIV/0!</v>
      </c>
      <c r="Z71" s="43"/>
      <c r="AA71" s="41" t="e">
        <f t="shared" si="12"/>
        <v>#DIV/0!</v>
      </c>
    </row>
    <row r="72" spans="1:27" ht="15.75" customHeight="1" thickBot="1" x14ac:dyDescent="0.35">
      <c r="A72" s="50"/>
      <c r="B72" s="50"/>
      <c r="C72" s="51" t="s">
        <v>28</v>
      </c>
      <c r="D72" s="52">
        <f>[1]JAN2023!D72</f>
        <v>9435</v>
      </c>
      <c r="E72" s="52">
        <f t="shared" si="0"/>
        <v>1887</v>
      </c>
      <c r="F72" s="52">
        <f t="shared" si="1"/>
        <v>1509.6000000000001</v>
      </c>
      <c r="G72" s="101">
        <f>SUM(G67:G71)</f>
        <v>0</v>
      </c>
      <c r="H72" s="52">
        <f>'[1]MARET 2023'!H72+'[1]APRIL 2023 '!I72</f>
        <v>1941</v>
      </c>
      <c r="I72" s="52">
        <f t="shared" si="2"/>
        <v>51</v>
      </c>
      <c r="J72" s="53">
        <f t="shared" si="3"/>
        <v>2.7027027027027026</v>
      </c>
      <c r="K72" s="38" t="e">
        <f t="shared" si="4"/>
        <v>#DIV/0!</v>
      </c>
      <c r="L72" s="52">
        <f>SUM(L67:L71)</f>
        <v>0</v>
      </c>
      <c r="M72" s="53">
        <f t="shared" si="5"/>
        <v>0</v>
      </c>
      <c r="N72" s="52">
        <f>SUM(N67:N71)</f>
        <v>1</v>
      </c>
      <c r="O72" s="55">
        <f t="shared" si="6"/>
        <v>5.2994170641229459E-2</v>
      </c>
      <c r="P72" s="52">
        <f>SUM(P67:P71)</f>
        <v>31</v>
      </c>
      <c r="Q72" s="55">
        <f t="shared" si="7"/>
        <v>1.6428192898781133</v>
      </c>
      <c r="R72" s="52">
        <f>SUM(R67:R71)</f>
        <v>10</v>
      </c>
      <c r="S72" s="55">
        <f t="shared" si="8"/>
        <v>0.52994170641229466</v>
      </c>
      <c r="T72" s="52">
        <f>SUM(T67:T71)</f>
        <v>2</v>
      </c>
      <c r="U72" s="55">
        <f t="shared" si="9"/>
        <v>0.10598834128245892</v>
      </c>
      <c r="V72" s="52">
        <f>SUM(V67:V71)</f>
        <v>7</v>
      </c>
      <c r="W72" s="55">
        <f t="shared" si="10"/>
        <v>0.37095919448860626</v>
      </c>
      <c r="X72" s="52">
        <f>SUM(X67:X71)</f>
        <v>0</v>
      </c>
      <c r="Y72" s="55">
        <f t="shared" si="11"/>
        <v>0</v>
      </c>
      <c r="Z72" s="54">
        <f>SUM(Z67:Z71)</f>
        <v>0</v>
      </c>
      <c r="AA72" s="55">
        <f t="shared" si="12"/>
        <v>0</v>
      </c>
    </row>
    <row r="73" spans="1:27" ht="16.5" customHeight="1" thickTop="1" x14ac:dyDescent="0.3">
      <c r="A73" s="33">
        <v>12</v>
      </c>
      <c r="B73" s="33" t="s">
        <v>71</v>
      </c>
      <c r="C73" s="67" t="s">
        <v>72</v>
      </c>
      <c r="D73" s="36">
        <f>[1]JAN2023!D73</f>
        <v>3414.6200000000003</v>
      </c>
      <c r="E73" s="36">
        <f t="shared" si="0"/>
        <v>682.92400000000009</v>
      </c>
      <c r="F73" s="36">
        <f t="shared" si="1"/>
        <v>546.33920000000012</v>
      </c>
      <c r="G73" s="100"/>
      <c r="H73" s="36">
        <f>'[1]MARET 2023'!H73+'[1]APRIL 2023 '!I73</f>
        <v>116</v>
      </c>
      <c r="I73" s="36">
        <f t="shared" si="2"/>
        <v>3</v>
      </c>
      <c r="J73" s="37">
        <f t="shared" si="3"/>
        <v>0.43928753419121297</v>
      </c>
      <c r="K73" s="38" t="e">
        <f t="shared" si="4"/>
        <v>#DIV/0!</v>
      </c>
      <c r="L73" s="76">
        <v>0</v>
      </c>
      <c r="M73" s="37">
        <f t="shared" si="5"/>
        <v>0</v>
      </c>
      <c r="N73" s="92">
        <v>0</v>
      </c>
      <c r="O73" s="41">
        <f t="shared" si="6"/>
        <v>0</v>
      </c>
      <c r="P73" s="91">
        <v>2</v>
      </c>
      <c r="Q73" s="41">
        <f t="shared" si="7"/>
        <v>0.29285835612747535</v>
      </c>
      <c r="R73" s="91">
        <v>1</v>
      </c>
      <c r="S73" s="41">
        <f t="shared" si="8"/>
        <v>0.14642917806373767</v>
      </c>
      <c r="T73" s="76">
        <v>0</v>
      </c>
      <c r="U73" s="41">
        <f t="shared" si="9"/>
        <v>0</v>
      </c>
      <c r="V73" s="76">
        <v>0</v>
      </c>
      <c r="W73" s="41">
        <f t="shared" si="10"/>
        <v>0</v>
      </c>
      <c r="X73" s="76">
        <v>0</v>
      </c>
      <c r="Y73" s="41">
        <f t="shared" si="11"/>
        <v>0</v>
      </c>
      <c r="Z73" s="43"/>
      <c r="AA73" s="41">
        <f t="shared" si="12"/>
        <v>0</v>
      </c>
    </row>
    <row r="74" spans="1:27" ht="15.75" customHeight="1" x14ac:dyDescent="0.3">
      <c r="A74" s="16"/>
      <c r="B74" s="16"/>
      <c r="C74" s="67" t="s">
        <v>73</v>
      </c>
      <c r="D74" s="36">
        <f>[1]JAN2023!D74</f>
        <v>2516.34</v>
      </c>
      <c r="E74" s="36">
        <f t="shared" si="0"/>
        <v>503.26800000000003</v>
      </c>
      <c r="F74" s="36">
        <f t="shared" si="1"/>
        <v>402.61440000000005</v>
      </c>
      <c r="G74" s="100"/>
      <c r="H74" s="36">
        <f>'[1]MARET 2023'!H74+'[1]APRIL 2023 '!I74</f>
        <v>185</v>
      </c>
      <c r="I74" s="36">
        <f t="shared" si="2"/>
        <v>13</v>
      </c>
      <c r="J74" s="37">
        <f t="shared" si="3"/>
        <v>2.5831167489290001</v>
      </c>
      <c r="K74" s="38" t="e">
        <f t="shared" si="4"/>
        <v>#DIV/0!</v>
      </c>
      <c r="L74" s="77">
        <v>0</v>
      </c>
      <c r="M74" s="37">
        <f t="shared" si="5"/>
        <v>0</v>
      </c>
      <c r="N74" s="79">
        <v>0</v>
      </c>
      <c r="O74" s="41">
        <f t="shared" si="6"/>
        <v>0</v>
      </c>
      <c r="P74" s="77">
        <v>13</v>
      </c>
      <c r="Q74" s="41">
        <f t="shared" si="7"/>
        <v>2.5831167489290001</v>
      </c>
      <c r="R74" s="79">
        <v>0</v>
      </c>
      <c r="S74" s="41">
        <f t="shared" si="8"/>
        <v>0</v>
      </c>
      <c r="T74" s="79">
        <v>0</v>
      </c>
      <c r="U74" s="41">
        <f t="shared" si="9"/>
        <v>0</v>
      </c>
      <c r="V74" s="79">
        <v>0</v>
      </c>
      <c r="W74" s="41">
        <f t="shared" si="10"/>
        <v>0</v>
      </c>
      <c r="X74" s="79">
        <v>0</v>
      </c>
      <c r="Y74" s="41">
        <f t="shared" si="11"/>
        <v>0</v>
      </c>
      <c r="Z74" s="43"/>
      <c r="AA74" s="41">
        <f t="shared" si="12"/>
        <v>0</v>
      </c>
    </row>
    <row r="75" spans="1:27" ht="15.75" customHeight="1" x14ac:dyDescent="0.3">
      <c r="A75" s="16"/>
      <c r="B75" s="16"/>
      <c r="C75" s="67" t="s">
        <v>74</v>
      </c>
      <c r="D75" s="36">
        <f>[1]JAN2023!D75</f>
        <v>3052.3500000000004</v>
      </c>
      <c r="E75" s="36">
        <f t="shared" si="0"/>
        <v>610.47000000000014</v>
      </c>
      <c r="F75" s="36">
        <f t="shared" si="1"/>
        <v>488.37600000000015</v>
      </c>
      <c r="G75" s="100"/>
      <c r="H75" s="36">
        <f>'[1]MARET 2023'!H75+'[1]APRIL 2023 '!I75</f>
        <v>433</v>
      </c>
      <c r="I75" s="36">
        <f t="shared" si="2"/>
        <v>9</v>
      </c>
      <c r="J75" s="37">
        <f t="shared" si="3"/>
        <v>1.4742739200943533</v>
      </c>
      <c r="K75" s="38" t="e">
        <f t="shared" si="4"/>
        <v>#DIV/0!</v>
      </c>
      <c r="L75" s="77">
        <v>1</v>
      </c>
      <c r="M75" s="37">
        <f t="shared" si="5"/>
        <v>0.16380821334381704</v>
      </c>
      <c r="N75" s="79">
        <v>0</v>
      </c>
      <c r="O75" s="41">
        <f t="shared" si="6"/>
        <v>0</v>
      </c>
      <c r="P75" s="77">
        <v>7</v>
      </c>
      <c r="Q75" s="41">
        <f t="shared" si="7"/>
        <v>1.1466574934067193</v>
      </c>
      <c r="R75" s="77">
        <v>1</v>
      </c>
      <c r="S75" s="41">
        <f t="shared" si="8"/>
        <v>0.16380821334381704</v>
      </c>
      <c r="T75" s="79">
        <v>0</v>
      </c>
      <c r="U75" s="41">
        <f t="shared" si="9"/>
        <v>0</v>
      </c>
      <c r="V75" s="79">
        <v>0</v>
      </c>
      <c r="W75" s="41">
        <f t="shared" si="10"/>
        <v>0</v>
      </c>
      <c r="X75" s="79">
        <v>0</v>
      </c>
      <c r="Y75" s="41">
        <f t="shared" si="11"/>
        <v>0</v>
      </c>
      <c r="Z75" s="43"/>
      <c r="AA75" s="41">
        <f t="shared" si="12"/>
        <v>0</v>
      </c>
    </row>
    <row r="76" spans="1:27" ht="15.75" customHeight="1" x14ac:dyDescent="0.3">
      <c r="A76" s="16"/>
      <c r="B76" s="16"/>
      <c r="C76" s="67" t="s">
        <v>75</v>
      </c>
      <c r="D76" s="36">
        <f>[1]JAN2023!D76</f>
        <v>2944.0600000000004</v>
      </c>
      <c r="E76" s="36">
        <f t="shared" si="0"/>
        <v>588.81200000000013</v>
      </c>
      <c r="F76" s="36">
        <f t="shared" si="1"/>
        <v>471.04960000000011</v>
      </c>
      <c r="G76" s="100"/>
      <c r="H76" s="36">
        <f>'[1]MARET 2023'!H76+'[1]APRIL 2023 '!I76</f>
        <v>130</v>
      </c>
      <c r="I76" s="36">
        <f t="shared" si="2"/>
        <v>1</v>
      </c>
      <c r="J76" s="37">
        <f t="shared" si="3"/>
        <v>0.16983349524126543</v>
      </c>
      <c r="K76" s="38" t="e">
        <f t="shared" si="4"/>
        <v>#DIV/0!</v>
      </c>
      <c r="L76" s="79">
        <v>0</v>
      </c>
      <c r="M76" s="37">
        <f t="shared" si="5"/>
        <v>0</v>
      </c>
      <c r="N76" s="79">
        <v>0</v>
      </c>
      <c r="O76" s="41">
        <f t="shared" si="6"/>
        <v>0</v>
      </c>
      <c r="P76" s="77">
        <v>1</v>
      </c>
      <c r="Q76" s="41">
        <f t="shared" si="7"/>
        <v>0.16983349524126543</v>
      </c>
      <c r="R76" s="79">
        <v>0</v>
      </c>
      <c r="S76" s="41">
        <f t="shared" si="8"/>
        <v>0</v>
      </c>
      <c r="T76" s="79">
        <v>0</v>
      </c>
      <c r="U76" s="41">
        <f t="shared" si="9"/>
        <v>0</v>
      </c>
      <c r="V76" s="79">
        <v>0</v>
      </c>
      <c r="W76" s="41">
        <f t="shared" si="10"/>
        <v>0</v>
      </c>
      <c r="X76" s="79">
        <v>0</v>
      </c>
      <c r="Y76" s="41">
        <f t="shared" si="11"/>
        <v>0</v>
      </c>
      <c r="Z76" s="43"/>
      <c r="AA76" s="41">
        <f t="shared" si="12"/>
        <v>0</v>
      </c>
    </row>
    <row r="77" spans="1:27" ht="15.75" customHeight="1" x14ac:dyDescent="0.3">
      <c r="A77" s="16"/>
      <c r="B77" s="16"/>
      <c r="C77" s="67" t="s">
        <v>100</v>
      </c>
      <c r="D77" s="36">
        <f>[1]JAN2023!D77</f>
        <v>0</v>
      </c>
      <c r="E77" s="36">
        <f t="shared" si="0"/>
        <v>0</v>
      </c>
      <c r="F77" s="36">
        <f t="shared" si="1"/>
        <v>0</v>
      </c>
      <c r="G77" s="100"/>
      <c r="H77" s="36">
        <f>'[1]MARET 2023'!H77+'[1]APRIL 2023 '!I77</f>
        <v>4</v>
      </c>
      <c r="I77" s="36">
        <f t="shared" si="2"/>
        <v>0</v>
      </c>
      <c r="J77" s="37" t="e">
        <f t="shared" si="3"/>
        <v>#DIV/0!</v>
      </c>
      <c r="K77" s="38" t="e">
        <f t="shared" si="4"/>
        <v>#DIV/0!</v>
      </c>
      <c r="L77" s="81"/>
      <c r="M77" s="37" t="e">
        <f t="shared" si="5"/>
        <v>#DIV/0!</v>
      </c>
      <c r="N77" s="81"/>
      <c r="O77" s="41" t="e">
        <f t="shared" si="6"/>
        <v>#DIV/0!</v>
      </c>
      <c r="P77" s="81"/>
      <c r="Q77" s="41" t="e">
        <f t="shared" si="7"/>
        <v>#DIV/0!</v>
      </c>
      <c r="R77" s="81"/>
      <c r="S77" s="41" t="e">
        <f t="shared" si="8"/>
        <v>#DIV/0!</v>
      </c>
      <c r="T77" s="81"/>
      <c r="U77" s="41" t="e">
        <f t="shared" si="9"/>
        <v>#DIV/0!</v>
      </c>
      <c r="V77" s="81"/>
      <c r="W77" s="41" t="e">
        <f t="shared" si="10"/>
        <v>#DIV/0!</v>
      </c>
      <c r="X77" s="81"/>
      <c r="Y77" s="41" t="e">
        <f t="shared" si="11"/>
        <v>#DIV/0!</v>
      </c>
      <c r="Z77" s="43"/>
      <c r="AA77" s="41" t="e">
        <f t="shared" si="12"/>
        <v>#DIV/0!</v>
      </c>
    </row>
    <row r="78" spans="1:27" ht="15" customHeight="1" x14ac:dyDescent="0.3">
      <c r="A78" s="50"/>
      <c r="B78" s="50"/>
      <c r="C78" s="51" t="s">
        <v>28</v>
      </c>
      <c r="D78" s="52">
        <f>[1]JAN2023!D78</f>
        <v>11927.370000000003</v>
      </c>
      <c r="E78" s="52">
        <f t="shared" si="0"/>
        <v>2385.4740000000006</v>
      </c>
      <c r="F78" s="52">
        <f t="shared" si="1"/>
        <v>1908.3792000000005</v>
      </c>
      <c r="G78" s="101">
        <f>SUM(G73:G77)</f>
        <v>0</v>
      </c>
      <c r="H78" s="52">
        <f>'[1]MARET 2023'!H78+'[1]APRIL 2023 '!I78</f>
        <v>868</v>
      </c>
      <c r="I78" s="52">
        <f t="shared" si="2"/>
        <v>26</v>
      </c>
      <c r="J78" s="53">
        <f t="shared" si="3"/>
        <v>1.0899301354783155</v>
      </c>
      <c r="K78" s="38" t="e">
        <f t="shared" si="4"/>
        <v>#DIV/0!</v>
      </c>
      <c r="L78" s="52">
        <f>SUM(L73:L77)</f>
        <v>1</v>
      </c>
      <c r="M78" s="53">
        <f t="shared" si="5"/>
        <v>4.1920389826089061E-2</v>
      </c>
      <c r="N78" s="52">
        <f>SUM(N73:N77)</f>
        <v>0</v>
      </c>
      <c r="O78" s="55">
        <f t="shared" si="6"/>
        <v>0</v>
      </c>
      <c r="P78" s="52">
        <f>SUM(P73:P77)</f>
        <v>23</v>
      </c>
      <c r="Q78" s="55">
        <f t="shared" si="7"/>
        <v>0.96416896600004831</v>
      </c>
      <c r="R78" s="52">
        <f>SUM(R73:R77)</f>
        <v>2</v>
      </c>
      <c r="S78" s="55">
        <f t="shared" si="8"/>
        <v>8.3840779652178121E-2</v>
      </c>
      <c r="T78" s="52">
        <f>SUM(T73:T77)</f>
        <v>0</v>
      </c>
      <c r="U78" s="55">
        <f t="shared" si="9"/>
        <v>0</v>
      </c>
      <c r="V78" s="52">
        <f>SUM(V73:V77)</f>
        <v>0</v>
      </c>
      <c r="W78" s="55">
        <f t="shared" si="10"/>
        <v>0</v>
      </c>
      <c r="X78" s="52">
        <f>SUM(X73:X77)</f>
        <v>0</v>
      </c>
      <c r="Y78" s="55">
        <f t="shared" si="11"/>
        <v>0</v>
      </c>
      <c r="Z78" s="54">
        <f>SUM(Z73:Z77)</f>
        <v>0</v>
      </c>
      <c r="AA78" s="55">
        <f t="shared" si="12"/>
        <v>0</v>
      </c>
    </row>
    <row r="79" spans="1:27" ht="15" customHeight="1" x14ac:dyDescent="0.3">
      <c r="A79" s="33">
        <v>13</v>
      </c>
      <c r="B79" s="33" t="s">
        <v>76</v>
      </c>
      <c r="C79" s="67" t="s">
        <v>77</v>
      </c>
      <c r="D79" s="36">
        <f>[1]JAN2023!D79</f>
        <v>1969.96</v>
      </c>
      <c r="E79" s="36">
        <f t="shared" si="0"/>
        <v>393.99200000000002</v>
      </c>
      <c r="F79" s="36">
        <f t="shared" si="1"/>
        <v>315.19360000000006</v>
      </c>
      <c r="G79" s="100"/>
      <c r="H79" s="36">
        <f>'[1]MARET 2023'!H79+'[1]APRIL 2023 '!I79</f>
        <v>165</v>
      </c>
      <c r="I79" s="36">
        <f t="shared" si="2"/>
        <v>18</v>
      </c>
      <c r="J79" s="37">
        <f t="shared" si="3"/>
        <v>4.5686206826534548</v>
      </c>
      <c r="K79" s="38" t="e">
        <f t="shared" si="4"/>
        <v>#DIV/0!</v>
      </c>
      <c r="L79" s="93">
        <v>2</v>
      </c>
      <c r="M79" s="37">
        <f t="shared" si="5"/>
        <v>0.5076245202948283</v>
      </c>
      <c r="N79" s="94">
        <v>1</v>
      </c>
      <c r="O79" s="41">
        <f t="shared" si="6"/>
        <v>0.25381226014741415</v>
      </c>
      <c r="P79" s="93">
        <v>12</v>
      </c>
      <c r="Q79" s="41">
        <f t="shared" si="7"/>
        <v>3.0457471217689696</v>
      </c>
      <c r="R79" s="93">
        <v>2</v>
      </c>
      <c r="S79" s="41">
        <f t="shared" si="8"/>
        <v>0.5076245202948283</v>
      </c>
      <c r="T79" s="93">
        <v>1</v>
      </c>
      <c r="U79" s="41">
        <f t="shared" si="9"/>
        <v>0.25381226014741415</v>
      </c>
      <c r="V79" s="93">
        <v>0</v>
      </c>
      <c r="W79" s="41">
        <f t="shared" si="10"/>
        <v>0</v>
      </c>
      <c r="X79" s="93">
        <v>0</v>
      </c>
      <c r="Y79" s="41">
        <f t="shared" si="11"/>
        <v>0</v>
      </c>
      <c r="Z79" s="43"/>
      <c r="AA79" s="41">
        <f t="shared" si="12"/>
        <v>0</v>
      </c>
    </row>
    <row r="80" spans="1:27" ht="15" customHeight="1" x14ac:dyDescent="0.3">
      <c r="A80" s="16"/>
      <c r="B80" s="16"/>
      <c r="C80" s="67" t="s">
        <v>78</v>
      </c>
      <c r="D80" s="36">
        <f>[1]JAN2023!D80</f>
        <v>888.42000000000007</v>
      </c>
      <c r="E80" s="36">
        <f t="shared" si="0"/>
        <v>177.68400000000003</v>
      </c>
      <c r="F80" s="36">
        <f t="shared" si="1"/>
        <v>142.14720000000003</v>
      </c>
      <c r="G80" s="100"/>
      <c r="H80" s="36">
        <f>'[1]MARET 2023'!H80+'[1]APRIL 2023 '!I80</f>
        <v>91</v>
      </c>
      <c r="I80" s="36">
        <f t="shared" si="2"/>
        <v>4</v>
      </c>
      <c r="J80" s="37">
        <f t="shared" si="3"/>
        <v>2.2511875014069918</v>
      </c>
      <c r="K80" s="38" t="e">
        <f t="shared" si="4"/>
        <v>#DIV/0!</v>
      </c>
      <c r="L80" s="93">
        <v>0</v>
      </c>
      <c r="M80" s="37">
        <f t="shared" si="5"/>
        <v>0</v>
      </c>
      <c r="N80" s="94">
        <v>0</v>
      </c>
      <c r="O80" s="41">
        <f t="shared" si="6"/>
        <v>0</v>
      </c>
      <c r="P80" s="93">
        <v>4</v>
      </c>
      <c r="Q80" s="41">
        <f t="shared" si="7"/>
        <v>2.2511875014069918</v>
      </c>
      <c r="R80" s="93">
        <v>0</v>
      </c>
      <c r="S80" s="41">
        <f t="shared" si="8"/>
        <v>0</v>
      </c>
      <c r="T80" s="93">
        <v>0</v>
      </c>
      <c r="U80" s="41">
        <f t="shared" si="9"/>
        <v>0</v>
      </c>
      <c r="V80" s="93">
        <v>0</v>
      </c>
      <c r="W80" s="41">
        <f t="shared" si="10"/>
        <v>0</v>
      </c>
      <c r="X80" s="93">
        <v>0</v>
      </c>
      <c r="Y80" s="41">
        <f t="shared" si="11"/>
        <v>0</v>
      </c>
      <c r="Z80" s="43"/>
      <c r="AA80" s="41">
        <f t="shared" si="12"/>
        <v>0</v>
      </c>
    </row>
    <row r="81" spans="1:27" ht="15" customHeight="1" x14ac:dyDescent="0.3">
      <c r="A81" s="16"/>
      <c r="B81" s="16"/>
      <c r="C81" s="67" t="s">
        <v>79</v>
      </c>
      <c r="D81" s="36">
        <f>[1]JAN2023!D81</f>
        <v>1399.6100000000001</v>
      </c>
      <c r="E81" s="36">
        <f t="shared" si="0"/>
        <v>279.92200000000003</v>
      </c>
      <c r="F81" s="36">
        <f t="shared" si="1"/>
        <v>223.93760000000003</v>
      </c>
      <c r="G81" s="100"/>
      <c r="H81" s="36">
        <f>'[1]MARET 2023'!H81+'[1]APRIL 2023 '!I81</f>
        <v>73</v>
      </c>
      <c r="I81" s="36">
        <f t="shared" si="2"/>
        <v>5</v>
      </c>
      <c r="J81" s="37">
        <f t="shared" si="3"/>
        <v>1.7862118733075643</v>
      </c>
      <c r="K81" s="38" t="e">
        <f t="shared" si="4"/>
        <v>#DIV/0!</v>
      </c>
      <c r="L81" s="93">
        <v>0</v>
      </c>
      <c r="M81" s="37">
        <f t="shared" si="5"/>
        <v>0</v>
      </c>
      <c r="N81" s="94">
        <v>1</v>
      </c>
      <c r="O81" s="41">
        <f t="shared" si="6"/>
        <v>0.35724237466151282</v>
      </c>
      <c r="P81" s="93">
        <v>2</v>
      </c>
      <c r="Q81" s="41">
        <f t="shared" si="7"/>
        <v>0.71448474932302564</v>
      </c>
      <c r="R81" s="93">
        <v>1</v>
      </c>
      <c r="S81" s="41">
        <f t="shared" si="8"/>
        <v>0.35724237466151282</v>
      </c>
      <c r="T81" s="93">
        <v>1</v>
      </c>
      <c r="U81" s="41">
        <f t="shared" si="9"/>
        <v>0.35724237466151282</v>
      </c>
      <c r="V81" s="93">
        <v>0</v>
      </c>
      <c r="W81" s="41">
        <f t="shared" si="10"/>
        <v>0</v>
      </c>
      <c r="X81" s="93">
        <v>0</v>
      </c>
      <c r="Y81" s="41">
        <f t="shared" si="11"/>
        <v>0</v>
      </c>
      <c r="Z81" s="43"/>
      <c r="AA81" s="41">
        <f t="shared" si="12"/>
        <v>0</v>
      </c>
    </row>
    <row r="82" spans="1:27" ht="15" customHeight="1" x14ac:dyDescent="0.3">
      <c r="A82" s="16"/>
      <c r="B82" s="16"/>
      <c r="C82" s="67" t="s">
        <v>80</v>
      </c>
      <c r="D82" s="36">
        <f>[1]JAN2023!D82</f>
        <v>2977.0400000000004</v>
      </c>
      <c r="E82" s="36">
        <f t="shared" si="0"/>
        <v>595.40800000000013</v>
      </c>
      <c r="F82" s="36">
        <f t="shared" si="1"/>
        <v>476.32640000000015</v>
      </c>
      <c r="G82" s="100"/>
      <c r="H82" s="36">
        <f>'[1]MARET 2023'!H82+'[1]APRIL 2023 '!I82</f>
        <v>252</v>
      </c>
      <c r="I82" s="36">
        <f t="shared" si="2"/>
        <v>28</v>
      </c>
      <c r="J82" s="37">
        <f t="shared" si="3"/>
        <v>4.7026576733937056</v>
      </c>
      <c r="K82" s="38" t="e">
        <f t="shared" si="4"/>
        <v>#DIV/0!</v>
      </c>
      <c r="L82" s="93">
        <v>1</v>
      </c>
      <c r="M82" s="37">
        <f t="shared" si="5"/>
        <v>0.16795205976406091</v>
      </c>
      <c r="N82" s="94">
        <v>0</v>
      </c>
      <c r="O82" s="41">
        <f t="shared" si="6"/>
        <v>0</v>
      </c>
      <c r="P82" s="93">
        <v>25</v>
      </c>
      <c r="Q82" s="41">
        <f t="shared" si="7"/>
        <v>4.1988014941015228</v>
      </c>
      <c r="R82" s="93">
        <v>1</v>
      </c>
      <c r="S82" s="41">
        <f t="shared" si="8"/>
        <v>0.16795205976406091</v>
      </c>
      <c r="T82" s="93">
        <v>1</v>
      </c>
      <c r="U82" s="41">
        <f t="shared" si="9"/>
        <v>0.16795205976406091</v>
      </c>
      <c r="V82" s="93">
        <v>0</v>
      </c>
      <c r="W82" s="41">
        <f t="shared" si="10"/>
        <v>0</v>
      </c>
      <c r="X82" s="93">
        <v>0</v>
      </c>
      <c r="Y82" s="41">
        <f t="shared" si="11"/>
        <v>0</v>
      </c>
      <c r="Z82" s="43"/>
      <c r="AA82" s="41">
        <f t="shared" si="12"/>
        <v>0</v>
      </c>
    </row>
    <row r="83" spans="1:27" ht="15" customHeight="1" x14ac:dyDescent="0.3">
      <c r="A83" s="16"/>
      <c r="B83" s="16"/>
      <c r="C83" s="67" t="s">
        <v>81</v>
      </c>
      <c r="D83" s="36">
        <f>[1]JAN2023!D83</f>
        <v>2492.54</v>
      </c>
      <c r="E83" s="36">
        <f t="shared" si="0"/>
        <v>498.50800000000004</v>
      </c>
      <c r="F83" s="36">
        <f t="shared" si="1"/>
        <v>398.80640000000005</v>
      </c>
      <c r="G83" s="100"/>
      <c r="H83" s="36">
        <f>'[1]MARET 2023'!H83+'[1]APRIL 2023 '!I83</f>
        <v>224</v>
      </c>
      <c r="I83" s="36">
        <f t="shared" si="2"/>
        <v>21</v>
      </c>
      <c r="J83" s="37">
        <f t="shared" si="3"/>
        <v>4.2125703098044562</v>
      </c>
      <c r="K83" s="38" t="e">
        <f t="shared" si="4"/>
        <v>#DIV/0!</v>
      </c>
      <c r="L83" s="93">
        <v>0</v>
      </c>
      <c r="M83" s="37">
        <f t="shared" si="5"/>
        <v>0</v>
      </c>
      <c r="N83" s="94">
        <v>2</v>
      </c>
      <c r="O83" s="41">
        <f t="shared" si="6"/>
        <v>0.40119717236232921</v>
      </c>
      <c r="P83" s="93">
        <v>17</v>
      </c>
      <c r="Q83" s="41">
        <f t="shared" si="7"/>
        <v>3.410175965079798</v>
      </c>
      <c r="R83" s="93">
        <v>1</v>
      </c>
      <c r="S83" s="41">
        <f t="shared" si="8"/>
        <v>0.20059858618116461</v>
      </c>
      <c r="T83" s="93">
        <v>1</v>
      </c>
      <c r="U83" s="41">
        <f t="shared" si="9"/>
        <v>0.20059858618116461</v>
      </c>
      <c r="V83" s="93">
        <v>0</v>
      </c>
      <c r="W83" s="41">
        <f t="shared" si="10"/>
        <v>0</v>
      </c>
      <c r="X83" s="93">
        <v>0</v>
      </c>
      <c r="Y83" s="41">
        <f t="shared" si="11"/>
        <v>0</v>
      </c>
      <c r="Z83" s="43"/>
      <c r="AA83" s="41">
        <f t="shared" si="12"/>
        <v>0</v>
      </c>
    </row>
    <row r="84" spans="1:27" ht="15" customHeight="1" x14ac:dyDescent="0.3">
      <c r="A84" s="16"/>
      <c r="B84" s="16"/>
      <c r="C84" s="67" t="s">
        <v>100</v>
      </c>
      <c r="D84" s="36">
        <f>[1]JAN2023!D84</f>
        <v>0</v>
      </c>
      <c r="E84" s="36">
        <f t="shared" si="0"/>
        <v>0</v>
      </c>
      <c r="F84" s="36">
        <f t="shared" si="1"/>
        <v>0</v>
      </c>
      <c r="G84" s="100"/>
      <c r="H84" s="36">
        <f>'[1]MARET 2023'!H84+'[1]APRIL 2023 '!I84</f>
        <v>9</v>
      </c>
      <c r="I84" s="36">
        <f t="shared" si="2"/>
        <v>0</v>
      </c>
      <c r="J84" s="37" t="e">
        <f t="shared" si="3"/>
        <v>#DIV/0!</v>
      </c>
      <c r="K84" s="38" t="e">
        <f t="shared" si="4"/>
        <v>#DIV/0!</v>
      </c>
      <c r="L84" s="95"/>
      <c r="M84" s="37" t="e">
        <f t="shared" si="5"/>
        <v>#DIV/0!</v>
      </c>
      <c r="N84" s="96"/>
      <c r="O84" s="41" t="e">
        <f t="shared" si="6"/>
        <v>#DIV/0!</v>
      </c>
      <c r="P84" s="95"/>
      <c r="Q84" s="41" t="e">
        <f t="shared" si="7"/>
        <v>#DIV/0!</v>
      </c>
      <c r="R84" s="95"/>
      <c r="S84" s="41" t="e">
        <f t="shared" si="8"/>
        <v>#DIV/0!</v>
      </c>
      <c r="T84" s="95"/>
      <c r="U84" s="41" t="e">
        <f t="shared" si="9"/>
        <v>#DIV/0!</v>
      </c>
      <c r="V84" s="95"/>
      <c r="W84" s="41" t="e">
        <f t="shared" si="10"/>
        <v>#DIV/0!</v>
      </c>
      <c r="X84" s="95"/>
      <c r="Y84" s="41" t="e">
        <f t="shared" si="11"/>
        <v>#DIV/0!</v>
      </c>
      <c r="Z84" s="49"/>
      <c r="AA84" s="41" t="e">
        <f t="shared" si="12"/>
        <v>#DIV/0!</v>
      </c>
    </row>
    <row r="85" spans="1:27" ht="15.75" customHeight="1" thickBot="1" x14ac:dyDescent="0.35">
      <c r="A85" s="50"/>
      <c r="B85" s="50"/>
      <c r="C85" s="51" t="s">
        <v>28</v>
      </c>
      <c r="D85" s="52">
        <f>[1]JAN2023!D85</f>
        <v>9727.57</v>
      </c>
      <c r="E85" s="52">
        <f t="shared" si="0"/>
        <v>1945.5140000000001</v>
      </c>
      <c r="F85" s="52">
        <f t="shared" si="1"/>
        <v>1556.4112000000002</v>
      </c>
      <c r="G85" s="101">
        <f>SUM(G80:G84)</f>
        <v>0</v>
      </c>
      <c r="H85" s="52">
        <f>'[1]MARET 2023'!H85+'[1]APRIL 2023 '!I85</f>
        <v>814</v>
      </c>
      <c r="I85" s="52">
        <f t="shared" si="2"/>
        <v>76</v>
      </c>
      <c r="J85" s="53">
        <f t="shared" si="3"/>
        <v>3.9064226728771936</v>
      </c>
      <c r="K85" s="38" t="e">
        <f t="shared" si="4"/>
        <v>#DIV/0!</v>
      </c>
      <c r="L85" s="52">
        <f>SUM(L79:L84)</f>
        <v>3</v>
      </c>
      <c r="M85" s="53">
        <f t="shared" si="5"/>
        <v>0.15420089498199446</v>
      </c>
      <c r="N85" s="52">
        <f>SUM(N79:N84)</f>
        <v>4</v>
      </c>
      <c r="O85" s="55">
        <f t="shared" si="6"/>
        <v>0.20560119330932597</v>
      </c>
      <c r="P85" s="52">
        <f>SUM(P79:P84)</f>
        <v>60</v>
      </c>
      <c r="Q85" s="55">
        <f t="shared" si="7"/>
        <v>3.0840178996398895</v>
      </c>
      <c r="R85" s="52">
        <f>SUM(R79:R84)</f>
        <v>5</v>
      </c>
      <c r="S85" s="55">
        <f t="shared" si="8"/>
        <v>0.25700149163665748</v>
      </c>
      <c r="T85" s="52">
        <f>SUM(T79:T84)</f>
        <v>4</v>
      </c>
      <c r="U85" s="55">
        <f t="shared" si="9"/>
        <v>0.20560119330932597</v>
      </c>
      <c r="V85" s="52">
        <f>SUM(V79:V84)</f>
        <v>0</v>
      </c>
      <c r="W85" s="55">
        <f t="shared" si="10"/>
        <v>0</v>
      </c>
      <c r="X85" s="52">
        <f>SUM(X79:X84)</f>
        <v>0</v>
      </c>
      <c r="Y85" s="55">
        <f t="shared" si="11"/>
        <v>0</v>
      </c>
      <c r="Z85" s="54">
        <f>SUM(Z79:Z84)</f>
        <v>0</v>
      </c>
      <c r="AA85" s="55">
        <f t="shared" si="12"/>
        <v>0</v>
      </c>
    </row>
    <row r="86" spans="1:27" ht="16.5" customHeight="1" thickTop="1" x14ac:dyDescent="0.3">
      <c r="A86" s="33">
        <v>14</v>
      </c>
      <c r="B86" s="34" t="s">
        <v>82</v>
      </c>
      <c r="C86" s="67" t="s">
        <v>83</v>
      </c>
      <c r="D86" s="36">
        <f>[1]JAN2023!D86</f>
        <v>3875.6600000000003</v>
      </c>
      <c r="E86" s="36">
        <f t="shared" si="0"/>
        <v>775.13200000000006</v>
      </c>
      <c r="F86" s="36">
        <f t="shared" si="1"/>
        <v>620.10560000000009</v>
      </c>
      <c r="G86" s="100"/>
      <c r="H86" s="36">
        <f>'[1]MARET 2023'!H86+'[1]APRIL 2023 '!I86</f>
        <v>857</v>
      </c>
      <c r="I86" s="36">
        <f t="shared" si="2"/>
        <v>10</v>
      </c>
      <c r="J86" s="37">
        <f t="shared" si="3"/>
        <v>1.2901028469989626</v>
      </c>
      <c r="K86" s="38" t="e">
        <f t="shared" si="4"/>
        <v>#DIV/0!</v>
      </c>
      <c r="L86" s="39">
        <v>0</v>
      </c>
      <c r="M86" s="37">
        <f t="shared" si="5"/>
        <v>0</v>
      </c>
      <c r="N86" s="40">
        <v>0</v>
      </c>
      <c r="O86" s="41">
        <f t="shared" si="6"/>
        <v>0</v>
      </c>
      <c r="P86" s="42">
        <v>8</v>
      </c>
      <c r="Q86" s="41">
        <f t="shared" si="7"/>
        <v>1.03208227759917</v>
      </c>
      <c r="R86" s="42">
        <v>2</v>
      </c>
      <c r="S86" s="41">
        <f t="shared" si="8"/>
        <v>0.25802056939979251</v>
      </c>
      <c r="T86" s="39">
        <v>0</v>
      </c>
      <c r="U86" s="41">
        <f t="shared" si="9"/>
        <v>0</v>
      </c>
      <c r="V86" s="39">
        <v>0</v>
      </c>
      <c r="W86" s="41">
        <f t="shared" si="10"/>
        <v>0</v>
      </c>
      <c r="X86" s="39">
        <v>0</v>
      </c>
      <c r="Y86" s="41">
        <f t="shared" si="11"/>
        <v>0</v>
      </c>
      <c r="Z86" s="43"/>
      <c r="AA86" s="41">
        <f t="shared" si="12"/>
        <v>0</v>
      </c>
    </row>
    <row r="87" spans="1:27" ht="15.75" customHeight="1" x14ac:dyDescent="0.3">
      <c r="A87" s="16"/>
      <c r="B87" s="16"/>
      <c r="C87" s="67" t="s">
        <v>84</v>
      </c>
      <c r="D87" s="36">
        <f>[1]JAN2023!D87</f>
        <v>3040.96</v>
      </c>
      <c r="E87" s="36">
        <f t="shared" si="0"/>
        <v>608.19200000000001</v>
      </c>
      <c r="F87" s="36">
        <f t="shared" si="1"/>
        <v>486.55360000000002</v>
      </c>
      <c r="G87" s="100"/>
      <c r="H87" s="36">
        <f>'[1]MARET 2023'!H87+'[1]APRIL 2023 '!I87</f>
        <v>1459</v>
      </c>
      <c r="I87" s="36">
        <f t="shared" si="2"/>
        <v>28</v>
      </c>
      <c r="J87" s="37">
        <f t="shared" si="3"/>
        <v>4.6038093233715669</v>
      </c>
      <c r="K87" s="38" t="e">
        <f t="shared" si="4"/>
        <v>#DIV/0!</v>
      </c>
      <c r="L87" s="44">
        <v>0</v>
      </c>
      <c r="M87" s="37">
        <f t="shared" si="5"/>
        <v>0</v>
      </c>
      <c r="N87" s="45">
        <v>0</v>
      </c>
      <c r="O87" s="41">
        <f t="shared" si="6"/>
        <v>0</v>
      </c>
      <c r="P87" s="46">
        <v>23</v>
      </c>
      <c r="Q87" s="41">
        <f t="shared" si="7"/>
        <v>3.7817005156266439</v>
      </c>
      <c r="R87" s="46">
        <v>4</v>
      </c>
      <c r="S87" s="41">
        <f t="shared" si="8"/>
        <v>0.6576870461959381</v>
      </c>
      <c r="T87" s="46">
        <v>1</v>
      </c>
      <c r="U87" s="41">
        <f t="shared" si="9"/>
        <v>0.16442176154898452</v>
      </c>
      <c r="V87" s="44">
        <v>0</v>
      </c>
      <c r="W87" s="41">
        <f t="shared" si="10"/>
        <v>0</v>
      </c>
      <c r="X87" s="44">
        <v>0</v>
      </c>
      <c r="Y87" s="41">
        <f t="shared" si="11"/>
        <v>0</v>
      </c>
      <c r="Z87" s="43"/>
      <c r="AA87" s="41">
        <f t="shared" si="12"/>
        <v>0</v>
      </c>
    </row>
    <row r="88" spans="1:27" ht="15.75" customHeight="1" x14ac:dyDescent="0.3">
      <c r="A88" s="16"/>
      <c r="B88" s="16"/>
      <c r="C88" s="67" t="s">
        <v>85</v>
      </c>
      <c r="D88" s="36">
        <f>[1]JAN2023!D88</f>
        <v>1340.7900000000002</v>
      </c>
      <c r="E88" s="36">
        <f t="shared" si="0"/>
        <v>268.15800000000007</v>
      </c>
      <c r="F88" s="36">
        <f t="shared" si="1"/>
        <v>214.52640000000008</v>
      </c>
      <c r="G88" s="100"/>
      <c r="H88" s="36">
        <f>'[1]MARET 2023'!H88+'[1]APRIL 2023 '!I88</f>
        <v>235</v>
      </c>
      <c r="I88" s="36">
        <f t="shared" si="2"/>
        <v>2</v>
      </c>
      <c r="J88" s="37">
        <f t="shared" si="3"/>
        <v>0.74582895158824258</v>
      </c>
      <c r="K88" s="38" t="e">
        <f t="shared" si="4"/>
        <v>#DIV/0!</v>
      </c>
      <c r="L88" s="44">
        <v>0</v>
      </c>
      <c r="M88" s="37">
        <f t="shared" si="5"/>
        <v>0</v>
      </c>
      <c r="N88" s="45">
        <v>0</v>
      </c>
      <c r="O88" s="41">
        <f t="shared" si="6"/>
        <v>0</v>
      </c>
      <c r="P88" s="46">
        <v>2</v>
      </c>
      <c r="Q88" s="41">
        <f t="shared" si="7"/>
        <v>0.74582895158824258</v>
      </c>
      <c r="R88" s="44">
        <v>0</v>
      </c>
      <c r="S88" s="41">
        <f t="shared" si="8"/>
        <v>0</v>
      </c>
      <c r="T88" s="44">
        <v>0</v>
      </c>
      <c r="U88" s="41">
        <f t="shared" si="9"/>
        <v>0</v>
      </c>
      <c r="V88" s="44">
        <v>0</v>
      </c>
      <c r="W88" s="41">
        <f t="shared" si="10"/>
        <v>0</v>
      </c>
      <c r="X88" s="44">
        <v>0</v>
      </c>
      <c r="Y88" s="41">
        <f t="shared" si="11"/>
        <v>0</v>
      </c>
      <c r="Z88" s="43"/>
      <c r="AA88" s="41">
        <f t="shared" si="12"/>
        <v>0</v>
      </c>
    </row>
    <row r="89" spans="1:27" ht="15.75" customHeight="1" x14ac:dyDescent="0.3">
      <c r="A89" s="16"/>
      <c r="B89" s="16"/>
      <c r="C89" s="67" t="s">
        <v>86</v>
      </c>
      <c r="D89" s="36">
        <f>[1]JAN2023!D89</f>
        <v>1625.88</v>
      </c>
      <c r="E89" s="36">
        <f t="shared" si="0"/>
        <v>325.17600000000004</v>
      </c>
      <c r="F89" s="36">
        <f t="shared" si="1"/>
        <v>260.14080000000007</v>
      </c>
      <c r="G89" s="100"/>
      <c r="H89" s="36">
        <f>'[1]MARET 2023'!H89+'[1]APRIL 2023 '!I89</f>
        <v>653</v>
      </c>
      <c r="I89" s="36">
        <f t="shared" si="2"/>
        <v>60</v>
      </c>
      <c r="J89" s="37">
        <f t="shared" si="3"/>
        <v>18.451546239574874</v>
      </c>
      <c r="K89" s="38" t="e">
        <f t="shared" si="4"/>
        <v>#DIV/0!</v>
      </c>
      <c r="L89" s="44">
        <v>0</v>
      </c>
      <c r="M89" s="37">
        <f t="shared" si="5"/>
        <v>0</v>
      </c>
      <c r="N89" s="45">
        <v>0</v>
      </c>
      <c r="O89" s="41">
        <f t="shared" si="6"/>
        <v>0</v>
      </c>
      <c r="P89" s="46">
        <v>45</v>
      </c>
      <c r="Q89" s="41">
        <f t="shared" si="7"/>
        <v>13.838659679681156</v>
      </c>
      <c r="R89" s="46">
        <v>15</v>
      </c>
      <c r="S89" s="41">
        <f t="shared" si="8"/>
        <v>4.6128865598937185</v>
      </c>
      <c r="T89" s="44">
        <v>0</v>
      </c>
      <c r="U89" s="41">
        <f t="shared" si="9"/>
        <v>0</v>
      </c>
      <c r="V89" s="44">
        <v>0</v>
      </c>
      <c r="W89" s="41">
        <f t="shared" si="10"/>
        <v>0</v>
      </c>
      <c r="X89" s="44">
        <v>0</v>
      </c>
      <c r="Y89" s="41">
        <f t="shared" si="11"/>
        <v>0</v>
      </c>
      <c r="Z89" s="43"/>
      <c r="AA89" s="41">
        <f t="shared" si="12"/>
        <v>0</v>
      </c>
    </row>
    <row r="90" spans="1:27" ht="15.75" customHeight="1" x14ac:dyDescent="0.3">
      <c r="A90" s="16"/>
      <c r="B90" s="16"/>
      <c r="C90" s="67" t="s">
        <v>100</v>
      </c>
      <c r="D90" s="36">
        <f>[1]JAN2023!D90</f>
        <v>0</v>
      </c>
      <c r="E90" s="36">
        <f t="shared" si="0"/>
        <v>0</v>
      </c>
      <c r="F90" s="36">
        <f t="shared" si="1"/>
        <v>0</v>
      </c>
      <c r="G90" s="100"/>
      <c r="H90" s="36">
        <f>'[1]MARET 2023'!H90+'[1]APRIL 2023 '!I90</f>
        <v>0</v>
      </c>
      <c r="I90" s="36">
        <f t="shared" si="2"/>
        <v>0</v>
      </c>
      <c r="J90" s="37" t="e">
        <f t="shared" si="3"/>
        <v>#DIV/0!</v>
      </c>
      <c r="K90" s="38" t="e">
        <f t="shared" si="4"/>
        <v>#DIV/0!</v>
      </c>
      <c r="L90" s="47"/>
      <c r="M90" s="37" t="e">
        <f t="shared" si="5"/>
        <v>#DIV/0!</v>
      </c>
      <c r="N90" s="48"/>
      <c r="O90" s="41" t="e">
        <f t="shared" si="6"/>
        <v>#DIV/0!</v>
      </c>
      <c r="P90" s="47"/>
      <c r="Q90" s="41" t="e">
        <f t="shared" si="7"/>
        <v>#DIV/0!</v>
      </c>
      <c r="R90" s="47"/>
      <c r="S90" s="41" t="e">
        <f t="shared" si="8"/>
        <v>#DIV/0!</v>
      </c>
      <c r="T90" s="47"/>
      <c r="U90" s="41" t="e">
        <f t="shared" si="9"/>
        <v>#DIV/0!</v>
      </c>
      <c r="V90" s="47"/>
      <c r="W90" s="41" t="e">
        <f t="shared" si="10"/>
        <v>#DIV/0!</v>
      </c>
      <c r="X90" s="47"/>
      <c r="Y90" s="41" t="e">
        <f t="shared" si="11"/>
        <v>#DIV/0!</v>
      </c>
      <c r="Z90" s="43"/>
      <c r="AA90" s="41" t="e">
        <f t="shared" si="12"/>
        <v>#DIV/0!</v>
      </c>
    </row>
    <row r="91" spans="1:27" ht="15.75" customHeight="1" thickBot="1" x14ac:dyDescent="0.35">
      <c r="A91" s="50"/>
      <c r="B91" s="50"/>
      <c r="C91" s="51" t="s">
        <v>28</v>
      </c>
      <c r="D91" s="52">
        <f>[1]JAN2023!D91</f>
        <v>9883.2900000000009</v>
      </c>
      <c r="E91" s="52">
        <f t="shared" si="0"/>
        <v>1976.6580000000004</v>
      </c>
      <c r="F91" s="52">
        <f t="shared" si="1"/>
        <v>1581.3264000000004</v>
      </c>
      <c r="G91" s="101">
        <f>SUM(G86:G90)</f>
        <v>0</v>
      </c>
      <c r="H91" s="52">
        <f>'[1]MARET 2023'!H91+'[1]APRIL 2023 '!I91</f>
        <v>3204</v>
      </c>
      <c r="I91" s="52">
        <f t="shared" si="2"/>
        <v>100</v>
      </c>
      <c r="J91" s="53">
        <f t="shared" si="3"/>
        <v>5.0590441037346867</v>
      </c>
      <c r="K91" s="38" t="e">
        <f t="shared" si="4"/>
        <v>#DIV/0!</v>
      </c>
      <c r="L91" s="52">
        <f>SUM(L86:L90)</f>
        <v>0</v>
      </c>
      <c r="M91" s="53">
        <f t="shared" si="5"/>
        <v>0</v>
      </c>
      <c r="N91" s="52">
        <f>SUM(N86:N90)</f>
        <v>0</v>
      </c>
      <c r="O91" s="55">
        <f t="shared" si="6"/>
        <v>0</v>
      </c>
      <c r="P91" s="52">
        <f>SUM(P86:P90)</f>
        <v>78</v>
      </c>
      <c r="Q91" s="55">
        <f t="shared" si="7"/>
        <v>3.9460544009130554</v>
      </c>
      <c r="R91" s="52">
        <f>SUM(R86:R90)</f>
        <v>21</v>
      </c>
      <c r="S91" s="55">
        <f t="shared" si="8"/>
        <v>1.0623992617842841</v>
      </c>
      <c r="T91" s="52">
        <f>SUM(T86:T90)</f>
        <v>1</v>
      </c>
      <c r="U91" s="55">
        <f t="shared" si="9"/>
        <v>5.0590441037346862E-2</v>
      </c>
      <c r="V91" s="52">
        <f>SUM(V86:V90)</f>
        <v>0</v>
      </c>
      <c r="W91" s="55">
        <f t="shared" si="10"/>
        <v>0</v>
      </c>
      <c r="X91" s="52">
        <f>SUM(X86:X90)</f>
        <v>0</v>
      </c>
      <c r="Y91" s="55">
        <f t="shared" si="11"/>
        <v>0</v>
      </c>
      <c r="Z91" s="54">
        <f>SUM(Z86:Z90)</f>
        <v>0</v>
      </c>
      <c r="AA91" s="55">
        <f t="shared" si="12"/>
        <v>0</v>
      </c>
    </row>
    <row r="92" spans="1:27" ht="16.5" customHeight="1" thickTop="1" x14ac:dyDescent="0.3">
      <c r="A92" s="33">
        <v>15</v>
      </c>
      <c r="B92" s="33" t="s">
        <v>87</v>
      </c>
      <c r="C92" s="67" t="s">
        <v>88</v>
      </c>
      <c r="D92" s="36">
        <f>[1]JAN2023!D92</f>
        <v>3297.32</v>
      </c>
      <c r="E92" s="36">
        <f t="shared" si="0"/>
        <v>659.46400000000006</v>
      </c>
      <c r="F92" s="36">
        <f t="shared" si="1"/>
        <v>527.57120000000009</v>
      </c>
      <c r="G92" s="100"/>
      <c r="H92" s="36">
        <f>'[1]MARET 2023'!H92+'[1]APRIL 2023 '!I92</f>
        <v>149</v>
      </c>
      <c r="I92" s="36">
        <f t="shared" si="2"/>
        <v>18</v>
      </c>
      <c r="J92" s="37">
        <f t="shared" si="3"/>
        <v>2.7294894035155819</v>
      </c>
      <c r="K92" s="38" t="e">
        <f t="shared" si="4"/>
        <v>#DIV/0!</v>
      </c>
      <c r="L92" s="39">
        <v>0</v>
      </c>
      <c r="M92" s="37">
        <f t="shared" si="5"/>
        <v>0</v>
      </c>
      <c r="N92" s="40">
        <v>0</v>
      </c>
      <c r="O92" s="41">
        <f t="shared" si="6"/>
        <v>0</v>
      </c>
      <c r="P92" s="42">
        <v>18</v>
      </c>
      <c r="Q92" s="41">
        <f t="shared" si="7"/>
        <v>2.7294894035155819</v>
      </c>
      <c r="R92" s="39">
        <v>0</v>
      </c>
      <c r="S92" s="41">
        <f t="shared" si="8"/>
        <v>0</v>
      </c>
      <c r="T92" s="39">
        <v>0</v>
      </c>
      <c r="U92" s="41">
        <f t="shared" si="9"/>
        <v>0</v>
      </c>
      <c r="V92" s="39">
        <v>0</v>
      </c>
      <c r="W92" s="41">
        <f t="shared" si="10"/>
        <v>0</v>
      </c>
      <c r="X92" s="39">
        <v>0</v>
      </c>
      <c r="Y92" s="41">
        <f t="shared" si="11"/>
        <v>0</v>
      </c>
      <c r="Z92" s="43"/>
      <c r="AA92" s="41">
        <f t="shared" si="12"/>
        <v>0</v>
      </c>
    </row>
    <row r="93" spans="1:27" ht="15.75" customHeight="1" x14ac:dyDescent="0.3">
      <c r="A93" s="16"/>
      <c r="B93" s="16"/>
      <c r="C93" s="67" t="s">
        <v>89</v>
      </c>
      <c r="D93" s="36">
        <f>[1]JAN2023!D93</f>
        <v>2903.4300000000003</v>
      </c>
      <c r="E93" s="36">
        <f t="shared" si="0"/>
        <v>580.68600000000004</v>
      </c>
      <c r="F93" s="36">
        <f t="shared" si="1"/>
        <v>464.54880000000003</v>
      </c>
      <c r="G93" s="100"/>
      <c r="H93" s="36">
        <f>'[1]MARET 2023'!H93+'[1]APRIL 2023 '!I93</f>
        <v>175</v>
      </c>
      <c r="I93" s="36">
        <f t="shared" si="2"/>
        <v>16</v>
      </c>
      <c r="J93" s="37">
        <f t="shared" si="3"/>
        <v>2.7553617617783104</v>
      </c>
      <c r="K93" s="38" t="e">
        <f t="shared" si="4"/>
        <v>#DIV/0!</v>
      </c>
      <c r="L93" s="44">
        <v>0</v>
      </c>
      <c r="M93" s="37">
        <f t="shared" si="5"/>
        <v>0</v>
      </c>
      <c r="N93" s="45">
        <v>0</v>
      </c>
      <c r="O93" s="41">
        <f t="shared" si="6"/>
        <v>0</v>
      </c>
      <c r="P93" s="46">
        <v>16</v>
      </c>
      <c r="Q93" s="41">
        <f t="shared" si="7"/>
        <v>2.7553617617783104</v>
      </c>
      <c r="R93" s="44">
        <v>0</v>
      </c>
      <c r="S93" s="41">
        <f t="shared" si="8"/>
        <v>0</v>
      </c>
      <c r="T93" s="44">
        <v>0</v>
      </c>
      <c r="U93" s="41">
        <f t="shared" si="9"/>
        <v>0</v>
      </c>
      <c r="V93" s="44">
        <v>0</v>
      </c>
      <c r="W93" s="41">
        <f t="shared" si="10"/>
        <v>0</v>
      </c>
      <c r="X93" s="44">
        <v>0</v>
      </c>
      <c r="Y93" s="41">
        <f t="shared" si="11"/>
        <v>0</v>
      </c>
      <c r="Z93" s="43"/>
      <c r="AA93" s="41">
        <f t="shared" si="12"/>
        <v>0</v>
      </c>
    </row>
    <row r="94" spans="1:27" ht="15.75" customHeight="1" x14ac:dyDescent="0.3">
      <c r="A94" s="16"/>
      <c r="B94" s="16"/>
      <c r="C94" s="67" t="s">
        <v>90</v>
      </c>
      <c r="D94" s="36">
        <f>[1]JAN2023!D94</f>
        <v>3383.51</v>
      </c>
      <c r="E94" s="36">
        <f t="shared" si="0"/>
        <v>676.70200000000011</v>
      </c>
      <c r="F94" s="36">
        <f t="shared" si="1"/>
        <v>541.36160000000007</v>
      </c>
      <c r="G94" s="100"/>
      <c r="H94" s="36">
        <f>'[1]MARET 2023'!H94+'[1]APRIL 2023 '!I94</f>
        <v>146</v>
      </c>
      <c r="I94" s="36">
        <f t="shared" si="2"/>
        <v>12</v>
      </c>
      <c r="J94" s="37">
        <f t="shared" si="3"/>
        <v>1.7733064184825813</v>
      </c>
      <c r="K94" s="38" t="e">
        <f t="shared" si="4"/>
        <v>#DIV/0!</v>
      </c>
      <c r="L94" s="44">
        <v>0</v>
      </c>
      <c r="M94" s="37">
        <f t="shared" si="5"/>
        <v>0</v>
      </c>
      <c r="N94" s="45">
        <v>0</v>
      </c>
      <c r="O94" s="41">
        <f t="shared" si="6"/>
        <v>0</v>
      </c>
      <c r="P94" s="46">
        <v>10</v>
      </c>
      <c r="Q94" s="41">
        <f t="shared" si="7"/>
        <v>1.4777553487354844</v>
      </c>
      <c r="R94" s="46">
        <v>1</v>
      </c>
      <c r="S94" s="41">
        <f t="shared" si="8"/>
        <v>0.14777553487354844</v>
      </c>
      <c r="T94" s="44">
        <v>0</v>
      </c>
      <c r="U94" s="41">
        <f t="shared" si="9"/>
        <v>0</v>
      </c>
      <c r="V94" s="46">
        <v>1</v>
      </c>
      <c r="W94" s="41">
        <f t="shared" si="10"/>
        <v>0.14777553487354844</v>
      </c>
      <c r="X94" s="44">
        <v>0</v>
      </c>
      <c r="Y94" s="41">
        <f t="shared" si="11"/>
        <v>0</v>
      </c>
      <c r="Z94" s="43"/>
      <c r="AA94" s="41">
        <f t="shared" si="12"/>
        <v>0</v>
      </c>
    </row>
    <row r="95" spans="1:27" ht="15.75" customHeight="1" x14ac:dyDescent="0.3">
      <c r="A95" s="16"/>
      <c r="B95" s="16"/>
      <c r="C95" s="67" t="s">
        <v>100</v>
      </c>
      <c r="D95" s="36">
        <f>[1]JAN2023!D95</f>
        <v>0</v>
      </c>
      <c r="E95" s="36">
        <f t="shared" si="0"/>
        <v>0</v>
      </c>
      <c r="F95" s="36">
        <f t="shared" si="1"/>
        <v>0</v>
      </c>
      <c r="G95" s="100"/>
      <c r="H95" s="36">
        <f>'[1]MARET 2023'!H95+'[1]APRIL 2023 '!I95</f>
        <v>0</v>
      </c>
      <c r="I95" s="36">
        <f t="shared" si="2"/>
        <v>0</v>
      </c>
      <c r="J95" s="37" t="e">
        <f t="shared" si="3"/>
        <v>#DIV/0!</v>
      </c>
      <c r="K95" s="38" t="e">
        <f t="shared" si="4"/>
        <v>#DIV/0!</v>
      </c>
      <c r="L95" s="47"/>
      <c r="M95" s="37" t="e">
        <f t="shared" si="5"/>
        <v>#DIV/0!</v>
      </c>
      <c r="N95" s="48"/>
      <c r="O95" s="41" t="e">
        <f t="shared" si="6"/>
        <v>#DIV/0!</v>
      </c>
      <c r="P95" s="47"/>
      <c r="Q95" s="41" t="e">
        <f t="shared" si="7"/>
        <v>#DIV/0!</v>
      </c>
      <c r="R95" s="47"/>
      <c r="S95" s="41" t="e">
        <f t="shared" si="8"/>
        <v>#DIV/0!</v>
      </c>
      <c r="T95" s="47"/>
      <c r="U95" s="41" t="e">
        <f t="shared" si="9"/>
        <v>#DIV/0!</v>
      </c>
      <c r="V95" s="47"/>
      <c r="W95" s="41" t="e">
        <f t="shared" si="10"/>
        <v>#DIV/0!</v>
      </c>
      <c r="X95" s="47"/>
      <c r="Y95" s="41" t="e">
        <f t="shared" si="11"/>
        <v>#DIV/0!</v>
      </c>
      <c r="Z95" s="49"/>
      <c r="AA95" s="41" t="e">
        <f t="shared" si="12"/>
        <v>#DIV/0!</v>
      </c>
    </row>
    <row r="96" spans="1:27" ht="15.75" customHeight="1" thickBot="1" x14ac:dyDescent="0.35">
      <c r="A96" s="50"/>
      <c r="B96" s="50"/>
      <c r="C96" s="51" t="s">
        <v>28</v>
      </c>
      <c r="D96" s="52">
        <f>[1]JAN2023!D96</f>
        <v>9584.26</v>
      </c>
      <c r="E96" s="52">
        <f t="shared" si="0"/>
        <v>1916.8520000000001</v>
      </c>
      <c r="F96" s="52">
        <f t="shared" si="1"/>
        <v>1533.4816000000001</v>
      </c>
      <c r="G96" s="101">
        <f>SUM(G91:G95)</f>
        <v>0</v>
      </c>
      <c r="H96" s="52">
        <f>'[1]MARET 2023'!H96+'[1]APRIL 2023 '!I96</f>
        <v>470</v>
      </c>
      <c r="I96" s="52">
        <f t="shared" si="2"/>
        <v>46</v>
      </c>
      <c r="J96" s="53">
        <f t="shared" si="3"/>
        <v>2.3997679528727307</v>
      </c>
      <c r="K96" s="38" t="e">
        <f t="shared" si="4"/>
        <v>#DIV/0!</v>
      </c>
      <c r="L96" s="52">
        <f>SUM(L92:L95)</f>
        <v>0</v>
      </c>
      <c r="M96" s="53">
        <f t="shared" si="5"/>
        <v>0</v>
      </c>
      <c r="N96" s="52">
        <f>SUM(N92:N95)</f>
        <v>0</v>
      </c>
      <c r="O96" s="55">
        <f t="shared" si="6"/>
        <v>0</v>
      </c>
      <c r="P96" s="52">
        <f>SUM(P92:P95)</f>
        <v>44</v>
      </c>
      <c r="Q96" s="55">
        <f t="shared" si="7"/>
        <v>2.2954302157913076</v>
      </c>
      <c r="R96" s="52">
        <f>SUM(R92:R95)</f>
        <v>1</v>
      </c>
      <c r="S96" s="55">
        <f t="shared" si="8"/>
        <v>5.2168868540711538E-2</v>
      </c>
      <c r="T96" s="52">
        <f>SUM(T92:T95)</f>
        <v>0</v>
      </c>
      <c r="U96" s="55">
        <f t="shared" si="9"/>
        <v>0</v>
      </c>
      <c r="V96" s="52">
        <f>SUM(V92:V95)</f>
        <v>1</v>
      </c>
      <c r="W96" s="55">
        <f t="shared" si="10"/>
        <v>5.2168868540711538E-2</v>
      </c>
      <c r="X96" s="52">
        <f>SUM(X92:X95)</f>
        <v>0</v>
      </c>
      <c r="Y96" s="55">
        <f t="shared" si="11"/>
        <v>0</v>
      </c>
      <c r="Z96" s="54">
        <f>SUM(Z92:Z95)</f>
        <v>0</v>
      </c>
      <c r="AA96" s="55">
        <f t="shared" si="12"/>
        <v>0</v>
      </c>
    </row>
    <row r="97" spans="1:27" ht="17.25" customHeight="1" thickTop="1" x14ac:dyDescent="0.3">
      <c r="A97" s="33">
        <v>16</v>
      </c>
      <c r="B97" s="34" t="s">
        <v>91</v>
      </c>
      <c r="C97" s="67" t="s">
        <v>92</v>
      </c>
      <c r="D97" s="36">
        <f>[1]JAN2023!D97</f>
        <v>2129.7600000000002</v>
      </c>
      <c r="E97" s="36">
        <f t="shared" si="0"/>
        <v>425.95200000000006</v>
      </c>
      <c r="F97" s="36">
        <f t="shared" si="1"/>
        <v>340.76160000000004</v>
      </c>
      <c r="G97" s="100"/>
      <c r="H97" s="36">
        <f>'[1]MARET 2023'!H97+'[1]APRIL 2023 '!I97</f>
        <v>1124</v>
      </c>
      <c r="I97" s="36">
        <f t="shared" si="2"/>
        <v>45</v>
      </c>
      <c r="J97" s="37">
        <f t="shared" si="3"/>
        <v>10.564570655848545</v>
      </c>
      <c r="K97" s="38" t="e">
        <f t="shared" si="4"/>
        <v>#DIV/0!</v>
      </c>
      <c r="L97" s="63">
        <v>2</v>
      </c>
      <c r="M97" s="37">
        <f t="shared" si="5"/>
        <v>0.46953647359326872</v>
      </c>
      <c r="N97" s="62">
        <v>0</v>
      </c>
      <c r="O97" s="41">
        <f t="shared" si="6"/>
        <v>0</v>
      </c>
      <c r="P97" s="63">
        <v>37</v>
      </c>
      <c r="Q97" s="41">
        <f t="shared" si="7"/>
        <v>8.6864247614754717</v>
      </c>
      <c r="R97" s="63">
        <v>4</v>
      </c>
      <c r="S97" s="41">
        <f t="shared" si="8"/>
        <v>0.93907294718653744</v>
      </c>
      <c r="T97" s="63">
        <v>2</v>
      </c>
      <c r="U97" s="41">
        <f t="shared" si="9"/>
        <v>0.46953647359326872</v>
      </c>
      <c r="V97" s="61">
        <v>0</v>
      </c>
      <c r="W97" s="41">
        <f t="shared" si="10"/>
        <v>0</v>
      </c>
      <c r="X97" s="61">
        <v>0</v>
      </c>
      <c r="Y97" s="41">
        <f t="shared" si="11"/>
        <v>0</v>
      </c>
      <c r="Z97" s="43"/>
      <c r="AA97" s="41">
        <f t="shared" si="12"/>
        <v>0</v>
      </c>
    </row>
    <row r="98" spans="1:27" ht="16.5" customHeight="1" x14ac:dyDescent="0.3">
      <c r="A98" s="16"/>
      <c r="B98" s="16"/>
      <c r="C98" s="67" t="s">
        <v>93</v>
      </c>
      <c r="D98" s="36">
        <f>[1]JAN2023!D98</f>
        <v>1583.38</v>
      </c>
      <c r="E98" s="36">
        <f t="shared" si="0"/>
        <v>316.67600000000004</v>
      </c>
      <c r="F98" s="36">
        <f t="shared" si="1"/>
        <v>253.34080000000006</v>
      </c>
      <c r="G98" s="100"/>
      <c r="H98" s="36">
        <f>'[1]MARET 2023'!H98+'[1]APRIL 2023 '!I98</f>
        <v>470</v>
      </c>
      <c r="I98" s="36">
        <f t="shared" si="2"/>
        <v>16</v>
      </c>
      <c r="J98" s="37">
        <f t="shared" si="3"/>
        <v>5.0524826636688598</v>
      </c>
      <c r="K98" s="38" t="e">
        <f t="shared" si="4"/>
        <v>#DIV/0!</v>
      </c>
      <c r="L98" s="64">
        <v>0</v>
      </c>
      <c r="M98" s="37">
        <f t="shared" si="5"/>
        <v>0</v>
      </c>
      <c r="N98" s="64">
        <v>0</v>
      </c>
      <c r="O98" s="41">
        <f t="shared" si="6"/>
        <v>0</v>
      </c>
      <c r="P98" s="65">
        <v>16</v>
      </c>
      <c r="Q98" s="41">
        <f t="shared" si="7"/>
        <v>5.0524826636688598</v>
      </c>
      <c r="R98" s="64">
        <v>0</v>
      </c>
      <c r="S98" s="41">
        <f t="shared" si="8"/>
        <v>0</v>
      </c>
      <c r="T98" s="64">
        <v>0</v>
      </c>
      <c r="U98" s="41">
        <f t="shared" si="9"/>
        <v>0</v>
      </c>
      <c r="V98" s="64">
        <v>0</v>
      </c>
      <c r="W98" s="41">
        <f t="shared" si="10"/>
        <v>0</v>
      </c>
      <c r="X98" s="64">
        <v>0</v>
      </c>
      <c r="Y98" s="41">
        <f t="shared" si="11"/>
        <v>0</v>
      </c>
      <c r="Z98" s="43"/>
      <c r="AA98" s="41">
        <f t="shared" si="12"/>
        <v>0</v>
      </c>
    </row>
    <row r="99" spans="1:27" ht="16.5" customHeight="1" x14ac:dyDescent="0.3">
      <c r="A99" s="16"/>
      <c r="B99" s="16"/>
      <c r="C99" s="67" t="s">
        <v>94</v>
      </c>
      <c r="D99" s="36">
        <f>[1]JAN2023!D99</f>
        <v>3372.9700000000003</v>
      </c>
      <c r="E99" s="36">
        <f t="shared" si="0"/>
        <v>674.59400000000005</v>
      </c>
      <c r="F99" s="36">
        <f t="shared" si="1"/>
        <v>539.67520000000002</v>
      </c>
      <c r="G99" s="100"/>
      <c r="H99" s="36">
        <f>'[1]MARET 2023'!H99+'[1]APRIL 2023 '!I99</f>
        <v>1661</v>
      </c>
      <c r="I99" s="36">
        <f t="shared" si="2"/>
        <v>36</v>
      </c>
      <c r="J99" s="37">
        <f t="shared" si="3"/>
        <v>5.3365431652223405</v>
      </c>
      <c r="K99" s="38" t="e">
        <f t="shared" si="4"/>
        <v>#DIV/0!</v>
      </c>
      <c r="L99" s="65">
        <v>0</v>
      </c>
      <c r="M99" s="37">
        <f t="shared" si="5"/>
        <v>0</v>
      </c>
      <c r="N99" s="64">
        <v>0</v>
      </c>
      <c r="O99" s="41">
        <f t="shared" si="6"/>
        <v>0</v>
      </c>
      <c r="P99" s="65">
        <v>31</v>
      </c>
      <c r="Q99" s="41">
        <f t="shared" si="7"/>
        <v>4.5953566144970157</v>
      </c>
      <c r="R99" s="65">
        <v>3</v>
      </c>
      <c r="S99" s="41">
        <f t="shared" si="8"/>
        <v>0.44471193043519502</v>
      </c>
      <c r="T99" s="64">
        <v>0</v>
      </c>
      <c r="U99" s="41">
        <f t="shared" si="9"/>
        <v>0</v>
      </c>
      <c r="V99" s="65">
        <v>2</v>
      </c>
      <c r="W99" s="41">
        <f t="shared" si="10"/>
        <v>0.29647462029013</v>
      </c>
      <c r="X99" s="64">
        <v>0</v>
      </c>
      <c r="Y99" s="41">
        <f t="shared" si="11"/>
        <v>0</v>
      </c>
      <c r="Z99" s="43"/>
      <c r="AA99" s="41">
        <f t="shared" si="12"/>
        <v>0</v>
      </c>
    </row>
    <row r="100" spans="1:27" ht="16.5" customHeight="1" x14ac:dyDescent="0.3">
      <c r="A100" s="16"/>
      <c r="B100" s="16"/>
      <c r="C100" s="67" t="s">
        <v>100</v>
      </c>
      <c r="D100" s="36">
        <f>[1]JAN2023!D100</f>
        <v>0</v>
      </c>
      <c r="E100" s="36">
        <f t="shared" si="0"/>
        <v>0</v>
      </c>
      <c r="F100" s="36">
        <f t="shared" si="1"/>
        <v>0</v>
      </c>
      <c r="G100" s="100"/>
      <c r="H100" s="36">
        <f>'[1]MARET 2023'!H100+'[1]APRIL 2023 '!I100</f>
        <v>0</v>
      </c>
      <c r="I100" s="36">
        <f t="shared" si="2"/>
        <v>0</v>
      </c>
      <c r="J100" s="37" t="e">
        <f t="shared" si="3"/>
        <v>#DIV/0!</v>
      </c>
      <c r="K100" s="38" t="e">
        <f t="shared" si="4"/>
        <v>#DIV/0!</v>
      </c>
      <c r="L100" s="66"/>
      <c r="M100" s="37" t="e">
        <f t="shared" si="5"/>
        <v>#DIV/0!</v>
      </c>
      <c r="N100" s="66"/>
      <c r="O100" s="41" t="e">
        <f t="shared" si="6"/>
        <v>#DIV/0!</v>
      </c>
      <c r="P100" s="66"/>
      <c r="Q100" s="41" t="e">
        <f t="shared" si="7"/>
        <v>#DIV/0!</v>
      </c>
      <c r="R100" s="66"/>
      <c r="S100" s="41" t="e">
        <f t="shared" si="8"/>
        <v>#DIV/0!</v>
      </c>
      <c r="T100" s="66"/>
      <c r="U100" s="41" t="e">
        <f t="shared" si="9"/>
        <v>#DIV/0!</v>
      </c>
      <c r="V100" s="66"/>
      <c r="W100" s="41" t="e">
        <f t="shared" si="10"/>
        <v>#DIV/0!</v>
      </c>
      <c r="X100" s="66"/>
      <c r="Y100" s="41" t="e">
        <f t="shared" si="11"/>
        <v>#DIV/0!</v>
      </c>
      <c r="Z100" s="49"/>
      <c r="AA100" s="41" t="e">
        <f t="shared" si="12"/>
        <v>#DIV/0!</v>
      </c>
    </row>
    <row r="101" spans="1:27" ht="15" customHeight="1" x14ac:dyDescent="0.3">
      <c r="A101" s="50"/>
      <c r="B101" s="50"/>
      <c r="C101" s="51" t="s">
        <v>28</v>
      </c>
      <c r="D101" s="52">
        <f>[1]JAN2023!D101</f>
        <v>7086.1100000000006</v>
      </c>
      <c r="E101" s="52">
        <f t="shared" si="0"/>
        <v>1417.2220000000002</v>
      </c>
      <c r="F101" s="52">
        <f t="shared" si="1"/>
        <v>1133.7776000000001</v>
      </c>
      <c r="G101" s="101">
        <f>SUM(G96:G100)</f>
        <v>0</v>
      </c>
      <c r="H101" s="52">
        <f>'[1]MARET 2023'!H101+'[1]APRIL 2023 '!I101</f>
        <v>3255</v>
      </c>
      <c r="I101" s="52">
        <f t="shared" si="2"/>
        <v>97</v>
      </c>
      <c r="J101" s="53">
        <f t="shared" si="3"/>
        <v>6.844375828204754</v>
      </c>
      <c r="K101" s="38" t="e">
        <f t="shared" si="4"/>
        <v>#DIV/0!</v>
      </c>
      <c r="L101" s="52">
        <f>SUM(L97:L100)</f>
        <v>2</v>
      </c>
      <c r="M101" s="53">
        <f t="shared" si="5"/>
        <v>0.14112115109700524</v>
      </c>
      <c r="N101" s="52">
        <f>SUM(N97:N100)</f>
        <v>0</v>
      </c>
      <c r="O101" s="55">
        <f t="shared" si="6"/>
        <v>0</v>
      </c>
      <c r="P101" s="52">
        <f>SUM(P97:P100)</f>
        <v>84</v>
      </c>
      <c r="Q101" s="55">
        <f t="shared" si="7"/>
        <v>5.9270883460742203</v>
      </c>
      <c r="R101" s="52">
        <f>SUM(R97:R100)</f>
        <v>7</v>
      </c>
      <c r="S101" s="55">
        <f t="shared" si="8"/>
        <v>0.49392402883951836</v>
      </c>
      <c r="T101" s="52">
        <f>SUM(T97:T100)</f>
        <v>2</v>
      </c>
      <c r="U101" s="55">
        <f t="shared" si="9"/>
        <v>0.14112115109700524</v>
      </c>
      <c r="V101" s="52">
        <f>SUM(V97:V100)</f>
        <v>2</v>
      </c>
      <c r="W101" s="55">
        <f t="shared" si="10"/>
        <v>0.14112115109700524</v>
      </c>
      <c r="X101" s="52">
        <f>SUM(X97:X100)</f>
        <v>0</v>
      </c>
      <c r="Y101" s="55">
        <f t="shared" si="11"/>
        <v>0</v>
      </c>
      <c r="Z101" s="54">
        <f>SUM(Z97:Z100)</f>
        <v>0</v>
      </c>
      <c r="AA101" s="55">
        <f t="shared" si="12"/>
        <v>0</v>
      </c>
    </row>
    <row r="102" spans="1:27" ht="18" customHeight="1" x14ac:dyDescent="0.3">
      <c r="A102" s="97" t="s">
        <v>95</v>
      </c>
      <c r="B102" s="98"/>
      <c r="C102" s="27"/>
      <c r="D102" s="36">
        <f t="shared" ref="D102:E102" si="13">SUM(D18,D24,D29,D33,D39,D43,D49,D55,D61,D66,D72,D78,D85,D91,D96,D101)</f>
        <v>151017.46000000002</v>
      </c>
      <c r="E102" s="36">
        <f t="shared" si="13"/>
        <v>30203.492000000006</v>
      </c>
      <c r="F102" s="36">
        <f t="shared" si="1"/>
        <v>24162.793600000005</v>
      </c>
      <c r="G102" s="102">
        <f t="shared" ref="G102:I102" si="14">SUM(G18,G24,G29,G33,G39,G43,G49,G55,G61,G66,G72,G78,G85,G91,G96,G101)</f>
        <v>0</v>
      </c>
      <c r="H102" s="36">
        <f t="shared" si="14"/>
        <v>25529</v>
      </c>
      <c r="I102" s="36">
        <f t="shared" si="14"/>
        <v>922</v>
      </c>
      <c r="J102" s="37">
        <f t="shared" si="3"/>
        <v>3.0526271597999326</v>
      </c>
      <c r="K102" s="38" t="e">
        <f t="shared" si="4"/>
        <v>#DIV/0!</v>
      </c>
      <c r="L102" s="36">
        <f>SUM(L18,L24,L29,L33,L39,L43,L49,L55,L61,L66,L72,L78,L85,L91,L96,L101)</f>
        <v>31</v>
      </c>
      <c r="M102" s="37">
        <f t="shared" si="5"/>
        <v>0.10263713877852268</v>
      </c>
      <c r="N102" s="36">
        <f>SUM(N18,N24,N29,N33,N39,N43,N49,N55,N61,N66,N72,N78,N85,N91,N96,N101)</f>
        <v>28</v>
      </c>
      <c r="O102" s="41">
        <f t="shared" si="6"/>
        <v>9.2704512445117251E-2</v>
      </c>
      <c r="P102" s="36">
        <f>SUM(P18,P24,P29,P33,P39,P43,P49,P55,P61,P66,P72,P78,P85,P91,P96,P101)</f>
        <v>668</v>
      </c>
      <c r="Q102" s="41">
        <f t="shared" si="7"/>
        <v>2.2116647969049401</v>
      </c>
      <c r="R102" s="36">
        <f>SUM(R18,R24,R29,R33,R39,R43,R49,R55,R61,R66,R72,R78,R85,R91,R96,R101)</f>
        <v>96</v>
      </c>
      <c r="S102" s="41">
        <f t="shared" si="8"/>
        <v>0.31784404266897343</v>
      </c>
      <c r="T102" s="36">
        <f>SUM(T18,T24,T29,T33,T39,T43,T49,T55,T61,T66,T72,T78,T85,T91,T96,T101)</f>
        <v>77</v>
      </c>
      <c r="U102" s="41">
        <f t="shared" si="9"/>
        <v>0.25493740922407243</v>
      </c>
      <c r="V102" s="36">
        <f>SUM(V18,V24,V29,V33,V39,V43,V49,V55,V61,V66,V72,V78,V85,V91,V96,V101)</f>
        <v>22</v>
      </c>
      <c r="W102" s="41">
        <f t="shared" si="10"/>
        <v>7.2839259778306409E-2</v>
      </c>
      <c r="X102" s="36">
        <f>SUM(X18,X24,X29,X33,X39,X43,X49,X55,X61,X66,X72,X78,X85,X91,X96,X101)</f>
        <v>0</v>
      </c>
      <c r="Y102" s="104">
        <f t="shared" si="11"/>
        <v>0</v>
      </c>
      <c r="Z102" s="36">
        <f>SUM(Z18,Z24,Z29,Z33,Z39,Z43,Z49,Z55,Z61,Z66,Z72,Z78,Z85,Z91,Z96,Z101)</f>
        <v>0</v>
      </c>
      <c r="AA102" s="41">
        <f t="shared" si="12"/>
        <v>0</v>
      </c>
    </row>
    <row r="103" spans="1:27" ht="12.75" customHeight="1" x14ac:dyDescent="0.25"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</row>
    <row r="104" spans="1:27" ht="12.75" customHeight="1" x14ac:dyDescent="0.25"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</row>
    <row r="105" spans="1:27" ht="12.75" customHeight="1" x14ac:dyDescent="0.25"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</row>
    <row r="106" spans="1:27" ht="12.75" customHeight="1" x14ac:dyDescent="0.25"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</row>
    <row r="107" spans="1:27" ht="12.75" customHeight="1" x14ac:dyDescent="0.25"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</row>
    <row r="108" spans="1:27" ht="12.75" customHeight="1" x14ac:dyDescent="0.25"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</row>
    <row r="109" spans="1:27" ht="12.75" customHeight="1" x14ac:dyDescent="0.25"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</row>
    <row r="110" spans="1:27" ht="12.75" customHeight="1" x14ac:dyDescent="0.25"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</row>
    <row r="111" spans="1:27" ht="12.75" customHeight="1" x14ac:dyDescent="0.25"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</row>
    <row r="112" spans="1:27" ht="12.75" customHeight="1" x14ac:dyDescent="0.25"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</row>
    <row r="113" spans="6:25" x14ac:dyDescent="0.25"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</row>
    <row r="114" spans="6:25" x14ac:dyDescent="0.25"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</row>
    <row r="115" spans="6:25" x14ac:dyDescent="0.25"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</row>
    <row r="116" spans="6:25" x14ac:dyDescent="0.25"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</row>
    <row r="117" spans="6:25" x14ac:dyDescent="0.25"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</row>
    <row r="118" spans="6:25" x14ac:dyDescent="0.25"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</row>
    <row r="119" spans="6:25" x14ac:dyDescent="0.25"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</row>
    <row r="120" spans="6:25" x14ac:dyDescent="0.25"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</row>
    <row r="121" spans="6:25" x14ac:dyDescent="0.25"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</row>
    <row r="122" spans="6:25" x14ac:dyDescent="0.25"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</row>
    <row r="123" spans="6:25" x14ac:dyDescent="0.25"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</row>
    <row r="124" spans="6:25" x14ac:dyDescent="0.25"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</row>
    <row r="125" spans="6:25" x14ac:dyDescent="0.25"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</row>
    <row r="126" spans="6:25" x14ac:dyDescent="0.25"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</row>
    <row r="127" spans="6:25" x14ac:dyDescent="0.25"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</row>
    <row r="128" spans="6:25" x14ac:dyDescent="0.25"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</row>
    <row r="129" spans="6:25" x14ac:dyDescent="0.25"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</row>
    <row r="130" spans="6:25" x14ac:dyDescent="0.25"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</row>
    <row r="131" spans="6:25" x14ac:dyDescent="0.25"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</row>
    <row r="132" spans="6:25" x14ac:dyDescent="0.25"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105" t="s">
        <v>103</v>
      </c>
    </row>
    <row r="133" spans="6:25" x14ac:dyDescent="0.25"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 t="s">
        <v>98</v>
      </c>
    </row>
    <row r="134" spans="6:25" x14ac:dyDescent="0.25"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</row>
    <row r="135" spans="6:25" x14ac:dyDescent="0.25"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</row>
    <row r="136" spans="6:25" x14ac:dyDescent="0.25"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</row>
    <row r="137" spans="6:25" x14ac:dyDescent="0.25"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</row>
    <row r="138" spans="6:25" x14ac:dyDescent="0.25"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105" t="s">
        <v>104</v>
      </c>
    </row>
    <row r="139" spans="6:25" x14ac:dyDescent="0.25"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105" t="s">
        <v>105</v>
      </c>
    </row>
    <row r="140" spans="6:25" x14ac:dyDescent="0.25"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</row>
    <row r="141" spans="6:25" x14ac:dyDescent="0.25"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</row>
    <row r="142" spans="6:25" x14ac:dyDescent="0.25"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</row>
    <row r="143" spans="6:25" x14ac:dyDescent="0.25"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</row>
    <row r="144" spans="6:25" x14ac:dyDescent="0.25"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</row>
    <row r="145" spans="6:25" x14ac:dyDescent="0.25"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</row>
    <row r="146" spans="6:25" x14ac:dyDescent="0.25"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</row>
    <row r="147" spans="6:25" x14ac:dyDescent="0.25"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</row>
    <row r="148" spans="6:25" x14ac:dyDescent="0.25"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</row>
    <row r="149" spans="6:25" x14ac:dyDescent="0.25"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</row>
    <row r="150" spans="6:25" x14ac:dyDescent="0.25"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</row>
    <row r="151" spans="6:25" x14ac:dyDescent="0.25"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</row>
    <row r="152" spans="6:25" x14ac:dyDescent="0.25"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</row>
    <row r="153" spans="6:25" x14ac:dyDescent="0.25"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</row>
    <row r="154" spans="6:25" x14ac:dyDescent="0.25"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</row>
    <row r="155" spans="6:25" x14ac:dyDescent="0.25"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</row>
    <row r="156" spans="6:25" x14ac:dyDescent="0.25"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</row>
    <row r="157" spans="6:25" x14ac:dyDescent="0.25"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</row>
    <row r="158" spans="6:25" x14ac:dyDescent="0.25"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</row>
    <row r="159" spans="6:25" x14ac:dyDescent="0.25"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</row>
    <row r="160" spans="6:25" x14ac:dyDescent="0.25"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</row>
    <row r="161" spans="6:25" x14ac:dyDescent="0.25"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</row>
    <row r="162" spans="6:25" x14ac:dyDescent="0.25"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</row>
    <row r="163" spans="6:25" x14ac:dyDescent="0.25"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</row>
    <row r="164" spans="6:25" x14ac:dyDescent="0.25"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</row>
    <row r="165" spans="6:25" x14ac:dyDescent="0.25"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</row>
    <row r="166" spans="6:25" x14ac:dyDescent="0.25"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</row>
    <row r="167" spans="6:25" x14ac:dyDescent="0.25"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</row>
    <row r="168" spans="6:25" x14ac:dyDescent="0.25"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</row>
    <row r="169" spans="6:25" x14ac:dyDescent="0.25"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</row>
    <row r="170" spans="6:25" x14ac:dyDescent="0.25"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</row>
    <row r="171" spans="6:25" x14ac:dyDescent="0.25"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</row>
    <row r="172" spans="6:25" x14ac:dyDescent="0.25"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</row>
    <row r="173" spans="6:25" x14ac:dyDescent="0.25"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</row>
    <row r="174" spans="6:25" x14ac:dyDescent="0.25"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</row>
    <row r="175" spans="6:25" x14ac:dyDescent="0.25"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</row>
    <row r="176" spans="6:25" x14ac:dyDescent="0.25"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</row>
    <row r="177" spans="6:25" x14ac:dyDescent="0.25"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</row>
    <row r="178" spans="6:25" x14ac:dyDescent="0.25"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</row>
    <row r="179" spans="6:25" x14ac:dyDescent="0.25"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</row>
    <row r="180" spans="6:25" x14ac:dyDescent="0.25"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</row>
    <row r="181" spans="6:25" x14ac:dyDescent="0.25"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</row>
    <row r="182" spans="6:25" x14ac:dyDescent="0.25"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</row>
    <row r="183" spans="6:25" x14ac:dyDescent="0.25"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</row>
    <row r="184" spans="6:25" x14ac:dyDescent="0.25"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</row>
    <row r="185" spans="6:25" x14ac:dyDescent="0.25"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</row>
    <row r="186" spans="6:25" x14ac:dyDescent="0.25"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</row>
    <row r="187" spans="6:25" x14ac:dyDescent="0.25"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</row>
    <row r="188" spans="6:25" x14ac:dyDescent="0.25"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</row>
    <row r="189" spans="6:25" x14ac:dyDescent="0.25"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</row>
    <row r="190" spans="6:25" x14ac:dyDescent="0.25"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</row>
    <row r="191" spans="6:25" x14ac:dyDescent="0.25"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</row>
    <row r="192" spans="6:25" x14ac:dyDescent="0.25"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</row>
    <row r="193" spans="6:25" x14ac:dyDescent="0.25"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</row>
    <row r="194" spans="6:25" x14ac:dyDescent="0.25"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</row>
    <row r="195" spans="6:25" x14ac:dyDescent="0.25"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</row>
    <row r="196" spans="6:25" x14ac:dyDescent="0.25"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</row>
    <row r="197" spans="6:25" x14ac:dyDescent="0.25"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</row>
    <row r="198" spans="6:25" x14ac:dyDescent="0.25"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</row>
    <row r="199" spans="6:25" x14ac:dyDescent="0.25"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</row>
    <row r="200" spans="6:25" x14ac:dyDescent="0.25"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</row>
    <row r="201" spans="6:25" x14ac:dyDescent="0.25"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</row>
    <row r="202" spans="6:25" x14ac:dyDescent="0.25"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</row>
    <row r="203" spans="6:25" x14ac:dyDescent="0.25"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</row>
    <row r="204" spans="6:25" x14ac:dyDescent="0.25"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</row>
    <row r="205" spans="6:25" x14ac:dyDescent="0.25"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</row>
    <row r="206" spans="6:25" x14ac:dyDescent="0.25"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</row>
    <row r="207" spans="6:25" x14ac:dyDescent="0.25"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</row>
    <row r="208" spans="6:25" x14ac:dyDescent="0.25"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</row>
    <row r="209" spans="6:25" x14ac:dyDescent="0.25"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</row>
    <row r="210" spans="6:25" x14ac:dyDescent="0.25"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</row>
    <row r="211" spans="6:25" x14ac:dyDescent="0.25"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</row>
    <row r="212" spans="6:25" x14ac:dyDescent="0.25"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</row>
    <row r="213" spans="6:25" x14ac:dyDescent="0.25"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</row>
    <row r="214" spans="6:25" x14ac:dyDescent="0.25"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</row>
    <row r="215" spans="6:25" x14ac:dyDescent="0.25"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</row>
    <row r="216" spans="6:25" x14ac:dyDescent="0.25"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</row>
    <row r="217" spans="6:25" x14ac:dyDescent="0.25"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</row>
    <row r="218" spans="6:25" x14ac:dyDescent="0.25"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</row>
    <row r="219" spans="6:25" x14ac:dyDescent="0.25"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</row>
    <row r="220" spans="6:25" x14ac:dyDescent="0.25"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</row>
    <row r="221" spans="6:25" x14ac:dyDescent="0.25"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</row>
    <row r="222" spans="6:25" x14ac:dyDescent="0.25"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</row>
    <row r="223" spans="6:25" x14ac:dyDescent="0.25"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</row>
    <row r="224" spans="6:25" x14ac:dyDescent="0.25"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</row>
    <row r="225" spans="6:25" x14ac:dyDescent="0.25"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</row>
    <row r="226" spans="6:25" x14ac:dyDescent="0.25"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</row>
    <row r="227" spans="6:25" x14ac:dyDescent="0.25"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</row>
    <row r="228" spans="6:25" x14ac:dyDescent="0.25"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</row>
    <row r="229" spans="6:25" x14ac:dyDescent="0.25"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</row>
    <row r="230" spans="6:25" x14ac:dyDescent="0.25"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</row>
    <row r="231" spans="6:25" x14ac:dyDescent="0.25"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</row>
    <row r="232" spans="6:25" x14ac:dyDescent="0.25"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</row>
    <row r="233" spans="6:25" x14ac:dyDescent="0.25"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</row>
    <row r="234" spans="6:25" x14ac:dyDescent="0.25"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</row>
    <row r="235" spans="6:25" x14ac:dyDescent="0.25"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</row>
    <row r="236" spans="6:25" x14ac:dyDescent="0.25"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</row>
    <row r="237" spans="6:25" x14ac:dyDescent="0.25"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</row>
    <row r="238" spans="6:25" x14ac:dyDescent="0.25"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</row>
    <row r="239" spans="6:25" x14ac:dyDescent="0.25"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</row>
    <row r="240" spans="6:25" x14ac:dyDescent="0.25"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</row>
    <row r="241" spans="6:25" x14ac:dyDescent="0.25"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</row>
    <row r="242" spans="6:25" x14ac:dyDescent="0.25"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</row>
    <row r="243" spans="6:25" x14ac:dyDescent="0.25"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</row>
    <row r="244" spans="6:25" x14ac:dyDescent="0.25"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</row>
    <row r="245" spans="6:25" x14ac:dyDescent="0.25"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</row>
    <row r="246" spans="6:25" x14ac:dyDescent="0.25"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</row>
    <row r="247" spans="6:25" x14ac:dyDescent="0.25"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</row>
    <row r="248" spans="6:25" x14ac:dyDescent="0.25"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</row>
    <row r="249" spans="6:25" x14ac:dyDescent="0.25"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</row>
    <row r="250" spans="6:25" x14ac:dyDescent="0.25"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</row>
    <row r="251" spans="6:25" x14ac:dyDescent="0.25"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</row>
    <row r="252" spans="6:25" x14ac:dyDescent="0.25"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</row>
    <row r="253" spans="6:25" x14ac:dyDescent="0.25"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</row>
    <row r="254" spans="6:25" x14ac:dyDescent="0.25"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</row>
    <row r="255" spans="6:25" x14ac:dyDescent="0.25"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</row>
    <row r="256" spans="6:25" x14ac:dyDescent="0.25"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</row>
    <row r="257" spans="6:25" x14ac:dyDescent="0.25"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</row>
    <row r="258" spans="6:25" x14ac:dyDescent="0.25"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</row>
    <row r="259" spans="6:25" x14ac:dyDescent="0.25"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</row>
    <row r="260" spans="6:25" x14ac:dyDescent="0.25"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</row>
    <row r="261" spans="6:25" x14ac:dyDescent="0.25"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</row>
    <row r="262" spans="6:25" x14ac:dyDescent="0.25"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</row>
    <row r="263" spans="6:25" x14ac:dyDescent="0.25"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</row>
    <row r="264" spans="6:25" x14ac:dyDescent="0.25"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</row>
    <row r="265" spans="6:25" x14ac:dyDescent="0.25"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</row>
    <row r="266" spans="6:25" x14ac:dyDescent="0.25"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</row>
    <row r="267" spans="6:25" x14ac:dyDescent="0.25"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</row>
    <row r="268" spans="6:25" x14ac:dyDescent="0.25"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</row>
    <row r="269" spans="6:25" x14ac:dyDescent="0.25"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</row>
    <row r="270" spans="6:25" x14ac:dyDescent="0.25"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</row>
    <row r="271" spans="6:25" x14ac:dyDescent="0.25"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</row>
    <row r="272" spans="6:25" x14ac:dyDescent="0.25"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</row>
    <row r="273" spans="6:25" x14ac:dyDescent="0.25"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</row>
    <row r="274" spans="6:25" x14ac:dyDescent="0.25"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</row>
    <row r="275" spans="6:25" x14ac:dyDescent="0.25"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</row>
    <row r="276" spans="6:25" x14ac:dyDescent="0.25"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</row>
    <row r="277" spans="6:25" x14ac:dyDescent="0.25"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</row>
    <row r="278" spans="6:25" x14ac:dyDescent="0.25"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</row>
    <row r="279" spans="6:25" x14ac:dyDescent="0.25"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</row>
    <row r="280" spans="6:25" x14ac:dyDescent="0.25"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</row>
    <row r="281" spans="6:25" x14ac:dyDescent="0.25"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</row>
    <row r="282" spans="6:25" x14ac:dyDescent="0.25"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</row>
    <row r="283" spans="6:25" x14ac:dyDescent="0.25"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</row>
    <row r="284" spans="6:25" x14ac:dyDescent="0.25"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</row>
    <row r="285" spans="6:25" x14ac:dyDescent="0.25"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</row>
    <row r="286" spans="6:25" x14ac:dyDescent="0.25"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</row>
    <row r="287" spans="6:25" x14ac:dyDescent="0.25"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</row>
    <row r="288" spans="6:25" x14ac:dyDescent="0.25"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</row>
    <row r="289" spans="6:25" x14ac:dyDescent="0.25"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</row>
    <row r="290" spans="6:25" x14ac:dyDescent="0.25"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</row>
    <row r="291" spans="6:25" x14ac:dyDescent="0.25"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</row>
    <row r="292" spans="6:25" x14ac:dyDescent="0.25"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</row>
    <row r="293" spans="6:25" x14ac:dyDescent="0.25"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</row>
    <row r="294" spans="6:25" x14ac:dyDescent="0.25"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</row>
    <row r="295" spans="6:25" x14ac:dyDescent="0.25"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</row>
    <row r="296" spans="6:25" x14ac:dyDescent="0.25"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</row>
    <row r="297" spans="6:25" x14ac:dyDescent="0.25"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</row>
    <row r="298" spans="6:25" x14ac:dyDescent="0.25"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</row>
    <row r="299" spans="6:25" x14ac:dyDescent="0.25"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</row>
    <row r="300" spans="6:25" x14ac:dyDescent="0.25"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</row>
    <row r="301" spans="6:25" x14ac:dyDescent="0.25"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</row>
    <row r="302" spans="6:25" x14ac:dyDescent="0.25"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</row>
    <row r="303" spans="6:25" x14ac:dyDescent="0.25"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</row>
    <row r="304" spans="6:25" x14ac:dyDescent="0.25"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</row>
    <row r="305" spans="6:25" x14ac:dyDescent="0.25"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</row>
    <row r="306" spans="6:25" x14ac:dyDescent="0.25"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</row>
    <row r="307" spans="6:25" x14ac:dyDescent="0.25"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</row>
    <row r="308" spans="6:25" x14ac:dyDescent="0.25"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</row>
    <row r="309" spans="6:25" x14ac:dyDescent="0.25"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</row>
    <row r="310" spans="6:25" x14ac:dyDescent="0.25"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</row>
    <row r="311" spans="6:25" x14ac:dyDescent="0.25"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</row>
    <row r="312" spans="6:25" x14ac:dyDescent="0.25"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</row>
    <row r="313" spans="6:25" x14ac:dyDescent="0.25"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</row>
    <row r="314" spans="6:25" x14ac:dyDescent="0.25"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</row>
    <row r="315" spans="6:25" x14ac:dyDescent="0.25"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</row>
    <row r="316" spans="6:25" x14ac:dyDescent="0.25"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</row>
    <row r="317" spans="6:25" x14ac:dyDescent="0.25"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</row>
    <row r="318" spans="6:25" x14ac:dyDescent="0.25"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</row>
    <row r="319" spans="6:25" x14ac:dyDescent="0.25"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</row>
    <row r="320" spans="6:25" x14ac:dyDescent="0.25"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</row>
    <row r="321" spans="6:25" x14ac:dyDescent="0.25"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</row>
    <row r="322" spans="6:25" x14ac:dyDescent="0.25"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</row>
    <row r="323" spans="6:25" x14ac:dyDescent="0.25"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</row>
    <row r="324" spans="6:25" x14ac:dyDescent="0.25"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</row>
    <row r="325" spans="6:25" x14ac:dyDescent="0.25"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</row>
    <row r="326" spans="6:25" x14ac:dyDescent="0.25"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</row>
    <row r="327" spans="6:25" x14ac:dyDescent="0.25"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</row>
    <row r="328" spans="6:25" x14ac:dyDescent="0.25"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</row>
    <row r="329" spans="6:25" x14ac:dyDescent="0.25"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</row>
    <row r="330" spans="6:25" x14ac:dyDescent="0.25"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</row>
    <row r="331" spans="6:25" x14ac:dyDescent="0.25"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</row>
    <row r="332" spans="6:25" x14ac:dyDescent="0.25"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</row>
    <row r="333" spans="6:25" x14ac:dyDescent="0.25"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</row>
    <row r="334" spans="6:25" x14ac:dyDescent="0.25"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</row>
    <row r="335" spans="6:25" x14ac:dyDescent="0.25"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</row>
    <row r="336" spans="6:25" x14ac:dyDescent="0.25"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</row>
    <row r="337" spans="6:25" x14ac:dyDescent="0.25"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</row>
    <row r="338" spans="6:25" x14ac:dyDescent="0.25"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</row>
    <row r="339" spans="6:25" x14ac:dyDescent="0.25"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</row>
  </sheetData>
  <mergeCells count="70">
    <mergeCell ref="A102:C102"/>
    <mergeCell ref="A86:A91"/>
    <mergeCell ref="B86:B91"/>
    <mergeCell ref="A92:A96"/>
    <mergeCell ref="B92:B96"/>
    <mergeCell ref="A97:A101"/>
    <mergeCell ref="B97:B101"/>
    <mergeCell ref="A67:A72"/>
    <mergeCell ref="B67:B72"/>
    <mergeCell ref="A73:A78"/>
    <mergeCell ref="B73:B78"/>
    <mergeCell ref="A79:A85"/>
    <mergeCell ref="B79:B85"/>
    <mergeCell ref="A50:A55"/>
    <mergeCell ref="B50:B55"/>
    <mergeCell ref="A56:A61"/>
    <mergeCell ref="B56:B61"/>
    <mergeCell ref="A62:A66"/>
    <mergeCell ref="B62:B66"/>
    <mergeCell ref="A34:A39"/>
    <mergeCell ref="B34:B39"/>
    <mergeCell ref="A40:A43"/>
    <mergeCell ref="B40:B43"/>
    <mergeCell ref="A44:A49"/>
    <mergeCell ref="B44:B49"/>
    <mergeCell ref="A19:A24"/>
    <mergeCell ref="B19:B24"/>
    <mergeCell ref="A25:A29"/>
    <mergeCell ref="B25:B29"/>
    <mergeCell ref="A30:A33"/>
    <mergeCell ref="B30:B33"/>
    <mergeCell ref="W9:W11"/>
    <mergeCell ref="X9:X11"/>
    <mergeCell ref="Y9:Y11"/>
    <mergeCell ref="Z9:Z11"/>
    <mergeCell ref="AA9:AA11"/>
    <mergeCell ref="A13:A18"/>
    <mergeCell ref="B13:B18"/>
    <mergeCell ref="Q9:Q11"/>
    <mergeCell ref="R9:R11"/>
    <mergeCell ref="S9:S11"/>
    <mergeCell ref="T9:T11"/>
    <mergeCell ref="U9:U11"/>
    <mergeCell ref="V9:V11"/>
    <mergeCell ref="R8:S8"/>
    <mergeCell ref="T8:U8"/>
    <mergeCell ref="V8:W8"/>
    <mergeCell ref="X8:Y8"/>
    <mergeCell ref="Z8:AA8"/>
    <mergeCell ref="L9:L11"/>
    <mergeCell ref="M9:M11"/>
    <mergeCell ref="N9:N11"/>
    <mergeCell ref="O9:O11"/>
    <mergeCell ref="P9:P11"/>
    <mergeCell ref="G5:G11"/>
    <mergeCell ref="H5:K7"/>
    <mergeCell ref="L5:AA7"/>
    <mergeCell ref="H8:H11"/>
    <mergeCell ref="I8:I11"/>
    <mergeCell ref="J8:J11"/>
    <mergeCell ref="K8:K11"/>
    <mergeCell ref="L8:M8"/>
    <mergeCell ref="N8:O8"/>
    <mergeCell ref="P8:Q8"/>
    <mergeCell ref="A5:A11"/>
    <mergeCell ref="B5:B11"/>
    <mergeCell ref="C5:C11"/>
    <mergeCell ref="D5:D11"/>
    <mergeCell ref="E5:E11"/>
    <mergeCell ref="F5:F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2024-01-27T14:19:24Z</dcterms:created>
  <dcterms:modified xsi:type="dcterms:W3CDTF">2024-01-27T14:23:59Z</dcterms:modified>
</cp:coreProperties>
</file>