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URVEILANS\"/>
    </mc:Choice>
  </mc:AlternateContent>
  <xr:revisionPtr revIDLastSave="0" documentId="13_ncr:1_{6E5D5A90-9762-40B9-88E8-53C6CCF59C3E}" xr6:coauthVersionLast="47" xr6:coauthVersionMax="47" xr10:uidLastSave="{00000000-0000-0000-0000-000000000000}"/>
  <bookViews>
    <workbookView xWindow="-110" yWindow="-110" windowWidth="19420" windowHeight="10300" activeTab="1" xr2:uid="{69683C86-89C3-46A2-9D91-96B7B6B76EE9}"/>
  </bookViews>
  <sheets>
    <sheet name="WEEK" sheetId="1" r:id="rId1"/>
    <sheet name="KURVA EPID" sheetId="2" r:id="rId2"/>
  </sheets>
  <definedNames>
    <definedName name="_xlnm._FilterDatabase" localSheetId="0" hidden="1">WEEK!$A$1:$D$709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9" i="1" l="1"/>
  <c r="D728" i="1"/>
  <c r="D727" i="1"/>
  <c r="D726" i="1"/>
  <c r="D725" i="1"/>
  <c r="D724" i="1"/>
  <c r="D723" i="1"/>
  <c r="D722" i="1"/>
  <c r="D721" i="1"/>
  <c r="D720" i="1"/>
  <c r="D690" i="1"/>
  <c r="D689" i="1"/>
  <c r="D219" i="1"/>
  <c r="D34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" i="1"/>
  <c r="D4" i="1"/>
  <c r="D5" i="1"/>
  <c r="D3" i="1"/>
  <c r="I3" i="2" l="1"/>
  <c r="Q3" i="2"/>
  <c r="Y3" i="2"/>
  <c r="AG3" i="2"/>
  <c r="AO3" i="2"/>
  <c r="AW3" i="2"/>
  <c r="E4" i="2"/>
  <c r="M4" i="2"/>
  <c r="J3" i="2"/>
  <c r="R3" i="2"/>
  <c r="Z3" i="2"/>
  <c r="AH3" i="2"/>
  <c r="AP3" i="2"/>
  <c r="AX3" i="2"/>
  <c r="F4" i="2"/>
  <c r="N4" i="2"/>
  <c r="V4" i="2"/>
  <c r="AD4" i="2"/>
  <c r="AL4" i="2"/>
  <c r="AT4" i="2"/>
  <c r="BB4" i="2"/>
  <c r="J5" i="2"/>
  <c r="R5" i="2"/>
  <c r="Z5" i="2"/>
  <c r="AH5" i="2"/>
  <c r="AP5" i="2"/>
  <c r="AX5" i="2"/>
  <c r="F6" i="2"/>
  <c r="N6" i="2"/>
  <c r="V6" i="2"/>
  <c r="AD6" i="2"/>
  <c r="AL6" i="2"/>
  <c r="AT6" i="2"/>
  <c r="BB6" i="2"/>
  <c r="J7" i="2"/>
  <c r="R7" i="2"/>
  <c r="Z7" i="2"/>
  <c r="AH7" i="2"/>
  <c r="AP7" i="2"/>
  <c r="AX7" i="2"/>
  <c r="F8" i="2"/>
  <c r="N8" i="2"/>
  <c r="V8" i="2"/>
  <c r="AD8" i="2"/>
  <c r="AL8" i="2"/>
  <c r="AT8" i="2"/>
  <c r="BB8" i="2"/>
  <c r="J9" i="2"/>
  <c r="R9" i="2"/>
  <c r="Z9" i="2"/>
  <c r="AH9" i="2"/>
  <c r="AP9" i="2"/>
  <c r="AX9" i="2"/>
  <c r="F10" i="2"/>
  <c r="N10" i="2"/>
  <c r="V10" i="2"/>
  <c r="AD10" i="2"/>
  <c r="AL10" i="2"/>
  <c r="AT10" i="2"/>
  <c r="BB10" i="2"/>
  <c r="J11" i="2"/>
  <c r="R11" i="2"/>
  <c r="Z11" i="2"/>
  <c r="AH11" i="2"/>
  <c r="AP11" i="2"/>
  <c r="AX11" i="2"/>
  <c r="F12" i="2"/>
  <c r="N12" i="2"/>
  <c r="V12" i="2"/>
  <c r="AD12" i="2"/>
  <c r="AL12" i="2"/>
  <c r="AT12" i="2"/>
  <c r="BB12" i="2"/>
  <c r="J13" i="2"/>
  <c r="R13" i="2"/>
  <c r="Z13" i="2"/>
  <c r="AH13" i="2"/>
  <c r="AP13" i="2"/>
  <c r="AX13" i="2"/>
  <c r="F14" i="2"/>
  <c r="C3" i="2"/>
  <c r="K3" i="2"/>
  <c r="S3" i="2"/>
  <c r="AA3" i="2"/>
  <c r="AI3" i="2"/>
  <c r="AQ3" i="2"/>
  <c r="AY3" i="2"/>
  <c r="G4" i="2"/>
  <c r="O4" i="2"/>
  <c r="W4" i="2"/>
  <c r="AE4" i="2"/>
  <c r="AM4" i="2"/>
  <c r="AU4" i="2"/>
  <c r="C5" i="2"/>
  <c r="K5" i="2"/>
  <c r="S5" i="2"/>
  <c r="AA5" i="2"/>
  <c r="AI5" i="2"/>
  <c r="AQ5" i="2"/>
  <c r="AY5" i="2"/>
  <c r="G6" i="2"/>
  <c r="O6" i="2"/>
  <c r="W6" i="2"/>
  <c r="AE6" i="2"/>
  <c r="AM6" i="2"/>
  <c r="AU6" i="2"/>
  <c r="C7" i="2"/>
  <c r="K7" i="2"/>
  <c r="S7" i="2"/>
  <c r="AA7" i="2"/>
  <c r="AI7" i="2"/>
  <c r="AQ7" i="2"/>
  <c r="AY7" i="2"/>
  <c r="G8" i="2"/>
  <c r="O8" i="2"/>
  <c r="W8" i="2"/>
  <c r="AE8" i="2"/>
  <c r="AM8" i="2"/>
  <c r="AU8" i="2"/>
  <c r="C9" i="2"/>
  <c r="K9" i="2"/>
  <c r="S9" i="2"/>
  <c r="AA9" i="2"/>
  <c r="AI9" i="2"/>
  <c r="AQ9" i="2"/>
  <c r="AY9" i="2"/>
  <c r="G10" i="2"/>
  <c r="O10" i="2"/>
  <c r="W10" i="2"/>
  <c r="AE10" i="2"/>
  <c r="AM10" i="2"/>
  <c r="AU10" i="2"/>
  <c r="C11" i="2"/>
  <c r="K11" i="2"/>
  <c r="S11" i="2"/>
  <c r="AA11" i="2"/>
  <c r="AI11" i="2"/>
  <c r="AQ11" i="2"/>
  <c r="AY11" i="2"/>
  <c r="G12" i="2"/>
  <c r="O12" i="2"/>
  <c r="W12" i="2"/>
  <c r="AE12" i="2"/>
  <c r="AM12" i="2"/>
  <c r="AU12" i="2"/>
  <c r="C13" i="2"/>
  <c r="K13" i="2"/>
  <c r="S13" i="2"/>
  <c r="AA13" i="2"/>
  <c r="AI13" i="2"/>
  <c r="AQ13" i="2"/>
  <c r="AY13" i="2"/>
  <c r="D3" i="2"/>
  <c r="L3" i="2"/>
  <c r="T3" i="2"/>
  <c r="AB3" i="2"/>
  <c r="AJ3" i="2"/>
  <c r="AR3" i="2"/>
  <c r="AZ3" i="2"/>
  <c r="H4" i="2"/>
  <c r="P4" i="2"/>
  <c r="X4" i="2"/>
  <c r="AF4" i="2"/>
  <c r="AN4" i="2"/>
  <c r="AV4" i="2"/>
  <c r="D5" i="2"/>
  <c r="L5" i="2"/>
  <c r="T5" i="2"/>
  <c r="AB5" i="2"/>
  <c r="AJ5" i="2"/>
  <c r="AR5" i="2"/>
  <c r="AZ5" i="2"/>
  <c r="H6" i="2"/>
  <c r="P6" i="2"/>
  <c r="X6" i="2"/>
  <c r="AF6" i="2"/>
  <c r="AN6" i="2"/>
  <c r="AV6" i="2"/>
  <c r="D7" i="2"/>
  <c r="L7" i="2"/>
  <c r="T7" i="2"/>
  <c r="AB7" i="2"/>
  <c r="AJ7" i="2"/>
  <c r="AR7" i="2"/>
  <c r="AZ7" i="2"/>
  <c r="H8" i="2"/>
  <c r="P8" i="2"/>
  <c r="X8" i="2"/>
  <c r="AF8" i="2"/>
  <c r="AN8" i="2"/>
  <c r="AV8" i="2"/>
  <c r="D9" i="2"/>
  <c r="L9" i="2"/>
  <c r="T9" i="2"/>
  <c r="AB9" i="2"/>
  <c r="AJ9" i="2"/>
  <c r="AR9" i="2"/>
  <c r="AZ9" i="2"/>
  <c r="H10" i="2"/>
  <c r="P10" i="2"/>
  <c r="X10" i="2"/>
  <c r="AF10" i="2"/>
  <c r="AN10" i="2"/>
  <c r="AV10" i="2"/>
  <c r="D11" i="2"/>
  <c r="L11" i="2"/>
  <c r="T11" i="2"/>
  <c r="AB11" i="2"/>
  <c r="AJ11" i="2"/>
  <c r="AR11" i="2"/>
  <c r="AZ11" i="2"/>
  <c r="H12" i="2"/>
  <c r="P12" i="2"/>
  <c r="X12" i="2"/>
  <c r="AF12" i="2"/>
  <c r="AN12" i="2"/>
  <c r="AV12" i="2"/>
  <c r="D13" i="2"/>
  <c r="L13" i="2"/>
  <c r="T13" i="2"/>
  <c r="AB13" i="2"/>
  <c r="AJ13" i="2"/>
  <c r="AR13" i="2"/>
  <c r="AZ13" i="2"/>
  <c r="E3" i="2"/>
  <c r="M3" i="2"/>
  <c r="U3" i="2"/>
  <c r="AC3" i="2"/>
  <c r="AK3" i="2"/>
  <c r="AS3" i="2"/>
  <c r="BA3" i="2"/>
  <c r="I4" i="2"/>
  <c r="Q4" i="2"/>
  <c r="Y4" i="2"/>
  <c r="AG4" i="2"/>
  <c r="AO4" i="2"/>
  <c r="AW4" i="2"/>
  <c r="E5" i="2"/>
  <c r="M5" i="2"/>
  <c r="U5" i="2"/>
  <c r="AC5" i="2"/>
  <c r="AK5" i="2"/>
  <c r="AS5" i="2"/>
  <c r="BA5" i="2"/>
  <c r="I6" i="2"/>
  <c r="Q6" i="2"/>
  <c r="Y6" i="2"/>
  <c r="AG6" i="2"/>
  <c r="AO6" i="2"/>
  <c r="AW6" i="2"/>
  <c r="E7" i="2"/>
  <c r="M7" i="2"/>
  <c r="U7" i="2"/>
  <c r="AC7" i="2"/>
  <c r="AK7" i="2"/>
  <c r="AS7" i="2"/>
  <c r="BA7" i="2"/>
  <c r="I8" i="2"/>
  <c r="Q8" i="2"/>
  <c r="Y8" i="2"/>
  <c r="AG8" i="2"/>
  <c r="AO8" i="2"/>
  <c r="AW8" i="2"/>
  <c r="E9" i="2"/>
  <c r="M9" i="2"/>
  <c r="U9" i="2"/>
  <c r="AC9" i="2"/>
  <c r="AK9" i="2"/>
  <c r="AS9" i="2"/>
  <c r="BA9" i="2"/>
  <c r="I10" i="2"/>
  <c r="Q10" i="2"/>
  <c r="Y10" i="2"/>
  <c r="AG10" i="2"/>
  <c r="AO10" i="2"/>
  <c r="AW10" i="2"/>
  <c r="E11" i="2"/>
  <c r="M11" i="2"/>
  <c r="U11" i="2"/>
  <c r="AC11" i="2"/>
  <c r="AK11" i="2"/>
  <c r="AS11" i="2"/>
  <c r="BA11" i="2"/>
  <c r="I12" i="2"/>
  <c r="Q12" i="2"/>
  <c r="Y12" i="2"/>
  <c r="AG12" i="2"/>
  <c r="AO12" i="2"/>
  <c r="AW12" i="2"/>
  <c r="E13" i="2"/>
  <c r="M13" i="2"/>
  <c r="F3" i="2"/>
  <c r="N3" i="2"/>
  <c r="V3" i="2"/>
  <c r="AD3" i="2"/>
  <c r="AL3" i="2"/>
  <c r="AT3" i="2"/>
  <c r="BB3" i="2"/>
  <c r="J4" i="2"/>
  <c r="R4" i="2"/>
  <c r="Z4" i="2"/>
  <c r="AH4" i="2"/>
  <c r="AP4" i="2"/>
  <c r="AX4" i="2"/>
  <c r="F5" i="2"/>
  <c r="N5" i="2"/>
  <c r="V5" i="2"/>
  <c r="AD5" i="2"/>
  <c r="AL5" i="2"/>
  <c r="AT5" i="2"/>
  <c r="BB5" i="2"/>
  <c r="J6" i="2"/>
  <c r="R6" i="2"/>
  <c r="Z6" i="2"/>
  <c r="AH6" i="2"/>
  <c r="AP6" i="2"/>
  <c r="AX6" i="2"/>
  <c r="F7" i="2"/>
  <c r="N7" i="2"/>
  <c r="V7" i="2"/>
  <c r="AD7" i="2"/>
  <c r="AL7" i="2"/>
  <c r="AT7" i="2"/>
  <c r="BB7" i="2"/>
  <c r="J8" i="2"/>
  <c r="R8" i="2"/>
  <c r="Z8" i="2"/>
  <c r="AH8" i="2"/>
  <c r="AP8" i="2"/>
  <c r="AX8" i="2"/>
  <c r="F9" i="2"/>
  <c r="N9" i="2"/>
  <c r="V9" i="2"/>
  <c r="AD9" i="2"/>
  <c r="AL9" i="2"/>
  <c r="AT9" i="2"/>
  <c r="BB9" i="2"/>
  <c r="J10" i="2"/>
  <c r="R10" i="2"/>
  <c r="Z10" i="2"/>
  <c r="AH10" i="2"/>
  <c r="AP10" i="2"/>
  <c r="AX10" i="2"/>
  <c r="F11" i="2"/>
  <c r="N11" i="2"/>
  <c r="V11" i="2"/>
  <c r="AD11" i="2"/>
  <c r="AL11" i="2"/>
  <c r="AT11" i="2"/>
  <c r="BB11" i="2"/>
  <c r="J12" i="2"/>
  <c r="R12" i="2"/>
  <c r="Z12" i="2"/>
  <c r="AH12" i="2"/>
  <c r="AP12" i="2"/>
  <c r="AX12" i="2"/>
  <c r="F13" i="2"/>
  <c r="N13" i="2"/>
  <c r="V13" i="2"/>
  <c r="AD13" i="2"/>
  <c r="AL13" i="2"/>
  <c r="AT13" i="2"/>
  <c r="BB13" i="2"/>
  <c r="J14" i="2"/>
  <c r="R14" i="2"/>
  <c r="Z14" i="2"/>
  <c r="AH14" i="2"/>
  <c r="AP14" i="2"/>
  <c r="AX14" i="2"/>
  <c r="F15" i="2"/>
  <c r="N15" i="2"/>
  <c r="V15" i="2"/>
  <c r="AD15" i="2"/>
  <c r="AL15" i="2"/>
  <c r="AT15" i="2"/>
  <c r="BB15" i="2"/>
  <c r="G3" i="2"/>
  <c r="O3" i="2"/>
  <c r="W3" i="2"/>
  <c r="AE3" i="2"/>
  <c r="AM3" i="2"/>
  <c r="AU3" i="2"/>
  <c r="C4" i="2"/>
  <c r="K4" i="2"/>
  <c r="S4" i="2"/>
  <c r="AA4" i="2"/>
  <c r="AI4" i="2"/>
  <c r="AQ4" i="2"/>
  <c r="AY4" i="2"/>
  <c r="G5" i="2"/>
  <c r="O5" i="2"/>
  <c r="W5" i="2"/>
  <c r="AE5" i="2"/>
  <c r="AM5" i="2"/>
  <c r="AU5" i="2"/>
  <c r="C6" i="2"/>
  <c r="K6" i="2"/>
  <c r="S6" i="2"/>
  <c r="AA6" i="2"/>
  <c r="AI6" i="2"/>
  <c r="AQ6" i="2"/>
  <c r="AY6" i="2"/>
  <c r="G7" i="2"/>
  <c r="O7" i="2"/>
  <c r="W7" i="2"/>
  <c r="AE7" i="2"/>
  <c r="AM7" i="2"/>
  <c r="AU7" i="2"/>
  <c r="C8" i="2"/>
  <c r="K8" i="2"/>
  <c r="S8" i="2"/>
  <c r="AA8" i="2"/>
  <c r="AI8" i="2"/>
  <c r="AQ8" i="2"/>
  <c r="AY8" i="2"/>
  <c r="G9" i="2"/>
  <c r="O9" i="2"/>
  <c r="W9" i="2"/>
  <c r="AE9" i="2"/>
  <c r="AM9" i="2"/>
  <c r="AU9" i="2"/>
  <c r="C10" i="2"/>
  <c r="K10" i="2"/>
  <c r="S10" i="2"/>
  <c r="AA10" i="2"/>
  <c r="AI10" i="2"/>
  <c r="AQ10" i="2"/>
  <c r="AY10" i="2"/>
  <c r="G11" i="2"/>
  <c r="O11" i="2"/>
  <c r="W11" i="2"/>
  <c r="AE11" i="2"/>
  <c r="AM11" i="2"/>
  <c r="AU11" i="2"/>
  <c r="C12" i="2"/>
  <c r="K12" i="2"/>
  <c r="S12" i="2"/>
  <c r="AA12" i="2"/>
  <c r="AI12" i="2"/>
  <c r="AQ12" i="2"/>
  <c r="AY12" i="2"/>
  <c r="G13" i="2"/>
  <c r="O13" i="2"/>
  <c r="W13" i="2"/>
  <c r="AE13" i="2"/>
  <c r="AM13" i="2"/>
  <c r="AU13" i="2"/>
  <c r="C14" i="2"/>
  <c r="K14" i="2"/>
  <c r="S14" i="2"/>
  <c r="AA14" i="2"/>
  <c r="AI14" i="2"/>
  <c r="AQ14" i="2"/>
  <c r="AY14" i="2"/>
  <c r="H3" i="2"/>
  <c r="P3" i="2"/>
  <c r="X3" i="2"/>
  <c r="AF3" i="2"/>
  <c r="AN3" i="2"/>
  <c r="AV3" i="2"/>
  <c r="D4" i="2"/>
  <c r="L4" i="2"/>
  <c r="T4" i="2"/>
  <c r="AB4" i="2"/>
  <c r="AJ4" i="2"/>
  <c r="AR4" i="2"/>
  <c r="AZ4" i="2"/>
  <c r="H5" i="2"/>
  <c r="P5" i="2"/>
  <c r="X5" i="2"/>
  <c r="AF5" i="2"/>
  <c r="AN5" i="2"/>
  <c r="AV5" i="2"/>
  <c r="D6" i="2"/>
  <c r="L6" i="2"/>
  <c r="T6" i="2"/>
  <c r="AB6" i="2"/>
  <c r="AJ6" i="2"/>
  <c r="AR6" i="2"/>
  <c r="AZ6" i="2"/>
  <c r="H7" i="2"/>
  <c r="P7" i="2"/>
  <c r="X7" i="2"/>
  <c r="AF7" i="2"/>
  <c r="AN7" i="2"/>
  <c r="AV7" i="2"/>
  <c r="D8" i="2"/>
  <c r="L8" i="2"/>
  <c r="T8" i="2"/>
  <c r="AB8" i="2"/>
  <c r="AJ8" i="2"/>
  <c r="AR8" i="2"/>
  <c r="AZ8" i="2"/>
  <c r="H9" i="2"/>
  <c r="P9" i="2"/>
  <c r="X9" i="2"/>
  <c r="AF9" i="2"/>
  <c r="AN9" i="2"/>
  <c r="AV9" i="2"/>
  <c r="D10" i="2"/>
  <c r="L10" i="2"/>
  <c r="T10" i="2"/>
  <c r="AB10" i="2"/>
  <c r="AJ10" i="2"/>
  <c r="AR10" i="2"/>
  <c r="AZ10" i="2"/>
  <c r="H11" i="2"/>
  <c r="P11" i="2"/>
  <c r="X11" i="2"/>
  <c r="AF11" i="2"/>
  <c r="AN11" i="2"/>
  <c r="AV11" i="2"/>
  <c r="D12" i="2"/>
  <c r="L12" i="2"/>
  <c r="T12" i="2"/>
  <c r="AB12" i="2"/>
  <c r="AJ12" i="2"/>
  <c r="AR12" i="2"/>
  <c r="AZ12" i="2"/>
  <c r="H13" i="2"/>
  <c r="P13" i="2"/>
  <c r="X13" i="2"/>
  <c r="AF13" i="2"/>
  <c r="AN13" i="2"/>
  <c r="AV13" i="2"/>
  <c r="D14" i="2"/>
  <c r="L14" i="2"/>
  <c r="T14" i="2"/>
  <c r="AB14" i="2"/>
  <c r="AJ14" i="2"/>
  <c r="AR14" i="2"/>
  <c r="AZ14" i="2"/>
  <c r="H15" i="2"/>
  <c r="P15" i="2"/>
  <c r="X15" i="2"/>
  <c r="AF15" i="2"/>
  <c r="Q5" i="2"/>
  <c r="Y5" i="2"/>
  <c r="AK6" i="2"/>
  <c r="AW7" i="2"/>
  <c r="I9" i="2"/>
  <c r="U10" i="2"/>
  <c r="AG11" i="2"/>
  <c r="AS12" i="2"/>
  <c r="AK13" i="2"/>
  <c r="I14" i="2"/>
  <c r="W14" i="2"/>
  <c r="AK14" i="2"/>
  <c r="AV14" i="2"/>
  <c r="I15" i="2"/>
  <c r="S15" i="2"/>
  <c r="AC15" i="2"/>
  <c r="AN15" i="2"/>
  <c r="AW15" i="2"/>
  <c r="F16" i="2"/>
  <c r="N16" i="2"/>
  <c r="V16" i="2"/>
  <c r="AD16" i="2"/>
  <c r="AL16" i="2"/>
  <c r="AT16" i="2"/>
  <c r="BB16" i="2"/>
  <c r="J17" i="2"/>
  <c r="R17" i="2"/>
  <c r="Z17" i="2"/>
  <c r="AH17" i="2"/>
  <c r="AP17" i="2"/>
  <c r="AX17" i="2"/>
  <c r="F18" i="2"/>
  <c r="N18" i="2"/>
  <c r="V18" i="2"/>
  <c r="AD18" i="2"/>
  <c r="AL18" i="2"/>
  <c r="AT18" i="2"/>
  <c r="BB18" i="2"/>
  <c r="J19" i="2"/>
  <c r="R19" i="2"/>
  <c r="Z19" i="2"/>
  <c r="AH19" i="2"/>
  <c r="AP19" i="2"/>
  <c r="AX19" i="2"/>
  <c r="AY2" i="2"/>
  <c r="AQ2" i="2"/>
  <c r="AI2" i="2"/>
  <c r="AA2" i="2"/>
  <c r="S2" i="2"/>
  <c r="K2" i="2"/>
  <c r="C2" i="2"/>
  <c r="AQ19" i="2"/>
  <c r="AX2" i="2"/>
  <c r="AH2" i="2"/>
  <c r="R2" i="2"/>
  <c r="AP15" i="2"/>
  <c r="P16" i="2"/>
  <c r="AN16" i="2"/>
  <c r="L17" i="2"/>
  <c r="AJ17" i="2"/>
  <c r="H18" i="2"/>
  <c r="AF18" i="2"/>
  <c r="D19" i="2"/>
  <c r="AB19" i="2"/>
  <c r="AZ19" i="2"/>
  <c r="AG2" i="2"/>
  <c r="I2" i="2"/>
  <c r="BA4" i="2"/>
  <c r="U12" i="2"/>
  <c r="E14" i="2"/>
  <c r="O15" i="2"/>
  <c r="K16" i="2"/>
  <c r="AY16" i="2"/>
  <c r="AM17" i="2"/>
  <c r="AI18" i="2"/>
  <c r="O19" i="2"/>
  <c r="AT2" i="2"/>
  <c r="F2" i="2"/>
  <c r="Y19" i="2"/>
  <c r="U4" i="2"/>
  <c r="AG5" i="2"/>
  <c r="AS6" i="2"/>
  <c r="E8" i="2"/>
  <c r="Q9" i="2"/>
  <c r="AC10" i="2"/>
  <c r="AO11" i="2"/>
  <c r="BA12" i="2"/>
  <c r="AO13" i="2"/>
  <c r="M14" i="2"/>
  <c r="X14" i="2"/>
  <c r="AL14" i="2"/>
  <c r="AW14" i="2"/>
  <c r="J15" i="2"/>
  <c r="T15" i="2"/>
  <c r="AE15" i="2"/>
  <c r="AO15" i="2"/>
  <c r="AX15" i="2"/>
  <c r="G16" i="2"/>
  <c r="O16" i="2"/>
  <c r="W16" i="2"/>
  <c r="AE16" i="2"/>
  <c r="AM16" i="2"/>
  <c r="AU16" i="2"/>
  <c r="C17" i="2"/>
  <c r="K17" i="2"/>
  <c r="S17" i="2"/>
  <c r="AA17" i="2"/>
  <c r="AI17" i="2"/>
  <c r="AQ17" i="2"/>
  <c r="AY17" i="2"/>
  <c r="G18" i="2"/>
  <c r="O18" i="2"/>
  <c r="W18" i="2"/>
  <c r="AE18" i="2"/>
  <c r="AM18" i="2"/>
  <c r="AU18" i="2"/>
  <c r="C19" i="2"/>
  <c r="K19" i="2"/>
  <c r="S19" i="2"/>
  <c r="AA19" i="2"/>
  <c r="AI19" i="2"/>
  <c r="AY19" i="2"/>
  <c r="AP2" i="2"/>
  <c r="Z2" i="2"/>
  <c r="J2" i="2"/>
  <c r="AY15" i="2"/>
  <c r="X16" i="2"/>
  <c r="AV16" i="2"/>
  <c r="T17" i="2"/>
  <c r="AR17" i="2"/>
  <c r="P18" i="2"/>
  <c r="AN18" i="2"/>
  <c r="T19" i="2"/>
  <c r="AR19" i="2"/>
  <c r="AO2" i="2"/>
  <c r="Q2" i="2"/>
  <c r="Y7" i="2"/>
  <c r="AE14" i="2"/>
  <c r="AS15" i="2"/>
  <c r="AI16" i="2"/>
  <c r="W17" i="2"/>
  <c r="K18" i="2"/>
  <c r="AY18" i="2"/>
  <c r="AM19" i="2"/>
  <c r="V2" i="2"/>
  <c r="Q19" i="2"/>
  <c r="AC4" i="2"/>
  <c r="AO5" i="2"/>
  <c r="BA6" i="2"/>
  <c r="M8" i="2"/>
  <c r="Y9" i="2"/>
  <c r="AK10" i="2"/>
  <c r="AW11" i="2"/>
  <c r="I13" i="2"/>
  <c r="AS13" i="2"/>
  <c r="N14" i="2"/>
  <c r="Y14" i="2"/>
  <c r="AM14" i="2"/>
  <c r="BA14" i="2"/>
  <c r="K15" i="2"/>
  <c r="U15" i="2"/>
  <c r="AG15" i="2"/>
  <c r="H16" i="2"/>
  <c r="AF16" i="2"/>
  <c r="D17" i="2"/>
  <c r="AB17" i="2"/>
  <c r="AZ17" i="2"/>
  <c r="X18" i="2"/>
  <c r="AV18" i="2"/>
  <c r="L19" i="2"/>
  <c r="AJ19" i="2"/>
  <c r="AW2" i="2"/>
  <c r="Y2" i="2"/>
  <c r="G2" i="2"/>
  <c r="AK8" i="2"/>
  <c r="D15" i="2"/>
  <c r="C16" i="2"/>
  <c r="AQ16" i="2"/>
  <c r="AE17" i="2"/>
  <c r="S18" i="2"/>
  <c r="G19" i="2"/>
  <c r="AU19" i="2"/>
  <c r="AD2" i="2"/>
  <c r="I19" i="2"/>
  <c r="AK4" i="2"/>
  <c r="AW5" i="2"/>
  <c r="I7" i="2"/>
  <c r="U8" i="2"/>
  <c r="AG9" i="2"/>
  <c r="AS10" i="2"/>
  <c r="E12" i="2"/>
  <c r="Q13" i="2"/>
  <c r="AW13" i="2"/>
  <c r="O14" i="2"/>
  <c r="AC14" i="2"/>
  <c r="AN14" i="2"/>
  <c r="BB14" i="2"/>
  <c r="L15" i="2"/>
  <c r="W15" i="2"/>
  <c r="AH15" i="2"/>
  <c r="AQ15" i="2"/>
  <c r="AZ15" i="2"/>
  <c r="I16" i="2"/>
  <c r="Q16" i="2"/>
  <c r="Y16" i="2"/>
  <c r="AG16" i="2"/>
  <c r="AO16" i="2"/>
  <c r="AW16" i="2"/>
  <c r="E17" i="2"/>
  <c r="M17" i="2"/>
  <c r="U17" i="2"/>
  <c r="AC17" i="2"/>
  <c r="AK17" i="2"/>
  <c r="AS17" i="2"/>
  <c r="BA17" i="2"/>
  <c r="I18" i="2"/>
  <c r="Q18" i="2"/>
  <c r="Y18" i="2"/>
  <c r="AG18" i="2"/>
  <c r="AO18" i="2"/>
  <c r="AW18" i="2"/>
  <c r="E19" i="2"/>
  <c r="M19" i="2"/>
  <c r="U19" i="2"/>
  <c r="AC19" i="2"/>
  <c r="AK19" i="2"/>
  <c r="AS19" i="2"/>
  <c r="BA19" i="2"/>
  <c r="AV2" i="2"/>
  <c r="AN2" i="2"/>
  <c r="AF2" i="2"/>
  <c r="X2" i="2"/>
  <c r="P2" i="2"/>
  <c r="H2" i="2"/>
  <c r="N17" i="2"/>
  <c r="AD17" i="2"/>
  <c r="AT17" i="2"/>
  <c r="J18" i="2"/>
  <c r="Z18" i="2"/>
  <c r="AP18" i="2"/>
  <c r="F19" i="2"/>
  <c r="N19" i="2"/>
  <c r="V19" i="2"/>
  <c r="AL19" i="2"/>
  <c r="AU2" i="2"/>
  <c r="AE2" i="2"/>
  <c r="O2" i="2"/>
  <c r="AW9" i="2"/>
  <c r="Y13" i="2"/>
  <c r="AS14" i="2"/>
  <c r="AJ15" i="2"/>
  <c r="AA16" i="2"/>
  <c r="O17" i="2"/>
  <c r="C18" i="2"/>
  <c r="AQ18" i="2"/>
  <c r="AE19" i="2"/>
  <c r="AL2" i="2"/>
  <c r="AS18" i="2"/>
  <c r="AW19" i="2"/>
  <c r="AS4" i="2"/>
  <c r="E6" i="2"/>
  <c r="Q7" i="2"/>
  <c r="AC8" i="2"/>
  <c r="AO9" i="2"/>
  <c r="BA10" i="2"/>
  <c r="M12" i="2"/>
  <c r="U13" i="2"/>
  <c r="BA13" i="2"/>
  <c r="P14" i="2"/>
  <c r="AD14" i="2"/>
  <c r="AO14" i="2"/>
  <c r="C15" i="2"/>
  <c r="M15" i="2"/>
  <c r="Y15" i="2"/>
  <c r="AI15" i="2"/>
  <c r="AR15" i="2"/>
  <c r="BA15" i="2"/>
  <c r="J16" i="2"/>
  <c r="R16" i="2"/>
  <c r="Z16" i="2"/>
  <c r="AH16" i="2"/>
  <c r="AP16" i="2"/>
  <c r="AX16" i="2"/>
  <c r="F17" i="2"/>
  <c r="V17" i="2"/>
  <c r="AL17" i="2"/>
  <c r="BB17" i="2"/>
  <c r="R18" i="2"/>
  <c r="AH18" i="2"/>
  <c r="AX18" i="2"/>
  <c r="AD19" i="2"/>
  <c r="AT19" i="2"/>
  <c r="BB19" i="2"/>
  <c r="AM2" i="2"/>
  <c r="W2" i="2"/>
  <c r="M6" i="2"/>
  <c r="I11" i="2"/>
  <c r="Q14" i="2"/>
  <c r="Z15" i="2"/>
  <c r="S16" i="2"/>
  <c r="G17" i="2"/>
  <c r="AU17" i="2"/>
  <c r="AA18" i="2"/>
  <c r="W19" i="2"/>
  <c r="BB2" i="2"/>
  <c r="N2" i="2"/>
  <c r="AG19" i="2"/>
  <c r="I5" i="2"/>
  <c r="U6" i="2"/>
  <c r="AG7" i="2"/>
  <c r="AS8" i="2"/>
  <c r="E10" i="2"/>
  <c r="Q11" i="2"/>
  <c r="AC12" i="2"/>
  <c r="AC13" i="2"/>
  <c r="G14" i="2"/>
  <c r="U14" i="2"/>
  <c r="AF14" i="2"/>
  <c r="AT14" i="2"/>
  <c r="E15" i="2"/>
  <c r="Q15" i="2"/>
  <c r="AA15" i="2"/>
  <c r="AK15" i="2"/>
  <c r="AU15" i="2"/>
  <c r="D16" i="2"/>
  <c r="L16" i="2"/>
  <c r="T16" i="2"/>
  <c r="AB16" i="2"/>
  <c r="AJ16" i="2"/>
  <c r="AR16" i="2"/>
  <c r="AZ16" i="2"/>
  <c r="H17" i="2"/>
  <c r="P17" i="2"/>
  <c r="X17" i="2"/>
  <c r="AF17" i="2"/>
  <c r="AN17" i="2"/>
  <c r="AV17" i="2"/>
  <c r="D18" i="2"/>
  <c r="L18" i="2"/>
  <c r="T18" i="2"/>
  <c r="AB18" i="2"/>
  <c r="AJ18" i="2"/>
  <c r="AR18" i="2"/>
  <c r="AZ18" i="2"/>
  <c r="H19" i="2"/>
  <c r="P19" i="2"/>
  <c r="X19" i="2"/>
  <c r="AF19" i="2"/>
  <c r="AN19" i="2"/>
  <c r="AV19" i="2"/>
  <c r="BA2" i="2"/>
  <c r="AS2" i="2"/>
  <c r="AK2" i="2"/>
  <c r="AC2" i="2"/>
  <c r="U2" i="2"/>
  <c r="M2" i="2"/>
  <c r="E2" i="2"/>
  <c r="AC6" i="2"/>
  <c r="AO7" i="2"/>
  <c r="BA8" i="2"/>
  <c r="M10" i="2"/>
  <c r="Y11" i="2"/>
  <c r="AK12" i="2"/>
  <c r="AG13" i="2"/>
  <c r="H14" i="2"/>
  <c r="V14" i="2"/>
  <c r="AG14" i="2"/>
  <c r="AU14" i="2"/>
  <c r="G15" i="2"/>
  <c r="R15" i="2"/>
  <c r="AB15" i="2"/>
  <c r="AM15" i="2"/>
  <c r="AV15" i="2"/>
  <c r="E16" i="2"/>
  <c r="M16" i="2"/>
  <c r="U16" i="2"/>
  <c r="AC16" i="2"/>
  <c r="AK16" i="2"/>
  <c r="AS16" i="2"/>
  <c r="BA16" i="2"/>
  <c r="I17" i="2"/>
  <c r="Q17" i="2"/>
  <c r="Y17" i="2"/>
  <c r="AG17" i="2"/>
  <c r="AO17" i="2"/>
  <c r="AW17" i="2"/>
  <c r="E18" i="2"/>
  <c r="M18" i="2"/>
  <c r="U18" i="2"/>
  <c r="AC18" i="2"/>
  <c r="AK18" i="2"/>
  <c r="BA18" i="2"/>
  <c r="L2" i="2"/>
  <c r="AZ2" i="2"/>
  <c r="T2" i="2"/>
  <c r="D2" i="2"/>
  <c r="AO19" i="2"/>
  <c r="AJ2" i="2"/>
  <c r="AR2" i="2"/>
  <c r="AB2" i="2"/>
  <c r="BC11" i="2" l="1"/>
  <c r="BC10" i="2"/>
  <c r="BC8" i="2"/>
  <c r="BC13" i="2"/>
  <c r="BC6" i="2"/>
  <c r="BC12" i="2"/>
  <c r="BC9" i="2"/>
  <c r="BC4" i="2"/>
  <c r="BC5" i="2"/>
  <c r="BC7" i="2"/>
  <c r="BC3" i="2"/>
  <c r="BC17" i="2"/>
  <c r="BC19" i="2"/>
  <c r="BC15" i="2"/>
  <c r="BC2" i="2"/>
  <c r="BC18" i="2"/>
  <c r="BC16" i="2"/>
  <c r="BC14" i="2"/>
</calcChain>
</file>

<file path=xl/sharedStrings.xml><?xml version="1.0" encoding="utf-8"?>
<sst xmlns="http://schemas.openxmlformats.org/spreadsheetml/2006/main" count="110" uniqueCount="65">
  <si>
    <t>NO</t>
  </si>
  <si>
    <t>TGL RUSH</t>
  </si>
  <si>
    <t>WEEK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</si>
  <si>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</si>
  <si>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</si>
  <si>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</si>
  <si>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</si>
  <si>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</si>
  <si>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</si>
  <si>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</si>
  <si>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</si>
  <si>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</si>
  <si>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</si>
  <si>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</si>
  <si>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</si>
  <si>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</si>
  <si>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</si>
  <si>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</si>
  <si>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</si>
  <si>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</si>
  <si>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</si>
  <si>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</si>
  <si>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</si>
  <si>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</si>
  <si>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</si>
  <si>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</si>
  <si>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</si>
  <si>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</si>
  <si>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</si>
  <si>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</si>
  <si>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</si>
  <si>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</si>
  <si>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</si>
  <si>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</si>
  <si>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</si>
  <si>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</si>
  <si>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</si>
  <si>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</si>
  <si>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</si>
  <si>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</si>
  <si>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</si>
  <si>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</si>
  <si>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</si>
  <si>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</si>
  <si>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</si>
  <si>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</si>
  <si>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</si>
  <si>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</si>
  <si>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</si>
  <si>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</si>
  <si>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</si>
  <si>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</si>
  <si>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</si>
  <si>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</si>
  <si>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</si>
  <si>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TOTAL KASUS</t>
  </si>
  <si>
    <t>TOTAL</t>
  </si>
  <si>
    <t>CATATAN : KLB BERHENTI DIHITUNG BILA SELAMA 42 HARI DARI KASUS TERKAHIR TIDAK ADA TAMBAHAN KASUS LAGI DENGAN CATATAN KINERJA SURVEILANS YANG TETAP SENSITIF</t>
  </si>
  <si>
    <t>KELURAHAN</t>
  </si>
  <si>
    <t>KOLOM WEEK TDK BOLEH DI UBAH RUMUSNYA</t>
  </si>
  <si>
    <t>Kotalama</t>
  </si>
  <si>
    <t>Kedungkandang</t>
  </si>
  <si>
    <t>Buring</t>
  </si>
  <si>
    <t>Wonokoyo</t>
  </si>
  <si>
    <t>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</si>
</sst>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sz val="12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14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Border="1" applyAlignment="1">
      <alignment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'KURVA EPID'!$B$2</c:f>
              <c:strCache>
                <c:ptCount val="1"/>
                <c:pt idx="0">
                  <c:v>Kotalama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EPID'!$C$2:$BB$2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9-4A85-99AC-2597DA4FE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950639"/>
        <c:axId val="1309953999"/>
      </c:lineChart>
      <c:catAx>
        <c:axId val="130995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953999"/>
        <c:crosses val="autoZero"/>
        <c:auto val="1"/>
        <c:lblAlgn val="ctr"/>
        <c:lblOffset val="100"/>
        <c:noMultiLvlLbl val="0"/>
      </c:catAx>
      <c:valAx>
        <c:axId val="130995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95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'KURVA EPID'!$B$10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EPID'!$C$10:$BB$10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0F-47D0-9230-536BD2F56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7014623"/>
        <c:axId val="1037031903"/>
      </c:lineChart>
      <c:catAx>
        <c:axId val="10370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31903"/>
        <c:crosses val="autoZero"/>
        <c:auto val="1"/>
        <c:lblAlgn val="ctr"/>
        <c:lblOffset val="100"/>
        <c:noMultiLvlLbl val="0"/>
      </c:catAx>
      <c:valAx>
        <c:axId val="103703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1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'KURVA EPID'!$B$11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EPID'!$C$11:$BB$11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A73-48E1-90F0-C9481B73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829343"/>
        <c:axId val="1036837023"/>
      </c:lineChart>
      <c:catAx>
        <c:axId val="103682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37023"/>
        <c:crosses val="autoZero"/>
        <c:auto val="1"/>
        <c:lblAlgn val="ctr"/>
        <c:lblOffset val="100"/>
        <c:noMultiLvlLbl val="0"/>
      </c:catAx>
      <c:valAx>
        <c:axId val="103683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2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'KURVA EPID'!$B$12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EPID'!$C$12:$BB$12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CA-4D4F-8A71-237B76892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79983"/>
        <c:axId val="110076143"/>
      </c:lineChart>
      <c:catAx>
        <c:axId val="11007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76143"/>
        <c:crosses val="autoZero"/>
        <c:auto val="1"/>
        <c:lblAlgn val="ctr"/>
        <c:lblOffset val="100"/>
        <c:noMultiLvlLbl val="0"/>
      </c:catAx>
      <c:valAx>
        <c:axId val="11007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79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1"/>
          <c:order val="0"/>
          <c:tx>
            <c:strRef>
              <c:f>'KURVA EPID'!$B$13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EPID'!$C$13:$BB$13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B3D-4D6E-BBD9-FFD2FE34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147663"/>
        <c:axId val="110148143"/>
      </c:lineChart>
      <c:catAx>
        <c:axId val="11014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48143"/>
        <c:crosses val="autoZero"/>
        <c:auto val="1"/>
        <c:lblAlgn val="ctr"/>
        <c:lblOffset val="100"/>
        <c:noMultiLvlLbl val="0"/>
      </c:catAx>
      <c:valAx>
        <c:axId val="110148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47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2"/>
          <c:order val="0"/>
          <c:tx>
            <c:strRef>
              <c:f>'KURVA EPID'!$B$14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EPID'!$C$14:$BB$14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07A-44E0-9BBC-8FEB2A62D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975311"/>
        <c:axId val="669971951"/>
      </c:lineChart>
      <c:catAx>
        <c:axId val="66997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971951"/>
        <c:crosses val="autoZero"/>
        <c:auto val="1"/>
        <c:lblAlgn val="ctr"/>
        <c:lblOffset val="100"/>
        <c:noMultiLvlLbl val="0"/>
      </c:catAx>
      <c:valAx>
        <c:axId val="669971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975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3"/>
          <c:order val="0"/>
          <c:tx>
            <c:strRef>
              <c:f>'KURVA EPID'!$B$15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EPID'!$C$15:$BB$15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1E3-43E8-BF8A-CA0B1D156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138543"/>
        <c:axId val="668132303"/>
      </c:lineChart>
      <c:catAx>
        <c:axId val="66813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132303"/>
        <c:crosses val="autoZero"/>
        <c:auto val="1"/>
        <c:lblAlgn val="ctr"/>
        <c:lblOffset val="100"/>
        <c:noMultiLvlLbl val="0"/>
      </c:catAx>
      <c:valAx>
        <c:axId val="66813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13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4"/>
          <c:order val="0"/>
          <c:tx>
            <c:strRef>
              <c:f>'KURVA EPID'!$B$16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EPID'!$C$16:$BB$16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D97-4705-A8E4-F2505B163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6422927"/>
        <c:axId val="896424847"/>
      </c:lineChart>
      <c:catAx>
        <c:axId val="89642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424847"/>
        <c:crosses val="autoZero"/>
        <c:auto val="1"/>
        <c:lblAlgn val="ctr"/>
        <c:lblOffset val="100"/>
        <c:noMultiLvlLbl val="0"/>
      </c:catAx>
      <c:valAx>
        <c:axId val="89642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42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5"/>
          <c:order val="0"/>
          <c:tx>
            <c:strRef>
              <c:f>'KURVA EPID'!$B$17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EPID'!$C$17:$BB$17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971-42A1-A316-69995EBD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58527"/>
        <c:axId val="98547007"/>
      </c:lineChart>
      <c:catAx>
        <c:axId val="9855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7007"/>
        <c:crosses val="autoZero"/>
        <c:auto val="1"/>
        <c:lblAlgn val="ctr"/>
        <c:lblOffset val="100"/>
        <c:noMultiLvlLbl val="0"/>
      </c:catAx>
      <c:valAx>
        <c:axId val="9854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8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6"/>
          <c:order val="0"/>
          <c:tx>
            <c:strRef>
              <c:f>'KURVA EPID'!$B$18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EPID'!$C$18:$BB$18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AB6-4D83-9C14-71DD9141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71807"/>
        <c:axId val="98665087"/>
      </c:lineChart>
      <c:catAx>
        <c:axId val="9867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65087"/>
        <c:crosses val="autoZero"/>
        <c:auto val="1"/>
        <c:lblAlgn val="ctr"/>
        <c:lblOffset val="100"/>
        <c:noMultiLvlLbl val="0"/>
      </c:catAx>
      <c:valAx>
        <c:axId val="9866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7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7"/>
          <c:order val="0"/>
          <c:tx>
            <c:strRef>
              <c:f>'KURVA EPID'!$B$19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EPID'!$C$19:$BB$19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1BF-4440-9133-0A478C4F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169263"/>
        <c:axId val="110166863"/>
      </c:lineChart>
      <c:catAx>
        <c:axId val="11016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66863"/>
        <c:crosses val="autoZero"/>
        <c:auto val="1"/>
        <c:lblAlgn val="ctr"/>
        <c:lblOffset val="100"/>
        <c:noMultiLvlLbl val="0"/>
      </c:catAx>
      <c:valAx>
        <c:axId val="11016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6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Kedungkandang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'KURVA EPID'!$B$3</c:f>
              <c:strCache>
                <c:ptCount val="1"/>
                <c:pt idx="0">
                  <c:v>Kedungkandang</c:v>
                </c:pt>
              </c:strCache>
            </c:strRef>
          </c:tx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EPID'!$C$3:$BB$3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82-4C52-9709-43B420696C84}"/>
            </c:ext>
          </c:extLst>
        </c:ser>
        <c:ser>
          <c:idx val="1"/>
          <c:order val="1"/>
          <c:tx>
            <c:strRef>
              <c:f>'KURVA EPID'!$B$3</c:f>
              <c:strCache>
                <c:ptCount val="1"/>
                <c:pt idx="0">
                  <c:v>Kedungkandang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EPID'!$C$3:$BB$3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82-4C52-9709-43B420696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950159"/>
        <c:axId val="1309951119"/>
      </c:lineChart>
      <c:catAx>
        <c:axId val="130995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951119"/>
        <c:crosses val="autoZero"/>
        <c:auto val="1"/>
        <c:lblAlgn val="ctr"/>
        <c:lblOffset val="100"/>
        <c:noMultiLvlLbl val="0"/>
      </c:catAx>
      <c:valAx>
        <c:axId val="130995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950159"/>
        <c:crosses val="autoZero"/>
        <c:crossBetween val="between"/>
      </c:valAx>
    </c:plotArea>
    <c:plotVisOnly val="1"/>
    <c:dispBlanksAs val="gap"/>
    <c:showDLblsOverMax val="0"/>
    <c:extLst/>
  </c:chart>
  <c:spPr>
    <a:ln>
      <a:solidFill>
        <a:srgbClr val="0070C0"/>
      </a:solidFill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'KURVA EPID'!$B$4</c:f>
              <c:strCache>
                <c:ptCount val="1"/>
                <c:pt idx="0">
                  <c:v>Buring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EPID'!$C$4:$BB$4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A-4237-9410-D98004B3F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999263"/>
        <c:axId val="1036999743"/>
      </c:lineChart>
      <c:catAx>
        <c:axId val="103699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999743"/>
        <c:crosses val="autoZero"/>
        <c:auto val="1"/>
        <c:lblAlgn val="ctr"/>
        <c:lblOffset val="100"/>
        <c:noMultiLvlLbl val="0"/>
      </c:catAx>
      <c:valAx>
        <c:axId val="103699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99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'KURVA EPID'!$B$5</c:f>
              <c:strCache>
                <c:ptCount val="1"/>
                <c:pt idx="0">
                  <c:v>Wonokoyo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EPID'!$C$5:$BB$5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44-4611-B983-289C98B0C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7022303"/>
        <c:axId val="1037025663"/>
      </c:lineChart>
      <c:catAx>
        <c:axId val="1037022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25663"/>
        <c:crosses val="autoZero"/>
        <c:auto val="1"/>
        <c:lblAlgn val="ctr"/>
        <c:lblOffset val="100"/>
        <c:noMultiLvlLbl val="0"/>
      </c:catAx>
      <c:valAx>
        <c:axId val="103702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22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'KURVA EPID'!$B$6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EPID'!$C$6:$BB$6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A5-4758-B946-D818A3BE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7030943"/>
        <c:axId val="1037031423"/>
      </c:lineChart>
      <c:catAx>
        <c:axId val="1037030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31423"/>
        <c:crosses val="autoZero"/>
        <c:auto val="1"/>
        <c:lblAlgn val="ctr"/>
        <c:lblOffset val="100"/>
        <c:noMultiLvlLbl val="0"/>
      </c:catAx>
      <c:valAx>
        <c:axId val="103703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3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'KURVA EPID'!$B$7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EPID'!$C$7:$BB$7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70-4E53-9EA0-67ADC3834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7039583"/>
        <c:axId val="1037056383"/>
      </c:lineChart>
      <c:catAx>
        <c:axId val="103703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56383"/>
        <c:crosses val="autoZero"/>
        <c:auto val="1"/>
        <c:lblAlgn val="ctr"/>
        <c:lblOffset val="100"/>
        <c:noMultiLvlLbl val="0"/>
      </c:catAx>
      <c:valAx>
        <c:axId val="1037056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39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'KURVA EPID'!$B$8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EPID'!$C$8:$BB$8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1E-4270-A215-C570813F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7066943"/>
        <c:axId val="1037079903"/>
      </c:lineChart>
      <c:catAx>
        <c:axId val="103706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79903"/>
        <c:crosses val="autoZero"/>
        <c:auto val="1"/>
        <c:lblAlgn val="ctr"/>
        <c:lblOffset val="100"/>
        <c:noMultiLvlLbl val="0"/>
      </c:catAx>
      <c:valAx>
        <c:axId val="103707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6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'KURVA EPID'!$B$9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EPID'!$C$9:$BB$9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BE-40B4-95AB-923D40737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832703"/>
        <c:axId val="1036826463"/>
      </c:lineChart>
      <c:catAx>
        <c:axId val="103683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26463"/>
        <c:crosses val="autoZero"/>
        <c:auto val="1"/>
        <c:lblAlgn val="ctr"/>
        <c:lblOffset val="100"/>
        <c:noMultiLvlLbl val="0"/>
      </c:catAx>
      <c:valAx>
        <c:axId val="103682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3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'KURVA EPID'!$B$10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'KURVA EPID'!$C$1:$BB$1</c:f>
              <c:strCache>
                <c:ptCount val="5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  <c:pt idx="22">
                  <c:v>M23</c:v>
                </c:pt>
                <c:pt idx="23">
                  <c:v>M24</c:v>
                </c:pt>
                <c:pt idx="24">
                  <c:v>M25</c:v>
                </c:pt>
                <c:pt idx="25">
                  <c:v>M26</c:v>
                </c:pt>
                <c:pt idx="26">
                  <c:v>M27</c:v>
                </c:pt>
                <c:pt idx="27">
                  <c:v>M28</c:v>
                </c:pt>
                <c:pt idx="28">
                  <c:v>M29</c:v>
                </c:pt>
                <c:pt idx="29">
                  <c:v>M30</c:v>
                </c:pt>
                <c:pt idx="30">
                  <c:v>M31</c:v>
                </c:pt>
                <c:pt idx="31">
                  <c:v>M32</c:v>
                </c:pt>
                <c:pt idx="32">
                  <c:v>M33</c:v>
                </c:pt>
                <c:pt idx="33">
                  <c:v>M34</c:v>
                </c:pt>
                <c:pt idx="34">
                  <c:v>M35</c:v>
                </c:pt>
                <c:pt idx="35">
                  <c:v>M36</c:v>
                </c:pt>
                <c:pt idx="36">
                  <c:v>M37</c:v>
                </c:pt>
                <c:pt idx="37">
                  <c:v>M38</c:v>
                </c:pt>
                <c:pt idx="38">
                  <c:v>M39</c:v>
                </c:pt>
                <c:pt idx="39">
                  <c:v>M40</c:v>
                </c:pt>
                <c:pt idx="40">
                  <c:v>M41</c:v>
                </c:pt>
                <c:pt idx="41">
                  <c:v>M42</c:v>
                </c:pt>
                <c:pt idx="42">
                  <c:v>M43</c:v>
                </c:pt>
                <c:pt idx="43">
                  <c:v>M44</c:v>
                </c:pt>
                <c:pt idx="44">
                  <c:v>M45</c:v>
                </c:pt>
                <c:pt idx="45">
                  <c:v>M46</c:v>
                </c:pt>
                <c:pt idx="46">
                  <c:v>M47</c:v>
                </c:pt>
                <c:pt idx="47">
                  <c:v>M48</c:v>
                </c:pt>
                <c:pt idx="48">
                  <c:v>M49</c:v>
                </c:pt>
                <c:pt idx="49">
                  <c:v>M50</c:v>
                </c:pt>
                <c:pt idx="50">
                  <c:v>M51</c:v>
                </c:pt>
                <c:pt idx="51">
                  <c:v>M52</c:v>
                </c:pt>
              </c:strCache>
            </c:strRef>
          </c:cat>
          <c:val>
            <c:numRef>
              <c:f>'KURVA EPID'!$C$10:$BB$10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F1-45CD-98D5-AC5C91A7C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853823"/>
        <c:axId val="1036857183"/>
      </c:lineChart>
      <c:catAx>
        <c:axId val="1036853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57183"/>
        <c:crosses val="autoZero"/>
        <c:auto val="1"/>
        <c:lblAlgn val="ctr"/>
        <c:lblOffset val="100"/>
        <c:noMultiLvlLbl val="0"/>
      </c:catAx>
      <c:valAx>
        <c:axId val="103685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53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444505</xdr:colOff>
      <xdr:row>0</xdr:row>
      <xdr:rowOff>120650</xdr:rowOff>
    </xdr:from>
    <xdr:to>
      <xdr:col>60</xdr:col>
      <xdr:colOff>103186</xdr:colOff>
      <xdr:row>8</xdr:row>
      <xdr:rowOff>12706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E939D1-D803-6605-E51A-5C29C4D28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55</xdr:col>
      <xdr:colOff>440823</xdr:colOff>
      <xdr:row>8</xdr:row>
      <xdr:rowOff>132442</xdr:rowOff>
    </xdr:from>
    <xdr:to>
      <xdr:col>60</xdr:col>
      <xdr:colOff>111124</xdr:colOff>
      <xdr:row>17</xdr:row>
      <xdr:rowOff>33564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A76721-6873-1FD6-BF90-7741D2822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445579</xdr:colOff>
      <xdr:row>17</xdr:row>
      <xdr:rowOff>180371</xdr:rowOff>
    </xdr:from>
    <xdr:to>
      <xdr:col>60</xdr:col>
      <xdr:colOff>111125</xdr:colOff>
      <xdr:row>26</xdr:row>
      <xdr:rowOff>67236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C393BE-4D92-1F32-98B2-E10964FBC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55</xdr:col>
      <xdr:colOff>470653</xdr:colOff>
      <xdr:row>26</xdr:row>
      <xdr:rowOff>179304</xdr:rowOff>
    </xdr:from>
    <xdr:to>
      <xdr:col>60</xdr:col>
      <xdr:colOff>103186</xdr:colOff>
      <xdr:row>35</xdr:row>
      <xdr:rowOff>165653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4A881-6C12-5474-A972-26A86EE71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60</xdr:col>
      <xdr:colOff>261937</xdr:colOff>
      <xdr:row>0</xdr:row>
      <xdr:rowOff>127008</xdr:rowOff>
    </xdr:from>
    <xdr:to>
      <xdr:col>65</xdr:col>
      <xdr:colOff>333375</xdr:colOff>
      <xdr:row>8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4C6C6A-C12E-3D53-EDBE-4AAA9F348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60</xdr:col>
      <xdr:colOff>238133</xdr:colOff>
      <xdr:row>8</xdr:row>
      <xdr:rowOff>142874</xdr:rowOff>
    </xdr:from>
    <xdr:to>
      <xdr:col>65</xdr:col>
      <xdr:colOff>357188</xdr:colOff>
      <xdr:row>17</xdr:row>
      <xdr:rowOff>31749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C6DE118-8973-1949-6FAF-F1FFA24AE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60</xdr:col>
      <xdr:colOff>254008</xdr:colOff>
      <xdr:row>17</xdr:row>
      <xdr:rowOff>174634</xdr:rowOff>
    </xdr:from>
    <xdr:to>
      <xdr:col>65</xdr:col>
      <xdr:colOff>365125</xdr:colOff>
      <xdr:row>26</xdr:row>
      <xdr:rowOff>55562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F72541-5376-F024-1856-BB405593F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263080</xdr:colOff>
      <xdr:row>26</xdr:row>
      <xdr:rowOff>172366</xdr:rowOff>
    </xdr:from>
    <xdr:to>
      <xdr:col>65</xdr:col>
      <xdr:colOff>388056</xdr:colOff>
      <xdr:row>35</xdr:row>
      <xdr:rowOff>160130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9E17DD4-6104-961F-AD08-AAD1E4AB2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65</xdr:col>
      <xdr:colOff>469352</xdr:colOff>
      <xdr:row>0</xdr:row>
      <xdr:rowOff>127000</xdr:rowOff>
    </xdr:from>
    <xdr:to>
      <xdr:col>70</xdr:col>
      <xdr:colOff>88348</xdr:colOff>
      <xdr:row>8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1CA76F9-D6D4-8056-81CE-7BEDAFFBD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65</xdr:col>
      <xdr:colOff>470976</xdr:colOff>
      <xdr:row>8</xdr:row>
      <xdr:rowOff>139347</xdr:rowOff>
    </xdr:from>
    <xdr:to>
      <xdr:col>70</xdr:col>
      <xdr:colOff>104588</xdr:colOff>
      <xdr:row>17</xdr:row>
      <xdr:rowOff>29882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396B001-4887-17C8-3439-562EE72D1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65</xdr:col>
      <xdr:colOff>457206</xdr:colOff>
      <xdr:row>17</xdr:row>
      <xdr:rowOff>171450</xdr:rowOff>
    </xdr:from>
    <xdr:to>
      <xdr:col>70</xdr:col>
      <xdr:colOff>88900</xdr:colOff>
      <xdr:row>26</xdr:row>
      <xdr:rowOff>57150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B33A6F6-C2F7-8E27-86AB-111262308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65</xdr:col>
      <xdr:colOff>457206</xdr:colOff>
      <xdr:row>26</xdr:row>
      <xdr:rowOff>177805</xdr:rowOff>
    </xdr:from>
    <xdr:to>
      <xdr:col>70</xdr:col>
      <xdr:colOff>101600</xdr:colOff>
      <xdr:row>35</xdr:row>
      <xdr:rowOff>155862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854EF1C-C130-20EF-3E4B-FF39BD1C1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70</xdr:col>
      <xdr:colOff>183450</xdr:colOff>
      <xdr:row>0</xdr:row>
      <xdr:rowOff>134063</xdr:rowOff>
    </xdr:from>
    <xdr:to>
      <xdr:col>74</xdr:col>
      <xdr:colOff>433917</xdr:colOff>
      <xdr:row>8</xdr:row>
      <xdr:rowOff>10583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42A0C86-7B6E-A814-4321-AAD6E0541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70</xdr:col>
      <xdr:colOff>174629</xdr:colOff>
      <xdr:row>8</xdr:row>
      <xdr:rowOff>137584</xdr:rowOff>
    </xdr:from>
    <xdr:to>
      <xdr:col>74</xdr:col>
      <xdr:colOff>460375</xdr:colOff>
      <xdr:row>17</xdr:row>
      <xdr:rowOff>31751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656CEAC8-88E2-9387-41A7-634520BF5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70</xdr:col>
      <xdr:colOff>182037</xdr:colOff>
      <xdr:row>18</xdr:row>
      <xdr:rowOff>0</xdr:rowOff>
    </xdr:from>
    <xdr:to>
      <xdr:col>74</xdr:col>
      <xdr:colOff>444500</xdr:colOff>
      <xdr:row>26</xdr:row>
      <xdr:rowOff>57150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16118CD-F7C6-E82C-952A-9B08AEA43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70</xdr:col>
      <xdr:colOff>190506</xdr:colOff>
      <xdr:row>26</xdr:row>
      <xdr:rowOff>165106</xdr:rowOff>
    </xdr:from>
    <xdr:to>
      <xdr:col>74</xdr:col>
      <xdr:colOff>450850</xdr:colOff>
      <xdr:row>35</xdr:row>
      <xdr:rowOff>165100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E8B114A-9EA4-515C-E7B4-7FE7DCEA9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74</xdr:col>
      <xdr:colOff>571506</xdr:colOff>
      <xdr:row>0</xdr:row>
      <xdr:rowOff>133350</xdr:rowOff>
    </xdr:from>
    <xdr:to>
      <xdr:col>79</xdr:col>
      <xdr:colOff>304800</xdr:colOff>
      <xdr:row>8</xdr:row>
      <xdr:rowOff>12700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1E05E90-1F85-3E74-6E19-2552792AE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74</xdr:col>
      <xdr:colOff>577856</xdr:colOff>
      <xdr:row>8</xdr:row>
      <xdr:rowOff>133356</xdr:rowOff>
    </xdr:from>
    <xdr:to>
      <xdr:col>79</xdr:col>
      <xdr:colOff>323850</xdr:colOff>
      <xdr:row>17</xdr:row>
      <xdr:rowOff>38100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5EDC7F5-7B60-C182-B9FF-D53E32A04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74</xdr:col>
      <xdr:colOff>575234</xdr:colOff>
      <xdr:row>18</xdr:row>
      <xdr:rowOff>8597</xdr:rowOff>
    </xdr:from>
    <xdr:to>
      <xdr:col>79</xdr:col>
      <xdr:colOff>336176</xdr:colOff>
      <xdr:row>26</xdr:row>
      <xdr:rowOff>149412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F69D729-B71A-659C-55B6-F2B610E4B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0B10-6791-4D08-B28E-A7F39419FDC8}">
  <dimension ref="A1:E729"/>
  <sheetViews>
    <sheetView topLeftCell="A713" workbookViewId="0">
      <selection activeCell="D727" sqref="D727:D729"/>
    </sheetView>
  </sheetViews>
  <sheetFormatPr defaultRowHeight="14.5" x14ac:dyDescent="0.35"/>
  <cols>
    <col min="2" max="2" width="20.81640625" bestFit="1" customWidth="1"/>
    <col min="3" max="3" width="11" bestFit="1" customWidth="1"/>
    <col min="4" max="4" width="9.1796875" style="14"/>
    <col min="5" max="5" width="44.54296875" customWidth="1"/>
    <col min="8" max="8" width="13.81640625" bestFit="1" customWidth="1"/>
    <col min="9" max="9" width="11.1796875" bestFit="1" customWidth="1"/>
  </cols>
  <sheetData>
    <row r="1" spans="1:5" s="6" customFormat="1" x14ac:dyDescent="0.35">
      <c r="A1" s="5" t="s">
        <v>0</v>
      </c>
      <c r="B1" s="5" t="s">
        <v>58</v>
      </c>
      <c r="C1" s="5" t="s">
        <v>1</v>
      </c>
      <c r="D1" s="12" t="s">
        <v>2</v>
      </c>
      <c r="E1" s="6" t="s">
        <v>59</v>
      </c>
    </row>
    <row r="2" spans="1:5" x14ac:dyDescent="0.35">
      <c r="A2" s="4">
        <v>1</v>
      </c>
      <c r="B2" s="3"/>
      <c r="C2" s="1">
        <v>45658</v>
      </c>
      <c r="D2" s="13">
        <f>WEEKNUM(C2)</f>
        <v>1</v>
      </c>
    </row>
    <row r="3" spans="1:5" x14ac:dyDescent="0.35">
      <c r="A3" s="4">
        <v>2</v>
      </c>
      <c r="B3" s="3"/>
      <c r="C3" s="1">
        <v>45660</v>
      </c>
      <c r="D3" s="13">
        <f>WEEKNUM(C3)</f>
        <v>1</v>
      </c>
    </row>
    <row r="4" spans="1:5" x14ac:dyDescent="0.35">
      <c r="A4" s="4">
        <v>3</v>
      </c>
      <c r="B4" s="3"/>
      <c r="C4" s="1">
        <v>45660</v>
      </c>
      <c r="D4" s="13">
        <f>WEEKNUM(C4)</f>
        <v>1</v>
      </c>
    </row>
    <row r="5" spans="1:5" x14ac:dyDescent="0.35">
      <c r="A5" s="4">
        <v>4</v>
      </c>
      <c r="B5" s="3"/>
      <c r="C5" s="1">
        <v>45660</v>
      </c>
      <c r="D5" s="13">
        <f>WEEKNUM(C5)</f>
        <v>1</v>
      </c>
    </row>
    <row r="6" spans="1:5" x14ac:dyDescent="0.35">
      <c r="A6" s="4">
        <v>5</v>
      </c>
      <c r="B6" s="3"/>
      <c r="C6" s="1">
        <v>45660</v>
      </c>
      <c r="D6" s="13">
        <f t="shared" ref="D6:D70" si="0">WEEKNUM(C6)</f>
        <v>1</v>
      </c>
    </row>
    <row r="7" spans="1:5" x14ac:dyDescent="0.35">
      <c r="A7" s="4">
        <v>6</v>
      </c>
      <c r="B7" s="3"/>
      <c r="C7" s="1">
        <v>45660</v>
      </c>
      <c r="D7" s="13">
        <f t="shared" si="0"/>
        <v>1</v>
      </c>
    </row>
    <row r="8" spans="1:5" x14ac:dyDescent="0.35">
      <c r="A8" s="4">
        <v>7</v>
      </c>
      <c r="B8" s="3"/>
      <c r="C8" s="1">
        <v>45660</v>
      </c>
      <c r="D8" s="13">
        <f t="shared" si="0"/>
        <v>1</v>
      </c>
    </row>
    <row r="9" spans="1:5" x14ac:dyDescent="0.35">
      <c r="A9" s="4">
        <v>8</v>
      </c>
      <c r="B9" s="3"/>
      <c r="C9" s="1">
        <v>45660</v>
      </c>
      <c r="D9" s="13">
        <f t="shared" si="0"/>
        <v>1</v>
      </c>
    </row>
    <row r="10" spans="1:5" x14ac:dyDescent="0.35">
      <c r="A10" s="4">
        <v>9</v>
      </c>
      <c r="B10" s="3"/>
      <c r="C10" s="1">
        <v>45660</v>
      </c>
      <c r="D10" s="13">
        <f t="shared" si="0"/>
        <v>1</v>
      </c>
    </row>
    <row r="11" spans="1:5" x14ac:dyDescent="0.35">
      <c r="A11" s="4">
        <v>10</v>
      </c>
      <c r="B11" s="3"/>
      <c r="C11" s="1">
        <v>45661</v>
      </c>
      <c r="D11" s="13">
        <f t="shared" si="0"/>
        <v>1</v>
      </c>
    </row>
    <row r="12" spans="1:5" x14ac:dyDescent="0.35">
      <c r="A12" s="4">
        <v>11</v>
      </c>
      <c r="B12" s="3"/>
      <c r="C12" s="1">
        <v>45661</v>
      </c>
      <c r="D12" s="13">
        <f t="shared" si="0"/>
        <v>1</v>
      </c>
    </row>
    <row r="13" spans="1:5" x14ac:dyDescent="0.35">
      <c r="A13" s="4">
        <v>12</v>
      </c>
      <c r="B13" s="3"/>
      <c r="C13" s="1">
        <v>45662</v>
      </c>
      <c r="D13" s="13">
        <f t="shared" si="0"/>
        <v>2</v>
      </c>
    </row>
    <row r="14" spans="1:5" x14ac:dyDescent="0.35">
      <c r="A14" s="4">
        <v>13</v>
      </c>
      <c r="B14" s="3"/>
      <c r="C14" s="1">
        <v>45662</v>
      </c>
      <c r="D14" s="13">
        <f t="shared" si="0"/>
        <v>2</v>
      </c>
    </row>
    <row r="15" spans="1:5" x14ac:dyDescent="0.35">
      <c r="A15" s="4">
        <v>14</v>
      </c>
      <c r="B15" s="3"/>
      <c r="C15" s="1">
        <v>45662</v>
      </c>
      <c r="D15" s="13">
        <f t="shared" si="0"/>
        <v>2</v>
      </c>
    </row>
    <row r="16" spans="1:5" x14ac:dyDescent="0.35">
      <c r="A16" s="4">
        <v>15</v>
      </c>
      <c r="B16" s="3"/>
      <c r="C16" s="1">
        <v>45662</v>
      </c>
      <c r="D16" s="13">
        <f t="shared" si="0"/>
        <v>2</v>
      </c>
    </row>
    <row r="17" spans="1:4" x14ac:dyDescent="0.35">
      <c r="A17" s="4">
        <v>16</v>
      </c>
      <c r="B17" s="3"/>
      <c r="C17" s="1">
        <v>45662</v>
      </c>
      <c r="D17" s="13">
        <f t="shared" si="0"/>
        <v>2</v>
      </c>
    </row>
    <row r="18" spans="1:4" x14ac:dyDescent="0.35">
      <c r="A18" s="4">
        <v>17</v>
      </c>
      <c r="B18" s="3"/>
      <c r="C18" s="1">
        <v>45662</v>
      </c>
      <c r="D18" s="13">
        <f t="shared" si="0"/>
        <v>2</v>
      </c>
    </row>
    <row r="19" spans="1:4" x14ac:dyDescent="0.35">
      <c r="A19" s="4">
        <v>18</v>
      </c>
      <c r="B19" s="3"/>
      <c r="C19" s="1">
        <v>45663</v>
      </c>
      <c r="D19" s="13">
        <f t="shared" si="0"/>
        <v>2</v>
      </c>
    </row>
    <row r="20" spans="1:4" x14ac:dyDescent="0.35">
      <c r="A20" s="4">
        <v>19</v>
      </c>
      <c r="B20" s="3"/>
      <c r="C20" s="1">
        <v>45663</v>
      </c>
      <c r="D20" s="13">
        <f t="shared" si="0"/>
        <v>2</v>
      </c>
    </row>
    <row r="21" spans="1:4" x14ac:dyDescent="0.35">
      <c r="A21" s="4">
        <v>20</v>
      </c>
      <c r="B21" s="3"/>
      <c r="C21" s="1">
        <v>45663</v>
      </c>
      <c r="D21" s="13">
        <f t="shared" si="0"/>
        <v>2</v>
      </c>
    </row>
    <row r="22" spans="1:4" x14ac:dyDescent="0.35">
      <c r="A22" s="4">
        <v>21</v>
      </c>
      <c r="B22" s="3"/>
      <c r="C22" s="1">
        <v>45664</v>
      </c>
      <c r="D22" s="13">
        <f t="shared" si="0"/>
        <v>2</v>
      </c>
    </row>
    <row r="23" spans="1:4" x14ac:dyDescent="0.35">
      <c r="A23" s="4">
        <v>22</v>
      </c>
      <c r="B23" s="3"/>
      <c r="C23" s="1">
        <v>45664</v>
      </c>
      <c r="D23" s="13">
        <f t="shared" si="0"/>
        <v>2</v>
      </c>
    </row>
    <row r="24" spans="1:4" x14ac:dyDescent="0.35">
      <c r="A24" s="4">
        <v>23</v>
      </c>
      <c r="B24" s="3"/>
      <c r="C24" s="1">
        <v>45664</v>
      </c>
      <c r="D24" s="13">
        <f t="shared" si="0"/>
        <v>2</v>
      </c>
    </row>
    <row r="25" spans="1:4" x14ac:dyDescent="0.35">
      <c r="A25" s="4">
        <v>24</v>
      </c>
      <c r="B25" s="3"/>
      <c r="C25" s="1">
        <v>45666</v>
      </c>
      <c r="D25" s="13">
        <f t="shared" si="0"/>
        <v>2</v>
      </c>
    </row>
    <row r="26" spans="1:4" x14ac:dyDescent="0.35">
      <c r="A26" s="4">
        <v>25</v>
      </c>
      <c r="B26" s="3"/>
      <c r="C26" s="1">
        <v>45666</v>
      </c>
      <c r="D26" s="13">
        <f t="shared" si="0"/>
        <v>2</v>
      </c>
    </row>
    <row r="27" spans="1:4" x14ac:dyDescent="0.35">
      <c r="A27" s="4">
        <v>26</v>
      </c>
      <c r="B27" s="3"/>
      <c r="C27" s="1">
        <v>45667</v>
      </c>
      <c r="D27" s="13">
        <f t="shared" si="0"/>
        <v>2</v>
      </c>
    </row>
    <row r="28" spans="1:4" x14ac:dyDescent="0.35">
      <c r="A28" s="4">
        <v>27</v>
      </c>
      <c r="B28" s="3"/>
      <c r="C28" s="1">
        <v>45667</v>
      </c>
      <c r="D28" s="13">
        <f t="shared" si="0"/>
        <v>2</v>
      </c>
    </row>
    <row r="29" spans="1:4" x14ac:dyDescent="0.35">
      <c r="A29" s="4">
        <v>28</v>
      </c>
      <c r="B29" s="3"/>
      <c r="C29" s="1">
        <v>45667</v>
      </c>
      <c r="D29" s="13">
        <f t="shared" si="0"/>
        <v>2</v>
      </c>
    </row>
    <row r="30" spans="1:4" x14ac:dyDescent="0.35">
      <c r="A30" s="4">
        <v>29</v>
      </c>
      <c r="B30" s="3"/>
      <c r="C30" s="1">
        <v>45668</v>
      </c>
      <c r="D30" s="13">
        <f t="shared" si="0"/>
        <v>2</v>
      </c>
    </row>
    <row r="31" spans="1:4" x14ac:dyDescent="0.35">
      <c r="A31" s="4">
        <v>30</v>
      </c>
      <c r="B31" s="3"/>
      <c r="C31" s="1">
        <v>45668</v>
      </c>
      <c r="D31" s="13">
        <f t="shared" si="0"/>
        <v>2</v>
      </c>
    </row>
    <row r="32" spans="1:4" x14ac:dyDescent="0.35">
      <c r="A32" s="4">
        <v>31</v>
      </c>
      <c r="B32" s="3"/>
      <c r="C32" s="1">
        <v>45668</v>
      </c>
      <c r="D32" s="13">
        <f t="shared" si="0"/>
        <v>2</v>
      </c>
    </row>
    <row r="33" spans="1:4" x14ac:dyDescent="0.35">
      <c r="A33" s="4">
        <v>32</v>
      </c>
      <c r="B33" s="3"/>
      <c r="C33" s="1">
        <v>45668</v>
      </c>
      <c r="D33" s="13">
        <f t="shared" si="0"/>
        <v>2</v>
      </c>
    </row>
    <row r="34" spans="1:4" x14ac:dyDescent="0.35">
      <c r="A34" s="4">
        <v>33</v>
      </c>
      <c r="B34" s="3" t="s">
        <v>60</v>
      </c>
      <c r="C34" s="1">
        <v>45669</v>
      </c>
      <c r="D34" s="13">
        <f t="shared" si="0"/>
        <v>3</v>
      </c>
    </row>
    <row r="35" spans="1:4" x14ac:dyDescent="0.35">
      <c r="A35" s="4">
        <v>34</v>
      </c>
      <c r="B35" s="3"/>
      <c r="C35" s="1">
        <v>45670</v>
      </c>
      <c r="D35" s="13">
        <f t="shared" si="0"/>
        <v>3</v>
      </c>
    </row>
    <row r="36" spans="1:4" x14ac:dyDescent="0.35">
      <c r="A36" s="4">
        <v>35</v>
      </c>
      <c r="B36" s="3"/>
      <c r="C36" s="1">
        <v>45671</v>
      </c>
      <c r="D36" s="13">
        <f t="shared" si="0"/>
        <v>3</v>
      </c>
    </row>
    <row r="37" spans="1:4" x14ac:dyDescent="0.35">
      <c r="A37" s="4">
        <v>36</v>
      </c>
      <c r="B37" s="3"/>
      <c r="C37" s="1">
        <v>45672</v>
      </c>
      <c r="D37" s="13">
        <f t="shared" si="0"/>
        <v>3</v>
      </c>
    </row>
    <row r="38" spans="1:4" x14ac:dyDescent="0.35">
      <c r="A38" s="4">
        <v>37</v>
      </c>
      <c r="B38" s="3"/>
      <c r="C38" s="1">
        <v>45672</v>
      </c>
      <c r="D38" s="13">
        <f t="shared" si="0"/>
        <v>3</v>
      </c>
    </row>
    <row r="39" spans="1:4" x14ac:dyDescent="0.35">
      <c r="A39" s="4">
        <v>38</v>
      </c>
      <c r="B39" s="3"/>
      <c r="C39" s="1">
        <v>45672</v>
      </c>
      <c r="D39" s="13">
        <f t="shared" si="0"/>
        <v>3</v>
      </c>
    </row>
    <row r="40" spans="1:4" x14ac:dyDescent="0.35">
      <c r="A40" s="4">
        <v>39</v>
      </c>
      <c r="B40" s="3"/>
      <c r="C40" s="1">
        <v>45673</v>
      </c>
      <c r="D40" s="13">
        <f t="shared" si="0"/>
        <v>3</v>
      </c>
    </row>
    <row r="41" spans="1:4" x14ac:dyDescent="0.35">
      <c r="A41" s="4">
        <v>40</v>
      </c>
      <c r="B41" s="3"/>
      <c r="C41" s="1">
        <v>45673</v>
      </c>
      <c r="D41" s="13">
        <f t="shared" si="0"/>
        <v>3</v>
      </c>
    </row>
    <row r="42" spans="1:4" x14ac:dyDescent="0.35">
      <c r="A42" s="4">
        <v>41</v>
      </c>
      <c r="B42" s="3"/>
      <c r="C42" s="1">
        <v>45673</v>
      </c>
      <c r="D42" s="13">
        <f t="shared" si="0"/>
        <v>3</v>
      </c>
    </row>
    <row r="43" spans="1:4" x14ac:dyDescent="0.35">
      <c r="A43" s="4">
        <v>42</v>
      </c>
      <c r="B43" s="3"/>
      <c r="C43" s="1">
        <v>45673</v>
      </c>
      <c r="D43" s="13">
        <f t="shared" si="0"/>
        <v>3</v>
      </c>
    </row>
    <row r="44" spans="1:4" x14ac:dyDescent="0.35">
      <c r="A44" s="4">
        <v>43</v>
      </c>
      <c r="B44" s="3"/>
      <c r="C44" s="1">
        <v>45674</v>
      </c>
      <c r="D44" s="13">
        <f t="shared" si="0"/>
        <v>3</v>
      </c>
    </row>
    <row r="45" spans="1:4" x14ac:dyDescent="0.35">
      <c r="A45" s="4">
        <v>44</v>
      </c>
      <c r="B45" s="3"/>
      <c r="C45" s="1">
        <v>45674</v>
      </c>
      <c r="D45" s="13">
        <f t="shared" si="0"/>
        <v>3</v>
      </c>
    </row>
    <row r="46" spans="1:4" x14ac:dyDescent="0.35">
      <c r="A46" s="4">
        <v>45</v>
      </c>
      <c r="B46" s="3"/>
      <c r="C46" s="1">
        <v>45674</v>
      </c>
      <c r="D46" s="13">
        <f t="shared" si="0"/>
        <v>3</v>
      </c>
    </row>
    <row r="47" spans="1:4" x14ac:dyDescent="0.35">
      <c r="A47" s="4">
        <v>46</v>
      </c>
      <c r="B47" s="3"/>
      <c r="C47" s="1">
        <v>45675</v>
      </c>
      <c r="D47" s="13">
        <f t="shared" si="0"/>
        <v>3</v>
      </c>
    </row>
    <row r="48" spans="1:4" x14ac:dyDescent="0.35">
      <c r="A48" s="4">
        <v>47</v>
      </c>
      <c r="B48" s="3"/>
      <c r="C48" s="1">
        <v>45676</v>
      </c>
      <c r="D48" s="13">
        <f t="shared" si="0"/>
        <v>4</v>
      </c>
    </row>
    <row r="49" spans="1:4" x14ac:dyDescent="0.35">
      <c r="A49" s="4">
        <v>48</v>
      </c>
      <c r="B49" s="3"/>
      <c r="C49" s="1">
        <v>45676</v>
      </c>
      <c r="D49" s="13">
        <f t="shared" si="0"/>
        <v>4</v>
      </c>
    </row>
    <row r="50" spans="1:4" x14ac:dyDescent="0.35">
      <c r="A50" s="4">
        <v>49</v>
      </c>
      <c r="B50" s="3"/>
      <c r="C50" s="1">
        <v>45676</v>
      </c>
      <c r="D50" s="13">
        <f t="shared" si="0"/>
        <v>4</v>
      </c>
    </row>
    <row r="51" spans="1:4" x14ac:dyDescent="0.35">
      <c r="A51" s="4">
        <v>50</v>
      </c>
      <c r="B51" s="3"/>
      <c r="C51" s="1">
        <v>45676</v>
      </c>
      <c r="D51" s="13">
        <f t="shared" si="0"/>
        <v>4</v>
      </c>
    </row>
    <row r="52" spans="1:4" x14ac:dyDescent="0.35">
      <c r="A52" s="4">
        <v>51</v>
      </c>
      <c r="B52" s="3"/>
      <c r="C52" s="1">
        <v>45677</v>
      </c>
      <c r="D52" s="13">
        <f t="shared" si="0"/>
        <v>4</v>
      </c>
    </row>
    <row r="53" spans="1:4" x14ac:dyDescent="0.35">
      <c r="A53" s="4">
        <v>52</v>
      </c>
      <c r="B53" s="3"/>
      <c r="C53" s="1">
        <v>45677</v>
      </c>
      <c r="D53" s="13">
        <f t="shared" si="0"/>
        <v>4</v>
      </c>
    </row>
    <row r="54" spans="1:4" x14ac:dyDescent="0.35">
      <c r="A54" s="4">
        <v>53</v>
      </c>
      <c r="B54" s="3"/>
      <c r="C54" s="1">
        <v>45677</v>
      </c>
      <c r="D54" s="13">
        <f t="shared" si="0"/>
        <v>4</v>
      </c>
    </row>
    <row r="55" spans="1:4" x14ac:dyDescent="0.35">
      <c r="A55" s="4">
        <v>54</v>
      </c>
      <c r="B55" s="3"/>
      <c r="C55" s="1">
        <v>45677</v>
      </c>
      <c r="D55" s="13">
        <f t="shared" si="0"/>
        <v>4</v>
      </c>
    </row>
    <row r="56" spans="1:4" x14ac:dyDescent="0.35">
      <c r="A56" s="4">
        <v>55</v>
      </c>
      <c r="B56" s="3"/>
      <c r="C56" s="1">
        <v>45677</v>
      </c>
      <c r="D56" s="13">
        <f t="shared" si="0"/>
        <v>4</v>
      </c>
    </row>
    <row r="57" spans="1:4" x14ac:dyDescent="0.35">
      <c r="A57" s="4">
        <v>56</v>
      </c>
      <c r="B57" s="3"/>
      <c r="C57" s="1">
        <v>45678</v>
      </c>
      <c r="D57" s="13">
        <f t="shared" si="0"/>
        <v>4</v>
      </c>
    </row>
    <row r="58" spans="1:4" x14ac:dyDescent="0.35">
      <c r="A58" s="4">
        <v>57</v>
      </c>
      <c r="B58" s="3"/>
      <c r="C58" s="1">
        <v>45678</v>
      </c>
      <c r="D58" s="13">
        <f t="shared" si="0"/>
        <v>4</v>
      </c>
    </row>
    <row r="59" spans="1:4" x14ac:dyDescent="0.35">
      <c r="A59" s="4">
        <v>58</v>
      </c>
      <c r="B59" s="3"/>
      <c r="C59" s="1">
        <v>45678</v>
      </c>
      <c r="D59" s="13">
        <f t="shared" si="0"/>
        <v>4</v>
      </c>
    </row>
    <row r="60" spans="1:4" x14ac:dyDescent="0.35">
      <c r="A60" s="4">
        <v>59</v>
      </c>
      <c r="B60" s="3" t="s">
        <v>61</v>
      </c>
      <c r="C60" s="1">
        <v>45679</v>
      </c>
      <c r="D60" s="13">
        <f t="shared" si="0"/>
        <v>4</v>
      </c>
    </row>
    <row r="61" spans="1:4" x14ac:dyDescent="0.35">
      <c r="A61" s="4">
        <v>60</v>
      </c>
      <c r="B61" s="3"/>
      <c r="C61" s="1">
        <v>45679</v>
      </c>
      <c r="D61" s="13">
        <f t="shared" si="0"/>
        <v>4</v>
      </c>
    </row>
    <row r="62" spans="1:4" x14ac:dyDescent="0.35">
      <c r="A62" s="4">
        <v>61</v>
      </c>
      <c r="B62" s="3"/>
      <c r="C62" s="1">
        <v>45679</v>
      </c>
      <c r="D62" s="13">
        <f t="shared" si="0"/>
        <v>4</v>
      </c>
    </row>
    <row r="63" spans="1:4" x14ac:dyDescent="0.35">
      <c r="A63" s="4">
        <v>62</v>
      </c>
      <c r="B63" s="3"/>
      <c r="C63" s="1">
        <v>45679</v>
      </c>
      <c r="D63" s="13">
        <f t="shared" si="0"/>
        <v>4</v>
      </c>
    </row>
    <row r="64" spans="1:4" x14ac:dyDescent="0.35">
      <c r="A64" s="4">
        <v>63</v>
      </c>
      <c r="B64" s="3"/>
      <c r="C64" s="1">
        <v>45679</v>
      </c>
      <c r="D64" s="13">
        <f t="shared" si="0"/>
        <v>4</v>
      </c>
    </row>
    <row r="65" spans="1:4" x14ac:dyDescent="0.35">
      <c r="A65" s="4">
        <v>64</v>
      </c>
      <c r="B65" s="3"/>
      <c r="C65" s="1">
        <v>45680</v>
      </c>
      <c r="D65" s="13">
        <f t="shared" si="0"/>
        <v>4</v>
      </c>
    </row>
    <row r="66" spans="1:4" x14ac:dyDescent="0.35">
      <c r="A66" s="4">
        <v>65</v>
      </c>
      <c r="B66" s="3"/>
      <c r="C66" s="1">
        <v>45680</v>
      </c>
      <c r="D66" s="13">
        <f t="shared" si="0"/>
        <v>4</v>
      </c>
    </row>
    <row r="67" spans="1:4" x14ac:dyDescent="0.35">
      <c r="A67" s="4">
        <v>66</v>
      </c>
      <c r="B67" s="3"/>
      <c r="C67" s="1">
        <v>45680</v>
      </c>
      <c r="D67" s="13">
        <f t="shared" si="0"/>
        <v>4</v>
      </c>
    </row>
    <row r="68" spans="1:4" x14ac:dyDescent="0.35">
      <c r="A68" s="4">
        <v>67</v>
      </c>
      <c r="B68" s="3"/>
      <c r="C68" s="1">
        <v>45680</v>
      </c>
      <c r="D68" s="13">
        <f t="shared" si="0"/>
        <v>4</v>
      </c>
    </row>
    <row r="69" spans="1:4" x14ac:dyDescent="0.35">
      <c r="A69" s="4">
        <v>68</v>
      </c>
      <c r="B69" s="3"/>
      <c r="C69" s="1">
        <v>45680</v>
      </c>
      <c r="D69" s="13">
        <f t="shared" si="0"/>
        <v>4</v>
      </c>
    </row>
    <row r="70" spans="1:4" x14ac:dyDescent="0.35">
      <c r="A70" s="4">
        <v>69</v>
      </c>
      <c r="B70" s="3"/>
      <c r="C70" s="1">
        <v>45681</v>
      </c>
      <c r="D70" s="13">
        <f t="shared" si="0"/>
        <v>4</v>
      </c>
    </row>
    <row r="71" spans="1:4" x14ac:dyDescent="0.35">
      <c r="A71" s="4">
        <v>70</v>
      </c>
      <c r="B71" s="3"/>
      <c r="C71" s="1">
        <v>45681</v>
      </c>
      <c r="D71" s="13">
        <f t="shared" ref="D71:D134" si="1">WEEKNUM(C71)</f>
        <v>4</v>
      </c>
    </row>
    <row r="72" spans="1:4" x14ac:dyDescent="0.35">
      <c r="A72" s="4">
        <v>71</v>
      </c>
      <c r="B72" s="3"/>
      <c r="C72" s="1">
        <v>45681</v>
      </c>
      <c r="D72" s="13">
        <f t="shared" si="1"/>
        <v>4</v>
      </c>
    </row>
    <row r="73" spans="1:4" x14ac:dyDescent="0.35">
      <c r="A73" s="4">
        <v>72</v>
      </c>
      <c r="B73" s="3"/>
      <c r="C73" s="1">
        <v>45681</v>
      </c>
      <c r="D73" s="13">
        <f t="shared" si="1"/>
        <v>4</v>
      </c>
    </row>
    <row r="74" spans="1:4" x14ac:dyDescent="0.35">
      <c r="A74" s="4">
        <v>73</v>
      </c>
      <c r="B74" s="3"/>
      <c r="C74" s="1">
        <v>45682</v>
      </c>
      <c r="D74" s="13">
        <f t="shared" si="1"/>
        <v>4</v>
      </c>
    </row>
    <row r="75" spans="1:4" x14ac:dyDescent="0.35">
      <c r="A75" s="4">
        <v>74</v>
      </c>
      <c r="B75" s="3"/>
      <c r="C75" s="1">
        <v>45683</v>
      </c>
      <c r="D75" s="13">
        <f t="shared" si="1"/>
        <v>5</v>
      </c>
    </row>
    <row r="76" spans="1:4" x14ac:dyDescent="0.35">
      <c r="A76" s="4">
        <v>75</v>
      </c>
      <c r="B76" s="3"/>
      <c r="C76" s="1">
        <v>45683</v>
      </c>
      <c r="D76" s="13">
        <f t="shared" si="1"/>
        <v>5</v>
      </c>
    </row>
    <row r="77" spans="1:4" x14ac:dyDescent="0.35">
      <c r="A77" s="4">
        <v>76</v>
      </c>
      <c r="B77" s="3"/>
      <c r="C77" s="1">
        <v>45684</v>
      </c>
      <c r="D77" s="13">
        <f t="shared" si="1"/>
        <v>5</v>
      </c>
    </row>
    <row r="78" spans="1:4" x14ac:dyDescent="0.35">
      <c r="A78" s="4">
        <v>77</v>
      </c>
      <c r="B78" s="3"/>
      <c r="C78" s="1">
        <v>45685</v>
      </c>
      <c r="D78" s="13">
        <f t="shared" si="1"/>
        <v>5</v>
      </c>
    </row>
    <row r="79" spans="1:4" x14ac:dyDescent="0.35">
      <c r="A79" s="4">
        <v>78</v>
      </c>
      <c r="B79" s="3"/>
      <c r="C79" s="1">
        <v>45685</v>
      </c>
      <c r="D79" s="13">
        <f t="shared" si="1"/>
        <v>5</v>
      </c>
    </row>
    <row r="80" spans="1:4" x14ac:dyDescent="0.35">
      <c r="A80" s="4">
        <v>79</v>
      </c>
      <c r="B80" s="3"/>
      <c r="C80" s="1">
        <v>45685</v>
      </c>
      <c r="D80" s="13">
        <f t="shared" si="1"/>
        <v>5</v>
      </c>
    </row>
    <row r="81" spans="1:4" x14ac:dyDescent="0.35">
      <c r="A81" s="4">
        <v>80</v>
      </c>
      <c r="B81" s="3"/>
      <c r="C81" s="1">
        <v>45686</v>
      </c>
      <c r="D81" s="13">
        <f t="shared" si="1"/>
        <v>5</v>
      </c>
    </row>
    <row r="82" spans="1:4" x14ac:dyDescent="0.35">
      <c r="A82" s="4">
        <v>81</v>
      </c>
      <c r="B82" s="3"/>
      <c r="C82" s="1">
        <v>45686</v>
      </c>
      <c r="D82" s="13">
        <f t="shared" si="1"/>
        <v>5</v>
      </c>
    </row>
    <row r="83" spans="1:4" x14ac:dyDescent="0.35">
      <c r="A83" s="4">
        <v>82</v>
      </c>
      <c r="B83" s="3"/>
      <c r="C83" s="1">
        <v>45686</v>
      </c>
      <c r="D83" s="13">
        <f t="shared" si="1"/>
        <v>5</v>
      </c>
    </row>
    <row r="84" spans="1:4" x14ac:dyDescent="0.35">
      <c r="A84" s="4">
        <v>83</v>
      </c>
      <c r="B84" s="3"/>
      <c r="C84" s="1">
        <v>45687</v>
      </c>
      <c r="D84" s="13">
        <f t="shared" si="1"/>
        <v>5</v>
      </c>
    </row>
    <row r="85" spans="1:4" x14ac:dyDescent="0.35">
      <c r="A85" s="4">
        <v>84</v>
      </c>
      <c r="B85" s="3"/>
      <c r="C85" s="1">
        <v>45688</v>
      </c>
      <c r="D85" s="13">
        <f t="shared" si="1"/>
        <v>5</v>
      </c>
    </row>
    <row r="86" spans="1:4" x14ac:dyDescent="0.35">
      <c r="A86" s="4">
        <v>85</v>
      </c>
      <c r="B86" s="3"/>
      <c r="C86" s="1">
        <v>45690</v>
      </c>
      <c r="D86" s="13">
        <f t="shared" si="1"/>
        <v>6</v>
      </c>
    </row>
    <row r="87" spans="1:4" x14ac:dyDescent="0.35">
      <c r="A87" s="4">
        <v>86</v>
      </c>
      <c r="B87" s="3"/>
      <c r="C87" s="1">
        <v>45693</v>
      </c>
      <c r="D87" s="13">
        <f t="shared" si="1"/>
        <v>6</v>
      </c>
    </row>
    <row r="88" spans="1:4" x14ac:dyDescent="0.35">
      <c r="A88" s="4">
        <v>87</v>
      </c>
      <c r="B88" s="3"/>
      <c r="C88" s="1">
        <v>45694</v>
      </c>
      <c r="D88" s="13">
        <f t="shared" si="1"/>
        <v>6</v>
      </c>
    </row>
    <row r="89" spans="1:4" x14ac:dyDescent="0.35">
      <c r="A89" s="4">
        <v>88</v>
      </c>
      <c r="B89" s="3"/>
      <c r="C89" s="1">
        <v>45694</v>
      </c>
      <c r="D89" s="13">
        <f t="shared" si="1"/>
        <v>6</v>
      </c>
    </row>
    <row r="90" spans="1:4" x14ac:dyDescent="0.35">
      <c r="A90" s="4">
        <v>89</v>
      </c>
      <c r="B90" s="3"/>
      <c r="C90" s="1">
        <v>45694</v>
      </c>
      <c r="D90" s="13">
        <f t="shared" si="1"/>
        <v>6</v>
      </c>
    </row>
    <row r="91" spans="1:4" x14ac:dyDescent="0.35">
      <c r="A91" s="4">
        <v>90</v>
      </c>
      <c r="B91" s="3"/>
      <c r="C91" s="1">
        <v>45694</v>
      </c>
      <c r="D91" s="13">
        <f t="shared" si="1"/>
        <v>6</v>
      </c>
    </row>
    <row r="92" spans="1:4" x14ac:dyDescent="0.35">
      <c r="A92" s="4">
        <v>91</v>
      </c>
      <c r="B92" s="3"/>
      <c r="C92" s="1">
        <v>45696</v>
      </c>
      <c r="D92" s="13">
        <f t="shared" si="1"/>
        <v>6</v>
      </c>
    </row>
    <row r="93" spans="1:4" x14ac:dyDescent="0.35">
      <c r="A93" s="4">
        <v>92</v>
      </c>
      <c r="B93" s="3"/>
      <c r="C93" s="1">
        <v>45696</v>
      </c>
      <c r="D93" s="13">
        <f t="shared" si="1"/>
        <v>6</v>
      </c>
    </row>
    <row r="94" spans="1:4" x14ac:dyDescent="0.35">
      <c r="A94" s="4">
        <v>93</v>
      </c>
      <c r="B94" s="3"/>
      <c r="C94" s="1">
        <v>45696</v>
      </c>
      <c r="D94" s="13">
        <f t="shared" si="1"/>
        <v>6</v>
      </c>
    </row>
    <row r="95" spans="1:4" x14ac:dyDescent="0.35">
      <c r="A95" s="4">
        <v>94</v>
      </c>
      <c r="B95" s="3"/>
      <c r="C95" s="1">
        <v>45696</v>
      </c>
      <c r="D95" s="13">
        <f t="shared" si="1"/>
        <v>6</v>
      </c>
    </row>
    <row r="96" spans="1:4" x14ac:dyDescent="0.35">
      <c r="A96" s="4">
        <v>95</v>
      </c>
      <c r="B96" s="3"/>
      <c r="C96" s="1">
        <v>45697</v>
      </c>
      <c r="D96" s="13">
        <f t="shared" si="1"/>
        <v>7</v>
      </c>
    </row>
    <row r="97" spans="1:4" x14ac:dyDescent="0.35">
      <c r="A97" s="4">
        <v>96</v>
      </c>
      <c r="B97" s="3"/>
      <c r="C97" s="1">
        <v>45698</v>
      </c>
      <c r="D97" s="13">
        <f t="shared" si="1"/>
        <v>7</v>
      </c>
    </row>
    <row r="98" spans="1:4" x14ac:dyDescent="0.35">
      <c r="A98" s="4">
        <v>97</v>
      </c>
      <c r="B98" s="3"/>
      <c r="C98" s="1">
        <v>45698</v>
      </c>
      <c r="D98" s="13">
        <f t="shared" si="1"/>
        <v>7</v>
      </c>
    </row>
    <row r="99" spans="1:4" x14ac:dyDescent="0.35">
      <c r="A99" s="4">
        <v>98</v>
      </c>
      <c r="B99" s="3" t="s">
        <v>62</v>
      </c>
      <c r="C99" s="1">
        <v>45699</v>
      </c>
      <c r="D99" s="13">
        <f t="shared" si="1"/>
        <v>7</v>
      </c>
    </row>
    <row r="100" spans="1:4" x14ac:dyDescent="0.35">
      <c r="A100" s="4">
        <v>99</v>
      </c>
      <c r="B100" s="3"/>
      <c r="C100" s="1">
        <v>45700</v>
      </c>
      <c r="D100" s="13">
        <f t="shared" si="1"/>
        <v>7</v>
      </c>
    </row>
    <row r="101" spans="1:4" x14ac:dyDescent="0.35">
      <c r="A101" s="4">
        <v>100</v>
      </c>
      <c r="B101" s="3"/>
      <c r="C101" s="1">
        <v>45700</v>
      </c>
      <c r="D101" s="13">
        <f t="shared" si="1"/>
        <v>7</v>
      </c>
    </row>
    <row r="102" spans="1:4" x14ac:dyDescent="0.35">
      <c r="A102" s="4">
        <v>101</v>
      </c>
      <c r="B102" s="3"/>
      <c r="C102" s="1">
        <v>45700</v>
      </c>
      <c r="D102" s="13">
        <f t="shared" si="1"/>
        <v>7</v>
      </c>
    </row>
    <row r="103" spans="1:4" x14ac:dyDescent="0.35">
      <c r="A103" s="4">
        <v>102</v>
      </c>
      <c r="B103" s="3"/>
      <c r="C103" s="1">
        <v>45701</v>
      </c>
      <c r="D103" s="13">
        <f t="shared" si="1"/>
        <v>7</v>
      </c>
    </row>
    <row r="104" spans="1:4" x14ac:dyDescent="0.35">
      <c r="A104" s="4">
        <v>103</v>
      </c>
      <c r="B104" s="3"/>
      <c r="C104" s="1">
        <v>45701</v>
      </c>
      <c r="D104" s="13">
        <f t="shared" si="1"/>
        <v>7</v>
      </c>
    </row>
    <row r="105" spans="1:4" x14ac:dyDescent="0.35">
      <c r="A105" s="4">
        <v>104</v>
      </c>
      <c r="B105" s="3"/>
      <c r="C105" s="1">
        <v>45702</v>
      </c>
      <c r="D105" s="13">
        <f t="shared" si="1"/>
        <v>7</v>
      </c>
    </row>
    <row r="106" spans="1:4" x14ac:dyDescent="0.35">
      <c r="A106" s="4">
        <v>105</v>
      </c>
      <c r="B106" s="3"/>
      <c r="C106" s="1">
        <v>45704</v>
      </c>
      <c r="D106" s="13">
        <f t="shared" si="1"/>
        <v>8</v>
      </c>
    </row>
    <row r="107" spans="1:4" x14ac:dyDescent="0.35">
      <c r="A107" s="4">
        <v>106</v>
      </c>
      <c r="B107" s="3"/>
      <c r="C107" s="1">
        <v>45704</v>
      </c>
      <c r="D107" s="13">
        <f t="shared" si="1"/>
        <v>8</v>
      </c>
    </row>
    <row r="108" spans="1:4" x14ac:dyDescent="0.35">
      <c r="A108" s="4">
        <v>107</v>
      </c>
      <c r="B108" s="3"/>
      <c r="C108" s="1">
        <v>45704</v>
      </c>
      <c r="D108" s="13">
        <f t="shared" si="1"/>
        <v>8</v>
      </c>
    </row>
    <row r="109" spans="1:4" x14ac:dyDescent="0.35">
      <c r="A109" s="4">
        <v>108</v>
      </c>
      <c r="B109" s="3"/>
      <c r="C109" s="1">
        <v>45704</v>
      </c>
      <c r="D109" s="13">
        <f t="shared" si="1"/>
        <v>8</v>
      </c>
    </row>
    <row r="110" spans="1:4" x14ac:dyDescent="0.35">
      <c r="A110" s="4">
        <v>109</v>
      </c>
      <c r="B110" s="3"/>
      <c r="C110" s="1">
        <v>45704</v>
      </c>
      <c r="D110" s="13">
        <f t="shared" si="1"/>
        <v>8</v>
      </c>
    </row>
    <row r="111" spans="1:4" x14ac:dyDescent="0.35">
      <c r="A111" s="4">
        <v>110</v>
      </c>
      <c r="B111" s="3"/>
      <c r="C111" s="1">
        <v>45706</v>
      </c>
      <c r="D111" s="13">
        <f t="shared" si="1"/>
        <v>8</v>
      </c>
    </row>
    <row r="112" spans="1:4" x14ac:dyDescent="0.35">
      <c r="A112" s="4">
        <v>111</v>
      </c>
      <c r="B112" s="3"/>
      <c r="C112" s="1">
        <v>45706</v>
      </c>
      <c r="D112" s="13">
        <f t="shared" si="1"/>
        <v>8</v>
      </c>
    </row>
    <row r="113" spans="1:4" x14ac:dyDescent="0.35">
      <c r="A113" s="4">
        <v>112</v>
      </c>
      <c r="B113" s="3"/>
      <c r="C113" s="1">
        <v>45706</v>
      </c>
      <c r="D113" s="13">
        <f t="shared" si="1"/>
        <v>8</v>
      </c>
    </row>
    <row r="114" spans="1:4" x14ac:dyDescent="0.35">
      <c r="A114" s="4">
        <v>113</v>
      </c>
      <c r="B114" s="3"/>
      <c r="C114" s="1">
        <v>45708</v>
      </c>
      <c r="D114" s="13">
        <f t="shared" si="1"/>
        <v>8</v>
      </c>
    </row>
    <row r="115" spans="1:4" x14ac:dyDescent="0.35">
      <c r="A115" s="4">
        <v>114</v>
      </c>
      <c r="B115" s="3"/>
      <c r="C115" s="1">
        <v>45708</v>
      </c>
      <c r="D115" s="13">
        <f t="shared" si="1"/>
        <v>8</v>
      </c>
    </row>
    <row r="116" spans="1:4" x14ac:dyDescent="0.35">
      <c r="A116" s="4">
        <v>115</v>
      </c>
      <c r="B116" s="3"/>
      <c r="C116" s="1">
        <v>45709</v>
      </c>
      <c r="D116" s="13">
        <f t="shared" si="1"/>
        <v>8</v>
      </c>
    </row>
    <row r="117" spans="1:4" x14ac:dyDescent="0.35">
      <c r="A117" s="4">
        <v>116</v>
      </c>
      <c r="B117" s="3"/>
      <c r="C117" s="1">
        <v>45710</v>
      </c>
      <c r="D117" s="13">
        <f t="shared" si="1"/>
        <v>8</v>
      </c>
    </row>
    <row r="118" spans="1:4" x14ac:dyDescent="0.35">
      <c r="A118" s="4">
        <v>117</v>
      </c>
      <c r="B118" s="3"/>
      <c r="C118" s="1">
        <v>45711</v>
      </c>
      <c r="D118" s="13">
        <f t="shared" si="1"/>
        <v>9</v>
      </c>
    </row>
    <row r="119" spans="1:4" x14ac:dyDescent="0.35">
      <c r="A119" s="4">
        <v>118</v>
      </c>
      <c r="B119" s="3"/>
      <c r="C119" s="1">
        <v>45712</v>
      </c>
      <c r="D119" s="13">
        <f t="shared" si="1"/>
        <v>9</v>
      </c>
    </row>
    <row r="120" spans="1:4" x14ac:dyDescent="0.35">
      <c r="A120" s="4">
        <v>119</v>
      </c>
      <c r="B120" s="3"/>
      <c r="C120" s="1">
        <v>45713</v>
      </c>
      <c r="D120" s="13">
        <f t="shared" si="1"/>
        <v>9</v>
      </c>
    </row>
    <row r="121" spans="1:4" x14ac:dyDescent="0.35">
      <c r="A121" s="4">
        <v>120</v>
      </c>
      <c r="B121" s="3"/>
      <c r="C121" s="1">
        <v>45713</v>
      </c>
      <c r="D121" s="13">
        <f t="shared" si="1"/>
        <v>9</v>
      </c>
    </row>
    <row r="122" spans="1:4" x14ac:dyDescent="0.35">
      <c r="A122" s="4">
        <v>121</v>
      </c>
      <c r="B122" s="3"/>
      <c r="C122" s="1">
        <v>45714</v>
      </c>
      <c r="D122" s="13">
        <f t="shared" si="1"/>
        <v>9</v>
      </c>
    </row>
    <row r="123" spans="1:4" x14ac:dyDescent="0.35">
      <c r="A123" s="4">
        <v>122</v>
      </c>
      <c r="B123" s="3"/>
      <c r="C123" s="1">
        <v>45716</v>
      </c>
      <c r="D123" s="13">
        <f t="shared" si="1"/>
        <v>9</v>
      </c>
    </row>
    <row r="124" spans="1:4" x14ac:dyDescent="0.35">
      <c r="A124" s="4">
        <v>123</v>
      </c>
      <c r="B124" s="3"/>
      <c r="C124" s="1">
        <v>45716</v>
      </c>
      <c r="D124" s="13">
        <f t="shared" si="1"/>
        <v>9</v>
      </c>
    </row>
    <row r="125" spans="1:4" x14ac:dyDescent="0.35">
      <c r="A125" s="4">
        <v>124</v>
      </c>
      <c r="B125" s="3"/>
      <c r="C125" s="1">
        <v>45717</v>
      </c>
      <c r="D125" s="13">
        <f t="shared" si="1"/>
        <v>9</v>
      </c>
    </row>
    <row r="126" spans="1:4" x14ac:dyDescent="0.35">
      <c r="A126" s="4">
        <v>125</v>
      </c>
      <c r="B126" s="3"/>
      <c r="C126" s="1">
        <v>45719</v>
      </c>
      <c r="D126" s="13">
        <f t="shared" si="1"/>
        <v>10</v>
      </c>
    </row>
    <row r="127" spans="1:4" x14ac:dyDescent="0.35">
      <c r="A127" s="4">
        <v>126</v>
      </c>
      <c r="B127" s="3"/>
      <c r="C127" s="1">
        <v>45719</v>
      </c>
      <c r="D127" s="13">
        <f t="shared" si="1"/>
        <v>10</v>
      </c>
    </row>
    <row r="128" spans="1:4" x14ac:dyDescent="0.35">
      <c r="A128" s="4">
        <v>127</v>
      </c>
      <c r="B128" s="3"/>
      <c r="C128" s="2">
        <v>45719</v>
      </c>
      <c r="D128" s="13">
        <f t="shared" si="1"/>
        <v>10</v>
      </c>
    </row>
    <row r="129" spans="1:4" x14ac:dyDescent="0.35">
      <c r="A129" s="4">
        <v>128</v>
      </c>
      <c r="B129" s="3"/>
      <c r="C129" s="1">
        <v>45720</v>
      </c>
      <c r="D129" s="13">
        <f t="shared" si="1"/>
        <v>10</v>
      </c>
    </row>
    <row r="130" spans="1:4" x14ac:dyDescent="0.35">
      <c r="A130" s="4">
        <v>129</v>
      </c>
      <c r="B130" s="3"/>
      <c r="C130" s="1">
        <v>45720</v>
      </c>
      <c r="D130" s="13">
        <f t="shared" si="1"/>
        <v>10</v>
      </c>
    </row>
    <row r="131" spans="1:4" x14ac:dyDescent="0.35">
      <c r="A131" s="4">
        <v>130</v>
      </c>
      <c r="B131" s="3"/>
      <c r="C131" s="1">
        <v>45721</v>
      </c>
      <c r="D131" s="13">
        <f t="shared" si="1"/>
        <v>10</v>
      </c>
    </row>
    <row r="132" spans="1:4" x14ac:dyDescent="0.35">
      <c r="A132" s="4">
        <v>131</v>
      </c>
      <c r="B132" s="3"/>
      <c r="C132" s="1">
        <v>45721</v>
      </c>
      <c r="D132" s="13">
        <f t="shared" si="1"/>
        <v>10</v>
      </c>
    </row>
    <row r="133" spans="1:4" x14ac:dyDescent="0.35">
      <c r="A133" s="4">
        <v>132</v>
      </c>
      <c r="B133" s="3"/>
      <c r="C133" s="1">
        <v>45721</v>
      </c>
      <c r="D133" s="13">
        <f t="shared" si="1"/>
        <v>10</v>
      </c>
    </row>
    <row r="134" spans="1:4" x14ac:dyDescent="0.35">
      <c r="A134" s="4">
        <v>133</v>
      </c>
      <c r="B134" s="3"/>
      <c r="C134" s="1">
        <v>45722</v>
      </c>
      <c r="D134" s="13">
        <f t="shared" si="1"/>
        <v>10</v>
      </c>
    </row>
    <row r="135" spans="1:4" x14ac:dyDescent="0.35">
      <c r="A135" s="4">
        <v>134</v>
      </c>
      <c r="B135" s="3"/>
      <c r="C135" s="1">
        <v>45722</v>
      </c>
      <c r="D135" s="13">
        <f t="shared" ref="D135:D198" si="2">WEEKNUM(C135)</f>
        <v>10</v>
      </c>
    </row>
    <row r="136" spans="1:4" x14ac:dyDescent="0.35">
      <c r="A136" s="4">
        <v>135</v>
      </c>
      <c r="B136" s="3"/>
      <c r="C136" s="1">
        <v>45723</v>
      </c>
      <c r="D136" s="13">
        <f t="shared" si="2"/>
        <v>10</v>
      </c>
    </row>
    <row r="137" spans="1:4" x14ac:dyDescent="0.35">
      <c r="A137" s="4">
        <v>136</v>
      </c>
      <c r="B137" s="3"/>
      <c r="C137" s="1">
        <v>45723</v>
      </c>
      <c r="D137" s="13">
        <f t="shared" si="2"/>
        <v>10</v>
      </c>
    </row>
    <row r="138" spans="1:4" x14ac:dyDescent="0.35">
      <c r="A138" s="4">
        <v>137</v>
      </c>
      <c r="B138" s="3"/>
      <c r="C138" s="1">
        <v>45724</v>
      </c>
      <c r="D138" s="13">
        <f t="shared" si="2"/>
        <v>10</v>
      </c>
    </row>
    <row r="139" spans="1:4" x14ac:dyDescent="0.35">
      <c r="A139" s="4">
        <v>138</v>
      </c>
      <c r="B139" s="3"/>
      <c r="C139" s="1">
        <v>45724</v>
      </c>
      <c r="D139" s="13">
        <f t="shared" si="2"/>
        <v>10</v>
      </c>
    </row>
    <row r="140" spans="1:4" x14ac:dyDescent="0.35">
      <c r="A140" s="4">
        <v>139</v>
      </c>
      <c r="B140" s="3"/>
      <c r="C140" s="1">
        <v>45724</v>
      </c>
      <c r="D140" s="13">
        <f t="shared" si="2"/>
        <v>10</v>
      </c>
    </row>
    <row r="141" spans="1:4" x14ac:dyDescent="0.35">
      <c r="A141" s="4">
        <v>140</v>
      </c>
      <c r="B141" s="3"/>
      <c r="C141" s="1">
        <v>45725</v>
      </c>
      <c r="D141" s="13">
        <f t="shared" si="2"/>
        <v>11</v>
      </c>
    </row>
    <row r="142" spans="1:4" x14ac:dyDescent="0.35">
      <c r="A142" s="4">
        <v>141</v>
      </c>
      <c r="B142" s="3"/>
      <c r="C142" s="1">
        <v>45725</v>
      </c>
      <c r="D142" s="13">
        <f t="shared" si="2"/>
        <v>11</v>
      </c>
    </row>
    <row r="143" spans="1:4" x14ac:dyDescent="0.35">
      <c r="A143" s="4">
        <v>142</v>
      </c>
      <c r="B143" s="3"/>
      <c r="C143" s="1">
        <v>45725</v>
      </c>
      <c r="D143" s="13">
        <f t="shared" si="2"/>
        <v>11</v>
      </c>
    </row>
    <row r="144" spans="1:4" x14ac:dyDescent="0.35">
      <c r="A144" s="4">
        <v>143</v>
      </c>
      <c r="B144" s="3"/>
      <c r="C144" s="1">
        <v>45726</v>
      </c>
      <c r="D144" s="13">
        <f t="shared" si="2"/>
        <v>11</v>
      </c>
    </row>
    <row r="145" spans="1:4" x14ac:dyDescent="0.35">
      <c r="A145" s="4">
        <v>144</v>
      </c>
      <c r="B145" s="3"/>
      <c r="C145" s="1">
        <v>45726</v>
      </c>
      <c r="D145" s="13">
        <f t="shared" si="2"/>
        <v>11</v>
      </c>
    </row>
    <row r="146" spans="1:4" x14ac:dyDescent="0.35">
      <c r="A146" s="4">
        <v>145</v>
      </c>
      <c r="B146" s="3"/>
      <c r="C146" s="1">
        <v>45727</v>
      </c>
      <c r="D146" s="13">
        <f t="shared" si="2"/>
        <v>11</v>
      </c>
    </row>
    <row r="147" spans="1:4" x14ac:dyDescent="0.35">
      <c r="A147" s="4">
        <v>146</v>
      </c>
      <c r="B147" s="3"/>
      <c r="C147" s="1">
        <v>45727</v>
      </c>
      <c r="D147" s="13">
        <f t="shared" si="2"/>
        <v>11</v>
      </c>
    </row>
    <row r="148" spans="1:4" x14ac:dyDescent="0.35">
      <c r="A148" s="4">
        <v>147</v>
      </c>
      <c r="B148" s="3"/>
      <c r="C148" s="1">
        <v>45728</v>
      </c>
      <c r="D148" s="13">
        <f t="shared" si="2"/>
        <v>11</v>
      </c>
    </row>
    <row r="149" spans="1:4" x14ac:dyDescent="0.35">
      <c r="A149" s="4">
        <v>148</v>
      </c>
      <c r="B149" s="3"/>
      <c r="C149" s="1">
        <v>45728</v>
      </c>
      <c r="D149" s="13">
        <f t="shared" si="2"/>
        <v>11</v>
      </c>
    </row>
    <row r="150" spans="1:4" x14ac:dyDescent="0.35">
      <c r="A150" s="4">
        <v>149</v>
      </c>
      <c r="B150" s="3"/>
      <c r="C150" s="1">
        <v>45730</v>
      </c>
      <c r="D150" s="13">
        <f t="shared" si="2"/>
        <v>11</v>
      </c>
    </row>
    <row r="151" spans="1:4" x14ac:dyDescent="0.35">
      <c r="A151" s="4">
        <v>150</v>
      </c>
      <c r="B151" s="3"/>
      <c r="C151" s="1">
        <v>45731</v>
      </c>
      <c r="D151" s="13">
        <f t="shared" si="2"/>
        <v>11</v>
      </c>
    </row>
    <row r="152" spans="1:4" x14ac:dyDescent="0.35">
      <c r="A152" s="4">
        <v>151</v>
      </c>
      <c r="B152" s="3"/>
      <c r="C152" s="1">
        <v>45732</v>
      </c>
      <c r="D152" s="13">
        <f t="shared" si="2"/>
        <v>12</v>
      </c>
    </row>
    <row r="153" spans="1:4" x14ac:dyDescent="0.35">
      <c r="A153" s="4">
        <v>152</v>
      </c>
      <c r="B153" s="3"/>
      <c r="C153" s="1">
        <v>45732</v>
      </c>
      <c r="D153" s="13">
        <f t="shared" si="2"/>
        <v>12</v>
      </c>
    </row>
    <row r="154" spans="1:4" x14ac:dyDescent="0.35">
      <c r="A154" s="4">
        <v>153</v>
      </c>
      <c r="B154" s="3"/>
      <c r="C154" s="1">
        <v>45733</v>
      </c>
      <c r="D154" s="13">
        <f t="shared" si="2"/>
        <v>12</v>
      </c>
    </row>
    <row r="155" spans="1:4" x14ac:dyDescent="0.35">
      <c r="A155" s="4">
        <v>154</v>
      </c>
      <c r="B155" s="3"/>
      <c r="C155" s="1">
        <v>45733</v>
      </c>
      <c r="D155" s="13">
        <f t="shared" si="2"/>
        <v>12</v>
      </c>
    </row>
    <row r="156" spans="1:4" x14ac:dyDescent="0.35">
      <c r="A156" s="4">
        <v>155</v>
      </c>
      <c r="B156" s="3"/>
      <c r="C156" s="1">
        <v>45734</v>
      </c>
      <c r="D156" s="13">
        <f t="shared" si="2"/>
        <v>12</v>
      </c>
    </row>
    <row r="157" spans="1:4" x14ac:dyDescent="0.35">
      <c r="A157" s="4">
        <v>156</v>
      </c>
      <c r="B157" s="3"/>
      <c r="C157" s="1">
        <v>45734</v>
      </c>
      <c r="D157" s="13">
        <f t="shared" si="2"/>
        <v>12</v>
      </c>
    </row>
    <row r="158" spans="1:4" x14ac:dyDescent="0.35">
      <c r="A158" s="4">
        <v>157</v>
      </c>
      <c r="B158" s="3"/>
      <c r="C158" s="1">
        <v>45734</v>
      </c>
      <c r="D158" s="13">
        <f t="shared" si="2"/>
        <v>12</v>
      </c>
    </row>
    <row r="159" spans="1:4" x14ac:dyDescent="0.35">
      <c r="A159" s="4">
        <v>158</v>
      </c>
      <c r="B159" s="3"/>
      <c r="C159" s="1">
        <v>45734</v>
      </c>
      <c r="D159" s="13">
        <f t="shared" si="2"/>
        <v>12</v>
      </c>
    </row>
    <row r="160" spans="1:4" x14ac:dyDescent="0.35">
      <c r="A160" s="4">
        <v>159</v>
      </c>
      <c r="B160" s="3"/>
      <c r="C160" s="1">
        <v>45735</v>
      </c>
      <c r="D160" s="13">
        <f t="shared" si="2"/>
        <v>12</v>
      </c>
    </row>
    <row r="161" spans="1:4" x14ac:dyDescent="0.35">
      <c r="A161" s="4">
        <v>160</v>
      </c>
      <c r="B161" s="3"/>
      <c r="C161" s="1">
        <v>45735</v>
      </c>
      <c r="D161" s="13">
        <f t="shared" si="2"/>
        <v>12</v>
      </c>
    </row>
    <row r="162" spans="1:4" x14ac:dyDescent="0.35">
      <c r="A162" s="4">
        <v>161</v>
      </c>
      <c r="B162" s="3"/>
      <c r="C162" s="1">
        <v>45736</v>
      </c>
      <c r="D162" s="13">
        <f t="shared" si="2"/>
        <v>12</v>
      </c>
    </row>
    <row r="163" spans="1:4" x14ac:dyDescent="0.35">
      <c r="A163" s="4">
        <v>162</v>
      </c>
      <c r="B163" s="3"/>
      <c r="C163" s="1">
        <v>45737</v>
      </c>
      <c r="D163" s="13">
        <f t="shared" si="2"/>
        <v>12</v>
      </c>
    </row>
    <row r="164" spans="1:4" x14ac:dyDescent="0.35">
      <c r="A164" s="4">
        <v>163</v>
      </c>
      <c r="B164" s="3"/>
      <c r="C164" s="1">
        <v>45741</v>
      </c>
      <c r="D164" s="13">
        <f t="shared" si="2"/>
        <v>13</v>
      </c>
    </row>
    <row r="165" spans="1:4" x14ac:dyDescent="0.35">
      <c r="A165" s="4">
        <v>164</v>
      </c>
      <c r="B165" s="3"/>
      <c r="C165" s="1">
        <v>45742</v>
      </c>
      <c r="D165" s="13">
        <f t="shared" si="2"/>
        <v>13</v>
      </c>
    </row>
    <row r="166" spans="1:4" x14ac:dyDescent="0.35">
      <c r="A166" s="4">
        <v>165</v>
      </c>
      <c r="B166" s="3"/>
      <c r="C166" s="1">
        <v>45745</v>
      </c>
      <c r="D166" s="13">
        <f t="shared" si="2"/>
        <v>13</v>
      </c>
    </row>
    <row r="167" spans="1:4" x14ac:dyDescent="0.35">
      <c r="A167" s="4">
        <v>166</v>
      </c>
      <c r="B167" s="3"/>
      <c r="C167" s="1">
        <v>45747</v>
      </c>
      <c r="D167" s="13">
        <f t="shared" si="2"/>
        <v>14</v>
      </c>
    </row>
    <row r="168" spans="1:4" x14ac:dyDescent="0.35">
      <c r="A168" s="4">
        <v>167</v>
      </c>
      <c r="B168" s="3"/>
      <c r="C168" s="1">
        <v>45749</v>
      </c>
      <c r="D168" s="13">
        <f t="shared" si="2"/>
        <v>14</v>
      </c>
    </row>
    <row r="169" spans="1:4" x14ac:dyDescent="0.35">
      <c r="A169" s="4">
        <v>168</v>
      </c>
      <c r="B169" s="3"/>
      <c r="C169" s="1">
        <v>45751</v>
      </c>
      <c r="D169" s="13">
        <f t="shared" si="2"/>
        <v>14</v>
      </c>
    </row>
    <row r="170" spans="1:4" x14ac:dyDescent="0.35">
      <c r="A170" s="4">
        <v>169</v>
      </c>
      <c r="B170" s="3"/>
      <c r="C170" s="1">
        <v>45752</v>
      </c>
      <c r="D170" s="13">
        <f t="shared" si="2"/>
        <v>14</v>
      </c>
    </row>
    <row r="171" spans="1:4" x14ac:dyDescent="0.35">
      <c r="A171" s="4">
        <v>170</v>
      </c>
      <c r="B171" s="3"/>
      <c r="C171" s="1">
        <v>45752</v>
      </c>
      <c r="D171" s="13">
        <f t="shared" si="2"/>
        <v>14</v>
      </c>
    </row>
    <row r="172" spans="1:4" x14ac:dyDescent="0.35">
      <c r="A172" s="4">
        <v>171</v>
      </c>
      <c r="B172" s="3"/>
      <c r="C172" s="1">
        <v>45752</v>
      </c>
      <c r="D172" s="13">
        <f t="shared" si="2"/>
        <v>14</v>
      </c>
    </row>
    <row r="173" spans="1:4" x14ac:dyDescent="0.35">
      <c r="A173" s="4">
        <v>172</v>
      </c>
      <c r="B173" s="3"/>
      <c r="C173" s="1">
        <v>45753</v>
      </c>
      <c r="D173" s="13">
        <f t="shared" si="2"/>
        <v>15</v>
      </c>
    </row>
    <row r="174" spans="1:4" x14ac:dyDescent="0.35">
      <c r="A174" s="4">
        <v>173</v>
      </c>
      <c r="B174" s="3"/>
      <c r="C174" s="1">
        <v>45754</v>
      </c>
      <c r="D174" s="13">
        <f t="shared" si="2"/>
        <v>15</v>
      </c>
    </row>
    <row r="175" spans="1:4" x14ac:dyDescent="0.35">
      <c r="A175" s="4">
        <v>174</v>
      </c>
      <c r="B175" s="3"/>
      <c r="C175" s="1">
        <v>45754</v>
      </c>
      <c r="D175" s="13">
        <f t="shared" si="2"/>
        <v>15</v>
      </c>
    </row>
    <row r="176" spans="1:4" x14ac:dyDescent="0.35">
      <c r="A176" s="4">
        <v>175</v>
      </c>
      <c r="B176" s="3"/>
      <c r="C176" s="1">
        <v>45755</v>
      </c>
      <c r="D176" s="13">
        <f t="shared" si="2"/>
        <v>15</v>
      </c>
    </row>
    <row r="177" spans="1:4" x14ac:dyDescent="0.35">
      <c r="A177" s="4">
        <v>176</v>
      </c>
      <c r="B177" s="3"/>
      <c r="C177" s="1">
        <v>45755</v>
      </c>
      <c r="D177" s="13">
        <f t="shared" si="2"/>
        <v>15</v>
      </c>
    </row>
    <row r="178" spans="1:4" x14ac:dyDescent="0.35">
      <c r="A178" s="4">
        <v>177</v>
      </c>
      <c r="B178" s="3"/>
      <c r="C178" s="1">
        <v>45757</v>
      </c>
      <c r="D178" s="13">
        <f t="shared" si="2"/>
        <v>15</v>
      </c>
    </row>
    <row r="179" spans="1:4" x14ac:dyDescent="0.35">
      <c r="A179" s="4">
        <v>178</v>
      </c>
      <c r="B179" s="3"/>
      <c r="C179" s="1">
        <v>45757</v>
      </c>
      <c r="D179" s="13">
        <f t="shared" si="2"/>
        <v>15</v>
      </c>
    </row>
    <row r="180" spans="1:4" x14ac:dyDescent="0.35">
      <c r="A180" s="4">
        <v>179</v>
      </c>
      <c r="B180" s="3"/>
      <c r="C180" s="1">
        <v>45759</v>
      </c>
      <c r="D180" s="13">
        <f t="shared" si="2"/>
        <v>15</v>
      </c>
    </row>
    <row r="181" spans="1:4" x14ac:dyDescent="0.35">
      <c r="A181" s="4">
        <v>180</v>
      </c>
      <c r="B181" s="3"/>
      <c r="C181" s="1">
        <v>45761</v>
      </c>
      <c r="D181" s="13">
        <f t="shared" si="2"/>
        <v>16</v>
      </c>
    </row>
    <row r="182" spans="1:4" x14ac:dyDescent="0.35">
      <c r="A182" s="4">
        <v>181</v>
      </c>
      <c r="B182" s="3"/>
      <c r="C182" s="1">
        <v>45762</v>
      </c>
      <c r="D182" s="13">
        <f t="shared" si="2"/>
        <v>16</v>
      </c>
    </row>
    <row r="183" spans="1:4" x14ac:dyDescent="0.35">
      <c r="A183" s="4">
        <v>182</v>
      </c>
      <c r="B183" s="3"/>
      <c r="C183" s="1">
        <v>45763</v>
      </c>
      <c r="D183" s="13">
        <f t="shared" si="2"/>
        <v>16</v>
      </c>
    </row>
    <row r="184" spans="1:4" x14ac:dyDescent="0.35">
      <c r="A184" s="4">
        <v>183</v>
      </c>
      <c r="B184" s="3"/>
      <c r="C184" s="1">
        <v>45763</v>
      </c>
      <c r="D184" s="13">
        <f t="shared" si="2"/>
        <v>16</v>
      </c>
    </row>
    <row r="185" spans="1:4" x14ac:dyDescent="0.35">
      <c r="A185" s="4">
        <v>184</v>
      </c>
      <c r="B185" s="3"/>
      <c r="C185" s="1">
        <v>45765</v>
      </c>
      <c r="D185" s="13">
        <f t="shared" si="2"/>
        <v>16</v>
      </c>
    </row>
    <row r="186" spans="1:4" x14ac:dyDescent="0.35">
      <c r="A186" s="4">
        <v>185</v>
      </c>
      <c r="B186" s="3" t="s">
        <v>63</v>
      </c>
      <c r="C186" s="1">
        <v>45766</v>
      </c>
      <c r="D186" s="13">
        <f t="shared" si="2"/>
        <v>16</v>
      </c>
    </row>
    <row r="187" spans="1:4" x14ac:dyDescent="0.35">
      <c r="A187" s="4">
        <v>186</v>
      </c>
      <c r="B187" s="3"/>
      <c r="C187" s="1">
        <v>45767</v>
      </c>
      <c r="D187" s="13">
        <f t="shared" si="2"/>
        <v>17</v>
      </c>
    </row>
    <row r="188" spans="1:4" x14ac:dyDescent="0.35">
      <c r="A188" s="4">
        <v>187</v>
      </c>
      <c r="B188" s="3"/>
      <c r="C188" s="1">
        <v>45767</v>
      </c>
      <c r="D188" s="13">
        <f t="shared" si="2"/>
        <v>17</v>
      </c>
    </row>
    <row r="189" spans="1:4" x14ac:dyDescent="0.35">
      <c r="A189" s="4">
        <v>188</v>
      </c>
      <c r="B189" s="3"/>
      <c r="C189" s="1">
        <v>45767</v>
      </c>
      <c r="D189" s="13">
        <f t="shared" si="2"/>
        <v>17</v>
      </c>
    </row>
    <row r="190" spans="1:4" x14ac:dyDescent="0.35">
      <c r="A190" s="4">
        <v>189</v>
      </c>
      <c r="B190" s="3"/>
      <c r="C190" s="1">
        <v>45767</v>
      </c>
      <c r="D190" s="13">
        <f t="shared" si="2"/>
        <v>17</v>
      </c>
    </row>
    <row r="191" spans="1:4" x14ac:dyDescent="0.35">
      <c r="A191" s="4">
        <v>190</v>
      </c>
      <c r="B191" s="3"/>
      <c r="C191" s="1">
        <v>45768</v>
      </c>
      <c r="D191" s="13">
        <f t="shared" si="2"/>
        <v>17</v>
      </c>
    </row>
    <row r="192" spans="1:4" x14ac:dyDescent="0.35">
      <c r="A192" s="4">
        <v>191</v>
      </c>
      <c r="B192" s="3"/>
      <c r="C192" s="1">
        <v>45768</v>
      </c>
      <c r="D192" s="13">
        <f t="shared" si="2"/>
        <v>17</v>
      </c>
    </row>
    <row r="193" spans="1:4" x14ac:dyDescent="0.35">
      <c r="A193" s="4">
        <v>192</v>
      </c>
      <c r="B193" s="3"/>
      <c r="C193" s="1">
        <v>45768</v>
      </c>
      <c r="D193" s="13">
        <f t="shared" si="2"/>
        <v>17</v>
      </c>
    </row>
    <row r="194" spans="1:4" x14ac:dyDescent="0.35">
      <c r="A194" s="4">
        <v>193</v>
      </c>
      <c r="B194" s="3"/>
      <c r="C194" s="1">
        <v>45769</v>
      </c>
      <c r="D194" s="13">
        <f t="shared" si="2"/>
        <v>17</v>
      </c>
    </row>
    <row r="195" spans="1:4" x14ac:dyDescent="0.35">
      <c r="A195" s="4">
        <v>194</v>
      </c>
      <c r="B195" s="3"/>
      <c r="C195" s="1">
        <v>45769</v>
      </c>
      <c r="D195" s="13">
        <f t="shared" si="2"/>
        <v>17</v>
      </c>
    </row>
    <row r="196" spans="1:4" x14ac:dyDescent="0.35">
      <c r="A196" s="4">
        <v>195</v>
      </c>
      <c r="B196" s="3"/>
      <c r="C196" s="1">
        <v>45769</v>
      </c>
      <c r="D196" s="13">
        <f t="shared" si="2"/>
        <v>17</v>
      </c>
    </row>
    <row r="197" spans="1:4" x14ac:dyDescent="0.35">
      <c r="A197" s="4">
        <v>196</v>
      </c>
      <c r="B197" s="3"/>
      <c r="C197" s="1">
        <v>45769</v>
      </c>
      <c r="D197" s="13">
        <f t="shared" si="2"/>
        <v>17</v>
      </c>
    </row>
    <row r="198" spans="1:4" x14ac:dyDescent="0.35">
      <c r="A198" s="4">
        <v>197</v>
      </c>
      <c r="B198" s="3"/>
      <c r="C198" s="1">
        <v>45769</v>
      </c>
      <c r="D198" s="13">
        <f t="shared" si="2"/>
        <v>17</v>
      </c>
    </row>
    <row r="199" spans="1:4" x14ac:dyDescent="0.35">
      <c r="A199" s="4">
        <v>198</v>
      </c>
      <c r="B199" s="3"/>
      <c r="C199" s="1">
        <v>45770</v>
      </c>
      <c r="D199" s="13">
        <f t="shared" ref="D199:D263" si="3">WEEKNUM(C199)</f>
        <v>17</v>
      </c>
    </row>
    <row r="200" spans="1:4" x14ac:dyDescent="0.35">
      <c r="A200" s="4">
        <v>199</v>
      </c>
      <c r="B200" s="3"/>
      <c r="C200" s="1">
        <v>45770</v>
      </c>
      <c r="D200" s="13">
        <f t="shared" si="3"/>
        <v>17</v>
      </c>
    </row>
    <row r="201" spans="1:4" x14ac:dyDescent="0.35">
      <c r="A201" s="4">
        <v>200</v>
      </c>
      <c r="B201" s="3"/>
      <c r="C201" s="1">
        <v>45771</v>
      </c>
      <c r="D201" s="13">
        <f t="shared" si="3"/>
        <v>17</v>
      </c>
    </row>
    <row r="202" spans="1:4" x14ac:dyDescent="0.35">
      <c r="A202" s="4">
        <v>201</v>
      </c>
      <c r="B202" s="3"/>
      <c r="C202" s="1">
        <v>45771</v>
      </c>
      <c r="D202" s="13">
        <f t="shared" si="3"/>
        <v>17</v>
      </c>
    </row>
    <row r="203" spans="1:4" x14ac:dyDescent="0.35">
      <c r="A203" s="4">
        <v>202</v>
      </c>
      <c r="B203" s="3"/>
      <c r="C203" s="1">
        <v>45772</v>
      </c>
      <c r="D203" s="13">
        <f t="shared" si="3"/>
        <v>17</v>
      </c>
    </row>
    <row r="204" spans="1:4" x14ac:dyDescent="0.35">
      <c r="A204" s="4">
        <v>203</v>
      </c>
      <c r="B204" s="3"/>
      <c r="C204" s="1">
        <v>45772</v>
      </c>
      <c r="D204" s="13">
        <f t="shared" si="3"/>
        <v>17</v>
      </c>
    </row>
    <row r="205" spans="1:4" x14ac:dyDescent="0.35">
      <c r="A205" s="4">
        <v>204</v>
      </c>
      <c r="B205" s="3"/>
      <c r="C205" s="1">
        <v>45774</v>
      </c>
      <c r="D205" s="13">
        <f t="shared" si="3"/>
        <v>18</v>
      </c>
    </row>
    <row r="206" spans="1:4" x14ac:dyDescent="0.35">
      <c r="A206" s="4">
        <v>205</v>
      </c>
      <c r="B206" s="3"/>
      <c r="C206" s="1">
        <v>45776</v>
      </c>
      <c r="D206" s="13">
        <f t="shared" si="3"/>
        <v>18</v>
      </c>
    </row>
    <row r="207" spans="1:4" x14ac:dyDescent="0.35">
      <c r="A207" s="4">
        <v>206</v>
      </c>
      <c r="B207" s="3" t="s">
        <v>60</v>
      </c>
      <c r="C207" s="1">
        <v>45777</v>
      </c>
      <c r="D207" s="13">
        <f t="shared" si="3"/>
        <v>18</v>
      </c>
    </row>
    <row r="208" spans="1:4" x14ac:dyDescent="0.35">
      <c r="A208" s="4">
        <v>207</v>
      </c>
      <c r="B208" s="3"/>
      <c r="C208" s="1">
        <v>45778</v>
      </c>
      <c r="D208" s="13">
        <f t="shared" si="3"/>
        <v>18</v>
      </c>
    </row>
    <row r="209" spans="1:4" x14ac:dyDescent="0.35">
      <c r="A209" s="4">
        <v>208</v>
      </c>
      <c r="B209" s="3"/>
      <c r="C209" s="1">
        <v>45779</v>
      </c>
      <c r="D209" s="13">
        <f t="shared" si="3"/>
        <v>18</v>
      </c>
    </row>
    <row r="210" spans="1:4" x14ac:dyDescent="0.35">
      <c r="A210" s="4">
        <v>209</v>
      </c>
      <c r="B210" s="3"/>
      <c r="C210" s="1">
        <v>45781</v>
      </c>
      <c r="D210" s="13">
        <f t="shared" si="3"/>
        <v>19</v>
      </c>
    </row>
    <row r="211" spans="1:4" x14ac:dyDescent="0.35">
      <c r="A211" s="4">
        <v>210</v>
      </c>
      <c r="B211" s="3"/>
      <c r="C211" s="1">
        <v>45781</v>
      </c>
      <c r="D211" s="13">
        <f t="shared" si="3"/>
        <v>19</v>
      </c>
    </row>
    <row r="212" spans="1:4" x14ac:dyDescent="0.35">
      <c r="A212" s="4">
        <v>211</v>
      </c>
      <c r="B212" s="3"/>
      <c r="C212" s="1">
        <v>45781</v>
      </c>
      <c r="D212" s="13">
        <f t="shared" si="3"/>
        <v>19</v>
      </c>
    </row>
    <row r="213" spans="1:4" x14ac:dyDescent="0.35">
      <c r="A213" s="4">
        <v>212</v>
      </c>
      <c r="B213" s="3"/>
      <c r="C213" s="1">
        <v>45783</v>
      </c>
      <c r="D213" s="13">
        <f t="shared" si="3"/>
        <v>19</v>
      </c>
    </row>
    <row r="214" spans="1:4" x14ac:dyDescent="0.35">
      <c r="A214" s="4">
        <v>213</v>
      </c>
      <c r="B214" s="3"/>
      <c r="C214" s="1">
        <v>45783</v>
      </c>
      <c r="D214" s="13">
        <f t="shared" si="3"/>
        <v>19</v>
      </c>
    </row>
    <row r="215" spans="1:4" x14ac:dyDescent="0.35">
      <c r="A215" s="4">
        <v>214</v>
      </c>
      <c r="B215" s="3"/>
      <c r="C215" s="1">
        <v>45784</v>
      </c>
      <c r="D215" s="13">
        <f t="shared" si="3"/>
        <v>19</v>
      </c>
    </row>
    <row r="216" spans="1:4" x14ac:dyDescent="0.35">
      <c r="A216" s="4">
        <v>215</v>
      </c>
      <c r="B216" s="3"/>
      <c r="C216" s="1">
        <v>45784</v>
      </c>
      <c r="D216" s="13">
        <f t="shared" si="3"/>
        <v>19</v>
      </c>
    </row>
    <row r="217" spans="1:4" x14ac:dyDescent="0.35">
      <c r="A217" s="4">
        <v>216</v>
      </c>
      <c r="B217" s="3"/>
      <c r="C217" s="1">
        <v>45785</v>
      </c>
      <c r="D217" s="13">
        <f t="shared" si="3"/>
        <v>19</v>
      </c>
    </row>
    <row r="218" spans="1:4" x14ac:dyDescent="0.35">
      <c r="A218" s="4">
        <v>217</v>
      </c>
      <c r="B218" s="3"/>
      <c r="C218" s="1">
        <v>45785</v>
      </c>
      <c r="D218" s="13">
        <f t="shared" si="3"/>
        <v>19</v>
      </c>
    </row>
    <row r="219" spans="1:4" x14ac:dyDescent="0.35">
      <c r="A219" s="4">
        <v>218</v>
      </c>
      <c r="B219" s="3" t="s">
        <v>60</v>
      </c>
      <c r="C219" s="1">
        <v>45786</v>
      </c>
      <c r="D219" s="13">
        <f t="shared" si="3"/>
        <v>19</v>
      </c>
    </row>
    <row r="220" spans="1:4" x14ac:dyDescent="0.35">
      <c r="A220" s="4">
        <v>219</v>
      </c>
      <c r="B220" s="3"/>
      <c r="C220" s="1">
        <v>45789</v>
      </c>
      <c r="D220" s="13">
        <f t="shared" si="3"/>
        <v>20</v>
      </c>
    </row>
    <row r="221" spans="1:4" x14ac:dyDescent="0.35">
      <c r="A221" s="4">
        <v>220</v>
      </c>
      <c r="B221" s="3"/>
      <c r="C221" s="1">
        <v>45789</v>
      </c>
      <c r="D221" s="13">
        <f t="shared" si="3"/>
        <v>20</v>
      </c>
    </row>
    <row r="222" spans="1:4" x14ac:dyDescent="0.35">
      <c r="A222" s="4">
        <v>221</v>
      </c>
      <c r="B222" s="3"/>
      <c r="C222" s="1">
        <v>45789</v>
      </c>
      <c r="D222" s="13">
        <f t="shared" si="3"/>
        <v>20</v>
      </c>
    </row>
    <row r="223" spans="1:4" x14ac:dyDescent="0.35">
      <c r="A223" s="4">
        <v>222</v>
      </c>
      <c r="B223" s="3"/>
      <c r="C223" s="1">
        <v>45790</v>
      </c>
      <c r="D223" s="13">
        <f t="shared" si="3"/>
        <v>20</v>
      </c>
    </row>
    <row r="224" spans="1:4" x14ac:dyDescent="0.35">
      <c r="A224" s="4">
        <v>223</v>
      </c>
      <c r="B224" s="3"/>
      <c r="C224" s="1">
        <v>45790</v>
      </c>
      <c r="D224" s="13">
        <f t="shared" si="3"/>
        <v>20</v>
      </c>
    </row>
    <row r="225" spans="1:4" x14ac:dyDescent="0.35">
      <c r="A225" s="4">
        <v>224</v>
      </c>
      <c r="B225" s="3"/>
      <c r="C225" s="1">
        <v>45791</v>
      </c>
      <c r="D225" s="13">
        <f t="shared" si="3"/>
        <v>20</v>
      </c>
    </row>
    <row r="226" spans="1:4" x14ac:dyDescent="0.35">
      <c r="A226" s="4">
        <v>225</v>
      </c>
      <c r="B226" s="3"/>
      <c r="C226" s="1">
        <v>45791</v>
      </c>
      <c r="D226" s="13">
        <f t="shared" si="3"/>
        <v>20</v>
      </c>
    </row>
    <row r="227" spans="1:4" x14ac:dyDescent="0.35">
      <c r="A227" s="4">
        <v>226</v>
      </c>
      <c r="B227" s="3"/>
      <c r="C227" s="1">
        <v>45792</v>
      </c>
      <c r="D227" s="13">
        <f t="shared" si="3"/>
        <v>20</v>
      </c>
    </row>
    <row r="228" spans="1:4" x14ac:dyDescent="0.35">
      <c r="A228" s="4">
        <v>227</v>
      </c>
      <c r="B228" s="3"/>
      <c r="C228" s="1">
        <v>45792</v>
      </c>
      <c r="D228" s="13">
        <f t="shared" si="3"/>
        <v>20</v>
      </c>
    </row>
    <row r="229" spans="1:4" x14ac:dyDescent="0.35">
      <c r="A229" s="4">
        <v>228</v>
      </c>
      <c r="B229" s="3"/>
      <c r="C229" s="1">
        <v>45792</v>
      </c>
      <c r="D229" s="13">
        <f t="shared" si="3"/>
        <v>20</v>
      </c>
    </row>
    <row r="230" spans="1:4" x14ac:dyDescent="0.35">
      <c r="A230" s="4">
        <v>229</v>
      </c>
      <c r="B230" s="3"/>
      <c r="C230" s="1">
        <v>45792</v>
      </c>
      <c r="D230" s="13">
        <f t="shared" si="3"/>
        <v>20</v>
      </c>
    </row>
    <row r="231" spans="1:4" x14ac:dyDescent="0.35">
      <c r="A231" s="4">
        <v>230</v>
      </c>
      <c r="B231" s="3"/>
      <c r="C231" s="1">
        <v>45792</v>
      </c>
      <c r="D231" s="13">
        <f t="shared" si="3"/>
        <v>20</v>
      </c>
    </row>
    <row r="232" spans="1:4" x14ac:dyDescent="0.35">
      <c r="A232" s="4">
        <v>231</v>
      </c>
      <c r="B232" s="3"/>
      <c r="C232" s="1">
        <v>45793</v>
      </c>
      <c r="D232" s="13">
        <f t="shared" si="3"/>
        <v>20</v>
      </c>
    </row>
    <row r="233" spans="1:4" x14ac:dyDescent="0.35">
      <c r="A233" s="4">
        <v>232</v>
      </c>
      <c r="B233" s="3"/>
      <c r="C233" s="1">
        <v>45794</v>
      </c>
      <c r="D233" s="13">
        <f t="shared" si="3"/>
        <v>20</v>
      </c>
    </row>
    <row r="234" spans="1:4" x14ac:dyDescent="0.35">
      <c r="A234" s="4">
        <v>233</v>
      </c>
      <c r="B234" s="3"/>
      <c r="C234" s="1">
        <v>45797</v>
      </c>
      <c r="D234" s="13">
        <f t="shared" si="3"/>
        <v>21</v>
      </c>
    </row>
    <row r="235" spans="1:4" x14ac:dyDescent="0.35">
      <c r="A235" s="4">
        <v>234</v>
      </c>
      <c r="B235" s="3"/>
      <c r="C235" s="1">
        <v>45797</v>
      </c>
      <c r="D235" s="13">
        <f t="shared" si="3"/>
        <v>21</v>
      </c>
    </row>
    <row r="236" spans="1:4" x14ac:dyDescent="0.35">
      <c r="A236" s="4">
        <v>235</v>
      </c>
      <c r="B236" s="3"/>
      <c r="C236" s="1">
        <v>45797</v>
      </c>
      <c r="D236" s="13">
        <f t="shared" si="3"/>
        <v>21</v>
      </c>
    </row>
    <row r="237" spans="1:4" x14ac:dyDescent="0.35">
      <c r="A237" s="4">
        <v>236</v>
      </c>
      <c r="B237" s="3"/>
      <c r="C237" s="1">
        <v>45798</v>
      </c>
      <c r="D237" s="13">
        <f t="shared" si="3"/>
        <v>21</v>
      </c>
    </row>
    <row r="238" spans="1:4" x14ac:dyDescent="0.35">
      <c r="A238" s="4">
        <v>237</v>
      </c>
      <c r="B238" s="3"/>
      <c r="C238" s="1">
        <v>45799</v>
      </c>
      <c r="D238" s="13">
        <f t="shared" si="3"/>
        <v>21</v>
      </c>
    </row>
    <row r="239" spans="1:4" x14ac:dyDescent="0.35">
      <c r="A239" s="4">
        <v>238</v>
      </c>
      <c r="B239" s="3"/>
      <c r="C239" s="1">
        <v>45799</v>
      </c>
      <c r="D239" s="13">
        <f t="shared" si="3"/>
        <v>21</v>
      </c>
    </row>
    <row r="240" spans="1:4" x14ac:dyDescent="0.35">
      <c r="A240" s="4">
        <v>239</v>
      </c>
      <c r="B240" s="3"/>
      <c r="C240" s="1">
        <v>45801</v>
      </c>
      <c r="D240" s="13">
        <f t="shared" si="3"/>
        <v>21</v>
      </c>
    </row>
    <row r="241" spans="1:4" x14ac:dyDescent="0.35">
      <c r="A241" s="4">
        <v>240</v>
      </c>
      <c r="B241" s="3"/>
      <c r="C241" s="1">
        <v>45801</v>
      </c>
      <c r="D241" s="13">
        <f t="shared" si="3"/>
        <v>21</v>
      </c>
    </row>
    <row r="242" spans="1:4" x14ac:dyDescent="0.35">
      <c r="A242" s="4">
        <v>241</v>
      </c>
      <c r="B242" s="3"/>
      <c r="C242" s="1">
        <v>45801</v>
      </c>
      <c r="D242" s="13">
        <f t="shared" si="3"/>
        <v>21</v>
      </c>
    </row>
    <row r="243" spans="1:4" x14ac:dyDescent="0.35">
      <c r="A243" s="4">
        <v>242</v>
      </c>
      <c r="B243" s="3"/>
      <c r="C243" s="1">
        <v>45801</v>
      </c>
      <c r="D243" s="13">
        <f t="shared" si="3"/>
        <v>21</v>
      </c>
    </row>
    <row r="244" spans="1:4" x14ac:dyDescent="0.35">
      <c r="A244" s="4">
        <v>243</v>
      </c>
      <c r="B244" s="3"/>
      <c r="C244" s="1">
        <v>45802</v>
      </c>
      <c r="D244" s="13">
        <f t="shared" si="3"/>
        <v>22</v>
      </c>
    </row>
    <row r="245" spans="1:4" x14ac:dyDescent="0.35">
      <c r="A245" s="4">
        <v>244</v>
      </c>
      <c r="B245" s="3"/>
      <c r="C245" s="1">
        <v>45802</v>
      </c>
      <c r="D245" s="13">
        <f t="shared" si="3"/>
        <v>22</v>
      </c>
    </row>
    <row r="246" spans="1:4" x14ac:dyDescent="0.35">
      <c r="A246" s="4">
        <v>245</v>
      </c>
      <c r="B246" s="3"/>
      <c r="C246" s="1">
        <v>45803</v>
      </c>
      <c r="D246" s="13">
        <f t="shared" si="3"/>
        <v>22</v>
      </c>
    </row>
    <row r="247" spans="1:4" x14ac:dyDescent="0.35">
      <c r="A247" s="4">
        <v>246</v>
      </c>
      <c r="B247" s="3"/>
      <c r="C247" s="1">
        <v>45805</v>
      </c>
      <c r="D247" s="13">
        <f t="shared" si="3"/>
        <v>22</v>
      </c>
    </row>
    <row r="248" spans="1:4" x14ac:dyDescent="0.35">
      <c r="A248" s="4">
        <v>247</v>
      </c>
      <c r="B248" s="3"/>
      <c r="C248" s="1">
        <v>45806</v>
      </c>
      <c r="D248" s="13">
        <f t="shared" si="3"/>
        <v>22</v>
      </c>
    </row>
    <row r="249" spans="1:4" x14ac:dyDescent="0.35">
      <c r="A249" s="4">
        <v>248</v>
      </c>
      <c r="B249" s="3"/>
      <c r="C249" s="1">
        <v>45806</v>
      </c>
      <c r="D249" s="13">
        <f t="shared" si="3"/>
        <v>22</v>
      </c>
    </row>
    <row r="250" spans="1:4" x14ac:dyDescent="0.35">
      <c r="A250" s="4">
        <v>249</v>
      </c>
      <c r="B250" s="3"/>
      <c r="C250" s="1">
        <v>45806</v>
      </c>
      <c r="D250" s="13">
        <f t="shared" si="3"/>
        <v>22</v>
      </c>
    </row>
    <row r="251" spans="1:4" x14ac:dyDescent="0.35">
      <c r="A251" s="4">
        <v>250</v>
      </c>
      <c r="B251" s="3"/>
      <c r="C251" s="1">
        <v>45807</v>
      </c>
      <c r="D251" s="13">
        <f t="shared" si="3"/>
        <v>22</v>
      </c>
    </row>
    <row r="252" spans="1:4" x14ac:dyDescent="0.35">
      <c r="A252" s="4">
        <v>251</v>
      </c>
      <c r="B252" s="3"/>
      <c r="C252" s="1">
        <v>45810</v>
      </c>
      <c r="D252" s="13">
        <f t="shared" si="3"/>
        <v>23</v>
      </c>
    </row>
    <row r="253" spans="1:4" x14ac:dyDescent="0.35">
      <c r="A253" s="4">
        <v>252</v>
      </c>
      <c r="B253" s="3"/>
      <c r="C253" s="1">
        <v>45811</v>
      </c>
      <c r="D253" s="13">
        <f t="shared" si="3"/>
        <v>23</v>
      </c>
    </row>
    <row r="254" spans="1:4" x14ac:dyDescent="0.35">
      <c r="A254" s="4">
        <v>253</v>
      </c>
      <c r="B254" s="3"/>
      <c r="C254" s="1">
        <v>45811</v>
      </c>
      <c r="D254" s="13">
        <f t="shared" si="3"/>
        <v>23</v>
      </c>
    </row>
    <row r="255" spans="1:4" x14ac:dyDescent="0.35">
      <c r="A255" s="4">
        <v>254</v>
      </c>
      <c r="B255" s="3"/>
      <c r="C255" s="1">
        <v>45812</v>
      </c>
      <c r="D255" s="13">
        <f t="shared" si="3"/>
        <v>23</v>
      </c>
    </row>
    <row r="256" spans="1:4" x14ac:dyDescent="0.35">
      <c r="A256" s="4">
        <v>255</v>
      </c>
      <c r="B256" s="3"/>
      <c r="C256" s="1">
        <v>45812</v>
      </c>
      <c r="D256" s="13">
        <f t="shared" si="3"/>
        <v>23</v>
      </c>
    </row>
    <row r="257" spans="1:4" x14ac:dyDescent="0.35">
      <c r="A257" s="4">
        <v>256</v>
      </c>
      <c r="B257" s="3"/>
      <c r="C257" s="1">
        <v>45812</v>
      </c>
      <c r="D257" s="13">
        <f t="shared" si="3"/>
        <v>23</v>
      </c>
    </row>
    <row r="258" spans="1:4" x14ac:dyDescent="0.35">
      <c r="A258" s="4">
        <v>257</v>
      </c>
      <c r="B258" s="3"/>
      <c r="C258" s="1">
        <v>45813</v>
      </c>
      <c r="D258" s="13">
        <f t="shared" si="3"/>
        <v>23</v>
      </c>
    </row>
    <row r="259" spans="1:4" x14ac:dyDescent="0.35">
      <c r="A259" s="4">
        <v>258</v>
      </c>
      <c r="B259" s="3"/>
      <c r="C259" s="1">
        <v>45813</v>
      </c>
      <c r="D259" s="13">
        <f t="shared" si="3"/>
        <v>23</v>
      </c>
    </row>
    <row r="260" spans="1:4" x14ac:dyDescent="0.35">
      <c r="A260" s="4">
        <v>259</v>
      </c>
      <c r="B260" s="3"/>
      <c r="C260" s="1">
        <v>45814</v>
      </c>
      <c r="D260" s="13">
        <f t="shared" si="3"/>
        <v>23</v>
      </c>
    </row>
    <row r="261" spans="1:4" x14ac:dyDescent="0.35">
      <c r="A261" s="4">
        <v>260</v>
      </c>
      <c r="B261" s="3"/>
      <c r="C261" s="1">
        <v>45814</v>
      </c>
      <c r="D261" s="13">
        <f t="shared" si="3"/>
        <v>23</v>
      </c>
    </row>
    <row r="262" spans="1:4" x14ac:dyDescent="0.35">
      <c r="A262" s="4">
        <v>261</v>
      </c>
      <c r="B262" s="3"/>
      <c r="C262" s="1">
        <v>45814</v>
      </c>
      <c r="D262" s="13">
        <f t="shared" si="3"/>
        <v>23</v>
      </c>
    </row>
    <row r="263" spans="1:4" x14ac:dyDescent="0.35">
      <c r="A263" s="4">
        <v>262</v>
      </c>
      <c r="B263" s="3"/>
      <c r="C263" s="1">
        <v>45814</v>
      </c>
      <c r="D263" s="13">
        <f t="shared" si="3"/>
        <v>23</v>
      </c>
    </row>
    <row r="264" spans="1:4" x14ac:dyDescent="0.35">
      <c r="A264" s="4">
        <v>263</v>
      </c>
      <c r="B264" s="3"/>
      <c r="C264" s="1">
        <v>45815</v>
      </c>
      <c r="D264" s="13">
        <f t="shared" ref="D264:D326" si="4">WEEKNUM(C264)</f>
        <v>23</v>
      </c>
    </row>
    <row r="265" spans="1:4" x14ac:dyDescent="0.35">
      <c r="A265" s="4">
        <v>264</v>
      </c>
      <c r="B265" s="3"/>
      <c r="C265" s="1">
        <v>45816</v>
      </c>
      <c r="D265" s="13">
        <f t="shared" si="4"/>
        <v>24</v>
      </c>
    </row>
    <row r="266" spans="1:4" x14ac:dyDescent="0.35">
      <c r="A266" s="4">
        <v>265</v>
      </c>
      <c r="B266" s="3"/>
      <c r="C266" s="1">
        <v>45816</v>
      </c>
      <c r="D266" s="13">
        <f t="shared" si="4"/>
        <v>24</v>
      </c>
    </row>
    <row r="267" spans="1:4" x14ac:dyDescent="0.35">
      <c r="A267" s="4">
        <v>266</v>
      </c>
      <c r="B267" s="3"/>
      <c r="C267" s="1">
        <v>45816</v>
      </c>
      <c r="D267" s="13">
        <f t="shared" si="4"/>
        <v>24</v>
      </c>
    </row>
    <row r="268" spans="1:4" x14ac:dyDescent="0.35">
      <c r="A268" s="4">
        <v>267</v>
      </c>
      <c r="B268" s="3"/>
      <c r="C268" s="1">
        <v>45816</v>
      </c>
      <c r="D268" s="13">
        <f t="shared" si="4"/>
        <v>24</v>
      </c>
    </row>
    <row r="269" spans="1:4" x14ac:dyDescent="0.35">
      <c r="A269" s="4">
        <v>268</v>
      </c>
      <c r="B269" s="3"/>
      <c r="C269" s="1">
        <v>45816</v>
      </c>
      <c r="D269" s="13">
        <f t="shared" si="4"/>
        <v>24</v>
      </c>
    </row>
    <row r="270" spans="1:4" x14ac:dyDescent="0.35">
      <c r="A270" s="4">
        <v>269</v>
      </c>
      <c r="B270" s="3"/>
      <c r="C270" s="1">
        <v>45817</v>
      </c>
      <c r="D270" s="13">
        <f t="shared" si="4"/>
        <v>24</v>
      </c>
    </row>
    <row r="271" spans="1:4" x14ac:dyDescent="0.35">
      <c r="A271" s="4">
        <v>270</v>
      </c>
      <c r="B271" s="3"/>
      <c r="C271" s="1">
        <v>45820</v>
      </c>
      <c r="D271" s="13">
        <f t="shared" si="4"/>
        <v>24</v>
      </c>
    </row>
    <row r="272" spans="1:4" x14ac:dyDescent="0.35">
      <c r="A272" s="4">
        <v>271</v>
      </c>
      <c r="B272" s="3"/>
      <c r="C272" s="1">
        <v>45820</v>
      </c>
      <c r="D272" s="13">
        <f t="shared" si="4"/>
        <v>24</v>
      </c>
    </row>
    <row r="273" spans="1:4" x14ac:dyDescent="0.35">
      <c r="A273" s="4">
        <v>272</v>
      </c>
      <c r="B273" s="3"/>
      <c r="C273" s="1">
        <v>45821</v>
      </c>
      <c r="D273" s="13">
        <f t="shared" si="4"/>
        <v>24</v>
      </c>
    </row>
    <row r="274" spans="1:4" x14ac:dyDescent="0.35">
      <c r="A274" s="4">
        <v>273</v>
      </c>
      <c r="B274" s="3"/>
      <c r="C274" s="1">
        <v>45821</v>
      </c>
      <c r="D274" s="13">
        <f t="shared" si="4"/>
        <v>24</v>
      </c>
    </row>
    <row r="275" spans="1:4" x14ac:dyDescent="0.35">
      <c r="A275" s="4">
        <v>274</v>
      </c>
      <c r="B275" s="3"/>
      <c r="C275" s="1">
        <v>45822</v>
      </c>
      <c r="D275" s="13">
        <f t="shared" si="4"/>
        <v>24</v>
      </c>
    </row>
    <row r="276" spans="1:4" x14ac:dyDescent="0.35">
      <c r="A276" s="4">
        <v>275</v>
      </c>
      <c r="B276" s="3"/>
      <c r="C276" s="1">
        <v>45822</v>
      </c>
      <c r="D276" s="13">
        <f t="shared" si="4"/>
        <v>24</v>
      </c>
    </row>
    <row r="277" spans="1:4" x14ac:dyDescent="0.35">
      <c r="A277" s="4">
        <v>276</v>
      </c>
      <c r="B277" s="3"/>
      <c r="C277" s="1">
        <v>45822</v>
      </c>
      <c r="D277" s="13">
        <f t="shared" si="4"/>
        <v>24</v>
      </c>
    </row>
    <row r="278" spans="1:4" x14ac:dyDescent="0.35">
      <c r="A278" s="4">
        <v>277</v>
      </c>
      <c r="B278" s="3"/>
      <c r="C278" s="1">
        <v>45823</v>
      </c>
      <c r="D278" s="13">
        <f t="shared" si="4"/>
        <v>25</v>
      </c>
    </row>
    <row r="279" spans="1:4" x14ac:dyDescent="0.35">
      <c r="A279" s="4">
        <v>278</v>
      </c>
      <c r="B279" s="3"/>
      <c r="C279" s="1">
        <v>45823</v>
      </c>
      <c r="D279" s="13">
        <f t="shared" si="4"/>
        <v>25</v>
      </c>
    </row>
    <row r="280" spans="1:4" x14ac:dyDescent="0.35">
      <c r="A280" s="4">
        <v>279</v>
      </c>
      <c r="B280" s="3"/>
      <c r="C280" s="1">
        <v>45823</v>
      </c>
      <c r="D280" s="13">
        <f t="shared" si="4"/>
        <v>25</v>
      </c>
    </row>
    <row r="281" spans="1:4" x14ac:dyDescent="0.35">
      <c r="A281" s="4">
        <v>280</v>
      </c>
      <c r="B281" s="3"/>
      <c r="C281" s="1">
        <v>45825</v>
      </c>
      <c r="D281" s="13">
        <f t="shared" si="4"/>
        <v>25</v>
      </c>
    </row>
    <row r="282" spans="1:4" x14ac:dyDescent="0.35">
      <c r="A282" s="4">
        <v>281</v>
      </c>
      <c r="B282" s="3"/>
      <c r="C282" s="1">
        <v>45825</v>
      </c>
      <c r="D282" s="13">
        <f t="shared" si="4"/>
        <v>25</v>
      </c>
    </row>
    <row r="283" spans="1:4" x14ac:dyDescent="0.35">
      <c r="A283" s="4">
        <v>282</v>
      </c>
      <c r="B283" s="3"/>
      <c r="C283" s="1">
        <v>45825</v>
      </c>
      <c r="D283" s="13">
        <f t="shared" si="4"/>
        <v>25</v>
      </c>
    </row>
    <row r="284" spans="1:4" x14ac:dyDescent="0.35">
      <c r="A284" s="4">
        <v>283</v>
      </c>
      <c r="B284" s="3"/>
      <c r="C284" s="1">
        <v>45825</v>
      </c>
      <c r="D284" s="13">
        <f t="shared" si="4"/>
        <v>25</v>
      </c>
    </row>
    <row r="285" spans="1:4" x14ac:dyDescent="0.35">
      <c r="A285" s="4">
        <v>284</v>
      </c>
      <c r="B285" s="3"/>
      <c r="C285" s="1">
        <v>45826</v>
      </c>
      <c r="D285" s="13">
        <f t="shared" si="4"/>
        <v>25</v>
      </c>
    </row>
    <row r="286" spans="1:4" x14ac:dyDescent="0.35">
      <c r="A286" s="4">
        <v>285</v>
      </c>
      <c r="B286" s="3"/>
      <c r="C286" s="1">
        <v>45826</v>
      </c>
      <c r="D286" s="13">
        <f t="shared" si="4"/>
        <v>25</v>
      </c>
    </row>
    <row r="287" spans="1:4" x14ac:dyDescent="0.35">
      <c r="A287" s="4">
        <v>286</v>
      </c>
      <c r="B287" s="3"/>
      <c r="C287" s="1">
        <v>45826</v>
      </c>
      <c r="D287" s="13">
        <f t="shared" si="4"/>
        <v>25</v>
      </c>
    </row>
    <row r="288" spans="1:4" x14ac:dyDescent="0.35">
      <c r="A288" s="4">
        <v>287</v>
      </c>
      <c r="B288" s="3"/>
      <c r="C288" s="1">
        <v>45827</v>
      </c>
      <c r="D288" s="13">
        <f t="shared" si="4"/>
        <v>25</v>
      </c>
    </row>
    <row r="289" spans="1:4" x14ac:dyDescent="0.35">
      <c r="A289" s="4">
        <v>288</v>
      </c>
      <c r="B289" s="3"/>
      <c r="C289" s="1">
        <v>45828</v>
      </c>
      <c r="D289" s="13">
        <f t="shared" si="4"/>
        <v>25</v>
      </c>
    </row>
    <row r="290" spans="1:4" x14ac:dyDescent="0.35">
      <c r="A290" s="4">
        <v>289</v>
      </c>
      <c r="B290" s="3"/>
      <c r="C290" s="1">
        <v>45828</v>
      </c>
      <c r="D290" s="13">
        <f t="shared" si="4"/>
        <v>25</v>
      </c>
    </row>
    <row r="291" spans="1:4" x14ac:dyDescent="0.35">
      <c r="A291" s="4">
        <v>290</v>
      </c>
      <c r="B291" s="3"/>
      <c r="C291" s="1">
        <v>45829</v>
      </c>
      <c r="D291" s="13">
        <f t="shared" si="4"/>
        <v>25</v>
      </c>
    </row>
    <row r="292" spans="1:4" x14ac:dyDescent="0.35">
      <c r="A292" s="4">
        <v>291</v>
      </c>
      <c r="B292" s="3"/>
      <c r="C292" s="1">
        <v>45829</v>
      </c>
      <c r="D292" s="13">
        <f t="shared" si="4"/>
        <v>25</v>
      </c>
    </row>
    <row r="293" spans="1:4" x14ac:dyDescent="0.35">
      <c r="A293" s="4">
        <v>292</v>
      </c>
      <c r="B293" s="3"/>
      <c r="C293" s="1">
        <v>45830</v>
      </c>
      <c r="D293" s="13">
        <f t="shared" si="4"/>
        <v>26</v>
      </c>
    </row>
    <row r="294" spans="1:4" x14ac:dyDescent="0.35">
      <c r="A294" s="4">
        <v>293</v>
      </c>
      <c r="B294" s="3"/>
      <c r="C294" s="1">
        <v>45831</v>
      </c>
      <c r="D294" s="13">
        <f t="shared" si="4"/>
        <v>26</v>
      </c>
    </row>
    <row r="295" spans="1:4" x14ac:dyDescent="0.35">
      <c r="A295" s="4">
        <v>294</v>
      </c>
      <c r="B295" s="3"/>
      <c r="C295" s="1">
        <v>45831</v>
      </c>
      <c r="D295" s="13">
        <f t="shared" si="4"/>
        <v>26</v>
      </c>
    </row>
    <row r="296" spans="1:4" x14ac:dyDescent="0.35">
      <c r="A296" s="4">
        <v>295</v>
      </c>
      <c r="B296" s="3"/>
      <c r="C296" s="1">
        <v>45832</v>
      </c>
      <c r="D296" s="13">
        <f t="shared" si="4"/>
        <v>26</v>
      </c>
    </row>
    <row r="297" spans="1:4" x14ac:dyDescent="0.35">
      <c r="A297" s="4">
        <v>296</v>
      </c>
      <c r="B297" s="3"/>
      <c r="C297" s="1">
        <v>45832</v>
      </c>
      <c r="D297" s="13">
        <f t="shared" si="4"/>
        <v>26</v>
      </c>
    </row>
    <row r="298" spans="1:4" x14ac:dyDescent="0.35">
      <c r="A298" s="4">
        <v>297</v>
      </c>
      <c r="B298" s="3"/>
      <c r="C298" s="1">
        <v>45833</v>
      </c>
      <c r="D298" s="13">
        <f t="shared" si="4"/>
        <v>26</v>
      </c>
    </row>
    <row r="299" spans="1:4" x14ac:dyDescent="0.35">
      <c r="A299" s="4">
        <v>298</v>
      </c>
      <c r="B299" s="3"/>
      <c r="C299" s="1">
        <v>45833</v>
      </c>
      <c r="D299" s="13">
        <f t="shared" si="4"/>
        <v>26</v>
      </c>
    </row>
    <row r="300" spans="1:4" x14ac:dyDescent="0.35">
      <c r="A300" s="4">
        <v>299</v>
      </c>
      <c r="B300" s="3"/>
      <c r="C300" s="1">
        <v>45833</v>
      </c>
      <c r="D300" s="13">
        <f t="shared" si="4"/>
        <v>26</v>
      </c>
    </row>
    <row r="301" spans="1:4" x14ac:dyDescent="0.35">
      <c r="A301" s="4">
        <v>300</v>
      </c>
      <c r="B301" s="3"/>
      <c r="C301" s="1">
        <v>45834</v>
      </c>
      <c r="D301" s="13">
        <f t="shared" si="4"/>
        <v>26</v>
      </c>
    </row>
    <row r="302" spans="1:4" x14ac:dyDescent="0.35">
      <c r="A302" s="4">
        <v>301</v>
      </c>
      <c r="B302" s="3"/>
      <c r="C302" s="1">
        <v>45834</v>
      </c>
      <c r="D302" s="13">
        <f t="shared" si="4"/>
        <v>26</v>
      </c>
    </row>
    <row r="303" spans="1:4" x14ac:dyDescent="0.35">
      <c r="A303" s="4">
        <v>302</v>
      </c>
      <c r="B303" s="3"/>
      <c r="C303" s="1">
        <v>45834</v>
      </c>
      <c r="D303" s="13">
        <f t="shared" si="4"/>
        <v>26</v>
      </c>
    </row>
    <row r="304" spans="1:4" x14ac:dyDescent="0.35">
      <c r="A304" s="4">
        <v>303</v>
      </c>
      <c r="B304" s="3"/>
      <c r="C304" s="1">
        <v>45835</v>
      </c>
      <c r="D304" s="13">
        <f t="shared" si="4"/>
        <v>26</v>
      </c>
    </row>
    <row r="305" spans="1:4" x14ac:dyDescent="0.35">
      <c r="A305" s="4">
        <v>304</v>
      </c>
      <c r="B305" s="3"/>
      <c r="C305" s="1">
        <v>45836</v>
      </c>
      <c r="D305" s="13">
        <f t="shared" si="4"/>
        <v>26</v>
      </c>
    </row>
    <row r="306" spans="1:4" x14ac:dyDescent="0.35">
      <c r="A306" s="4">
        <v>305</v>
      </c>
      <c r="B306" s="3"/>
      <c r="C306" s="1">
        <v>45837</v>
      </c>
      <c r="D306" s="13">
        <f t="shared" si="4"/>
        <v>27</v>
      </c>
    </row>
    <row r="307" spans="1:4" x14ac:dyDescent="0.35">
      <c r="A307" s="4">
        <v>306</v>
      </c>
      <c r="B307" s="3"/>
      <c r="C307" s="1">
        <v>45837</v>
      </c>
      <c r="D307" s="13">
        <f t="shared" si="4"/>
        <v>27</v>
      </c>
    </row>
    <row r="308" spans="1:4" x14ac:dyDescent="0.35">
      <c r="A308" s="4">
        <v>307</v>
      </c>
      <c r="B308" s="3"/>
      <c r="C308" s="1">
        <v>45837</v>
      </c>
      <c r="D308" s="13">
        <f t="shared" si="4"/>
        <v>27</v>
      </c>
    </row>
    <row r="309" spans="1:4" x14ac:dyDescent="0.35">
      <c r="A309" s="4">
        <v>308</v>
      </c>
      <c r="B309" s="3"/>
      <c r="C309" s="1">
        <v>45837</v>
      </c>
      <c r="D309" s="13">
        <f t="shared" si="4"/>
        <v>27</v>
      </c>
    </row>
    <row r="310" spans="1:4" x14ac:dyDescent="0.35">
      <c r="A310" s="4">
        <v>309</v>
      </c>
      <c r="B310" s="3"/>
      <c r="C310" s="1">
        <v>45837</v>
      </c>
      <c r="D310" s="13">
        <f t="shared" si="4"/>
        <v>27</v>
      </c>
    </row>
    <row r="311" spans="1:4" x14ac:dyDescent="0.35">
      <c r="A311" s="4">
        <v>310</v>
      </c>
      <c r="B311" s="3"/>
      <c r="C311" s="1">
        <v>45837</v>
      </c>
      <c r="D311" s="13">
        <f t="shared" si="4"/>
        <v>27</v>
      </c>
    </row>
    <row r="312" spans="1:4" x14ac:dyDescent="0.35">
      <c r="A312" s="4">
        <v>311</v>
      </c>
      <c r="B312" s="3"/>
      <c r="C312" s="1">
        <v>45837</v>
      </c>
      <c r="D312" s="13">
        <f t="shared" si="4"/>
        <v>27</v>
      </c>
    </row>
    <row r="313" spans="1:4" x14ac:dyDescent="0.35">
      <c r="A313" s="4">
        <v>312</v>
      </c>
      <c r="B313" s="3"/>
      <c r="C313" s="1">
        <v>45838</v>
      </c>
      <c r="D313" s="13">
        <f t="shared" si="4"/>
        <v>27</v>
      </c>
    </row>
    <row r="314" spans="1:4" x14ac:dyDescent="0.35">
      <c r="A314" s="4">
        <v>313</v>
      </c>
      <c r="B314" s="3"/>
      <c r="C314" s="1">
        <v>45838</v>
      </c>
      <c r="D314" s="13">
        <f t="shared" si="4"/>
        <v>27</v>
      </c>
    </row>
    <row r="315" spans="1:4" x14ac:dyDescent="0.35">
      <c r="A315" s="4">
        <v>314</v>
      </c>
      <c r="B315" s="3"/>
      <c r="C315" s="1">
        <v>45839</v>
      </c>
      <c r="D315" s="13">
        <f t="shared" si="4"/>
        <v>27</v>
      </c>
    </row>
    <row r="316" spans="1:4" x14ac:dyDescent="0.35">
      <c r="A316" s="4">
        <v>315</v>
      </c>
      <c r="B316" s="3"/>
      <c r="C316" s="1">
        <v>45839</v>
      </c>
      <c r="D316" s="13">
        <f t="shared" si="4"/>
        <v>27</v>
      </c>
    </row>
    <row r="317" spans="1:4" x14ac:dyDescent="0.35">
      <c r="A317" s="4">
        <v>316</v>
      </c>
      <c r="B317" s="3"/>
      <c r="C317" s="1">
        <v>45839</v>
      </c>
      <c r="D317" s="13">
        <f t="shared" si="4"/>
        <v>27</v>
      </c>
    </row>
    <row r="318" spans="1:4" x14ac:dyDescent="0.35">
      <c r="A318" s="4">
        <v>317</v>
      </c>
      <c r="B318" s="3"/>
      <c r="C318" s="1">
        <v>45840</v>
      </c>
      <c r="D318" s="13">
        <f t="shared" si="4"/>
        <v>27</v>
      </c>
    </row>
    <row r="319" spans="1:4" x14ac:dyDescent="0.35">
      <c r="A319" s="4">
        <v>318</v>
      </c>
      <c r="B319" s="3"/>
      <c r="C319" s="1">
        <v>45840</v>
      </c>
      <c r="D319" s="13">
        <f t="shared" si="4"/>
        <v>27</v>
      </c>
    </row>
    <row r="320" spans="1:4" x14ac:dyDescent="0.35">
      <c r="A320" s="4">
        <v>319</v>
      </c>
      <c r="B320" s="3"/>
      <c r="C320" s="1">
        <v>45840</v>
      </c>
      <c r="D320" s="13">
        <f t="shared" si="4"/>
        <v>27</v>
      </c>
    </row>
    <row r="321" spans="1:4" x14ac:dyDescent="0.35">
      <c r="A321" s="4">
        <v>320</v>
      </c>
      <c r="B321" s="3"/>
      <c r="C321" s="1">
        <v>45840</v>
      </c>
      <c r="D321" s="13">
        <f t="shared" si="4"/>
        <v>27</v>
      </c>
    </row>
    <row r="322" spans="1:4" x14ac:dyDescent="0.35">
      <c r="A322" s="4">
        <v>321</v>
      </c>
      <c r="B322" s="3"/>
      <c r="C322" s="1">
        <v>45840</v>
      </c>
      <c r="D322" s="13">
        <f t="shared" si="4"/>
        <v>27</v>
      </c>
    </row>
    <row r="323" spans="1:4" x14ac:dyDescent="0.35">
      <c r="A323" s="4">
        <v>322</v>
      </c>
      <c r="B323" s="3"/>
      <c r="C323" s="1">
        <v>45841</v>
      </c>
      <c r="D323" s="13">
        <f t="shared" si="4"/>
        <v>27</v>
      </c>
    </row>
    <row r="324" spans="1:4" x14ac:dyDescent="0.35">
      <c r="A324" s="4">
        <v>323</v>
      </c>
      <c r="B324" s="3"/>
      <c r="C324" s="1">
        <v>45841</v>
      </c>
      <c r="D324" s="13">
        <f t="shared" si="4"/>
        <v>27</v>
      </c>
    </row>
    <row r="325" spans="1:4" x14ac:dyDescent="0.35">
      <c r="A325" s="4">
        <v>324</v>
      </c>
      <c r="B325" s="3"/>
      <c r="C325" s="1">
        <v>45841</v>
      </c>
      <c r="D325" s="13">
        <f t="shared" si="4"/>
        <v>27</v>
      </c>
    </row>
    <row r="326" spans="1:4" x14ac:dyDescent="0.35">
      <c r="A326" s="4">
        <v>325</v>
      </c>
      <c r="B326" s="3"/>
      <c r="C326" s="1">
        <v>45841</v>
      </c>
      <c r="D326" s="13">
        <f t="shared" si="4"/>
        <v>27</v>
      </c>
    </row>
    <row r="327" spans="1:4" x14ac:dyDescent="0.35">
      <c r="A327" s="4">
        <v>326</v>
      </c>
      <c r="B327" s="3"/>
      <c r="C327" s="1">
        <v>45842</v>
      </c>
      <c r="D327" s="13">
        <f t="shared" ref="D327:D390" si="5">WEEKNUM(C327)</f>
        <v>27</v>
      </c>
    </row>
    <row r="328" spans="1:4" x14ac:dyDescent="0.35">
      <c r="A328" s="4">
        <v>327</v>
      </c>
      <c r="B328" s="3"/>
      <c r="C328" s="1">
        <v>45843</v>
      </c>
      <c r="D328" s="13">
        <f t="shared" si="5"/>
        <v>27</v>
      </c>
    </row>
    <row r="329" spans="1:4" x14ac:dyDescent="0.35">
      <c r="A329" s="4">
        <v>328</v>
      </c>
      <c r="B329" s="3"/>
      <c r="C329" s="1">
        <v>45843</v>
      </c>
      <c r="D329" s="13">
        <f t="shared" si="5"/>
        <v>27</v>
      </c>
    </row>
    <row r="330" spans="1:4" x14ac:dyDescent="0.35">
      <c r="A330" s="4">
        <v>329</v>
      </c>
      <c r="B330" s="3"/>
      <c r="C330" s="1">
        <v>45843</v>
      </c>
      <c r="D330" s="13">
        <f t="shared" si="5"/>
        <v>27</v>
      </c>
    </row>
    <row r="331" spans="1:4" x14ac:dyDescent="0.35">
      <c r="A331" s="4">
        <v>330</v>
      </c>
      <c r="B331" s="3"/>
      <c r="C331" s="1">
        <v>45844</v>
      </c>
      <c r="D331" s="13">
        <f t="shared" si="5"/>
        <v>28</v>
      </c>
    </row>
    <row r="332" spans="1:4" x14ac:dyDescent="0.35">
      <c r="A332" s="4">
        <v>331</v>
      </c>
      <c r="B332" s="3" t="s">
        <v>60</v>
      </c>
      <c r="C332" s="1">
        <v>45845</v>
      </c>
      <c r="D332" s="13">
        <f t="shared" si="5"/>
        <v>28</v>
      </c>
    </row>
    <row r="333" spans="1:4" x14ac:dyDescent="0.35">
      <c r="A333" s="4">
        <v>332</v>
      </c>
      <c r="B333" s="3"/>
      <c r="C333" s="1">
        <v>45845</v>
      </c>
      <c r="D333" s="13">
        <f t="shared" si="5"/>
        <v>28</v>
      </c>
    </row>
    <row r="334" spans="1:4" x14ac:dyDescent="0.35">
      <c r="A334" s="4">
        <v>333</v>
      </c>
      <c r="B334" s="3"/>
      <c r="C334" s="1">
        <v>45845</v>
      </c>
      <c r="D334" s="13">
        <f t="shared" si="5"/>
        <v>28</v>
      </c>
    </row>
    <row r="335" spans="1:4" x14ac:dyDescent="0.35">
      <c r="A335" s="4">
        <v>334</v>
      </c>
      <c r="B335" s="3"/>
      <c r="C335" s="1">
        <v>45845</v>
      </c>
      <c r="D335" s="13">
        <f t="shared" si="5"/>
        <v>28</v>
      </c>
    </row>
    <row r="336" spans="1:4" x14ac:dyDescent="0.35">
      <c r="A336" s="4">
        <v>335</v>
      </c>
      <c r="B336" s="3"/>
      <c r="C336" s="1">
        <v>45845</v>
      </c>
      <c r="D336" s="13">
        <f t="shared" si="5"/>
        <v>28</v>
      </c>
    </row>
    <row r="337" spans="1:4" x14ac:dyDescent="0.35">
      <c r="A337" s="4">
        <v>336</v>
      </c>
      <c r="B337" s="3"/>
      <c r="C337" s="1">
        <v>45845</v>
      </c>
      <c r="D337" s="13">
        <f t="shared" si="5"/>
        <v>28</v>
      </c>
    </row>
    <row r="338" spans="1:4" x14ac:dyDescent="0.35">
      <c r="A338" s="4">
        <v>337</v>
      </c>
      <c r="B338" s="3"/>
      <c r="C338" s="1">
        <v>45846</v>
      </c>
      <c r="D338" s="13">
        <f t="shared" si="5"/>
        <v>28</v>
      </c>
    </row>
    <row r="339" spans="1:4" x14ac:dyDescent="0.35">
      <c r="A339" s="4">
        <v>338</v>
      </c>
      <c r="B339" s="3"/>
      <c r="C339" s="1">
        <v>45846</v>
      </c>
      <c r="D339" s="13">
        <f t="shared" si="5"/>
        <v>28</v>
      </c>
    </row>
    <row r="340" spans="1:4" x14ac:dyDescent="0.35">
      <c r="A340" s="4">
        <v>339</v>
      </c>
      <c r="B340" s="3"/>
      <c r="C340" s="1">
        <v>45846</v>
      </c>
      <c r="D340" s="13">
        <f t="shared" si="5"/>
        <v>28</v>
      </c>
    </row>
    <row r="341" spans="1:4" x14ac:dyDescent="0.35">
      <c r="A341" s="4">
        <v>340</v>
      </c>
      <c r="B341" s="3"/>
      <c r="C341" s="1">
        <v>45846</v>
      </c>
      <c r="D341" s="13">
        <f t="shared" si="5"/>
        <v>28</v>
      </c>
    </row>
    <row r="342" spans="1:4" x14ac:dyDescent="0.35">
      <c r="A342" s="4">
        <v>341</v>
      </c>
      <c r="B342" s="3"/>
      <c r="C342" s="1">
        <v>45847</v>
      </c>
      <c r="D342" s="13">
        <f t="shared" si="5"/>
        <v>28</v>
      </c>
    </row>
    <row r="343" spans="1:4" x14ac:dyDescent="0.35">
      <c r="A343" s="4">
        <v>342</v>
      </c>
      <c r="B343" s="3"/>
      <c r="C343" s="1">
        <v>45847</v>
      </c>
      <c r="D343" s="13">
        <f t="shared" si="5"/>
        <v>28</v>
      </c>
    </row>
    <row r="344" spans="1:4" x14ac:dyDescent="0.35">
      <c r="A344" s="4">
        <v>343</v>
      </c>
      <c r="B344" s="3"/>
      <c r="C344" s="1">
        <v>45847</v>
      </c>
      <c r="D344" s="13">
        <f t="shared" si="5"/>
        <v>28</v>
      </c>
    </row>
    <row r="345" spans="1:4" x14ac:dyDescent="0.35">
      <c r="A345" s="4">
        <v>344</v>
      </c>
      <c r="B345" s="3"/>
      <c r="C345" s="1">
        <v>45848</v>
      </c>
      <c r="D345" s="13">
        <f t="shared" si="5"/>
        <v>28</v>
      </c>
    </row>
    <row r="346" spans="1:4" x14ac:dyDescent="0.35">
      <c r="A346" s="4">
        <v>345</v>
      </c>
      <c r="B346" s="3"/>
      <c r="C346" s="1">
        <v>45848</v>
      </c>
      <c r="D346" s="13">
        <f t="shared" si="5"/>
        <v>28</v>
      </c>
    </row>
    <row r="347" spans="1:4" x14ac:dyDescent="0.35">
      <c r="A347" s="4">
        <v>346</v>
      </c>
      <c r="B347" s="3"/>
      <c r="C347" s="1">
        <v>45849</v>
      </c>
      <c r="D347" s="13">
        <f t="shared" si="5"/>
        <v>28</v>
      </c>
    </row>
    <row r="348" spans="1:4" x14ac:dyDescent="0.35">
      <c r="A348" s="4">
        <v>347</v>
      </c>
      <c r="B348" s="3"/>
      <c r="C348" s="1">
        <v>45849</v>
      </c>
      <c r="D348" s="13">
        <f t="shared" si="5"/>
        <v>28</v>
      </c>
    </row>
    <row r="349" spans="1:4" x14ac:dyDescent="0.35">
      <c r="A349" s="4">
        <v>348</v>
      </c>
      <c r="B349" s="3"/>
      <c r="C349" s="1">
        <v>45849</v>
      </c>
      <c r="D349" s="13">
        <f t="shared" si="5"/>
        <v>28</v>
      </c>
    </row>
    <row r="350" spans="1:4" x14ac:dyDescent="0.35">
      <c r="A350" s="4">
        <v>349</v>
      </c>
      <c r="B350" s="3"/>
      <c r="C350" s="1">
        <v>45849</v>
      </c>
      <c r="D350" s="13">
        <f t="shared" si="5"/>
        <v>28</v>
      </c>
    </row>
    <row r="351" spans="1:4" x14ac:dyDescent="0.35">
      <c r="A351" s="4">
        <v>350</v>
      </c>
      <c r="B351" s="3"/>
      <c r="C351" s="1">
        <v>45849</v>
      </c>
      <c r="D351" s="13">
        <f t="shared" si="5"/>
        <v>28</v>
      </c>
    </row>
    <row r="352" spans="1:4" x14ac:dyDescent="0.35">
      <c r="A352" s="4">
        <v>351</v>
      </c>
      <c r="B352" s="3"/>
      <c r="C352" s="1">
        <v>45850</v>
      </c>
      <c r="D352" s="13">
        <f t="shared" si="5"/>
        <v>28</v>
      </c>
    </row>
    <row r="353" spans="1:4" x14ac:dyDescent="0.35">
      <c r="A353" s="4">
        <v>352</v>
      </c>
      <c r="B353" s="3"/>
      <c r="C353" s="1">
        <v>45850</v>
      </c>
      <c r="D353" s="13">
        <f t="shared" si="5"/>
        <v>28</v>
      </c>
    </row>
    <row r="354" spans="1:4" x14ac:dyDescent="0.35">
      <c r="A354" s="4">
        <v>353</v>
      </c>
      <c r="B354" s="3"/>
      <c r="C354" s="1">
        <v>45851</v>
      </c>
      <c r="D354" s="13">
        <f t="shared" si="5"/>
        <v>29</v>
      </c>
    </row>
    <row r="355" spans="1:4" x14ac:dyDescent="0.35">
      <c r="A355" s="4">
        <v>354</v>
      </c>
      <c r="B355" s="3"/>
      <c r="C355" s="1">
        <v>45851</v>
      </c>
      <c r="D355" s="13">
        <f t="shared" si="5"/>
        <v>29</v>
      </c>
    </row>
    <row r="356" spans="1:4" x14ac:dyDescent="0.35">
      <c r="A356" s="4">
        <v>355</v>
      </c>
      <c r="B356" s="3"/>
      <c r="C356" s="1">
        <v>45851</v>
      </c>
      <c r="D356" s="13">
        <f t="shared" si="5"/>
        <v>29</v>
      </c>
    </row>
    <row r="357" spans="1:4" x14ac:dyDescent="0.35">
      <c r="A357" s="4">
        <v>356</v>
      </c>
      <c r="B357" s="3"/>
      <c r="C357" s="1">
        <v>45851</v>
      </c>
      <c r="D357" s="13">
        <f t="shared" si="5"/>
        <v>29</v>
      </c>
    </row>
    <row r="358" spans="1:4" x14ac:dyDescent="0.35">
      <c r="A358" s="4">
        <v>357</v>
      </c>
      <c r="B358" s="3"/>
      <c r="C358" s="1">
        <v>45851</v>
      </c>
      <c r="D358" s="13">
        <f t="shared" si="5"/>
        <v>29</v>
      </c>
    </row>
    <row r="359" spans="1:4" x14ac:dyDescent="0.35">
      <c r="A359" s="4">
        <v>358</v>
      </c>
      <c r="B359" s="3"/>
      <c r="C359" s="1">
        <v>45851</v>
      </c>
      <c r="D359" s="13">
        <f t="shared" si="5"/>
        <v>29</v>
      </c>
    </row>
    <row r="360" spans="1:4" x14ac:dyDescent="0.35">
      <c r="A360" s="4">
        <v>359</v>
      </c>
      <c r="B360" s="3"/>
      <c r="C360" s="1">
        <v>45851</v>
      </c>
      <c r="D360" s="13">
        <f t="shared" si="5"/>
        <v>29</v>
      </c>
    </row>
    <row r="361" spans="1:4" x14ac:dyDescent="0.35">
      <c r="A361" s="4">
        <v>360</v>
      </c>
      <c r="B361" s="3"/>
      <c r="C361" s="1">
        <v>45851</v>
      </c>
      <c r="D361" s="13">
        <f t="shared" si="5"/>
        <v>29</v>
      </c>
    </row>
    <row r="362" spans="1:4" x14ac:dyDescent="0.35">
      <c r="A362" s="4">
        <v>361</v>
      </c>
      <c r="B362" s="3"/>
      <c r="C362" s="1">
        <v>45851</v>
      </c>
      <c r="D362" s="13">
        <f t="shared" si="5"/>
        <v>29</v>
      </c>
    </row>
    <row r="363" spans="1:4" x14ac:dyDescent="0.35">
      <c r="A363" s="4">
        <v>362</v>
      </c>
      <c r="B363" s="3"/>
      <c r="C363" s="1">
        <v>45851</v>
      </c>
      <c r="D363" s="13">
        <f t="shared" si="5"/>
        <v>29</v>
      </c>
    </row>
    <row r="364" spans="1:4" x14ac:dyDescent="0.35">
      <c r="A364" s="4">
        <v>363</v>
      </c>
      <c r="B364" s="3"/>
      <c r="C364" s="1">
        <v>45851</v>
      </c>
      <c r="D364" s="13">
        <f t="shared" si="5"/>
        <v>29</v>
      </c>
    </row>
    <row r="365" spans="1:4" x14ac:dyDescent="0.35">
      <c r="A365" s="4">
        <v>364</v>
      </c>
      <c r="B365" s="3"/>
      <c r="C365" s="1">
        <v>45852</v>
      </c>
      <c r="D365" s="13">
        <f t="shared" si="5"/>
        <v>29</v>
      </c>
    </row>
    <row r="366" spans="1:4" x14ac:dyDescent="0.35">
      <c r="A366" s="4">
        <v>365</v>
      </c>
      <c r="B366" s="3"/>
      <c r="C366" s="1">
        <v>45852</v>
      </c>
      <c r="D366" s="13">
        <f t="shared" si="5"/>
        <v>29</v>
      </c>
    </row>
    <row r="367" spans="1:4" x14ac:dyDescent="0.35">
      <c r="A367" s="4">
        <v>366</v>
      </c>
      <c r="B367" s="3"/>
      <c r="C367" s="1">
        <v>45852</v>
      </c>
      <c r="D367" s="13">
        <f t="shared" si="5"/>
        <v>29</v>
      </c>
    </row>
    <row r="368" spans="1:4" x14ac:dyDescent="0.35">
      <c r="A368" s="4">
        <v>367</v>
      </c>
      <c r="B368" s="3"/>
      <c r="C368" s="1">
        <v>45853</v>
      </c>
      <c r="D368" s="13">
        <f t="shared" si="5"/>
        <v>29</v>
      </c>
    </row>
    <row r="369" spans="1:4" x14ac:dyDescent="0.35">
      <c r="A369" s="4">
        <v>368</v>
      </c>
      <c r="B369" s="3"/>
      <c r="C369" s="1">
        <v>45853</v>
      </c>
      <c r="D369" s="13">
        <f t="shared" si="5"/>
        <v>29</v>
      </c>
    </row>
    <row r="370" spans="1:4" x14ac:dyDescent="0.35">
      <c r="A370" s="4">
        <v>369</v>
      </c>
      <c r="B370" s="3"/>
      <c r="C370" s="1">
        <v>45853</v>
      </c>
      <c r="D370" s="13">
        <f t="shared" si="5"/>
        <v>29</v>
      </c>
    </row>
    <row r="371" spans="1:4" x14ac:dyDescent="0.35">
      <c r="A371" s="4">
        <v>370</v>
      </c>
      <c r="B371" s="3"/>
      <c r="C371" s="1">
        <v>45854</v>
      </c>
      <c r="D371" s="13">
        <f t="shared" si="5"/>
        <v>29</v>
      </c>
    </row>
    <row r="372" spans="1:4" x14ac:dyDescent="0.35">
      <c r="A372" s="4">
        <v>371</v>
      </c>
      <c r="B372" s="3"/>
      <c r="C372" s="1">
        <v>45854</v>
      </c>
      <c r="D372" s="13">
        <f t="shared" si="5"/>
        <v>29</v>
      </c>
    </row>
    <row r="373" spans="1:4" x14ac:dyDescent="0.35">
      <c r="A373" s="4">
        <v>372</v>
      </c>
      <c r="B373" s="3"/>
      <c r="C373" s="1">
        <v>45854</v>
      </c>
      <c r="D373" s="13">
        <f t="shared" si="5"/>
        <v>29</v>
      </c>
    </row>
    <row r="374" spans="1:4" x14ac:dyDescent="0.35">
      <c r="A374" s="4">
        <v>373</v>
      </c>
      <c r="B374" s="3"/>
      <c r="C374" s="1">
        <v>45854</v>
      </c>
      <c r="D374" s="13">
        <f t="shared" si="5"/>
        <v>29</v>
      </c>
    </row>
    <row r="375" spans="1:4" x14ac:dyDescent="0.35">
      <c r="A375" s="4">
        <v>374</v>
      </c>
      <c r="B375" s="3"/>
      <c r="C375" s="1">
        <v>45854</v>
      </c>
      <c r="D375" s="13">
        <f t="shared" si="5"/>
        <v>29</v>
      </c>
    </row>
    <row r="376" spans="1:4" x14ac:dyDescent="0.35">
      <c r="A376" s="4">
        <v>375</v>
      </c>
      <c r="B376" s="3"/>
      <c r="C376" s="1">
        <v>45854</v>
      </c>
      <c r="D376" s="13">
        <f t="shared" si="5"/>
        <v>29</v>
      </c>
    </row>
    <row r="377" spans="1:4" x14ac:dyDescent="0.35">
      <c r="A377" s="4">
        <v>376</v>
      </c>
      <c r="B377" s="3"/>
      <c r="C377" s="1">
        <v>45854</v>
      </c>
      <c r="D377" s="13">
        <f t="shared" si="5"/>
        <v>29</v>
      </c>
    </row>
    <row r="378" spans="1:4" x14ac:dyDescent="0.35">
      <c r="A378" s="4">
        <v>377</v>
      </c>
      <c r="B378" s="3"/>
      <c r="C378" s="1">
        <v>45855</v>
      </c>
      <c r="D378" s="13">
        <f t="shared" si="5"/>
        <v>29</v>
      </c>
    </row>
    <row r="379" spans="1:4" x14ac:dyDescent="0.35">
      <c r="A379" s="4">
        <v>378</v>
      </c>
      <c r="B379" s="3"/>
      <c r="C379" s="1">
        <v>45855</v>
      </c>
      <c r="D379" s="13">
        <f t="shared" si="5"/>
        <v>29</v>
      </c>
    </row>
    <row r="380" spans="1:4" x14ac:dyDescent="0.35">
      <c r="A380" s="4">
        <v>379</v>
      </c>
      <c r="B380" s="3"/>
      <c r="C380" s="1">
        <v>45855</v>
      </c>
      <c r="D380" s="13">
        <f t="shared" si="5"/>
        <v>29</v>
      </c>
    </row>
    <row r="381" spans="1:4" x14ac:dyDescent="0.35">
      <c r="A381" s="4">
        <v>380</v>
      </c>
      <c r="B381" s="3"/>
      <c r="C381" s="1">
        <v>45855</v>
      </c>
      <c r="D381" s="13">
        <f t="shared" si="5"/>
        <v>29</v>
      </c>
    </row>
    <row r="382" spans="1:4" x14ac:dyDescent="0.35">
      <c r="A382" s="4">
        <v>381</v>
      </c>
      <c r="B382" s="3"/>
      <c r="C382" s="1">
        <v>45856</v>
      </c>
      <c r="D382" s="13">
        <f t="shared" si="5"/>
        <v>29</v>
      </c>
    </row>
    <row r="383" spans="1:4" x14ac:dyDescent="0.35">
      <c r="A383" s="4">
        <v>382</v>
      </c>
      <c r="B383" s="3"/>
      <c r="C383" s="1">
        <v>45856</v>
      </c>
      <c r="D383" s="13">
        <f t="shared" si="5"/>
        <v>29</v>
      </c>
    </row>
    <row r="384" spans="1:4" x14ac:dyDescent="0.35">
      <c r="A384" s="4">
        <v>383</v>
      </c>
      <c r="B384" s="3"/>
      <c r="C384" s="1">
        <v>45856</v>
      </c>
      <c r="D384" s="13">
        <f t="shared" si="5"/>
        <v>29</v>
      </c>
    </row>
    <row r="385" spans="1:4" x14ac:dyDescent="0.35">
      <c r="A385" s="4">
        <v>384</v>
      </c>
      <c r="B385" s="3"/>
      <c r="C385" s="1">
        <v>45856</v>
      </c>
      <c r="D385" s="13">
        <f t="shared" si="5"/>
        <v>29</v>
      </c>
    </row>
    <row r="386" spans="1:4" x14ac:dyDescent="0.35">
      <c r="A386" s="4">
        <v>385</v>
      </c>
      <c r="B386" s="3"/>
      <c r="C386" s="1">
        <v>45856</v>
      </c>
      <c r="D386" s="13">
        <f t="shared" si="5"/>
        <v>29</v>
      </c>
    </row>
    <row r="387" spans="1:4" x14ac:dyDescent="0.35">
      <c r="A387" s="4">
        <v>386</v>
      </c>
      <c r="B387" s="3"/>
      <c r="C387" s="1">
        <v>45856</v>
      </c>
      <c r="D387" s="13">
        <f t="shared" si="5"/>
        <v>29</v>
      </c>
    </row>
    <row r="388" spans="1:4" x14ac:dyDescent="0.35">
      <c r="A388" s="4">
        <v>387</v>
      </c>
      <c r="B388" s="3"/>
      <c r="C388" s="1">
        <v>45856</v>
      </c>
      <c r="D388" s="13">
        <f t="shared" si="5"/>
        <v>29</v>
      </c>
    </row>
    <row r="389" spans="1:4" x14ac:dyDescent="0.35">
      <c r="A389" s="4">
        <v>388</v>
      </c>
      <c r="B389" s="3"/>
      <c r="C389" s="1">
        <v>45856</v>
      </c>
      <c r="D389" s="13">
        <f t="shared" si="5"/>
        <v>29</v>
      </c>
    </row>
    <row r="390" spans="1:4" x14ac:dyDescent="0.35">
      <c r="A390" s="4">
        <v>389</v>
      </c>
      <c r="B390" s="3"/>
      <c r="C390" s="1">
        <v>45856</v>
      </c>
      <c r="D390" s="13">
        <f t="shared" si="5"/>
        <v>29</v>
      </c>
    </row>
    <row r="391" spans="1:4" x14ac:dyDescent="0.35">
      <c r="A391" s="4">
        <v>390</v>
      </c>
      <c r="B391" s="3"/>
      <c r="C391" s="1">
        <v>45856</v>
      </c>
      <c r="D391" s="13">
        <f t="shared" ref="D391:D454" si="6">WEEKNUM(C391)</f>
        <v>29</v>
      </c>
    </row>
    <row r="392" spans="1:4" x14ac:dyDescent="0.35">
      <c r="A392" s="4">
        <v>391</v>
      </c>
      <c r="B392" s="3"/>
      <c r="C392" s="1">
        <v>45858</v>
      </c>
      <c r="D392" s="13">
        <f t="shared" si="6"/>
        <v>30</v>
      </c>
    </row>
    <row r="393" spans="1:4" x14ac:dyDescent="0.35">
      <c r="A393" s="4">
        <v>392</v>
      </c>
      <c r="B393" s="3" t="s">
        <v>60</v>
      </c>
      <c r="C393" s="1">
        <v>45859</v>
      </c>
      <c r="D393" s="13">
        <f t="shared" si="6"/>
        <v>30</v>
      </c>
    </row>
    <row r="394" spans="1:4" x14ac:dyDescent="0.35">
      <c r="A394" s="4">
        <v>393</v>
      </c>
      <c r="B394" s="3"/>
      <c r="C394" s="1">
        <v>45859</v>
      </c>
      <c r="D394" s="13">
        <f t="shared" si="6"/>
        <v>30</v>
      </c>
    </row>
    <row r="395" spans="1:4" x14ac:dyDescent="0.35">
      <c r="A395" s="4">
        <v>394</v>
      </c>
      <c r="B395" s="3"/>
      <c r="C395" s="1">
        <v>45859</v>
      </c>
      <c r="D395" s="13">
        <f t="shared" si="6"/>
        <v>30</v>
      </c>
    </row>
    <row r="396" spans="1:4" x14ac:dyDescent="0.35">
      <c r="A396" s="4">
        <v>395</v>
      </c>
      <c r="B396" s="3"/>
      <c r="C396" s="1">
        <v>45859</v>
      </c>
      <c r="D396" s="13">
        <f t="shared" si="6"/>
        <v>30</v>
      </c>
    </row>
    <row r="397" spans="1:4" x14ac:dyDescent="0.35">
      <c r="A397" s="4">
        <v>396</v>
      </c>
      <c r="B397" s="3"/>
      <c r="C397" s="1">
        <v>45859</v>
      </c>
      <c r="D397" s="13">
        <f t="shared" si="6"/>
        <v>30</v>
      </c>
    </row>
    <row r="398" spans="1:4" x14ac:dyDescent="0.35">
      <c r="A398" s="4">
        <v>397</v>
      </c>
      <c r="B398" s="3"/>
      <c r="C398" s="1">
        <v>45859</v>
      </c>
      <c r="D398" s="13">
        <f t="shared" si="6"/>
        <v>30</v>
      </c>
    </row>
    <row r="399" spans="1:4" x14ac:dyDescent="0.35">
      <c r="A399" s="4">
        <v>398</v>
      </c>
      <c r="B399" s="3"/>
      <c r="C399" s="1">
        <v>45859</v>
      </c>
      <c r="D399" s="13">
        <f t="shared" si="6"/>
        <v>30</v>
      </c>
    </row>
    <row r="400" spans="1:4" x14ac:dyDescent="0.35">
      <c r="A400" s="4">
        <v>399</v>
      </c>
      <c r="B400" s="3"/>
      <c r="C400" s="1">
        <v>45860</v>
      </c>
      <c r="D400" s="13">
        <f t="shared" si="6"/>
        <v>30</v>
      </c>
    </row>
    <row r="401" spans="1:4" x14ac:dyDescent="0.35">
      <c r="A401" s="4">
        <v>400</v>
      </c>
      <c r="B401" s="3"/>
      <c r="C401" s="1">
        <v>45860</v>
      </c>
      <c r="D401" s="13">
        <f t="shared" si="6"/>
        <v>30</v>
      </c>
    </row>
    <row r="402" spans="1:4" x14ac:dyDescent="0.35">
      <c r="A402" s="4">
        <v>401</v>
      </c>
      <c r="B402" s="3"/>
      <c r="C402" s="1">
        <v>45860</v>
      </c>
      <c r="D402" s="13">
        <f t="shared" si="6"/>
        <v>30</v>
      </c>
    </row>
    <row r="403" spans="1:4" x14ac:dyDescent="0.35">
      <c r="A403" s="4">
        <v>402</v>
      </c>
      <c r="B403" s="3"/>
      <c r="C403" s="1">
        <v>45861</v>
      </c>
      <c r="D403" s="13">
        <f t="shared" si="6"/>
        <v>30</v>
      </c>
    </row>
    <row r="404" spans="1:4" x14ac:dyDescent="0.35">
      <c r="A404" s="4">
        <v>403</v>
      </c>
      <c r="B404" s="3"/>
      <c r="C404" s="1">
        <v>45861</v>
      </c>
      <c r="D404" s="13">
        <f t="shared" si="6"/>
        <v>30</v>
      </c>
    </row>
    <row r="405" spans="1:4" x14ac:dyDescent="0.35">
      <c r="A405" s="4">
        <v>404</v>
      </c>
      <c r="B405" s="3"/>
      <c r="C405" s="1">
        <v>45862</v>
      </c>
      <c r="D405" s="13">
        <f t="shared" si="6"/>
        <v>30</v>
      </c>
    </row>
    <row r="406" spans="1:4" x14ac:dyDescent="0.35">
      <c r="A406" s="4">
        <v>405</v>
      </c>
      <c r="B406" s="3"/>
      <c r="C406" s="1">
        <v>45862</v>
      </c>
      <c r="D406" s="13">
        <f t="shared" si="6"/>
        <v>30</v>
      </c>
    </row>
    <row r="407" spans="1:4" x14ac:dyDescent="0.35">
      <c r="A407" s="4">
        <v>406</v>
      </c>
      <c r="B407" s="3"/>
      <c r="C407" s="1">
        <v>45862</v>
      </c>
      <c r="D407" s="13">
        <f t="shared" si="6"/>
        <v>30</v>
      </c>
    </row>
    <row r="408" spans="1:4" x14ac:dyDescent="0.35">
      <c r="A408" s="4">
        <v>407</v>
      </c>
      <c r="B408" s="3"/>
      <c r="C408" s="1">
        <v>45862</v>
      </c>
      <c r="D408" s="13">
        <f t="shared" si="6"/>
        <v>30</v>
      </c>
    </row>
    <row r="409" spans="1:4" x14ac:dyDescent="0.35">
      <c r="A409" s="4">
        <v>408</v>
      </c>
      <c r="B409" s="3"/>
      <c r="C409" s="1">
        <v>45862</v>
      </c>
      <c r="D409" s="13">
        <f t="shared" si="6"/>
        <v>30</v>
      </c>
    </row>
    <row r="410" spans="1:4" x14ac:dyDescent="0.35">
      <c r="A410" s="4">
        <v>409</v>
      </c>
      <c r="B410" s="3"/>
      <c r="C410" s="1">
        <v>45862</v>
      </c>
      <c r="D410" s="13">
        <f t="shared" si="6"/>
        <v>30</v>
      </c>
    </row>
    <row r="411" spans="1:4" x14ac:dyDescent="0.35">
      <c r="A411" s="4">
        <v>410</v>
      </c>
      <c r="B411" s="3"/>
      <c r="C411" s="1">
        <v>45862</v>
      </c>
      <c r="D411" s="13">
        <f t="shared" si="6"/>
        <v>30</v>
      </c>
    </row>
    <row r="412" spans="1:4" x14ac:dyDescent="0.35">
      <c r="A412" s="4">
        <v>411</v>
      </c>
      <c r="B412" s="3"/>
      <c r="C412" s="1">
        <v>45862</v>
      </c>
      <c r="D412" s="13">
        <f t="shared" si="6"/>
        <v>30</v>
      </c>
    </row>
    <row r="413" spans="1:4" x14ac:dyDescent="0.35">
      <c r="A413" s="4">
        <v>412</v>
      </c>
      <c r="B413" s="3"/>
      <c r="C413" s="1">
        <v>45863</v>
      </c>
      <c r="D413" s="13">
        <f t="shared" si="6"/>
        <v>30</v>
      </c>
    </row>
    <row r="414" spans="1:4" x14ac:dyDescent="0.35">
      <c r="A414" s="4">
        <v>413</v>
      </c>
      <c r="B414" s="3"/>
      <c r="C414" s="1">
        <v>45863</v>
      </c>
      <c r="D414" s="13">
        <f t="shared" si="6"/>
        <v>30</v>
      </c>
    </row>
    <row r="415" spans="1:4" x14ac:dyDescent="0.35">
      <c r="A415" s="4">
        <v>414</v>
      </c>
      <c r="B415" s="3"/>
      <c r="C415" s="1">
        <v>45863</v>
      </c>
      <c r="D415" s="13">
        <f t="shared" si="6"/>
        <v>30</v>
      </c>
    </row>
    <row r="416" spans="1:4" x14ac:dyDescent="0.35">
      <c r="A416" s="4">
        <v>415</v>
      </c>
      <c r="B416" s="3"/>
      <c r="C416" s="1">
        <v>45863</v>
      </c>
      <c r="D416" s="13">
        <f t="shared" si="6"/>
        <v>30</v>
      </c>
    </row>
    <row r="417" spans="1:4" x14ac:dyDescent="0.35">
      <c r="A417" s="4">
        <v>416</v>
      </c>
      <c r="B417" s="3"/>
      <c r="C417" s="1">
        <v>45864</v>
      </c>
      <c r="D417" s="13">
        <f t="shared" si="6"/>
        <v>30</v>
      </c>
    </row>
    <row r="418" spans="1:4" x14ac:dyDescent="0.35">
      <c r="A418" s="4">
        <v>417</v>
      </c>
      <c r="B418" s="3"/>
      <c r="C418" s="1">
        <v>45864</v>
      </c>
      <c r="D418" s="13">
        <f t="shared" si="6"/>
        <v>30</v>
      </c>
    </row>
    <row r="419" spans="1:4" x14ac:dyDescent="0.35">
      <c r="A419" s="4">
        <v>418</v>
      </c>
      <c r="B419" s="3"/>
      <c r="C419" s="1">
        <v>45865</v>
      </c>
      <c r="D419" s="13">
        <f t="shared" si="6"/>
        <v>31</v>
      </c>
    </row>
    <row r="420" spans="1:4" x14ac:dyDescent="0.35">
      <c r="A420" s="4">
        <v>419</v>
      </c>
      <c r="B420" s="3"/>
      <c r="C420" s="1">
        <v>45865</v>
      </c>
      <c r="D420" s="13">
        <f t="shared" si="6"/>
        <v>31</v>
      </c>
    </row>
    <row r="421" spans="1:4" x14ac:dyDescent="0.35">
      <c r="A421" s="4">
        <v>420</v>
      </c>
      <c r="B421" s="3"/>
      <c r="C421" s="1">
        <v>45865</v>
      </c>
      <c r="D421" s="13">
        <f t="shared" si="6"/>
        <v>31</v>
      </c>
    </row>
    <row r="422" spans="1:4" x14ac:dyDescent="0.35">
      <c r="A422" s="4">
        <v>421</v>
      </c>
      <c r="B422" s="3"/>
      <c r="C422" s="1">
        <v>45865</v>
      </c>
      <c r="D422" s="13">
        <f t="shared" si="6"/>
        <v>31</v>
      </c>
    </row>
    <row r="423" spans="1:4" x14ac:dyDescent="0.35">
      <c r="A423" s="4">
        <v>422</v>
      </c>
      <c r="B423" s="3"/>
      <c r="C423" s="1">
        <v>45866</v>
      </c>
      <c r="D423" s="13">
        <f t="shared" si="6"/>
        <v>31</v>
      </c>
    </row>
    <row r="424" spans="1:4" x14ac:dyDescent="0.35">
      <c r="A424" s="4">
        <v>423</v>
      </c>
      <c r="B424" s="3"/>
      <c r="C424" s="1">
        <v>45866</v>
      </c>
      <c r="D424" s="13">
        <f t="shared" si="6"/>
        <v>31</v>
      </c>
    </row>
    <row r="425" spans="1:4" x14ac:dyDescent="0.35">
      <c r="A425" s="4">
        <v>424</v>
      </c>
      <c r="B425" s="3"/>
      <c r="C425" s="1">
        <v>45866</v>
      </c>
      <c r="D425" s="13">
        <f t="shared" si="6"/>
        <v>31</v>
      </c>
    </row>
    <row r="426" spans="1:4" x14ac:dyDescent="0.35">
      <c r="A426" s="4">
        <v>425</v>
      </c>
      <c r="B426" s="3"/>
      <c r="C426" s="1">
        <v>45867</v>
      </c>
      <c r="D426" s="13">
        <f t="shared" si="6"/>
        <v>31</v>
      </c>
    </row>
    <row r="427" spans="1:4" x14ac:dyDescent="0.35">
      <c r="A427" s="4">
        <v>426</v>
      </c>
      <c r="B427" s="3"/>
      <c r="C427" s="1">
        <v>45867</v>
      </c>
      <c r="D427" s="13">
        <f t="shared" si="6"/>
        <v>31</v>
      </c>
    </row>
    <row r="428" spans="1:4" x14ac:dyDescent="0.35">
      <c r="A428" s="4">
        <v>427</v>
      </c>
      <c r="B428" s="3"/>
      <c r="C428" s="1">
        <v>45867</v>
      </c>
      <c r="D428" s="13">
        <f t="shared" si="6"/>
        <v>31</v>
      </c>
    </row>
    <row r="429" spans="1:4" x14ac:dyDescent="0.35">
      <c r="A429" s="4">
        <v>428</v>
      </c>
      <c r="B429" s="3"/>
      <c r="C429" s="1">
        <v>45867</v>
      </c>
      <c r="D429" s="13">
        <f t="shared" si="6"/>
        <v>31</v>
      </c>
    </row>
    <row r="430" spans="1:4" x14ac:dyDescent="0.35">
      <c r="A430" s="4">
        <v>429</v>
      </c>
      <c r="B430" s="3" t="s">
        <v>60</v>
      </c>
      <c r="C430" s="1">
        <v>45868</v>
      </c>
      <c r="D430" s="13">
        <f t="shared" si="6"/>
        <v>31</v>
      </c>
    </row>
    <row r="431" spans="1:4" x14ac:dyDescent="0.35">
      <c r="A431" s="4">
        <v>430</v>
      </c>
      <c r="B431" s="3"/>
      <c r="C431" s="1">
        <v>45868</v>
      </c>
      <c r="D431" s="13">
        <f t="shared" si="6"/>
        <v>31</v>
      </c>
    </row>
    <row r="432" spans="1:4" x14ac:dyDescent="0.35">
      <c r="A432" s="4">
        <v>431</v>
      </c>
      <c r="B432" s="3"/>
      <c r="C432" s="1">
        <v>45868</v>
      </c>
      <c r="D432" s="13">
        <f t="shared" si="6"/>
        <v>31</v>
      </c>
    </row>
    <row r="433" spans="1:4" x14ac:dyDescent="0.35">
      <c r="A433" s="4">
        <v>432</v>
      </c>
      <c r="B433" s="3"/>
      <c r="C433" s="1">
        <v>45868</v>
      </c>
      <c r="D433" s="13">
        <f t="shared" si="6"/>
        <v>31</v>
      </c>
    </row>
    <row r="434" spans="1:4" x14ac:dyDescent="0.35">
      <c r="A434" s="4">
        <v>433</v>
      </c>
      <c r="B434" s="3"/>
      <c r="C434" s="1">
        <v>45868</v>
      </c>
      <c r="D434" s="13">
        <f t="shared" si="6"/>
        <v>31</v>
      </c>
    </row>
    <row r="435" spans="1:4" x14ac:dyDescent="0.35">
      <c r="A435" s="4">
        <v>434</v>
      </c>
      <c r="B435" s="3"/>
      <c r="C435" s="1">
        <v>45868</v>
      </c>
      <c r="D435" s="13">
        <f t="shared" si="6"/>
        <v>31</v>
      </c>
    </row>
    <row r="436" spans="1:4" x14ac:dyDescent="0.35">
      <c r="A436" s="4">
        <v>435</v>
      </c>
      <c r="B436" s="3"/>
      <c r="C436" s="1">
        <v>45868</v>
      </c>
      <c r="D436" s="13">
        <f t="shared" si="6"/>
        <v>31</v>
      </c>
    </row>
    <row r="437" spans="1:4" x14ac:dyDescent="0.35">
      <c r="A437" s="4">
        <v>436</v>
      </c>
      <c r="B437" s="3"/>
      <c r="C437" s="1">
        <v>45868</v>
      </c>
      <c r="D437" s="13">
        <f t="shared" si="6"/>
        <v>31</v>
      </c>
    </row>
    <row r="438" spans="1:4" x14ac:dyDescent="0.35">
      <c r="A438" s="4">
        <v>437</v>
      </c>
      <c r="B438" s="3"/>
      <c r="C438" s="1">
        <v>45869</v>
      </c>
      <c r="D438" s="13">
        <f t="shared" si="6"/>
        <v>31</v>
      </c>
    </row>
    <row r="439" spans="1:4" x14ac:dyDescent="0.35">
      <c r="A439" s="4">
        <v>438</v>
      </c>
      <c r="B439" s="3"/>
      <c r="C439" s="1">
        <v>45869</v>
      </c>
      <c r="D439" s="13">
        <f t="shared" si="6"/>
        <v>31</v>
      </c>
    </row>
    <row r="440" spans="1:4" x14ac:dyDescent="0.35">
      <c r="A440" s="4">
        <v>439</v>
      </c>
      <c r="B440" s="3" t="s">
        <v>60</v>
      </c>
      <c r="C440" s="1">
        <v>45870</v>
      </c>
      <c r="D440" s="13">
        <f t="shared" si="6"/>
        <v>31</v>
      </c>
    </row>
    <row r="441" spans="1:4" x14ac:dyDescent="0.35">
      <c r="A441" s="4">
        <v>440</v>
      </c>
      <c r="B441" s="3"/>
      <c r="C441" s="1">
        <v>45870</v>
      </c>
      <c r="D441" s="13">
        <f t="shared" si="6"/>
        <v>31</v>
      </c>
    </row>
    <row r="442" spans="1:4" x14ac:dyDescent="0.35">
      <c r="A442" s="4">
        <v>441</v>
      </c>
      <c r="B442" s="3"/>
      <c r="C442" s="1">
        <v>45870</v>
      </c>
      <c r="D442" s="13">
        <f t="shared" si="6"/>
        <v>31</v>
      </c>
    </row>
    <row r="443" spans="1:4" x14ac:dyDescent="0.35">
      <c r="A443" s="4">
        <v>442</v>
      </c>
      <c r="B443" s="3"/>
      <c r="C443" s="1">
        <v>45870</v>
      </c>
      <c r="D443" s="13">
        <f t="shared" si="6"/>
        <v>31</v>
      </c>
    </row>
    <row r="444" spans="1:4" x14ac:dyDescent="0.35">
      <c r="A444" s="4">
        <v>443</v>
      </c>
      <c r="B444" s="3"/>
      <c r="C444" s="1">
        <v>45870</v>
      </c>
      <c r="D444" s="13">
        <f t="shared" si="6"/>
        <v>31</v>
      </c>
    </row>
    <row r="445" spans="1:4" x14ac:dyDescent="0.35">
      <c r="A445" s="4">
        <v>444</v>
      </c>
      <c r="B445" s="3"/>
      <c r="C445" s="1">
        <v>45870</v>
      </c>
      <c r="D445" s="13">
        <f t="shared" si="6"/>
        <v>31</v>
      </c>
    </row>
    <row r="446" spans="1:4" x14ac:dyDescent="0.35">
      <c r="A446" s="4">
        <v>445</v>
      </c>
      <c r="B446" s="3"/>
      <c r="C446" s="1">
        <v>45870</v>
      </c>
      <c r="D446" s="13">
        <f t="shared" si="6"/>
        <v>31</v>
      </c>
    </row>
    <row r="447" spans="1:4" x14ac:dyDescent="0.35">
      <c r="A447" s="4">
        <v>446</v>
      </c>
      <c r="B447" s="3"/>
      <c r="C447" s="1">
        <v>45870</v>
      </c>
      <c r="D447" s="13">
        <f t="shared" si="6"/>
        <v>31</v>
      </c>
    </row>
    <row r="448" spans="1:4" x14ac:dyDescent="0.35">
      <c r="A448" s="4">
        <v>447</v>
      </c>
      <c r="B448" s="3"/>
      <c r="C448" s="1">
        <v>45870</v>
      </c>
      <c r="D448" s="13">
        <f t="shared" si="6"/>
        <v>31</v>
      </c>
    </row>
    <row r="449" spans="1:4" x14ac:dyDescent="0.35">
      <c r="A449" s="4">
        <v>448</v>
      </c>
      <c r="B449" s="3"/>
      <c r="C449" s="1">
        <v>45871</v>
      </c>
      <c r="D449" s="13">
        <f t="shared" si="6"/>
        <v>31</v>
      </c>
    </row>
    <row r="450" spans="1:4" x14ac:dyDescent="0.35">
      <c r="A450" s="4">
        <v>449</v>
      </c>
      <c r="B450" s="3"/>
      <c r="C450" s="1">
        <v>45871</v>
      </c>
      <c r="D450" s="13">
        <f t="shared" si="6"/>
        <v>31</v>
      </c>
    </row>
    <row r="451" spans="1:4" x14ac:dyDescent="0.35">
      <c r="A451" s="4">
        <v>450</v>
      </c>
      <c r="B451" s="3"/>
      <c r="C451" s="1">
        <v>45871</v>
      </c>
      <c r="D451" s="13">
        <f t="shared" si="6"/>
        <v>31</v>
      </c>
    </row>
    <row r="452" spans="1:4" x14ac:dyDescent="0.35">
      <c r="A452" s="4">
        <v>451</v>
      </c>
      <c r="B452" s="3"/>
      <c r="C452" s="1">
        <v>45871</v>
      </c>
      <c r="D452" s="13">
        <f t="shared" si="6"/>
        <v>31</v>
      </c>
    </row>
    <row r="453" spans="1:4" x14ac:dyDescent="0.35">
      <c r="A453" s="4">
        <v>452</v>
      </c>
      <c r="B453" s="3"/>
      <c r="C453" s="1">
        <v>45871</v>
      </c>
      <c r="D453" s="13">
        <f t="shared" si="6"/>
        <v>31</v>
      </c>
    </row>
    <row r="454" spans="1:4" x14ac:dyDescent="0.35">
      <c r="A454" s="4">
        <v>453</v>
      </c>
      <c r="B454" s="3"/>
      <c r="C454" s="1">
        <v>45871</v>
      </c>
      <c r="D454" s="13">
        <f t="shared" si="6"/>
        <v>31</v>
      </c>
    </row>
    <row r="455" spans="1:4" x14ac:dyDescent="0.35">
      <c r="A455" s="4">
        <v>454</v>
      </c>
      <c r="B455" s="3"/>
      <c r="C455" s="1">
        <v>45871</v>
      </c>
      <c r="D455" s="13">
        <f t="shared" ref="D455:D514" si="7">WEEKNUM(C455)</f>
        <v>31</v>
      </c>
    </row>
    <row r="456" spans="1:4" x14ac:dyDescent="0.35">
      <c r="A456" s="4">
        <v>455</v>
      </c>
      <c r="B456" s="3" t="s">
        <v>60</v>
      </c>
      <c r="C456" s="1">
        <v>45872</v>
      </c>
      <c r="D456" s="13">
        <f t="shared" si="7"/>
        <v>32</v>
      </c>
    </row>
    <row r="457" spans="1:4" x14ac:dyDescent="0.35">
      <c r="A457" s="4">
        <v>456</v>
      </c>
      <c r="B457" s="3"/>
      <c r="C457" s="1">
        <v>45872</v>
      </c>
      <c r="D457" s="13">
        <f t="shared" si="7"/>
        <v>32</v>
      </c>
    </row>
    <row r="458" spans="1:4" x14ac:dyDescent="0.35">
      <c r="A458" s="4">
        <v>457</v>
      </c>
      <c r="B458" s="3"/>
      <c r="C458" s="1">
        <v>45873</v>
      </c>
      <c r="D458" s="13">
        <f t="shared" si="7"/>
        <v>32</v>
      </c>
    </row>
    <row r="459" spans="1:4" x14ac:dyDescent="0.35">
      <c r="A459" s="4">
        <v>458</v>
      </c>
      <c r="B459" s="3"/>
      <c r="C459" s="1">
        <v>45873</v>
      </c>
      <c r="D459" s="13">
        <f t="shared" si="7"/>
        <v>32</v>
      </c>
    </row>
    <row r="460" spans="1:4" x14ac:dyDescent="0.35">
      <c r="A460" s="4">
        <v>459</v>
      </c>
      <c r="B460" s="3"/>
      <c r="C460" s="1">
        <v>45873</v>
      </c>
      <c r="D460" s="13">
        <f t="shared" si="7"/>
        <v>32</v>
      </c>
    </row>
    <row r="461" spans="1:4" x14ac:dyDescent="0.35">
      <c r="A461" s="4">
        <v>460</v>
      </c>
      <c r="B461" s="3"/>
      <c r="C461" s="1">
        <v>45873</v>
      </c>
      <c r="D461" s="13">
        <f t="shared" si="7"/>
        <v>32</v>
      </c>
    </row>
    <row r="462" spans="1:4" x14ac:dyDescent="0.35">
      <c r="A462" s="4">
        <v>461</v>
      </c>
      <c r="B462" s="3"/>
      <c r="C462" s="1">
        <v>45873</v>
      </c>
      <c r="D462" s="13">
        <f t="shared" si="7"/>
        <v>32</v>
      </c>
    </row>
    <row r="463" spans="1:4" x14ac:dyDescent="0.35">
      <c r="A463" s="4">
        <v>462</v>
      </c>
      <c r="B463" s="3"/>
      <c r="C463" s="1">
        <v>45873</v>
      </c>
      <c r="D463" s="13">
        <f t="shared" si="7"/>
        <v>32</v>
      </c>
    </row>
    <row r="464" spans="1:4" x14ac:dyDescent="0.35">
      <c r="A464" s="4">
        <v>463</v>
      </c>
      <c r="B464" s="3"/>
      <c r="C464" s="1">
        <v>45874</v>
      </c>
      <c r="D464" s="13">
        <f t="shared" si="7"/>
        <v>32</v>
      </c>
    </row>
    <row r="465" spans="1:4" x14ac:dyDescent="0.35">
      <c r="A465" s="4">
        <v>464</v>
      </c>
      <c r="B465" s="3"/>
      <c r="C465" s="1">
        <v>45874</v>
      </c>
      <c r="D465" s="13">
        <f t="shared" si="7"/>
        <v>32</v>
      </c>
    </row>
    <row r="466" spans="1:4" x14ac:dyDescent="0.35">
      <c r="A466" s="4">
        <v>465</v>
      </c>
      <c r="B466" s="3"/>
      <c r="C466" s="1">
        <v>45874</v>
      </c>
      <c r="D466" s="13">
        <f t="shared" si="7"/>
        <v>32</v>
      </c>
    </row>
    <row r="467" spans="1:4" x14ac:dyDescent="0.35">
      <c r="A467" s="4">
        <v>466</v>
      </c>
      <c r="B467" s="3"/>
      <c r="C467" s="1">
        <v>45875</v>
      </c>
      <c r="D467" s="13">
        <f t="shared" si="7"/>
        <v>32</v>
      </c>
    </row>
    <row r="468" spans="1:4" x14ac:dyDescent="0.35">
      <c r="A468" s="4">
        <v>467</v>
      </c>
      <c r="B468" s="3"/>
      <c r="C468" s="1">
        <v>45875</v>
      </c>
      <c r="D468" s="13">
        <f t="shared" si="7"/>
        <v>32</v>
      </c>
    </row>
    <row r="469" spans="1:4" x14ac:dyDescent="0.35">
      <c r="A469" s="4">
        <v>468</v>
      </c>
      <c r="B469" s="3"/>
      <c r="C469" s="1">
        <v>45875</v>
      </c>
      <c r="D469" s="13">
        <f t="shared" si="7"/>
        <v>32</v>
      </c>
    </row>
    <row r="470" spans="1:4" x14ac:dyDescent="0.35">
      <c r="A470" s="4">
        <v>469</v>
      </c>
      <c r="B470" s="3"/>
      <c r="C470" s="1">
        <v>45875</v>
      </c>
      <c r="D470" s="13">
        <f t="shared" si="7"/>
        <v>32</v>
      </c>
    </row>
    <row r="471" spans="1:4" x14ac:dyDescent="0.35">
      <c r="A471" s="4">
        <v>470</v>
      </c>
      <c r="B471" s="3"/>
      <c r="C471" s="1">
        <v>45875</v>
      </c>
      <c r="D471" s="13">
        <f t="shared" si="7"/>
        <v>32</v>
      </c>
    </row>
    <row r="472" spans="1:4" x14ac:dyDescent="0.35">
      <c r="A472" s="4">
        <v>471</v>
      </c>
      <c r="B472" s="3"/>
      <c r="C472" s="1">
        <v>45875</v>
      </c>
      <c r="D472" s="13">
        <f t="shared" si="7"/>
        <v>32</v>
      </c>
    </row>
    <row r="473" spans="1:4" x14ac:dyDescent="0.35">
      <c r="A473" s="4">
        <v>472</v>
      </c>
      <c r="B473" s="3"/>
      <c r="C473" s="1">
        <v>45876</v>
      </c>
      <c r="D473" s="13">
        <f t="shared" si="7"/>
        <v>32</v>
      </c>
    </row>
    <row r="474" spans="1:4" x14ac:dyDescent="0.35">
      <c r="A474" s="4">
        <v>473</v>
      </c>
      <c r="B474" s="3"/>
      <c r="C474" s="1">
        <v>45876</v>
      </c>
      <c r="D474" s="13">
        <f t="shared" si="7"/>
        <v>32</v>
      </c>
    </row>
    <row r="475" spans="1:4" x14ac:dyDescent="0.35">
      <c r="A475" s="4">
        <v>474</v>
      </c>
      <c r="B475" s="3"/>
      <c r="C475" s="1">
        <v>45876</v>
      </c>
      <c r="D475" s="13">
        <f t="shared" si="7"/>
        <v>32</v>
      </c>
    </row>
    <row r="476" spans="1:4" x14ac:dyDescent="0.35">
      <c r="A476" s="4">
        <v>475</v>
      </c>
      <c r="B476" s="3"/>
      <c r="C476" s="1">
        <v>45876</v>
      </c>
      <c r="D476" s="13">
        <f t="shared" si="7"/>
        <v>32</v>
      </c>
    </row>
    <row r="477" spans="1:4" x14ac:dyDescent="0.35">
      <c r="A477" s="4">
        <v>476</v>
      </c>
      <c r="B477" s="3"/>
      <c r="C477" s="1">
        <v>45876</v>
      </c>
      <c r="D477" s="13">
        <f t="shared" si="7"/>
        <v>32</v>
      </c>
    </row>
    <row r="478" spans="1:4" x14ac:dyDescent="0.35">
      <c r="A478" s="4">
        <v>477</v>
      </c>
      <c r="B478" s="3"/>
      <c r="C478" s="1">
        <v>45876</v>
      </c>
      <c r="D478" s="13">
        <f t="shared" si="7"/>
        <v>32</v>
      </c>
    </row>
    <row r="479" spans="1:4" x14ac:dyDescent="0.35">
      <c r="A479" s="4">
        <v>478</v>
      </c>
      <c r="B479" s="3"/>
      <c r="C479" s="1">
        <v>45876</v>
      </c>
      <c r="D479" s="13">
        <f t="shared" si="7"/>
        <v>32</v>
      </c>
    </row>
    <row r="480" spans="1:4" x14ac:dyDescent="0.35">
      <c r="A480" s="4">
        <v>479</v>
      </c>
      <c r="B480" s="3"/>
      <c r="C480" s="1">
        <v>45877</v>
      </c>
      <c r="D480" s="13">
        <f t="shared" si="7"/>
        <v>32</v>
      </c>
    </row>
    <row r="481" spans="1:4" x14ac:dyDescent="0.35">
      <c r="A481" s="4">
        <v>480</v>
      </c>
      <c r="B481" s="3"/>
      <c r="C481" s="1">
        <v>45877</v>
      </c>
      <c r="D481" s="13">
        <f t="shared" si="7"/>
        <v>32</v>
      </c>
    </row>
    <row r="482" spans="1:4" x14ac:dyDescent="0.35">
      <c r="A482" s="4">
        <v>481</v>
      </c>
      <c r="B482" s="3"/>
      <c r="C482" s="1">
        <v>45877</v>
      </c>
      <c r="D482" s="13">
        <f t="shared" si="7"/>
        <v>32</v>
      </c>
    </row>
    <row r="483" spans="1:4" x14ac:dyDescent="0.35">
      <c r="A483" s="4">
        <v>482</v>
      </c>
      <c r="B483" s="3"/>
      <c r="C483" s="1">
        <v>45877</v>
      </c>
      <c r="D483" s="13">
        <f t="shared" si="7"/>
        <v>32</v>
      </c>
    </row>
    <row r="484" spans="1:4" x14ac:dyDescent="0.35">
      <c r="A484" s="4">
        <v>483</v>
      </c>
      <c r="B484" s="3"/>
      <c r="C484" s="1">
        <v>45877</v>
      </c>
      <c r="D484" s="13">
        <f t="shared" si="7"/>
        <v>32</v>
      </c>
    </row>
    <row r="485" spans="1:4" x14ac:dyDescent="0.35">
      <c r="A485" s="4">
        <v>484</v>
      </c>
      <c r="B485" s="3"/>
      <c r="C485" s="1">
        <v>45877</v>
      </c>
      <c r="D485" s="13">
        <f t="shared" si="7"/>
        <v>32</v>
      </c>
    </row>
    <row r="486" spans="1:4" x14ac:dyDescent="0.35">
      <c r="A486" s="4">
        <v>485</v>
      </c>
      <c r="B486" s="3"/>
      <c r="C486" s="1">
        <v>45877</v>
      </c>
      <c r="D486" s="13">
        <f t="shared" si="7"/>
        <v>32</v>
      </c>
    </row>
    <row r="487" spans="1:4" x14ac:dyDescent="0.35">
      <c r="A487" s="4">
        <v>486</v>
      </c>
      <c r="B487" s="3"/>
      <c r="C487" s="1">
        <v>45878</v>
      </c>
      <c r="D487" s="13">
        <f t="shared" si="7"/>
        <v>32</v>
      </c>
    </row>
    <row r="488" spans="1:4" x14ac:dyDescent="0.35">
      <c r="A488" s="4">
        <v>487</v>
      </c>
      <c r="B488" s="3"/>
      <c r="C488" s="1">
        <v>45878</v>
      </c>
      <c r="D488" s="13">
        <f t="shared" si="7"/>
        <v>32</v>
      </c>
    </row>
    <row r="489" spans="1:4" x14ac:dyDescent="0.35">
      <c r="A489" s="4">
        <v>488</v>
      </c>
      <c r="B489" s="3"/>
      <c r="C489" s="1">
        <v>45878</v>
      </c>
      <c r="D489" s="13">
        <f t="shared" si="7"/>
        <v>32</v>
      </c>
    </row>
    <row r="490" spans="1:4" x14ac:dyDescent="0.35">
      <c r="A490" s="4">
        <v>489</v>
      </c>
      <c r="B490" s="3"/>
      <c r="C490" s="1">
        <v>45878</v>
      </c>
      <c r="D490" s="13">
        <f t="shared" si="7"/>
        <v>32</v>
      </c>
    </row>
    <row r="491" spans="1:4" x14ac:dyDescent="0.35">
      <c r="A491" s="4">
        <v>490</v>
      </c>
      <c r="B491" s="3"/>
      <c r="C491" s="1">
        <v>45878</v>
      </c>
      <c r="D491" s="13">
        <f t="shared" si="7"/>
        <v>32</v>
      </c>
    </row>
    <row r="492" spans="1:4" x14ac:dyDescent="0.35">
      <c r="A492" s="4">
        <v>491</v>
      </c>
      <c r="B492" s="3"/>
      <c r="C492" s="1">
        <v>45879</v>
      </c>
      <c r="D492" s="13">
        <f t="shared" si="7"/>
        <v>33</v>
      </c>
    </row>
    <row r="493" spans="1:4" x14ac:dyDescent="0.35">
      <c r="A493" s="4">
        <v>492</v>
      </c>
      <c r="B493" s="3"/>
      <c r="C493" s="1">
        <v>45879</v>
      </c>
      <c r="D493" s="13">
        <f t="shared" si="7"/>
        <v>33</v>
      </c>
    </row>
    <row r="494" spans="1:4" x14ac:dyDescent="0.35">
      <c r="A494" s="4">
        <v>493</v>
      </c>
      <c r="B494" s="3"/>
      <c r="C494" s="1">
        <v>45880</v>
      </c>
      <c r="D494" s="13">
        <f t="shared" si="7"/>
        <v>33</v>
      </c>
    </row>
    <row r="495" spans="1:4" x14ac:dyDescent="0.35">
      <c r="A495" s="4">
        <v>494</v>
      </c>
      <c r="B495" s="3"/>
      <c r="C495" s="1">
        <v>45880</v>
      </c>
      <c r="D495" s="13">
        <f t="shared" si="7"/>
        <v>33</v>
      </c>
    </row>
    <row r="496" spans="1:4" x14ac:dyDescent="0.35">
      <c r="A496" s="4">
        <v>495</v>
      </c>
      <c r="B496" s="3"/>
      <c r="C496" s="1">
        <v>45880</v>
      </c>
      <c r="D496" s="13">
        <f t="shared" si="7"/>
        <v>33</v>
      </c>
    </row>
    <row r="497" spans="1:4" x14ac:dyDescent="0.35">
      <c r="A497" s="4">
        <v>496</v>
      </c>
      <c r="B497" s="3"/>
      <c r="C497" s="1">
        <v>45880</v>
      </c>
      <c r="D497" s="13">
        <f t="shared" si="7"/>
        <v>33</v>
      </c>
    </row>
    <row r="498" spans="1:4" x14ac:dyDescent="0.35">
      <c r="A498" s="4">
        <v>497</v>
      </c>
      <c r="B498" s="3"/>
      <c r="C498" s="1">
        <v>45880</v>
      </c>
      <c r="D498" s="13">
        <f t="shared" si="7"/>
        <v>33</v>
      </c>
    </row>
    <row r="499" spans="1:4" x14ac:dyDescent="0.35">
      <c r="A499" s="4">
        <v>498</v>
      </c>
      <c r="B499" s="3"/>
      <c r="C499" s="1">
        <v>45880</v>
      </c>
      <c r="D499" s="13">
        <f t="shared" si="7"/>
        <v>33</v>
      </c>
    </row>
    <row r="500" spans="1:4" x14ac:dyDescent="0.35">
      <c r="A500" s="4">
        <v>499</v>
      </c>
      <c r="B500" s="3"/>
      <c r="C500" s="1">
        <v>45880</v>
      </c>
      <c r="D500" s="13">
        <f t="shared" si="7"/>
        <v>33</v>
      </c>
    </row>
    <row r="501" spans="1:4" x14ac:dyDescent="0.35">
      <c r="A501" s="4">
        <v>500</v>
      </c>
      <c r="B501" s="3"/>
      <c r="C501" s="1">
        <v>45880</v>
      </c>
      <c r="D501" s="13">
        <f t="shared" si="7"/>
        <v>33</v>
      </c>
    </row>
    <row r="502" spans="1:4" x14ac:dyDescent="0.35">
      <c r="A502" s="4">
        <v>501</v>
      </c>
      <c r="B502" s="3"/>
      <c r="C502" s="1">
        <v>45880</v>
      </c>
      <c r="D502" s="13">
        <f t="shared" si="7"/>
        <v>33</v>
      </c>
    </row>
    <row r="503" spans="1:4" x14ac:dyDescent="0.35">
      <c r="A503" s="4">
        <v>502</v>
      </c>
      <c r="B503" s="3"/>
      <c r="C503" s="1">
        <v>45880</v>
      </c>
      <c r="D503" s="13">
        <f t="shared" si="7"/>
        <v>33</v>
      </c>
    </row>
    <row r="504" spans="1:4" x14ac:dyDescent="0.35">
      <c r="A504" s="4">
        <v>503</v>
      </c>
      <c r="B504" s="3"/>
      <c r="C504" s="1">
        <v>45880</v>
      </c>
      <c r="D504" s="13">
        <f t="shared" si="7"/>
        <v>33</v>
      </c>
    </row>
    <row r="505" spans="1:4" x14ac:dyDescent="0.35">
      <c r="A505" s="4">
        <v>504</v>
      </c>
      <c r="B505" s="3"/>
      <c r="C505" s="1">
        <v>45880</v>
      </c>
      <c r="D505" s="13">
        <f t="shared" si="7"/>
        <v>33</v>
      </c>
    </row>
    <row r="506" spans="1:4" x14ac:dyDescent="0.35">
      <c r="A506" s="4">
        <v>505</v>
      </c>
      <c r="B506" s="3"/>
      <c r="C506" s="1">
        <v>45880</v>
      </c>
      <c r="D506" s="13">
        <f t="shared" si="7"/>
        <v>33</v>
      </c>
    </row>
    <row r="507" spans="1:4" x14ac:dyDescent="0.35">
      <c r="A507" s="4">
        <v>506</v>
      </c>
      <c r="B507" s="3"/>
      <c r="C507" s="1">
        <v>45881</v>
      </c>
      <c r="D507" s="13">
        <f t="shared" si="7"/>
        <v>33</v>
      </c>
    </row>
    <row r="508" spans="1:4" x14ac:dyDescent="0.35">
      <c r="A508" s="4">
        <v>507</v>
      </c>
      <c r="B508" s="3"/>
      <c r="C508" s="1">
        <v>45882</v>
      </c>
      <c r="D508" s="13">
        <f t="shared" si="7"/>
        <v>33</v>
      </c>
    </row>
    <row r="509" spans="1:4" x14ac:dyDescent="0.35">
      <c r="A509" s="4">
        <v>508</v>
      </c>
      <c r="B509" s="3"/>
      <c r="C509" s="1">
        <v>45882</v>
      </c>
      <c r="D509" s="13">
        <f t="shared" si="7"/>
        <v>33</v>
      </c>
    </row>
    <row r="510" spans="1:4" x14ac:dyDescent="0.35">
      <c r="A510" s="4">
        <v>509</v>
      </c>
      <c r="B510" s="3"/>
      <c r="C510" s="1">
        <v>45882</v>
      </c>
      <c r="D510" s="13">
        <f t="shared" si="7"/>
        <v>33</v>
      </c>
    </row>
    <row r="511" spans="1:4" x14ac:dyDescent="0.35">
      <c r="A511" s="4">
        <v>510</v>
      </c>
      <c r="B511" s="3"/>
      <c r="C511" s="1">
        <v>45883</v>
      </c>
      <c r="D511" s="13">
        <f t="shared" si="7"/>
        <v>33</v>
      </c>
    </row>
    <row r="512" spans="1:4" x14ac:dyDescent="0.35">
      <c r="A512" s="4">
        <v>511</v>
      </c>
      <c r="B512" s="3"/>
      <c r="C512" s="1">
        <v>45883</v>
      </c>
      <c r="D512" s="13">
        <f t="shared" si="7"/>
        <v>33</v>
      </c>
    </row>
    <row r="513" spans="1:4" x14ac:dyDescent="0.35">
      <c r="A513" s="4">
        <v>512</v>
      </c>
      <c r="B513" s="3"/>
      <c r="C513" s="1">
        <v>45883</v>
      </c>
      <c r="D513" s="13">
        <f t="shared" si="7"/>
        <v>33</v>
      </c>
    </row>
    <row r="514" spans="1:4" x14ac:dyDescent="0.35">
      <c r="A514" s="4">
        <v>513</v>
      </c>
      <c r="B514" s="3"/>
      <c r="C514" s="1">
        <v>45883</v>
      </c>
      <c r="D514" s="13">
        <f t="shared" si="7"/>
        <v>33</v>
      </c>
    </row>
    <row r="515" spans="1:4" x14ac:dyDescent="0.35">
      <c r="A515" s="4">
        <v>514</v>
      </c>
      <c r="B515" s="3"/>
      <c r="C515" s="1">
        <v>45883</v>
      </c>
      <c r="D515" s="13">
        <f t="shared" ref="D515:D560" si="8">WEEKNUM(C515)</f>
        <v>33</v>
      </c>
    </row>
    <row r="516" spans="1:4" x14ac:dyDescent="0.35">
      <c r="A516" s="4">
        <v>515</v>
      </c>
      <c r="B516" s="3"/>
      <c r="C516" s="1">
        <v>45884</v>
      </c>
      <c r="D516" s="13">
        <f t="shared" si="8"/>
        <v>33</v>
      </c>
    </row>
    <row r="517" spans="1:4" x14ac:dyDescent="0.35">
      <c r="A517" s="4">
        <v>516</v>
      </c>
      <c r="B517" s="3"/>
      <c r="C517" s="1">
        <v>45884</v>
      </c>
      <c r="D517" s="13">
        <f t="shared" si="8"/>
        <v>33</v>
      </c>
    </row>
    <row r="518" spans="1:4" x14ac:dyDescent="0.35">
      <c r="A518" s="4">
        <v>517</v>
      </c>
      <c r="B518" s="3"/>
      <c r="C518" s="1">
        <v>45884</v>
      </c>
      <c r="D518" s="13">
        <f t="shared" si="8"/>
        <v>33</v>
      </c>
    </row>
    <row r="519" spans="1:4" x14ac:dyDescent="0.35">
      <c r="A519" s="4">
        <v>518</v>
      </c>
      <c r="B519" s="3"/>
      <c r="C519" s="1">
        <v>45884</v>
      </c>
      <c r="D519" s="13">
        <f t="shared" si="8"/>
        <v>33</v>
      </c>
    </row>
    <row r="520" spans="1:4" x14ac:dyDescent="0.35">
      <c r="A520" s="4">
        <v>519</v>
      </c>
      <c r="B520" s="3"/>
      <c r="C520" s="1">
        <v>45884</v>
      </c>
      <c r="D520" s="13">
        <f t="shared" si="8"/>
        <v>33</v>
      </c>
    </row>
    <row r="521" spans="1:4" x14ac:dyDescent="0.35">
      <c r="A521" s="4">
        <v>520</v>
      </c>
      <c r="B521" s="3"/>
      <c r="C521" s="1">
        <v>45885</v>
      </c>
      <c r="D521" s="13">
        <f t="shared" si="8"/>
        <v>33</v>
      </c>
    </row>
    <row r="522" spans="1:4" x14ac:dyDescent="0.35">
      <c r="A522" s="4">
        <v>521</v>
      </c>
      <c r="B522" s="3"/>
      <c r="C522" s="1">
        <v>45885</v>
      </c>
      <c r="D522" s="13">
        <f t="shared" si="8"/>
        <v>33</v>
      </c>
    </row>
    <row r="523" spans="1:4" x14ac:dyDescent="0.35">
      <c r="A523" s="4">
        <v>522</v>
      </c>
      <c r="B523" s="3"/>
      <c r="C523" s="1">
        <v>45886</v>
      </c>
      <c r="D523" s="13">
        <f t="shared" si="8"/>
        <v>34</v>
      </c>
    </row>
    <row r="524" spans="1:4" x14ac:dyDescent="0.35">
      <c r="A524" s="4">
        <v>523</v>
      </c>
      <c r="B524" s="3"/>
      <c r="C524" s="1">
        <v>45886</v>
      </c>
      <c r="D524" s="13">
        <f t="shared" si="8"/>
        <v>34</v>
      </c>
    </row>
    <row r="525" spans="1:4" x14ac:dyDescent="0.35">
      <c r="A525" s="4">
        <v>524</v>
      </c>
      <c r="B525" s="3"/>
      <c r="C525" s="1">
        <v>45886</v>
      </c>
      <c r="D525" s="13">
        <f t="shared" si="8"/>
        <v>34</v>
      </c>
    </row>
    <row r="526" spans="1:4" x14ac:dyDescent="0.35">
      <c r="A526" s="4">
        <v>525</v>
      </c>
      <c r="B526" s="3" t="s">
        <v>62</v>
      </c>
      <c r="C526" s="1">
        <v>45887</v>
      </c>
      <c r="D526" s="13">
        <f t="shared" si="8"/>
        <v>34</v>
      </c>
    </row>
    <row r="527" spans="1:4" x14ac:dyDescent="0.35">
      <c r="A527" s="4">
        <v>526</v>
      </c>
      <c r="B527" s="3" t="s">
        <v>60</v>
      </c>
      <c r="C527" s="1">
        <v>45887</v>
      </c>
      <c r="D527" s="13">
        <f t="shared" si="8"/>
        <v>34</v>
      </c>
    </row>
    <row r="528" spans="1:4" x14ac:dyDescent="0.35">
      <c r="A528" s="4">
        <v>527</v>
      </c>
      <c r="B528" s="3"/>
      <c r="C528" s="1">
        <v>45887</v>
      </c>
      <c r="D528" s="13">
        <f t="shared" si="8"/>
        <v>34</v>
      </c>
    </row>
    <row r="529" spans="1:4" x14ac:dyDescent="0.35">
      <c r="A529" s="4">
        <v>528</v>
      </c>
      <c r="B529" s="3"/>
      <c r="C529" s="1">
        <v>45887</v>
      </c>
      <c r="D529" s="13">
        <f t="shared" si="8"/>
        <v>34</v>
      </c>
    </row>
    <row r="530" spans="1:4" x14ac:dyDescent="0.35">
      <c r="A530" s="4">
        <v>529</v>
      </c>
      <c r="B530" s="3"/>
      <c r="C530" s="1">
        <v>45888</v>
      </c>
      <c r="D530" s="13">
        <f t="shared" si="8"/>
        <v>34</v>
      </c>
    </row>
    <row r="531" spans="1:4" x14ac:dyDescent="0.35">
      <c r="A531" s="4">
        <v>530</v>
      </c>
      <c r="B531" s="3"/>
      <c r="C531" s="1">
        <v>45888</v>
      </c>
      <c r="D531" s="13">
        <f t="shared" si="8"/>
        <v>34</v>
      </c>
    </row>
    <row r="532" spans="1:4" x14ac:dyDescent="0.35">
      <c r="A532" s="4">
        <v>531</v>
      </c>
      <c r="B532" s="3"/>
      <c r="C532" s="1">
        <v>45888</v>
      </c>
      <c r="D532" s="13">
        <f t="shared" si="8"/>
        <v>34</v>
      </c>
    </row>
    <row r="533" spans="1:4" x14ac:dyDescent="0.35">
      <c r="A533" s="4">
        <v>532</v>
      </c>
      <c r="B533" s="3"/>
      <c r="C533" s="1">
        <v>45888</v>
      </c>
      <c r="D533" s="13">
        <f t="shared" si="8"/>
        <v>34</v>
      </c>
    </row>
    <row r="534" spans="1:4" x14ac:dyDescent="0.35">
      <c r="A534" s="4">
        <v>533</v>
      </c>
      <c r="B534" s="3"/>
      <c r="C534" s="1">
        <v>45888</v>
      </c>
      <c r="D534" s="13">
        <f t="shared" si="8"/>
        <v>34</v>
      </c>
    </row>
    <row r="535" spans="1:4" x14ac:dyDescent="0.35">
      <c r="A535" s="4">
        <v>534</v>
      </c>
      <c r="B535" s="3" t="s">
        <v>62</v>
      </c>
      <c r="C535" s="1">
        <v>45889</v>
      </c>
      <c r="D535" s="13">
        <f t="shared" si="8"/>
        <v>34</v>
      </c>
    </row>
    <row r="536" spans="1:4" x14ac:dyDescent="0.35">
      <c r="A536" s="4">
        <v>535</v>
      </c>
      <c r="B536" s="3"/>
      <c r="C536" s="1">
        <v>45889</v>
      </c>
      <c r="D536" s="13">
        <f t="shared" si="8"/>
        <v>34</v>
      </c>
    </row>
    <row r="537" spans="1:4" x14ac:dyDescent="0.35">
      <c r="A537" s="4">
        <v>536</v>
      </c>
      <c r="B537" s="3"/>
      <c r="C537" s="1">
        <v>45889</v>
      </c>
      <c r="D537" s="13">
        <f t="shared" si="8"/>
        <v>34</v>
      </c>
    </row>
    <row r="538" spans="1:4" x14ac:dyDescent="0.35">
      <c r="A538" s="4">
        <v>537</v>
      </c>
      <c r="B538" s="3"/>
      <c r="C538" s="1">
        <v>45889</v>
      </c>
      <c r="D538" s="13">
        <f t="shared" si="8"/>
        <v>34</v>
      </c>
    </row>
    <row r="539" spans="1:4" x14ac:dyDescent="0.35">
      <c r="A539" s="4">
        <v>538</v>
      </c>
      <c r="B539" s="3"/>
      <c r="C539" s="1">
        <v>45889</v>
      </c>
      <c r="D539" s="13">
        <f t="shared" si="8"/>
        <v>34</v>
      </c>
    </row>
    <row r="540" spans="1:4" x14ac:dyDescent="0.35">
      <c r="A540" s="4">
        <v>539</v>
      </c>
      <c r="B540" s="3"/>
      <c r="C540" s="1">
        <v>45890</v>
      </c>
      <c r="D540" s="13">
        <f t="shared" si="8"/>
        <v>34</v>
      </c>
    </row>
    <row r="541" spans="1:4" x14ac:dyDescent="0.35">
      <c r="A541" s="4">
        <v>540</v>
      </c>
      <c r="B541" s="3"/>
      <c r="C541" s="1">
        <v>45890</v>
      </c>
      <c r="D541" s="13">
        <f t="shared" si="8"/>
        <v>34</v>
      </c>
    </row>
    <row r="542" spans="1:4" x14ac:dyDescent="0.35">
      <c r="A542" s="4">
        <v>541</v>
      </c>
      <c r="B542" s="3"/>
      <c r="C542" s="1">
        <v>45890</v>
      </c>
      <c r="D542" s="13">
        <f t="shared" si="8"/>
        <v>34</v>
      </c>
    </row>
    <row r="543" spans="1:4" x14ac:dyDescent="0.35">
      <c r="A543" s="4">
        <v>542</v>
      </c>
      <c r="B543" s="3"/>
      <c r="C543" s="1">
        <v>45890</v>
      </c>
      <c r="D543" s="13">
        <f t="shared" si="8"/>
        <v>34</v>
      </c>
    </row>
    <row r="544" spans="1:4" x14ac:dyDescent="0.35">
      <c r="A544" s="4">
        <v>543</v>
      </c>
      <c r="B544" s="3"/>
      <c r="C544" s="1">
        <v>45890</v>
      </c>
      <c r="D544" s="13">
        <f t="shared" si="8"/>
        <v>34</v>
      </c>
    </row>
    <row r="545" spans="1:4" x14ac:dyDescent="0.35">
      <c r="A545" s="4">
        <v>544</v>
      </c>
      <c r="B545" s="3"/>
      <c r="C545" s="1">
        <v>45890</v>
      </c>
      <c r="D545" s="13">
        <f t="shared" si="8"/>
        <v>34</v>
      </c>
    </row>
    <row r="546" spans="1:4" x14ac:dyDescent="0.35">
      <c r="A546" s="4">
        <v>545</v>
      </c>
      <c r="B546" s="3"/>
      <c r="C546" s="1">
        <v>45891</v>
      </c>
      <c r="D546" s="13">
        <f t="shared" si="8"/>
        <v>34</v>
      </c>
    </row>
    <row r="547" spans="1:4" x14ac:dyDescent="0.35">
      <c r="A547" s="4">
        <v>546</v>
      </c>
      <c r="B547" s="3"/>
      <c r="C547" s="1">
        <v>45891</v>
      </c>
      <c r="D547" s="13">
        <f t="shared" si="8"/>
        <v>34</v>
      </c>
    </row>
    <row r="548" spans="1:4" x14ac:dyDescent="0.35">
      <c r="A548" s="4">
        <v>547</v>
      </c>
      <c r="B548" s="3"/>
      <c r="C548" s="1">
        <v>45891</v>
      </c>
      <c r="D548" s="13">
        <f t="shared" si="8"/>
        <v>34</v>
      </c>
    </row>
    <row r="549" spans="1:4" x14ac:dyDescent="0.35">
      <c r="A549" s="4">
        <v>548</v>
      </c>
      <c r="B549" s="3"/>
      <c r="C549" s="1">
        <v>45891</v>
      </c>
      <c r="D549" s="13">
        <f t="shared" si="8"/>
        <v>34</v>
      </c>
    </row>
    <row r="550" spans="1:4" x14ac:dyDescent="0.35">
      <c r="A550" s="4">
        <v>549</v>
      </c>
      <c r="B550" s="3"/>
      <c r="C550" s="1">
        <v>45891</v>
      </c>
      <c r="D550" s="13">
        <f t="shared" si="8"/>
        <v>34</v>
      </c>
    </row>
    <row r="551" spans="1:4" x14ac:dyDescent="0.35">
      <c r="A551" s="4">
        <v>550</v>
      </c>
      <c r="B551" s="3"/>
      <c r="C551" s="1">
        <v>45891</v>
      </c>
      <c r="D551" s="13">
        <f t="shared" si="8"/>
        <v>34</v>
      </c>
    </row>
    <row r="552" spans="1:4" x14ac:dyDescent="0.35">
      <c r="A552" s="4">
        <v>551</v>
      </c>
      <c r="B552" s="3"/>
      <c r="C552" s="1">
        <v>45891</v>
      </c>
      <c r="D552" s="13">
        <f t="shared" si="8"/>
        <v>34</v>
      </c>
    </row>
    <row r="553" spans="1:4" x14ac:dyDescent="0.35">
      <c r="A553" s="4">
        <v>552</v>
      </c>
      <c r="B553" s="3"/>
      <c r="C553" s="1">
        <v>45891</v>
      </c>
      <c r="D553" s="13">
        <f t="shared" si="8"/>
        <v>34</v>
      </c>
    </row>
    <row r="554" spans="1:4" x14ac:dyDescent="0.35">
      <c r="A554" s="4">
        <v>553</v>
      </c>
      <c r="B554" s="3"/>
      <c r="C554" s="1">
        <v>45892</v>
      </c>
      <c r="D554" s="13">
        <f t="shared" si="8"/>
        <v>34</v>
      </c>
    </row>
    <row r="555" spans="1:4" x14ac:dyDescent="0.35">
      <c r="A555" s="4">
        <v>554</v>
      </c>
      <c r="B555" s="3"/>
      <c r="C555" s="1">
        <v>45892</v>
      </c>
      <c r="D555" s="13">
        <f t="shared" si="8"/>
        <v>34</v>
      </c>
    </row>
    <row r="556" spans="1:4" x14ac:dyDescent="0.35">
      <c r="A556" s="4">
        <v>555</v>
      </c>
      <c r="B556" s="3"/>
      <c r="C556" s="1">
        <v>45892</v>
      </c>
      <c r="D556" s="13">
        <f t="shared" si="8"/>
        <v>34</v>
      </c>
    </row>
    <row r="557" spans="1:4" x14ac:dyDescent="0.35">
      <c r="A557" s="4">
        <v>556</v>
      </c>
      <c r="B557" s="3"/>
      <c r="C557" s="1">
        <v>45892</v>
      </c>
      <c r="D557" s="13">
        <f t="shared" si="8"/>
        <v>34</v>
      </c>
    </row>
    <row r="558" spans="1:4" x14ac:dyDescent="0.35">
      <c r="A558" s="4">
        <v>557</v>
      </c>
      <c r="B558" s="3"/>
      <c r="C558" s="1">
        <v>45893</v>
      </c>
      <c r="D558" s="13">
        <f t="shared" si="8"/>
        <v>35</v>
      </c>
    </row>
    <row r="559" spans="1:4" x14ac:dyDescent="0.35">
      <c r="A559" s="4">
        <v>558</v>
      </c>
      <c r="B559" s="3"/>
      <c r="C559" s="1">
        <v>45893</v>
      </c>
      <c r="D559" s="13">
        <f t="shared" si="8"/>
        <v>35</v>
      </c>
    </row>
    <row r="560" spans="1:4" x14ac:dyDescent="0.35">
      <c r="A560" s="4">
        <v>559</v>
      </c>
      <c r="B560" s="3"/>
      <c r="C560" s="1">
        <v>45893</v>
      </c>
      <c r="D560" s="13">
        <f t="shared" si="8"/>
        <v>35</v>
      </c>
    </row>
    <row r="561" spans="1:4" x14ac:dyDescent="0.35">
      <c r="A561" s="4">
        <v>560</v>
      </c>
      <c r="B561" s="3"/>
      <c r="C561" s="1">
        <v>45893</v>
      </c>
      <c r="D561" s="13">
        <f t="shared" ref="D561:D624" si="9">WEEKNUM(C561)</f>
        <v>35</v>
      </c>
    </row>
    <row r="562" spans="1:4" x14ac:dyDescent="0.35">
      <c r="A562" s="4">
        <v>561</v>
      </c>
      <c r="B562" s="3"/>
      <c r="C562" s="1">
        <v>45893</v>
      </c>
      <c r="D562" s="13">
        <f t="shared" si="9"/>
        <v>35</v>
      </c>
    </row>
    <row r="563" spans="1:4" x14ac:dyDescent="0.35">
      <c r="A563" s="4">
        <v>562</v>
      </c>
      <c r="B563" s="3"/>
      <c r="C563" s="1">
        <v>45893</v>
      </c>
      <c r="D563" s="13">
        <f t="shared" si="9"/>
        <v>35</v>
      </c>
    </row>
    <row r="564" spans="1:4" x14ac:dyDescent="0.35">
      <c r="A564" s="4">
        <v>563</v>
      </c>
      <c r="B564" s="3"/>
      <c r="C564" s="1">
        <v>45893</v>
      </c>
      <c r="D564" s="13">
        <f t="shared" si="9"/>
        <v>35</v>
      </c>
    </row>
    <row r="565" spans="1:4" x14ac:dyDescent="0.35">
      <c r="A565" s="4">
        <v>564</v>
      </c>
      <c r="B565" s="3"/>
      <c r="C565" s="1">
        <v>45894</v>
      </c>
      <c r="D565" s="13">
        <f t="shared" si="9"/>
        <v>35</v>
      </c>
    </row>
    <row r="566" spans="1:4" x14ac:dyDescent="0.35">
      <c r="A566" s="4">
        <v>565</v>
      </c>
      <c r="B566" s="3"/>
      <c r="C566" s="1">
        <v>45894</v>
      </c>
      <c r="D566" s="13">
        <f t="shared" si="9"/>
        <v>35</v>
      </c>
    </row>
    <row r="567" spans="1:4" x14ac:dyDescent="0.35">
      <c r="A567" s="4">
        <v>566</v>
      </c>
      <c r="B567" s="3"/>
      <c r="C567" s="1">
        <v>45894</v>
      </c>
      <c r="D567" s="13">
        <f t="shared" si="9"/>
        <v>35</v>
      </c>
    </row>
    <row r="568" spans="1:4" x14ac:dyDescent="0.35">
      <c r="A568" s="4">
        <v>567</v>
      </c>
      <c r="B568" s="3"/>
      <c r="C568" s="1">
        <v>45894</v>
      </c>
      <c r="D568" s="13">
        <f t="shared" si="9"/>
        <v>35</v>
      </c>
    </row>
    <row r="569" spans="1:4" x14ac:dyDescent="0.35">
      <c r="A569" s="4">
        <v>568</v>
      </c>
      <c r="B569" s="3"/>
      <c r="C569" s="1">
        <v>45894</v>
      </c>
      <c r="D569" s="13">
        <f t="shared" si="9"/>
        <v>35</v>
      </c>
    </row>
    <row r="570" spans="1:4" x14ac:dyDescent="0.35">
      <c r="A570" s="4">
        <v>569</v>
      </c>
      <c r="B570" s="3"/>
      <c r="C570" s="1">
        <v>45894</v>
      </c>
      <c r="D570" s="13">
        <f t="shared" si="9"/>
        <v>35</v>
      </c>
    </row>
    <row r="571" spans="1:4" x14ac:dyDescent="0.35">
      <c r="A571" s="4">
        <v>570</v>
      </c>
      <c r="B571" s="3"/>
      <c r="C571" s="1">
        <v>45894</v>
      </c>
      <c r="D571" s="13">
        <f t="shared" si="9"/>
        <v>35</v>
      </c>
    </row>
    <row r="572" spans="1:4" x14ac:dyDescent="0.35">
      <c r="A572" s="4">
        <v>571</v>
      </c>
      <c r="B572" s="3"/>
      <c r="C572" s="1">
        <v>45894</v>
      </c>
      <c r="D572" s="13">
        <f t="shared" si="9"/>
        <v>35</v>
      </c>
    </row>
    <row r="573" spans="1:4" x14ac:dyDescent="0.35">
      <c r="A573" s="4">
        <v>572</v>
      </c>
      <c r="B573" s="3"/>
      <c r="C573" s="1">
        <v>45894</v>
      </c>
      <c r="D573" s="13">
        <f t="shared" si="9"/>
        <v>35</v>
      </c>
    </row>
    <row r="574" spans="1:4" x14ac:dyDescent="0.35">
      <c r="A574" s="4">
        <v>573</v>
      </c>
      <c r="B574" s="3"/>
      <c r="C574" s="1">
        <v>45894</v>
      </c>
      <c r="D574" s="13">
        <f t="shared" si="9"/>
        <v>35</v>
      </c>
    </row>
    <row r="575" spans="1:4" x14ac:dyDescent="0.35">
      <c r="A575" s="4">
        <v>574</v>
      </c>
      <c r="B575" s="3"/>
      <c r="C575" s="1">
        <v>45894</v>
      </c>
      <c r="D575" s="13">
        <f t="shared" si="9"/>
        <v>35</v>
      </c>
    </row>
    <row r="576" spans="1:4" x14ac:dyDescent="0.35">
      <c r="A576" s="4">
        <v>575</v>
      </c>
      <c r="B576" s="3"/>
      <c r="C576" s="1">
        <v>45894</v>
      </c>
      <c r="D576" s="13">
        <f t="shared" si="9"/>
        <v>35</v>
      </c>
    </row>
    <row r="577" spans="1:4" x14ac:dyDescent="0.35">
      <c r="A577" s="4">
        <v>576</v>
      </c>
      <c r="B577" s="3"/>
      <c r="C577" s="1">
        <v>45894</v>
      </c>
      <c r="D577" s="13">
        <f t="shared" si="9"/>
        <v>35</v>
      </c>
    </row>
    <row r="578" spans="1:4" x14ac:dyDescent="0.35">
      <c r="A578" s="4">
        <v>577</v>
      </c>
      <c r="B578" s="3"/>
      <c r="C578" s="1">
        <v>45894</v>
      </c>
      <c r="D578" s="13">
        <f t="shared" si="9"/>
        <v>35</v>
      </c>
    </row>
    <row r="579" spans="1:4" x14ac:dyDescent="0.35">
      <c r="A579" s="4">
        <v>578</v>
      </c>
      <c r="B579" s="3"/>
      <c r="C579" s="1">
        <v>45894</v>
      </c>
      <c r="D579" s="13">
        <f t="shared" si="9"/>
        <v>35</v>
      </c>
    </row>
    <row r="580" spans="1:4" x14ac:dyDescent="0.35">
      <c r="A580" s="4">
        <v>579</v>
      </c>
      <c r="B580" s="3"/>
      <c r="C580" s="1">
        <v>45894</v>
      </c>
      <c r="D580" s="13">
        <f t="shared" si="9"/>
        <v>35</v>
      </c>
    </row>
    <row r="581" spans="1:4" x14ac:dyDescent="0.35">
      <c r="A581" s="4">
        <v>580</v>
      </c>
      <c r="B581" s="3"/>
      <c r="C581" s="1">
        <v>45894</v>
      </c>
      <c r="D581" s="13">
        <f t="shared" si="9"/>
        <v>35</v>
      </c>
    </row>
    <row r="582" spans="1:4" x14ac:dyDescent="0.35">
      <c r="A582" s="4">
        <v>581</v>
      </c>
      <c r="B582" s="3"/>
      <c r="C582" s="1">
        <v>45894</v>
      </c>
      <c r="D582" s="13">
        <f t="shared" si="9"/>
        <v>35</v>
      </c>
    </row>
    <row r="583" spans="1:4" x14ac:dyDescent="0.35">
      <c r="A583" s="4">
        <v>582</v>
      </c>
      <c r="B583" s="3"/>
      <c r="C583" s="1">
        <v>45894</v>
      </c>
      <c r="D583" s="13">
        <f t="shared" si="9"/>
        <v>35</v>
      </c>
    </row>
    <row r="584" spans="1:4" x14ac:dyDescent="0.35">
      <c r="A584" s="4">
        <v>583</v>
      </c>
      <c r="B584" s="3"/>
      <c r="C584" s="1">
        <v>45894</v>
      </c>
      <c r="D584" s="13">
        <f t="shared" si="9"/>
        <v>35</v>
      </c>
    </row>
    <row r="585" spans="1:4" x14ac:dyDescent="0.35">
      <c r="A585" s="4">
        <v>584</v>
      </c>
      <c r="B585" s="3"/>
      <c r="C585" s="1">
        <v>45894</v>
      </c>
      <c r="D585" s="13">
        <f t="shared" si="9"/>
        <v>35</v>
      </c>
    </row>
    <row r="586" spans="1:4" x14ac:dyDescent="0.35">
      <c r="A586" s="4">
        <v>585</v>
      </c>
      <c r="B586" s="3"/>
      <c r="C586" s="1">
        <v>45894</v>
      </c>
      <c r="D586" s="13">
        <f t="shared" si="9"/>
        <v>35</v>
      </c>
    </row>
    <row r="587" spans="1:4" x14ac:dyDescent="0.35">
      <c r="A587" s="4">
        <v>586</v>
      </c>
      <c r="B587" s="3"/>
      <c r="C587" s="1">
        <v>45895</v>
      </c>
      <c r="D587" s="13">
        <f t="shared" si="9"/>
        <v>35</v>
      </c>
    </row>
    <row r="588" spans="1:4" x14ac:dyDescent="0.35">
      <c r="A588" s="4">
        <v>587</v>
      </c>
      <c r="B588" s="3"/>
      <c r="C588" s="1">
        <v>45895</v>
      </c>
      <c r="D588" s="13">
        <f t="shared" si="9"/>
        <v>35</v>
      </c>
    </row>
    <row r="589" spans="1:4" x14ac:dyDescent="0.35">
      <c r="A589" s="4">
        <v>588</v>
      </c>
      <c r="B589" s="3"/>
      <c r="C589" s="1">
        <v>45895</v>
      </c>
      <c r="D589" s="13">
        <f t="shared" si="9"/>
        <v>35</v>
      </c>
    </row>
    <row r="590" spans="1:4" x14ac:dyDescent="0.35">
      <c r="A590" s="4">
        <v>589</v>
      </c>
      <c r="B590" s="3"/>
      <c r="C590" s="1">
        <v>45895</v>
      </c>
      <c r="D590" s="13">
        <f t="shared" si="9"/>
        <v>35</v>
      </c>
    </row>
    <row r="591" spans="1:4" x14ac:dyDescent="0.35">
      <c r="A591" s="4">
        <v>590</v>
      </c>
      <c r="B591" s="3"/>
      <c r="C591" s="1">
        <v>45895</v>
      </c>
      <c r="D591" s="13">
        <f t="shared" si="9"/>
        <v>35</v>
      </c>
    </row>
    <row r="592" spans="1:4" x14ac:dyDescent="0.35">
      <c r="A592" s="4">
        <v>591</v>
      </c>
      <c r="B592" s="3"/>
      <c r="C592" s="1">
        <v>45895</v>
      </c>
      <c r="D592" s="13">
        <f t="shared" si="9"/>
        <v>35</v>
      </c>
    </row>
    <row r="593" spans="1:4" x14ac:dyDescent="0.35">
      <c r="A593" s="4">
        <v>592</v>
      </c>
      <c r="B593" s="3"/>
      <c r="C593" s="1">
        <v>45895</v>
      </c>
      <c r="D593" s="13">
        <f t="shared" si="9"/>
        <v>35</v>
      </c>
    </row>
    <row r="594" spans="1:4" x14ac:dyDescent="0.35">
      <c r="A594" s="4">
        <v>593</v>
      </c>
      <c r="B594" s="3"/>
      <c r="C594" s="1">
        <v>45895</v>
      </c>
      <c r="D594" s="13">
        <f t="shared" si="9"/>
        <v>35</v>
      </c>
    </row>
    <row r="595" spans="1:4" x14ac:dyDescent="0.35">
      <c r="A595" s="4">
        <v>594</v>
      </c>
      <c r="B595" s="3"/>
      <c r="C595" s="1">
        <v>45895</v>
      </c>
      <c r="D595" s="13">
        <f t="shared" si="9"/>
        <v>35</v>
      </c>
    </row>
    <row r="596" spans="1:4" x14ac:dyDescent="0.35">
      <c r="A596" s="4">
        <v>595</v>
      </c>
      <c r="B596" s="3"/>
      <c r="C596" s="1">
        <v>45895</v>
      </c>
      <c r="D596" s="13">
        <f t="shared" si="9"/>
        <v>35</v>
      </c>
    </row>
    <row r="597" spans="1:4" x14ac:dyDescent="0.35">
      <c r="A597" s="4">
        <v>596</v>
      </c>
      <c r="B597" s="3"/>
      <c r="C597" s="1">
        <v>45896</v>
      </c>
      <c r="D597" s="13">
        <f t="shared" si="9"/>
        <v>35</v>
      </c>
    </row>
    <row r="598" spans="1:4" x14ac:dyDescent="0.35">
      <c r="A598" s="4">
        <v>597</v>
      </c>
      <c r="B598" s="3"/>
      <c r="C598" s="1">
        <v>45896</v>
      </c>
      <c r="D598" s="13">
        <f t="shared" si="9"/>
        <v>35</v>
      </c>
    </row>
    <row r="599" spans="1:4" x14ac:dyDescent="0.35">
      <c r="A599" s="4">
        <v>598</v>
      </c>
      <c r="B599" s="3"/>
      <c r="C599" s="1">
        <v>45896</v>
      </c>
      <c r="D599" s="13">
        <f t="shared" si="9"/>
        <v>35</v>
      </c>
    </row>
    <row r="600" spans="1:4" x14ac:dyDescent="0.35">
      <c r="A600" s="4">
        <v>599</v>
      </c>
      <c r="B600" s="3"/>
      <c r="C600" s="1">
        <v>45896</v>
      </c>
      <c r="D600" s="13">
        <f t="shared" si="9"/>
        <v>35</v>
      </c>
    </row>
    <row r="601" spans="1:4" x14ac:dyDescent="0.35">
      <c r="A601" s="4">
        <v>600</v>
      </c>
      <c r="B601" s="3"/>
      <c r="C601" s="1">
        <v>45896</v>
      </c>
      <c r="D601" s="13">
        <f t="shared" si="9"/>
        <v>35</v>
      </c>
    </row>
    <row r="602" spans="1:4" x14ac:dyDescent="0.35">
      <c r="A602" s="4">
        <v>601</v>
      </c>
      <c r="B602" s="3"/>
      <c r="C602" s="1">
        <v>45896</v>
      </c>
      <c r="D602" s="13">
        <f t="shared" si="9"/>
        <v>35</v>
      </c>
    </row>
    <row r="603" spans="1:4" x14ac:dyDescent="0.35">
      <c r="A603" s="4">
        <v>602</v>
      </c>
      <c r="B603" s="3"/>
      <c r="C603" s="1">
        <v>45896</v>
      </c>
      <c r="D603" s="13">
        <f t="shared" si="9"/>
        <v>35</v>
      </c>
    </row>
    <row r="604" spans="1:4" x14ac:dyDescent="0.35">
      <c r="A604" s="4">
        <v>603</v>
      </c>
      <c r="B604" s="3"/>
      <c r="C604" s="1">
        <v>45896</v>
      </c>
      <c r="D604" s="13">
        <f t="shared" si="9"/>
        <v>35</v>
      </c>
    </row>
    <row r="605" spans="1:4" x14ac:dyDescent="0.35">
      <c r="A605" s="4">
        <v>604</v>
      </c>
      <c r="B605" s="3"/>
      <c r="C605" s="1">
        <v>45896</v>
      </c>
      <c r="D605" s="13">
        <f t="shared" si="9"/>
        <v>35</v>
      </c>
    </row>
    <row r="606" spans="1:4" x14ac:dyDescent="0.35">
      <c r="A606" s="4">
        <v>605</v>
      </c>
      <c r="B606" s="3"/>
      <c r="C606" s="1">
        <v>45897</v>
      </c>
      <c r="D606" s="13">
        <f t="shared" si="9"/>
        <v>35</v>
      </c>
    </row>
    <row r="607" spans="1:4" x14ac:dyDescent="0.35">
      <c r="A607" s="4">
        <v>606</v>
      </c>
      <c r="B607" s="3"/>
      <c r="C607" s="1">
        <v>45897</v>
      </c>
      <c r="D607" s="13">
        <f t="shared" si="9"/>
        <v>35</v>
      </c>
    </row>
    <row r="608" spans="1:4" x14ac:dyDescent="0.35">
      <c r="A608" s="4">
        <v>607</v>
      </c>
      <c r="B608" s="3"/>
      <c r="C608" s="1">
        <v>45897</v>
      </c>
      <c r="D608" s="13">
        <f t="shared" si="9"/>
        <v>35</v>
      </c>
    </row>
    <row r="609" spans="1:4" x14ac:dyDescent="0.35">
      <c r="A609" s="4">
        <v>608</v>
      </c>
      <c r="B609" s="3"/>
      <c r="C609" s="1">
        <v>45897</v>
      </c>
      <c r="D609" s="13">
        <f t="shared" si="9"/>
        <v>35</v>
      </c>
    </row>
    <row r="610" spans="1:4" x14ac:dyDescent="0.35">
      <c r="A610" s="4">
        <v>609</v>
      </c>
      <c r="B610" s="3"/>
      <c r="C610" s="1">
        <v>45897</v>
      </c>
      <c r="D610" s="13">
        <f t="shared" si="9"/>
        <v>35</v>
      </c>
    </row>
    <row r="611" spans="1:4" x14ac:dyDescent="0.35">
      <c r="A611" s="4">
        <v>610</v>
      </c>
      <c r="B611" s="3"/>
      <c r="C611" s="1">
        <v>45897</v>
      </c>
      <c r="D611" s="13">
        <f t="shared" si="9"/>
        <v>35</v>
      </c>
    </row>
    <row r="612" spans="1:4" x14ac:dyDescent="0.35">
      <c r="A612" s="4">
        <v>611</v>
      </c>
      <c r="B612" s="3"/>
      <c r="C612" s="1">
        <v>45897</v>
      </c>
      <c r="D612" s="13">
        <f t="shared" si="9"/>
        <v>35</v>
      </c>
    </row>
    <row r="613" spans="1:4" x14ac:dyDescent="0.35">
      <c r="A613" s="4">
        <v>612</v>
      </c>
      <c r="B613" s="3"/>
      <c r="C613" s="1">
        <v>45897</v>
      </c>
      <c r="D613" s="13">
        <f t="shared" si="9"/>
        <v>35</v>
      </c>
    </row>
    <row r="614" spans="1:4" x14ac:dyDescent="0.35">
      <c r="A614" s="4">
        <v>613</v>
      </c>
      <c r="B614" s="3"/>
      <c r="C614" s="1">
        <v>45897</v>
      </c>
      <c r="D614" s="13">
        <f t="shared" si="9"/>
        <v>35</v>
      </c>
    </row>
    <row r="615" spans="1:4" x14ac:dyDescent="0.35">
      <c r="A615" s="4">
        <v>614</v>
      </c>
      <c r="B615" s="3"/>
      <c r="C615" s="1">
        <v>45897</v>
      </c>
      <c r="D615" s="13">
        <f t="shared" si="9"/>
        <v>35</v>
      </c>
    </row>
    <row r="616" spans="1:4" x14ac:dyDescent="0.35">
      <c r="A616" s="4">
        <v>615</v>
      </c>
      <c r="B616" s="3"/>
      <c r="C616" s="1">
        <v>45897</v>
      </c>
      <c r="D616" s="13">
        <f t="shared" si="9"/>
        <v>35</v>
      </c>
    </row>
    <row r="617" spans="1:4" x14ac:dyDescent="0.35">
      <c r="A617" s="4">
        <v>616</v>
      </c>
      <c r="B617" s="3"/>
      <c r="C617" s="1">
        <v>45897</v>
      </c>
      <c r="D617" s="13">
        <f t="shared" si="9"/>
        <v>35</v>
      </c>
    </row>
    <row r="618" spans="1:4" x14ac:dyDescent="0.35">
      <c r="A618" s="4">
        <v>617</v>
      </c>
      <c r="B618" s="3"/>
      <c r="C618" s="1">
        <v>45897</v>
      </c>
      <c r="D618" s="13">
        <f t="shared" si="9"/>
        <v>35</v>
      </c>
    </row>
    <row r="619" spans="1:4" x14ac:dyDescent="0.35">
      <c r="A619" s="4">
        <v>618</v>
      </c>
      <c r="B619" s="3"/>
      <c r="C619" s="1">
        <v>45897</v>
      </c>
      <c r="D619" s="13">
        <f t="shared" si="9"/>
        <v>35</v>
      </c>
    </row>
    <row r="620" spans="1:4" x14ac:dyDescent="0.35">
      <c r="A620" s="4">
        <v>619</v>
      </c>
      <c r="B620" s="3"/>
      <c r="C620" s="1">
        <v>45897</v>
      </c>
      <c r="D620" s="13">
        <f t="shared" si="9"/>
        <v>35</v>
      </c>
    </row>
    <row r="621" spans="1:4" x14ac:dyDescent="0.35">
      <c r="A621" s="4">
        <v>620</v>
      </c>
      <c r="B621" s="3"/>
      <c r="C621" s="1">
        <v>45898</v>
      </c>
      <c r="D621" s="13">
        <f t="shared" si="9"/>
        <v>35</v>
      </c>
    </row>
    <row r="622" spans="1:4" x14ac:dyDescent="0.35">
      <c r="A622" s="4">
        <v>621</v>
      </c>
      <c r="B622" s="3"/>
      <c r="C622" s="1">
        <v>45898</v>
      </c>
      <c r="D622" s="13">
        <f t="shared" si="9"/>
        <v>35</v>
      </c>
    </row>
    <row r="623" spans="1:4" x14ac:dyDescent="0.35">
      <c r="A623" s="4">
        <v>622</v>
      </c>
      <c r="B623" s="3"/>
      <c r="C623" s="1">
        <v>45899</v>
      </c>
      <c r="D623" s="13">
        <f t="shared" si="9"/>
        <v>35</v>
      </c>
    </row>
    <row r="624" spans="1:4" x14ac:dyDescent="0.35">
      <c r="A624" s="4">
        <v>623</v>
      </c>
      <c r="B624" s="3"/>
      <c r="C624" s="1">
        <v>45899</v>
      </c>
      <c r="D624" s="13">
        <f t="shared" si="9"/>
        <v>35</v>
      </c>
    </row>
    <row r="625" spans="1:4" x14ac:dyDescent="0.35">
      <c r="A625" s="4">
        <v>624</v>
      </c>
      <c r="B625" s="3"/>
      <c r="C625" s="1">
        <v>45899</v>
      </c>
      <c r="D625" s="13">
        <f t="shared" ref="D625:D690" si="10">WEEKNUM(C625)</f>
        <v>35</v>
      </c>
    </row>
    <row r="626" spans="1:4" x14ac:dyDescent="0.35">
      <c r="A626" s="4">
        <v>625</v>
      </c>
      <c r="B626" s="3"/>
      <c r="C626" s="1">
        <v>45900</v>
      </c>
      <c r="D626" s="13">
        <f t="shared" si="10"/>
        <v>36</v>
      </c>
    </row>
    <row r="627" spans="1:4" x14ac:dyDescent="0.35">
      <c r="A627" s="4">
        <v>626</v>
      </c>
      <c r="B627" s="3"/>
      <c r="C627" s="1">
        <v>45900</v>
      </c>
      <c r="D627" s="13">
        <f t="shared" si="10"/>
        <v>36</v>
      </c>
    </row>
    <row r="628" spans="1:4" x14ac:dyDescent="0.35">
      <c r="A628" s="4">
        <v>627</v>
      </c>
      <c r="B628" s="3"/>
      <c r="C628" s="1">
        <v>45900</v>
      </c>
      <c r="D628" s="13">
        <f t="shared" si="10"/>
        <v>36</v>
      </c>
    </row>
    <row r="629" spans="1:4" x14ac:dyDescent="0.35">
      <c r="A629" s="4">
        <v>628</v>
      </c>
      <c r="B629" s="3"/>
      <c r="C629" s="1">
        <v>45901</v>
      </c>
      <c r="D629" s="13">
        <f t="shared" si="10"/>
        <v>36</v>
      </c>
    </row>
    <row r="630" spans="1:4" x14ac:dyDescent="0.35">
      <c r="A630" s="4">
        <v>629</v>
      </c>
      <c r="B630" s="3"/>
      <c r="C630" s="1">
        <v>45901</v>
      </c>
      <c r="D630" s="13">
        <f t="shared" si="10"/>
        <v>36</v>
      </c>
    </row>
    <row r="631" spans="1:4" x14ac:dyDescent="0.35">
      <c r="A631" s="4">
        <v>630</v>
      </c>
      <c r="B631" s="3"/>
      <c r="C631" s="1">
        <v>45901</v>
      </c>
      <c r="D631" s="13">
        <f t="shared" si="10"/>
        <v>36</v>
      </c>
    </row>
    <row r="632" spans="1:4" x14ac:dyDescent="0.35">
      <c r="A632" s="4">
        <v>631</v>
      </c>
      <c r="B632" s="3"/>
      <c r="C632" s="1">
        <v>45901</v>
      </c>
      <c r="D632" s="13">
        <f t="shared" si="10"/>
        <v>36</v>
      </c>
    </row>
    <row r="633" spans="1:4" x14ac:dyDescent="0.35">
      <c r="A633" s="4">
        <v>632</v>
      </c>
      <c r="B633" s="3"/>
      <c r="C633" s="1">
        <v>45901</v>
      </c>
      <c r="D633" s="13">
        <f t="shared" si="10"/>
        <v>36</v>
      </c>
    </row>
    <row r="634" spans="1:4" x14ac:dyDescent="0.35">
      <c r="A634" s="4">
        <v>633</v>
      </c>
      <c r="B634" s="3" t="s">
        <v>60</v>
      </c>
      <c r="C634" s="1">
        <v>45902</v>
      </c>
      <c r="D634" s="13">
        <f t="shared" si="10"/>
        <v>36</v>
      </c>
    </row>
    <row r="635" spans="1:4" x14ac:dyDescent="0.35">
      <c r="A635" s="4">
        <v>634</v>
      </c>
      <c r="B635" s="3"/>
      <c r="C635" s="1">
        <v>45902</v>
      </c>
      <c r="D635" s="13">
        <f t="shared" si="10"/>
        <v>36</v>
      </c>
    </row>
    <row r="636" spans="1:4" x14ac:dyDescent="0.35">
      <c r="A636" s="4">
        <v>635</v>
      </c>
      <c r="B636" s="3" t="s">
        <v>62</v>
      </c>
      <c r="C636" s="1">
        <v>45903</v>
      </c>
      <c r="D636" s="13">
        <f t="shared" si="10"/>
        <v>36</v>
      </c>
    </row>
    <row r="637" spans="1:4" x14ac:dyDescent="0.35">
      <c r="A637" s="4">
        <v>636</v>
      </c>
      <c r="B637" s="3" t="s">
        <v>60</v>
      </c>
      <c r="C637" s="1">
        <v>45905</v>
      </c>
      <c r="D637" s="13">
        <f t="shared" si="10"/>
        <v>36</v>
      </c>
    </row>
    <row r="638" spans="1:4" x14ac:dyDescent="0.35">
      <c r="A638" s="4">
        <v>637</v>
      </c>
      <c r="B638" s="3"/>
      <c r="C638" s="1">
        <v>45905</v>
      </c>
      <c r="D638" s="13">
        <f t="shared" si="10"/>
        <v>36</v>
      </c>
    </row>
    <row r="639" spans="1:4" x14ac:dyDescent="0.35">
      <c r="A639" s="4">
        <v>638</v>
      </c>
      <c r="B639" s="3" t="s">
        <v>60</v>
      </c>
      <c r="C639" s="1">
        <v>45906</v>
      </c>
      <c r="D639" s="13">
        <f t="shared" si="10"/>
        <v>36</v>
      </c>
    </row>
    <row r="640" spans="1:4" x14ac:dyDescent="0.35">
      <c r="A640" s="4">
        <v>639</v>
      </c>
      <c r="B640" s="3" t="s">
        <v>62</v>
      </c>
      <c r="C640" s="1">
        <v>45906</v>
      </c>
      <c r="D640" s="13">
        <f t="shared" si="10"/>
        <v>36</v>
      </c>
    </row>
    <row r="641" spans="1:4" x14ac:dyDescent="0.35">
      <c r="A641" s="4">
        <v>640</v>
      </c>
      <c r="B641" s="3"/>
      <c r="C641" s="1">
        <v>45906</v>
      </c>
      <c r="D641" s="13">
        <f t="shared" si="10"/>
        <v>36</v>
      </c>
    </row>
    <row r="642" spans="1:4" x14ac:dyDescent="0.35">
      <c r="A642" s="4">
        <v>641</v>
      </c>
      <c r="B642" s="3"/>
      <c r="C642" s="1">
        <v>45907</v>
      </c>
      <c r="D642" s="13">
        <f t="shared" si="10"/>
        <v>37</v>
      </c>
    </row>
    <row r="643" spans="1:4" x14ac:dyDescent="0.35">
      <c r="A643" s="4">
        <v>642</v>
      </c>
      <c r="B643" s="3"/>
      <c r="C643" s="1">
        <v>45907</v>
      </c>
      <c r="D643" s="13">
        <f t="shared" si="10"/>
        <v>37</v>
      </c>
    </row>
    <row r="644" spans="1:4" x14ac:dyDescent="0.35">
      <c r="A644" s="4">
        <v>643</v>
      </c>
      <c r="B644" s="3"/>
      <c r="C644" s="1">
        <v>45907</v>
      </c>
      <c r="D644" s="13">
        <f t="shared" si="10"/>
        <v>37</v>
      </c>
    </row>
    <row r="645" spans="1:4" x14ac:dyDescent="0.35">
      <c r="A645" s="4">
        <v>644</v>
      </c>
      <c r="B645" s="3"/>
      <c r="C645" s="1">
        <v>45907</v>
      </c>
      <c r="D645" s="13">
        <f t="shared" si="10"/>
        <v>37</v>
      </c>
    </row>
    <row r="646" spans="1:4" x14ac:dyDescent="0.35">
      <c r="A646" s="4">
        <v>645</v>
      </c>
      <c r="B646" s="3"/>
      <c r="C646" s="1">
        <v>45907</v>
      </c>
      <c r="D646" s="13">
        <f t="shared" si="10"/>
        <v>37</v>
      </c>
    </row>
    <row r="647" spans="1:4" x14ac:dyDescent="0.35">
      <c r="A647" s="4">
        <v>646</v>
      </c>
      <c r="B647" s="3"/>
      <c r="C647" s="1">
        <v>45908</v>
      </c>
      <c r="D647" s="13">
        <f t="shared" si="10"/>
        <v>37</v>
      </c>
    </row>
    <row r="648" spans="1:4" x14ac:dyDescent="0.35">
      <c r="A648" s="4">
        <v>647</v>
      </c>
      <c r="B648" s="3"/>
      <c r="C648" s="1">
        <v>45908</v>
      </c>
      <c r="D648" s="13">
        <f t="shared" si="10"/>
        <v>37</v>
      </c>
    </row>
    <row r="649" spans="1:4" x14ac:dyDescent="0.35">
      <c r="A649" s="4">
        <v>648</v>
      </c>
      <c r="B649" s="3"/>
      <c r="C649" s="1">
        <v>45909</v>
      </c>
      <c r="D649" s="13">
        <f t="shared" si="10"/>
        <v>37</v>
      </c>
    </row>
    <row r="650" spans="1:4" x14ac:dyDescent="0.35">
      <c r="A650" s="4">
        <v>649</v>
      </c>
      <c r="B650" s="3"/>
      <c r="C650" s="1">
        <v>45909</v>
      </c>
      <c r="D650" s="13">
        <f t="shared" si="10"/>
        <v>37</v>
      </c>
    </row>
    <row r="651" spans="1:4" x14ac:dyDescent="0.35">
      <c r="A651" s="4">
        <v>650</v>
      </c>
      <c r="B651" s="3"/>
      <c r="C651" s="1">
        <v>45909</v>
      </c>
      <c r="D651" s="13">
        <f t="shared" si="10"/>
        <v>37</v>
      </c>
    </row>
    <row r="652" spans="1:4" x14ac:dyDescent="0.35">
      <c r="A652" s="4">
        <v>651</v>
      </c>
      <c r="B652" s="3"/>
      <c r="C652" s="1">
        <v>45910</v>
      </c>
      <c r="D652" s="13">
        <f t="shared" si="10"/>
        <v>37</v>
      </c>
    </row>
    <row r="653" spans="1:4" x14ac:dyDescent="0.35">
      <c r="A653" s="4">
        <v>652</v>
      </c>
      <c r="B653" s="3"/>
      <c r="C653" s="1">
        <v>45910</v>
      </c>
      <c r="D653" s="13">
        <f t="shared" si="10"/>
        <v>37</v>
      </c>
    </row>
    <row r="654" spans="1:4" x14ac:dyDescent="0.35">
      <c r="A654" s="4">
        <v>653</v>
      </c>
      <c r="B654" s="3"/>
      <c r="C654" s="1">
        <v>45911</v>
      </c>
      <c r="D654" s="13">
        <f t="shared" si="10"/>
        <v>37</v>
      </c>
    </row>
    <row r="655" spans="1:4" x14ac:dyDescent="0.35">
      <c r="A655" s="4">
        <v>654</v>
      </c>
      <c r="B655" s="3" t="s">
        <v>60</v>
      </c>
      <c r="C655" s="1">
        <v>45912</v>
      </c>
      <c r="D655" s="13">
        <f t="shared" si="10"/>
        <v>37</v>
      </c>
    </row>
    <row r="656" spans="1:4" x14ac:dyDescent="0.35">
      <c r="A656" s="4">
        <v>655</v>
      </c>
      <c r="B656" s="3"/>
      <c r="C656" s="1">
        <v>45912</v>
      </c>
      <c r="D656" s="13">
        <f t="shared" si="10"/>
        <v>37</v>
      </c>
    </row>
    <row r="657" spans="1:4" x14ac:dyDescent="0.35">
      <c r="A657" s="4">
        <v>656</v>
      </c>
      <c r="B657" s="3"/>
      <c r="C657" s="1">
        <v>45912</v>
      </c>
      <c r="D657" s="13">
        <f t="shared" si="10"/>
        <v>37</v>
      </c>
    </row>
    <row r="658" spans="1:4" x14ac:dyDescent="0.35">
      <c r="A658" s="4">
        <v>657</v>
      </c>
      <c r="B658" s="3"/>
      <c r="C658" s="1">
        <v>45912</v>
      </c>
      <c r="D658" s="13">
        <f t="shared" si="10"/>
        <v>37</v>
      </c>
    </row>
    <row r="659" spans="1:4" x14ac:dyDescent="0.35">
      <c r="A659" s="4">
        <v>658</v>
      </c>
      <c r="B659" s="3"/>
      <c r="C659" s="1">
        <v>45912</v>
      </c>
      <c r="D659" s="13">
        <f t="shared" si="10"/>
        <v>37</v>
      </c>
    </row>
    <row r="660" spans="1:4" x14ac:dyDescent="0.35">
      <c r="A660" s="4">
        <v>659</v>
      </c>
      <c r="B660" s="3"/>
      <c r="C660" s="1">
        <v>45914</v>
      </c>
      <c r="D660" s="13">
        <f t="shared" si="10"/>
        <v>38</v>
      </c>
    </row>
    <row r="661" spans="1:4" x14ac:dyDescent="0.35">
      <c r="A661" s="4">
        <v>660</v>
      </c>
      <c r="B661" s="3"/>
      <c r="C661" s="1">
        <v>45914</v>
      </c>
      <c r="D661" s="13">
        <f t="shared" si="10"/>
        <v>38</v>
      </c>
    </row>
    <row r="662" spans="1:4" x14ac:dyDescent="0.35">
      <c r="A662" s="4">
        <v>661</v>
      </c>
      <c r="B662" s="3"/>
      <c r="C662" s="1">
        <v>45914</v>
      </c>
      <c r="D662" s="13">
        <f t="shared" si="10"/>
        <v>38</v>
      </c>
    </row>
    <row r="663" spans="1:4" x14ac:dyDescent="0.35">
      <c r="A663" s="4">
        <v>662</v>
      </c>
      <c r="B663" s="3" t="s">
        <v>62</v>
      </c>
      <c r="C663" s="1">
        <v>45915</v>
      </c>
      <c r="D663" s="13">
        <f t="shared" si="10"/>
        <v>38</v>
      </c>
    </row>
    <row r="664" spans="1:4" x14ac:dyDescent="0.35">
      <c r="A664" s="4">
        <v>663</v>
      </c>
      <c r="B664" s="3" t="s">
        <v>62</v>
      </c>
      <c r="C664" s="1">
        <v>45915</v>
      </c>
      <c r="D664" s="13">
        <f t="shared" si="10"/>
        <v>38</v>
      </c>
    </row>
    <row r="665" spans="1:4" x14ac:dyDescent="0.35">
      <c r="A665" s="4">
        <v>664</v>
      </c>
      <c r="B665" s="3"/>
      <c r="C665" s="1">
        <v>45915</v>
      </c>
      <c r="D665" s="13">
        <f t="shared" si="10"/>
        <v>38</v>
      </c>
    </row>
    <row r="666" spans="1:4" x14ac:dyDescent="0.35">
      <c r="A666" s="4">
        <v>665</v>
      </c>
      <c r="B666" s="3"/>
      <c r="C666" s="1">
        <v>45915</v>
      </c>
      <c r="D666" s="13">
        <f t="shared" si="10"/>
        <v>38</v>
      </c>
    </row>
    <row r="667" spans="1:4" x14ac:dyDescent="0.35">
      <c r="A667" s="4">
        <v>666</v>
      </c>
      <c r="B667" s="3"/>
      <c r="C667" s="1">
        <v>45915</v>
      </c>
      <c r="D667" s="13">
        <f t="shared" si="10"/>
        <v>38</v>
      </c>
    </row>
    <row r="668" spans="1:4" x14ac:dyDescent="0.35">
      <c r="A668" s="4">
        <v>667</v>
      </c>
      <c r="B668" s="3"/>
      <c r="C668" s="1">
        <v>45915</v>
      </c>
      <c r="D668" s="13">
        <f t="shared" si="10"/>
        <v>38</v>
      </c>
    </row>
    <row r="669" spans="1:4" x14ac:dyDescent="0.35">
      <c r="A669" s="4">
        <v>668</v>
      </c>
      <c r="B669" s="3" t="s">
        <v>60</v>
      </c>
      <c r="C669" s="1">
        <v>45916</v>
      </c>
      <c r="D669" s="13">
        <f t="shared" si="10"/>
        <v>38</v>
      </c>
    </row>
    <row r="670" spans="1:4" x14ac:dyDescent="0.35">
      <c r="A670" s="4">
        <v>669</v>
      </c>
      <c r="B670" s="3"/>
      <c r="C670" s="1">
        <v>45916</v>
      </c>
      <c r="D670" s="13">
        <f t="shared" si="10"/>
        <v>38</v>
      </c>
    </row>
    <row r="671" spans="1:4" x14ac:dyDescent="0.35">
      <c r="A671" s="4">
        <v>670</v>
      </c>
      <c r="B671" s="3"/>
      <c r="C671" s="1">
        <v>45916</v>
      </c>
      <c r="D671" s="13">
        <f t="shared" si="10"/>
        <v>38</v>
      </c>
    </row>
    <row r="672" spans="1:4" x14ac:dyDescent="0.35">
      <c r="A672" s="4">
        <v>671</v>
      </c>
      <c r="B672" s="3"/>
      <c r="C672" s="1">
        <v>45917</v>
      </c>
      <c r="D672" s="13">
        <f t="shared" si="10"/>
        <v>38</v>
      </c>
    </row>
    <row r="673" spans="1:4" x14ac:dyDescent="0.35">
      <c r="A673" s="4">
        <v>672</v>
      </c>
      <c r="B673" s="3"/>
      <c r="C673" s="1">
        <v>45917</v>
      </c>
      <c r="D673" s="13">
        <f t="shared" si="10"/>
        <v>38</v>
      </c>
    </row>
    <row r="674" spans="1:4" x14ac:dyDescent="0.35">
      <c r="A674" s="4">
        <v>673</v>
      </c>
      <c r="B674" s="3"/>
      <c r="C674" s="1">
        <v>45918</v>
      </c>
      <c r="D674" s="13">
        <f t="shared" si="10"/>
        <v>38</v>
      </c>
    </row>
    <row r="675" spans="1:4" x14ac:dyDescent="0.35">
      <c r="A675" s="4">
        <v>674</v>
      </c>
      <c r="B675" s="3"/>
      <c r="C675" s="1">
        <v>45918</v>
      </c>
      <c r="D675" s="13">
        <f t="shared" si="10"/>
        <v>38</v>
      </c>
    </row>
    <row r="676" spans="1:4" x14ac:dyDescent="0.35">
      <c r="A676" s="4">
        <v>675</v>
      </c>
      <c r="B676" s="3"/>
      <c r="C676" s="1">
        <v>45918</v>
      </c>
      <c r="D676" s="13">
        <f t="shared" si="10"/>
        <v>38</v>
      </c>
    </row>
    <row r="677" spans="1:4" x14ac:dyDescent="0.35">
      <c r="A677" s="4">
        <v>676</v>
      </c>
      <c r="B677" s="3"/>
      <c r="C677" s="1">
        <v>45918</v>
      </c>
      <c r="D677" s="13">
        <f t="shared" si="10"/>
        <v>38</v>
      </c>
    </row>
    <row r="678" spans="1:4" x14ac:dyDescent="0.35">
      <c r="A678" s="4">
        <v>677</v>
      </c>
      <c r="B678" s="3"/>
      <c r="C678" s="1">
        <v>45918</v>
      </c>
      <c r="D678" s="13">
        <f t="shared" si="10"/>
        <v>38</v>
      </c>
    </row>
    <row r="679" spans="1:4" x14ac:dyDescent="0.35">
      <c r="A679" s="4">
        <v>678</v>
      </c>
      <c r="B679" s="3"/>
      <c r="C679" s="1">
        <v>45919</v>
      </c>
      <c r="D679" s="13">
        <f t="shared" si="10"/>
        <v>38</v>
      </c>
    </row>
    <row r="680" spans="1:4" x14ac:dyDescent="0.35">
      <c r="A680" s="4">
        <v>679</v>
      </c>
      <c r="B680" s="3"/>
      <c r="C680" s="1">
        <v>45919</v>
      </c>
      <c r="D680" s="13">
        <f t="shared" si="10"/>
        <v>38</v>
      </c>
    </row>
    <row r="681" spans="1:4" x14ac:dyDescent="0.35">
      <c r="A681" s="4">
        <v>680</v>
      </c>
      <c r="B681" s="3"/>
      <c r="C681" s="1">
        <v>45919</v>
      </c>
      <c r="D681" s="13">
        <f t="shared" si="10"/>
        <v>38</v>
      </c>
    </row>
    <row r="682" spans="1:4" x14ac:dyDescent="0.35">
      <c r="A682" s="4">
        <v>681</v>
      </c>
      <c r="B682" s="3"/>
      <c r="C682" s="1">
        <v>45919</v>
      </c>
      <c r="D682" s="13">
        <f t="shared" si="10"/>
        <v>38</v>
      </c>
    </row>
    <row r="683" spans="1:4" x14ac:dyDescent="0.35">
      <c r="A683" s="4">
        <v>682</v>
      </c>
      <c r="B683" s="3"/>
      <c r="C683" s="1">
        <v>45920</v>
      </c>
      <c r="D683" s="13">
        <f t="shared" si="10"/>
        <v>38</v>
      </c>
    </row>
    <row r="684" spans="1:4" x14ac:dyDescent="0.35">
      <c r="A684" s="4">
        <v>683</v>
      </c>
      <c r="B684" s="3"/>
      <c r="C684" s="1">
        <v>45920</v>
      </c>
      <c r="D684" s="13">
        <f t="shared" si="10"/>
        <v>38</v>
      </c>
    </row>
    <row r="685" spans="1:4" x14ac:dyDescent="0.35">
      <c r="A685" s="4">
        <v>684</v>
      </c>
      <c r="B685" s="3"/>
      <c r="C685" s="1">
        <v>45920</v>
      </c>
      <c r="D685" s="13">
        <f t="shared" si="10"/>
        <v>38</v>
      </c>
    </row>
    <row r="686" spans="1:4" x14ac:dyDescent="0.35">
      <c r="A686" s="4">
        <v>685</v>
      </c>
      <c r="B686" s="3"/>
      <c r="C686" s="1">
        <v>45921</v>
      </c>
      <c r="D686" s="13">
        <f t="shared" si="10"/>
        <v>39</v>
      </c>
    </row>
    <row r="687" spans="1:4" x14ac:dyDescent="0.35">
      <c r="A687" s="4">
        <v>686</v>
      </c>
      <c r="B687" s="3"/>
      <c r="C687" s="1">
        <v>45921</v>
      </c>
      <c r="D687" s="13">
        <f t="shared" si="10"/>
        <v>39</v>
      </c>
    </row>
    <row r="688" spans="1:4" x14ac:dyDescent="0.35">
      <c r="A688" s="4">
        <v>687</v>
      </c>
      <c r="B688" s="3"/>
      <c r="C688" s="1">
        <v>45922</v>
      </c>
      <c r="D688" s="13">
        <f t="shared" si="10"/>
        <v>39</v>
      </c>
    </row>
    <row r="689" spans="1:4" x14ac:dyDescent="0.35">
      <c r="A689" s="4">
        <v>688</v>
      </c>
      <c r="B689" s="3" t="s">
        <v>60</v>
      </c>
      <c r="C689" s="1">
        <v>45924</v>
      </c>
      <c r="D689" s="13">
        <f t="shared" si="10"/>
        <v>39</v>
      </c>
    </row>
    <row r="690" spans="1:4" x14ac:dyDescent="0.35">
      <c r="A690" s="4">
        <v>689</v>
      </c>
      <c r="B690" s="3" t="s">
        <v>60</v>
      </c>
      <c r="C690" s="1">
        <v>45924</v>
      </c>
      <c r="D690" s="13">
        <f t="shared" si="10"/>
        <v>39</v>
      </c>
    </row>
    <row r="691" spans="1:4" x14ac:dyDescent="0.35">
      <c r="A691" s="4">
        <v>690</v>
      </c>
      <c r="B691" s="3"/>
      <c r="C691" s="1">
        <v>45925</v>
      </c>
      <c r="D691" s="13">
        <f t="shared" ref="D691:D729" si="11">WEEKNUM(C691)</f>
        <v>39</v>
      </c>
    </row>
    <row r="692" spans="1:4" x14ac:dyDescent="0.35">
      <c r="A692" s="4">
        <v>691</v>
      </c>
      <c r="B692" s="3"/>
      <c r="C692" s="1">
        <v>45925</v>
      </c>
      <c r="D692" s="13">
        <f t="shared" si="11"/>
        <v>39</v>
      </c>
    </row>
    <row r="693" spans="1:4" x14ac:dyDescent="0.35">
      <c r="A693" s="4">
        <v>692</v>
      </c>
      <c r="B693" s="3"/>
      <c r="C693" s="1">
        <v>45925</v>
      </c>
      <c r="D693" s="13">
        <f t="shared" si="11"/>
        <v>39</v>
      </c>
    </row>
    <row r="694" spans="1:4" x14ac:dyDescent="0.35">
      <c r="A694" s="4">
        <v>693</v>
      </c>
      <c r="B694" s="3"/>
      <c r="C694" s="1">
        <v>45925</v>
      </c>
      <c r="D694" s="13">
        <f t="shared" si="11"/>
        <v>39</v>
      </c>
    </row>
    <row r="695" spans="1:4" x14ac:dyDescent="0.35">
      <c r="A695" s="4">
        <v>694</v>
      </c>
      <c r="B695" s="3"/>
      <c r="C695" s="1">
        <v>45925</v>
      </c>
      <c r="D695" s="13">
        <f t="shared" si="11"/>
        <v>39</v>
      </c>
    </row>
    <row r="696" spans="1:4" x14ac:dyDescent="0.35">
      <c r="A696" s="4">
        <v>695</v>
      </c>
      <c r="B696" s="3"/>
      <c r="C696" s="1">
        <v>45925</v>
      </c>
      <c r="D696" s="13">
        <f t="shared" si="11"/>
        <v>39</v>
      </c>
    </row>
    <row r="697" spans="1:4" x14ac:dyDescent="0.35">
      <c r="A697" s="4">
        <v>696</v>
      </c>
      <c r="B697" s="3"/>
      <c r="C697" s="1">
        <v>45925</v>
      </c>
      <c r="D697" s="13">
        <f t="shared" si="11"/>
        <v>39</v>
      </c>
    </row>
    <row r="698" spans="1:4" x14ac:dyDescent="0.35">
      <c r="A698" s="4">
        <v>697</v>
      </c>
      <c r="B698" s="3"/>
      <c r="C698" s="1">
        <v>45925</v>
      </c>
      <c r="D698" s="13">
        <f t="shared" si="11"/>
        <v>39</v>
      </c>
    </row>
    <row r="699" spans="1:4" x14ac:dyDescent="0.35">
      <c r="A699" s="4">
        <v>698</v>
      </c>
      <c r="B699" s="3"/>
      <c r="C699" s="1">
        <v>45925</v>
      </c>
      <c r="D699" s="13">
        <f t="shared" si="11"/>
        <v>39</v>
      </c>
    </row>
    <row r="700" spans="1:4" x14ac:dyDescent="0.35">
      <c r="A700" s="4">
        <v>699</v>
      </c>
      <c r="B700" s="3"/>
      <c r="C700" s="1">
        <v>45925</v>
      </c>
      <c r="D700" s="13">
        <f t="shared" si="11"/>
        <v>39</v>
      </c>
    </row>
    <row r="701" spans="1:4" x14ac:dyDescent="0.35">
      <c r="A701" s="4">
        <v>700</v>
      </c>
      <c r="B701" s="3"/>
      <c r="C701" s="1">
        <v>45925</v>
      </c>
      <c r="D701" s="13">
        <f t="shared" si="11"/>
        <v>39</v>
      </c>
    </row>
    <row r="702" spans="1:4" x14ac:dyDescent="0.35">
      <c r="A702" s="4">
        <v>701</v>
      </c>
      <c r="B702" s="3"/>
      <c r="C702" s="1">
        <v>45925</v>
      </c>
      <c r="D702" s="13">
        <f t="shared" si="11"/>
        <v>39</v>
      </c>
    </row>
    <row r="703" spans="1:4" x14ac:dyDescent="0.35">
      <c r="A703" s="4">
        <v>702</v>
      </c>
      <c r="B703" s="3"/>
      <c r="C703" s="1">
        <v>45925</v>
      </c>
      <c r="D703" s="13">
        <f t="shared" si="11"/>
        <v>39</v>
      </c>
    </row>
    <row r="704" spans="1:4" x14ac:dyDescent="0.35">
      <c r="A704" s="4">
        <v>703</v>
      </c>
      <c r="B704" s="3"/>
      <c r="C704" s="1">
        <v>45925</v>
      </c>
      <c r="D704" s="13">
        <f t="shared" si="11"/>
        <v>39</v>
      </c>
    </row>
    <row r="705" spans="1:4" x14ac:dyDescent="0.35">
      <c r="A705" s="4">
        <v>704</v>
      </c>
      <c r="B705" s="3"/>
      <c r="C705" s="1">
        <v>45925</v>
      </c>
      <c r="D705" s="13">
        <f t="shared" si="11"/>
        <v>39</v>
      </c>
    </row>
    <row r="706" spans="1:4" x14ac:dyDescent="0.35">
      <c r="A706" s="4">
        <v>705</v>
      </c>
      <c r="B706" s="3"/>
      <c r="C706" s="1">
        <v>45925</v>
      </c>
      <c r="D706" s="13">
        <f t="shared" si="11"/>
        <v>39</v>
      </c>
    </row>
    <row r="707" spans="1:4" x14ac:dyDescent="0.35">
      <c r="A707" s="4">
        <v>706</v>
      </c>
      <c r="B707" s="3"/>
      <c r="C707" s="1">
        <v>45925</v>
      </c>
      <c r="D707" s="13">
        <f t="shared" si="11"/>
        <v>39</v>
      </c>
    </row>
    <row r="708" spans="1:4" x14ac:dyDescent="0.35">
      <c r="A708" s="4">
        <v>707</v>
      </c>
      <c r="B708" s="3"/>
      <c r="C708" s="1">
        <v>45925</v>
      </c>
      <c r="D708" s="13">
        <f t="shared" si="11"/>
        <v>39</v>
      </c>
    </row>
    <row r="709" spans="1:4" x14ac:dyDescent="0.35">
      <c r="A709" s="4">
        <v>708</v>
      </c>
      <c r="B709" s="3"/>
      <c r="C709" s="1">
        <v>45925</v>
      </c>
      <c r="D709" s="13">
        <f t="shared" si="11"/>
        <v>39</v>
      </c>
    </row>
    <row r="710" spans="1:4" x14ac:dyDescent="0.35">
      <c r="A710" s="4">
        <v>709</v>
      </c>
      <c r="B710" s="3" t="s">
        <v>61</v>
      </c>
      <c r="C710" s="15">
        <v>45926</v>
      </c>
      <c r="D710" s="16">
        <f t="shared" si="11"/>
        <v>39</v>
      </c>
    </row>
    <row r="711" spans="1:4" x14ac:dyDescent="0.35">
      <c r="A711" s="4">
        <v>710</v>
      </c>
      <c r="B711" s="3" t="s">
        <v>61</v>
      </c>
      <c r="C711" s="15">
        <v>45928</v>
      </c>
      <c r="D711" s="16">
        <f t="shared" si="11"/>
        <v>40</v>
      </c>
    </row>
    <row r="712" spans="1:4" x14ac:dyDescent="0.35">
      <c r="A712" s="4">
        <v>711</v>
      </c>
      <c r="B712" s="3" t="s">
        <v>61</v>
      </c>
      <c r="C712" s="15">
        <v>45930</v>
      </c>
      <c r="D712" s="16">
        <f t="shared" si="11"/>
        <v>40</v>
      </c>
    </row>
    <row r="713" spans="1:4" x14ac:dyDescent="0.35">
      <c r="A713" s="4">
        <v>712</v>
      </c>
      <c r="B713" s="3" t="s">
        <v>60</v>
      </c>
      <c r="C713" s="15">
        <v>45930</v>
      </c>
      <c r="D713" s="16">
        <f t="shared" si="11"/>
        <v>40</v>
      </c>
    </row>
    <row r="714" spans="1:4" x14ac:dyDescent="0.35">
      <c r="A714" s="4">
        <v>713</v>
      </c>
      <c r="B714" s="3" t="s">
        <v>62</v>
      </c>
      <c r="C714" s="15">
        <v>45932</v>
      </c>
      <c r="D714" s="16">
        <f t="shared" si="11"/>
        <v>40</v>
      </c>
    </row>
    <row r="715" spans="1:4" x14ac:dyDescent="0.35">
      <c r="A715" s="4">
        <v>714</v>
      </c>
      <c r="B715" s="3" t="s">
        <v>60</v>
      </c>
      <c r="C715" s="15">
        <v>45934</v>
      </c>
      <c r="D715" s="16">
        <f t="shared" si="11"/>
        <v>40</v>
      </c>
    </row>
    <row r="716" spans="1:4" x14ac:dyDescent="0.35">
      <c r="A716" s="4">
        <v>715</v>
      </c>
      <c r="B716" s="3" t="s">
        <v>61</v>
      </c>
      <c r="C716" s="15">
        <v>45935</v>
      </c>
      <c r="D716" s="16">
        <f t="shared" si="11"/>
        <v>41</v>
      </c>
    </row>
    <row r="717" spans="1:4" x14ac:dyDescent="0.35">
      <c r="A717" s="4">
        <v>716</v>
      </c>
      <c r="B717" s="3" t="s">
        <v>60</v>
      </c>
      <c r="C717" s="15">
        <v>45938</v>
      </c>
      <c r="D717" s="16">
        <f t="shared" si="11"/>
        <v>41</v>
      </c>
    </row>
    <row r="718" spans="1:4" x14ac:dyDescent="0.35">
      <c r="A718" s="4">
        <v>717</v>
      </c>
      <c r="B718" s="3" t="s">
        <v>60</v>
      </c>
      <c r="C718" s="15">
        <v>45939</v>
      </c>
      <c r="D718" s="16">
        <f t="shared" si="11"/>
        <v>41</v>
      </c>
    </row>
    <row r="719" spans="1:4" x14ac:dyDescent="0.35">
      <c r="A719" s="4">
        <v>718</v>
      </c>
      <c r="B719" s="3" t="s">
        <v>62</v>
      </c>
      <c r="C719" s="15">
        <v>45940</v>
      </c>
      <c r="D719" s="16">
        <f t="shared" si="11"/>
        <v>41</v>
      </c>
    </row>
    <row r="720" spans="1:4" x14ac:dyDescent="0.35">
      <c r="A720" s="4">
        <v>719</v>
      </c>
      <c r="B720" s="3" t="s">
        <v>61</v>
      </c>
      <c r="C720" s="15">
        <v>45945</v>
      </c>
      <c r="D720" s="16">
        <f t="shared" si="11"/>
        <v>42</v>
      </c>
    </row>
    <row r="721" spans="1:4" x14ac:dyDescent="0.35">
      <c r="A721" s="4">
        <v>720</v>
      </c>
      <c r="B721" s="3" t="s">
        <v>62</v>
      </c>
      <c r="C721" s="15">
        <v>45951</v>
      </c>
      <c r="D721" s="16">
        <f t="shared" si="11"/>
        <v>43</v>
      </c>
    </row>
    <row r="722" spans="1:4" x14ac:dyDescent="0.35">
      <c r="A722" s="4">
        <v>721</v>
      </c>
      <c r="B722" s="3" t="s">
        <v>60</v>
      </c>
      <c r="C722" s="15">
        <v>45954</v>
      </c>
      <c r="D722" s="16">
        <f t="shared" si="11"/>
        <v>43</v>
      </c>
    </row>
    <row r="723" spans="1:4" x14ac:dyDescent="0.35">
      <c r="A723" s="4">
        <v>722</v>
      </c>
      <c r="B723" s="3" t="s">
        <v>63</v>
      </c>
      <c r="C723" s="15">
        <v>45964</v>
      </c>
      <c r="D723" s="16">
        <f t="shared" si="11"/>
        <v>45</v>
      </c>
    </row>
    <row r="724" spans="1:4" x14ac:dyDescent="0.35">
      <c r="A724" s="4">
        <v>723</v>
      </c>
      <c r="B724" s="3" t="s">
        <v>62</v>
      </c>
      <c r="C724" s="15">
        <v>45967</v>
      </c>
      <c r="D724" s="16">
        <f t="shared" si="11"/>
        <v>45</v>
      </c>
    </row>
    <row r="725" spans="1:4" x14ac:dyDescent="0.35">
      <c r="A725" s="4">
        <v>724</v>
      </c>
      <c r="B725" s="3" t="s">
        <v>60</v>
      </c>
      <c r="C725" s="15">
        <v>45979</v>
      </c>
      <c r="D725" s="16">
        <f t="shared" si="11"/>
        <v>47</v>
      </c>
    </row>
    <row r="726" spans="1:4" x14ac:dyDescent="0.35">
      <c r="A726" s="4">
        <v>725</v>
      </c>
      <c r="B726" s="3" t="s">
        <v>61</v>
      </c>
      <c r="C726" s="15">
        <v>45979</v>
      </c>
      <c r="D726" s="16">
        <f t="shared" si="11"/>
        <v>47</v>
      </c>
    </row>
    <row r="727" spans="1:4" x14ac:dyDescent="0.35">
      <c r="A727" s="17">
        <v>726</v>
      </c>
      <c r="B727" s="18" t="s">
        <v>62</v>
      </c>
      <c r="C727" s="19">
        <v>45986</v>
      </c>
      <c r="D727" s="16">
        <f t="shared" si="11"/>
        <v>48</v>
      </c>
    </row>
    <row r="728" spans="1:4" x14ac:dyDescent="0.35">
      <c r="A728" s="17">
        <v>727</v>
      </c>
      <c r="B728" s="18" t="s">
        <v>62</v>
      </c>
      <c r="C728" s="19">
        <v>45986</v>
      </c>
      <c r="D728" s="16">
        <f t="shared" si="11"/>
        <v>48</v>
      </c>
    </row>
    <row r="729" spans="1:4" x14ac:dyDescent="0.35">
      <c r="A729" s="17">
        <v>728</v>
      </c>
      <c r="B729" s="18" t="s">
        <v>62</v>
      </c>
      <c r="C729" s="19">
        <v>45999</v>
      </c>
      <c r="D729" s="16">
        <f t="shared" si="11"/>
        <v>50</v>
      </c>
    </row>
  </sheetData>
  <autoFilter ref="A1:D709" xr:uid="{33B20B10-6791-4D08-B28E-A7F39419FDC8}"/>
  <conditionalFormatting sqref="C2:C88">
    <cfRule type="containsBlanks" dxfId="1" priority="7">
      <formula>LEN(TRIM(C2))=0</formula>
    </cfRule>
  </conditionalFormatting>
  <conditionalFormatting sqref="C156:C709">
    <cfRule type="containsBlanks" dxfId="0" priority="1">
      <formula>LEN(TRIM(C156))=0</formula>
    </cfRule>
  </conditionalFormatting>
  <dataValidations count="1">
    <dataValidation allowBlank="1" showInputMessage="1" showErrorMessage="1" promptTitle="Perhatian" prompt="Format  tanggal adalah DD/MM/YYYY. Contoh: tanggal 22 Februari 2020, maka ditulis 22/02/2020" sqref="C473" xr:uid="{C058EB3D-D193-4F14-918C-206A14436FA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E7A4-D43D-4C30-8749-2F4B198BE624}">
  <dimension ref="A1:BC23"/>
  <sheetViews>
    <sheetView tabSelected="1" zoomScale="70" zoomScaleNormal="70" workbookViewId="0">
      <pane xSplit="2" ySplit="1" topLeftCell="AU14" activePane="bottomRight" state="frozen"/>
      <selection pane="topRight" activeCell="C1" sqref="C1"/>
      <selection pane="bottomLeft" activeCell="A2" sqref="A2"/>
      <selection pane="bottomRight" activeCell="BC2" sqref="BC2"/>
    </sheetView>
  </sheetViews>
  <sheetFormatPr defaultRowHeight="14.5" x14ac:dyDescent="0.35"/>
  <cols>
    <col min="2" max="2" width="13.81640625" bestFit="1" customWidth="1"/>
  </cols>
  <sheetData>
    <row r="1" spans="1:55" ht="29" x14ac:dyDescent="0.35">
      <c r="A1" s="9"/>
      <c r="B1" s="9" t="s">
        <v>64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19</v>
      </c>
      <c r="T1" s="7" t="s">
        <v>20</v>
      </c>
      <c r="U1" s="7" t="s">
        <v>21</v>
      </c>
      <c r="V1" s="7" t="s">
        <v>22</v>
      </c>
      <c r="W1" s="7" t="s">
        <v>23</v>
      </c>
      <c r="X1" s="7" t="s">
        <v>24</v>
      </c>
      <c r="Y1" s="7" t="s">
        <v>25</v>
      </c>
      <c r="Z1" s="7" t="s">
        <v>26</v>
      </c>
      <c r="AA1" s="7" t="s">
        <v>27</v>
      </c>
      <c r="AB1" s="7" t="s">
        <v>28</v>
      </c>
      <c r="AC1" s="7" t="s">
        <v>29</v>
      </c>
      <c r="AD1" s="7" t="s">
        <v>30</v>
      </c>
      <c r="AE1" s="7" t="s">
        <v>31</v>
      </c>
      <c r="AF1" s="7" t="s">
        <v>32</v>
      </c>
      <c r="AG1" s="7" t="s">
        <v>33</v>
      </c>
      <c r="AH1" s="7" t="s">
        <v>34</v>
      </c>
      <c r="AI1" s="7" t="s">
        <v>35</v>
      </c>
      <c r="AJ1" s="7" t="s">
        <v>36</v>
      </c>
      <c r="AK1" s="7" t="s">
        <v>37</v>
      </c>
      <c r="AL1" s="7" t="s">
        <v>38</v>
      </c>
      <c r="AM1" s="7" t="s">
        <v>39</v>
      </c>
      <c r="AN1" s="7" t="s">
        <v>40</v>
      </c>
      <c r="AO1" s="7" t="s">
        <v>41</v>
      </c>
      <c r="AP1" s="7" t="s">
        <v>42</v>
      </c>
      <c r="AQ1" s="7" t="s">
        <v>43</v>
      </c>
      <c r="AR1" s="7" t="s">
        <v>44</v>
      </c>
      <c r="AS1" s="7" t="s">
        <v>45</v>
      </c>
      <c r="AT1" s="7" t="s">
        <v>46</v>
      </c>
      <c r="AU1" s="7" t="s">
        <v>47</v>
      </c>
      <c r="AV1" s="7" t="s">
        <v>48</v>
      </c>
      <c r="AW1" s="7" t="s">
        <v>49</v>
      </c>
      <c r="AX1" s="7" t="s">
        <v>50</v>
      </c>
      <c r="AY1" s="7" t="s">
        <v>51</v>
      </c>
      <c r="AZ1" s="7" t="s">
        <v>52</v>
      </c>
      <c r="BA1" s="7" t="s">
        <v>53</v>
      </c>
      <c r="BB1" s="7" t="s">
        <v>54</v>
      </c>
      <c r="BC1" s="8" t="s">
        <v>55</v>
      </c>
    </row>
    <row r="2" spans="1:55" x14ac:dyDescent="0.35">
      <c r="A2">
        <v>1</v>
      </c>
      <c r="B2" s="10" t="s">
        <v>60</v>
      </c>
      <c r="C2">
        <f>COUNTIFS(WEEK!$D$2:$D$21438, "1", WEEK!$B$2:$B$21438,$B$2:$B$19)</f>
        <v>0</v>
      </c>
      <c r="D2">
        <f>COUNTIFS(WEEK!$D$2:$D$21438, "2", WEEK!$B$2:$B$21438,$B$2:$B$19)</f>
        <v>0</v>
      </c>
      <c r="E2">
        <f>COUNTIFS(WEEK!$D$2:$D$21438, "3", WEEK!$B$2:$B$21438,$B$2:$B$19)</f>
        <v>1</v>
      </c>
      <c r="F2">
        <f>COUNTIFS(WEEK!$D$2:$D$21438, "4", WEEK!$B$2:$B$21438,$B$2:$B$19)</f>
        <v>0</v>
      </c>
      <c r="G2">
        <f>COUNTIFS(WEEK!$D$2:$D$21438, "5", WEEK!$B$2:$B$21438,$B$2:$B$19)</f>
        <v>0</v>
      </c>
      <c r="H2">
        <f>COUNTIFS(WEEK!$D$2:$D$21438, "6", WEEK!$B$2:$B$21438,$B$2:$B$19)</f>
        <v>0</v>
      </c>
      <c r="I2">
        <f>COUNTIFS(WEEK!$D$2:$D$21438, "7", WEEK!$B$2:$B$21438,$B$2:$B$19)</f>
        <v>0</v>
      </c>
      <c r="J2">
        <f>COUNTIFS(WEEK!$D$2:$D$21438, "8", WEEK!$B$2:$B$21438,$B$2:$B$19)</f>
        <v>0</v>
      </c>
      <c r="K2">
        <f>COUNTIFS(WEEK!$D$2:$D$21438, "9", WEEK!$B$2:$B$21438,$B$2:$B$19)</f>
        <v>0</v>
      </c>
      <c r="L2">
        <f>COUNTIFS(WEEK!$D$2:$D$21438, "10", WEEK!$B$2:$B$21438,$B$2:$B$19)</f>
        <v>0</v>
      </c>
      <c r="M2">
        <f>COUNTIFS(WEEK!$D$2:$D$21438, "11", WEEK!$B$2:$B$21438,$B$2:$B$19)</f>
        <v>0</v>
      </c>
      <c r="N2">
        <f>COUNTIFS(WEEK!$D$2:$D$21438, "12", WEEK!$B$2:$B$21438,$B$2:$B$19)</f>
        <v>0</v>
      </c>
      <c r="O2">
        <f>COUNTIFS(WEEK!$D$2:$D$21438, "13", WEEK!$B$2:$B$21438,$B$2:$B$19)</f>
        <v>0</v>
      </c>
      <c r="P2">
        <f>COUNTIFS(WEEK!$D$2:$D$21438, "14", WEEK!$B$2:$B$21438,$B$2:$B$19)</f>
        <v>0</v>
      </c>
      <c r="Q2">
        <f>COUNTIFS(WEEK!$D$2:$D$21438, "15", WEEK!$B$2:$B$21438,$B$2:$B$19)</f>
        <v>0</v>
      </c>
      <c r="R2">
        <f>COUNTIFS(WEEK!$D$2:$D$21438, "16", WEEK!$B$2:$B$21438,$B$2:$B$19)</f>
        <v>0</v>
      </c>
      <c r="S2">
        <f>COUNTIFS(WEEK!$D$2:$D$21438, "17", WEEK!$B$2:$B$21438,$B$2:$B$19)</f>
        <v>0</v>
      </c>
      <c r="T2">
        <f>COUNTIFS(WEEK!$D$2:$D$21438, "18", WEEK!$B$2:$B$21438,$B$2:$B$19)</f>
        <v>1</v>
      </c>
      <c r="U2">
        <f>COUNTIFS(WEEK!$D$2:$D$21438, "19", WEEK!$B$2:$B$21438,$B$2:$B$19)</f>
        <v>1</v>
      </c>
      <c r="V2">
        <f>COUNTIFS(WEEK!$D$2:$D$21438, "20", WEEK!$B$2:$B$21438,$B$2:$B$19)</f>
        <v>0</v>
      </c>
      <c r="W2">
        <f>COUNTIFS(WEEK!$D$2:$D$21438, "21", WEEK!$B$2:$B$21438,$B$2:$B$19)</f>
        <v>0</v>
      </c>
      <c r="X2">
        <f>COUNTIFS(WEEK!$D$2:$D$21438, "22", WEEK!$B$2:$B$21438,$B$2:$B$19)</f>
        <v>0</v>
      </c>
      <c r="Y2">
        <f>COUNTIFS(WEEK!$D$2:$D$21438, "23", WEEK!$B$2:$B$21438,$B$2:$B$19)</f>
        <v>0</v>
      </c>
      <c r="Z2">
        <f>COUNTIFS(WEEK!$D$2:$D$21438, "24", WEEK!$B$2:$B$21438,$B$2:$B$19)</f>
        <v>0</v>
      </c>
      <c r="AA2">
        <f>COUNTIFS(WEEK!$D$2:$D$21438, "25", WEEK!$B$2:$B$21438,$B$2:$B$19)</f>
        <v>0</v>
      </c>
      <c r="AB2">
        <f>COUNTIFS(WEEK!$D$2:$D$21438, "26", WEEK!$B$2:$B$21438,$B$2:$B$19)</f>
        <v>0</v>
      </c>
      <c r="AC2">
        <f>COUNTIFS(WEEK!$D$2:$D$21438, "27", WEEK!$B$2:$B$21438,$B$2:$B$19)</f>
        <v>0</v>
      </c>
      <c r="AD2">
        <f>COUNTIFS(WEEK!$D$2:$D$21438, "28", WEEK!$B$2:$B$21438,$B$2:$B$19)</f>
        <v>1</v>
      </c>
      <c r="AE2">
        <f>COUNTIFS(WEEK!$D$2:$D$21438, "29", WEEK!$B$2:$B$21438,$B$2:$B$19)</f>
        <v>0</v>
      </c>
      <c r="AF2">
        <f>COUNTIFS(WEEK!$D$2:$D$21438, "30", WEEK!$B$2:$B$21438,$B$2:$B$19)</f>
        <v>1</v>
      </c>
      <c r="AG2">
        <f>COUNTIFS(WEEK!$D$2:$D$21438, "31", WEEK!$B$2:$B$21438,$B$2:$B$19)</f>
        <v>2</v>
      </c>
      <c r="AH2">
        <f>COUNTIFS(WEEK!$D$2:$D$21438, "32", WEEK!$B$2:$B$21438,$B$2:$B$19)</f>
        <v>1</v>
      </c>
      <c r="AI2">
        <f>COUNTIFS(WEEK!$D$2:$D$21438, "33", WEEK!$B$2:$B$21438,$B$2:$B$19)</f>
        <v>0</v>
      </c>
      <c r="AJ2">
        <f>COUNTIFS(WEEK!$D$2:$D$21438, "34", WEEK!$B$2:$B$21438,$B$2:$B$19)</f>
        <v>1</v>
      </c>
      <c r="AK2">
        <f>COUNTIFS(WEEK!$D$2:$D$21438, "35", WEEK!$B$2:$B$21438,$B$2:$B$19)</f>
        <v>0</v>
      </c>
      <c r="AL2">
        <f>COUNTIFS(WEEK!$D$2:$D$21438, "36", WEEK!$B$2:$B$21438,$B$2:$B$19)</f>
        <v>3</v>
      </c>
      <c r="AM2">
        <f>COUNTIFS(WEEK!$D$2:$D$21438, "37", WEEK!$B$2:$B$21438,$B$2:$B$19)</f>
        <v>1</v>
      </c>
      <c r="AN2">
        <f>COUNTIFS(WEEK!$D$2:$D$21438, "38", WEEK!$B$2:$B$21438,$B$2:$B$19)</f>
        <v>1</v>
      </c>
      <c r="AO2">
        <f>COUNTIFS(WEEK!$D$2:$D$21438, "39", WEEK!$B$2:$B$21438,$B$2:$B$19)</f>
        <v>2</v>
      </c>
      <c r="AP2">
        <f>COUNTIFS(WEEK!$D$2:$D$21438, "40", WEEK!$B$2:$B$21438,$B$2:$B$19)</f>
        <v>2</v>
      </c>
      <c r="AQ2">
        <f>COUNTIFS(WEEK!$D$2:$D$21438, "41", WEEK!$B$2:$B$21438,$B$2:$B$19)</f>
        <v>2</v>
      </c>
      <c r="AR2">
        <f>COUNTIFS(WEEK!$D$2:$D$21438, "42", WEEK!$B$2:$B$21438,$B$2:$B$19)</f>
        <v>0</v>
      </c>
      <c r="AS2">
        <f>COUNTIFS(WEEK!$D$2:$D$21438, "43", WEEK!$B$2:$B$21438,$B$2:$B$19)</f>
        <v>1</v>
      </c>
      <c r="AT2">
        <f>COUNTIFS(WEEK!$D$2:$D$21438, "44", WEEK!$B$2:$B$21438,$B$2:$B$19)</f>
        <v>0</v>
      </c>
      <c r="AU2">
        <f>COUNTIFS(WEEK!$D$2:$D$21438, "45", WEEK!$B$2:$B$21438,$B$2:$B$19)</f>
        <v>0</v>
      </c>
      <c r="AV2">
        <f>COUNTIFS(WEEK!$D$2:$D$21438, "46", WEEK!$B$2:$B$21438,$B$2:$B$19)</f>
        <v>0</v>
      </c>
      <c r="AW2">
        <f>COUNTIFS(WEEK!$D$2:$D$21438, "47", WEEK!$B$2:$B$21438,$B$2:$B$19)</f>
        <v>1</v>
      </c>
      <c r="AX2">
        <f>COUNTIFS(WEEK!$D$2:$D$21438, "48", WEEK!$B$2:$B$21438,$B$2:$B$19)</f>
        <v>0</v>
      </c>
      <c r="AY2">
        <f>COUNTIFS(WEEK!$D$2:$D$21438, "49", WEEK!$B$2:$B$21438,$B$2:$B$19)</f>
        <v>0</v>
      </c>
      <c r="AZ2">
        <f>COUNTIFS(WEEK!$D$2:$D$21438, "50", WEEK!$B$2:$B$21438,$B$2:$B$19)</f>
        <v>0</v>
      </c>
      <c r="BA2">
        <f>COUNTIFS(WEEK!$D$2:$D$21438, "51", WEEK!$B$2:$B$21438,$B$2:$B$19)</f>
        <v>0</v>
      </c>
      <c r="BB2">
        <f>COUNTIFS(WEEK!$D$2:$D$21438, "52", WEEK!$B$2:$B$21438,$B$2:$B$19)</f>
        <v>0</v>
      </c>
      <c r="BC2">
        <f>SUM(C2:BB2)</f>
        <v>22</v>
      </c>
    </row>
    <row r="3" spans="1:55" x14ac:dyDescent="0.35">
      <c r="A3">
        <v>2</v>
      </c>
      <c r="B3" s="10" t="s">
        <v>61</v>
      </c>
      <c r="C3">
        <f>COUNTIFS(WEEK!$D$2:$D$21438, "1", WEEK!$B$2:$B$21438,$B$2:$B$19)</f>
        <v>0</v>
      </c>
      <c r="D3">
        <f>COUNTIFS(WEEK!$D$2:$D$21438, "2", WEEK!$B$2:$B$21438,$B$2:$B$19)</f>
        <v>0</v>
      </c>
      <c r="E3">
        <f>COUNTIFS(WEEK!$D$2:$D$21438, "3", WEEK!$B$2:$B$21438,$B$2:$B$19)</f>
        <v>0</v>
      </c>
      <c r="F3">
        <f>COUNTIFS(WEEK!$D$2:$D$21438, "4", WEEK!$B$2:$B$21438,$B$2:$B$19)</f>
        <v>1</v>
      </c>
      <c r="G3">
        <f>COUNTIFS(WEEK!$D$2:$D$21438, "5", WEEK!$B$2:$B$21438,$B$2:$B$19)</f>
        <v>0</v>
      </c>
      <c r="H3">
        <f>COUNTIFS(WEEK!$D$2:$D$21438, "6", WEEK!$B$2:$B$21438,$B$2:$B$19)</f>
        <v>0</v>
      </c>
      <c r="I3">
        <f>COUNTIFS(WEEK!$D$2:$D$21438, "7", WEEK!$B$2:$B$21438,$B$2:$B$19)</f>
        <v>0</v>
      </c>
      <c r="J3">
        <f>COUNTIFS(WEEK!$D$2:$D$21438, "8", WEEK!$B$2:$B$21438,$B$2:$B$19)</f>
        <v>0</v>
      </c>
      <c r="K3">
        <f>COUNTIFS(WEEK!$D$2:$D$21438, "9", WEEK!$B$2:$B$21438,$B$2:$B$19)</f>
        <v>0</v>
      </c>
      <c r="L3">
        <f>COUNTIFS(WEEK!$D$2:$D$21438, "10", WEEK!$B$2:$B$21438,$B$2:$B$19)</f>
        <v>0</v>
      </c>
      <c r="M3">
        <f>COUNTIFS(WEEK!$D$2:$D$21438, "11", WEEK!$B$2:$B$21438,$B$2:$B$19)</f>
        <v>0</v>
      </c>
      <c r="N3">
        <f>COUNTIFS(WEEK!$D$2:$D$21438, "12", WEEK!$B$2:$B$21438,$B$2:$B$19)</f>
        <v>0</v>
      </c>
      <c r="O3">
        <f>COUNTIFS(WEEK!$D$2:$D$21438, "13", WEEK!$B$2:$B$21438,$B$2:$B$19)</f>
        <v>0</v>
      </c>
      <c r="P3">
        <f>COUNTIFS(WEEK!$D$2:$D$21438, "14", WEEK!$B$2:$B$21438,$B$2:$B$19)</f>
        <v>0</v>
      </c>
      <c r="Q3">
        <f>COUNTIFS(WEEK!$D$2:$D$21438, "15", WEEK!$B$2:$B$21438,$B$2:$B$19)</f>
        <v>0</v>
      </c>
      <c r="R3">
        <f>COUNTIFS(WEEK!$D$2:$D$21438, "16", WEEK!$B$2:$B$21438,$B$2:$B$19)</f>
        <v>0</v>
      </c>
      <c r="S3">
        <f>COUNTIFS(WEEK!$D$2:$D$21438, "17", WEEK!$B$2:$B$21438,$B$2:$B$19)</f>
        <v>0</v>
      </c>
      <c r="T3">
        <f>COUNTIFS(WEEK!$D$2:$D$21438, "18", WEEK!$B$2:$B$21438,$B$2:$B$19)</f>
        <v>0</v>
      </c>
      <c r="U3">
        <f>COUNTIFS(WEEK!$D$2:$D$21438, "19", WEEK!$B$2:$B$21438,$B$2:$B$19)</f>
        <v>0</v>
      </c>
      <c r="V3">
        <f>COUNTIFS(WEEK!$D$2:$D$21438, "20", WEEK!$B$2:$B$21438,$B$2:$B$19)</f>
        <v>0</v>
      </c>
      <c r="W3">
        <f>COUNTIFS(WEEK!$D$2:$D$21438, "21", WEEK!$B$2:$B$21438,$B$2:$B$19)</f>
        <v>0</v>
      </c>
      <c r="X3">
        <f>COUNTIFS(WEEK!$D$2:$D$21438, "22", WEEK!$B$2:$B$21438,$B$2:$B$19)</f>
        <v>0</v>
      </c>
      <c r="Y3">
        <f>COUNTIFS(WEEK!$D$2:$D$21438, "23", WEEK!$B$2:$B$21438,$B$2:$B$19)</f>
        <v>0</v>
      </c>
      <c r="Z3">
        <f>COUNTIFS(WEEK!$D$2:$D$21438, "24", WEEK!$B$2:$B$21438,$B$2:$B$19)</f>
        <v>0</v>
      </c>
      <c r="AA3">
        <f>COUNTIFS(WEEK!$D$2:$D$21438, "25", WEEK!$B$2:$B$21438,$B$2:$B$19)</f>
        <v>0</v>
      </c>
      <c r="AB3">
        <f>COUNTIFS(WEEK!$D$2:$D$21438, "26", WEEK!$B$2:$B$21438,$B$2:$B$19)</f>
        <v>0</v>
      </c>
      <c r="AC3">
        <f>COUNTIFS(WEEK!$D$2:$D$21438, "27", WEEK!$B$2:$B$21438,$B$2:$B$19)</f>
        <v>0</v>
      </c>
      <c r="AD3">
        <f>COUNTIFS(WEEK!$D$2:$D$21438, "28", WEEK!$B$2:$B$21438,$B$2:$B$19)</f>
        <v>0</v>
      </c>
      <c r="AE3">
        <f>COUNTIFS(WEEK!$D$2:$D$21438, "29", WEEK!$B$2:$B$21438,$B$2:$B$19)</f>
        <v>0</v>
      </c>
      <c r="AF3">
        <f>COUNTIFS(WEEK!$D$2:$D$21438, "30", WEEK!$B$2:$B$21438,$B$2:$B$19)</f>
        <v>0</v>
      </c>
      <c r="AG3">
        <f>COUNTIFS(WEEK!$D$2:$D$21438, "31", WEEK!$B$2:$B$21438,$B$2:$B$19)</f>
        <v>0</v>
      </c>
      <c r="AH3">
        <f>COUNTIFS(WEEK!$D$2:$D$21438, "32", WEEK!$B$2:$B$21438,$B$2:$B$19)</f>
        <v>0</v>
      </c>
      <c r="AI3">
        <f>COUNTIFS(WEEK!$D$2:$D$21438, "33", WEEK!$B$2:$B$21438,$B$2:$B$19)</f>
        <v>0</v>
      </c>
      <c r="AJ3">
        <f>COUNTIFS(WEEK!$D$2:$D$21438, "34", WEEK!$B$2:$B$21438,$B$2:$B$19)</f>
        <v>0</v>
      </c>
      <c r="AK3">
        <f>COUNTIFS(WEEK!$D$2:$D$21438, "35", WEEK!$B$2:$B$21438,$B$2:$B$19)</f>
        <v>0</v>
      </c>
      <c r="AL3">
        <f>COUNTIFS(WEEK!$D$2:$D$21438, "36", WEEK!$B$2:$B$21438,$B$2:$B$19)</f>
        <v>0</v>
      </c>
      <c r="AM3">
        <f>COUNTIFS(WEEK!$D$2:$D$21438, "37", WEEK!$B$2:$B$21438,$B$2:$B$19)</f>
        <v>0</v>
      </c>
      <c r="AN3">
        <f>COUNTIFS(WEEK!$D$2:$D$21438, "38", WEEK!$B$2:$B$21438,$B$2:$B$19)</f>
        <v>0</v>
      </c>
      <c r="AO3">
        <f>COUNTIFS(WEEK!$D$2:$D$21438, "39", WEEK!$B$2:$B$21438,$B$2:$B$19)</f>
        <v>1</v>
      </c>
      <c r="AP3">
        <f>COUNTIFS(WEEK!$D$2:$D$21438, "40", WEEK!$B$2:$B$21438,$B$2:$B$19)</f>
        <v>2</v>
      </c>
      <c r="AQ3">
        <f>COUNTIFS(WEEK!$D$2:$D$21438, "41", WEEK!$B$2:$B$21438,$B$2:$B$19)</f>
        <v>1</v>
      </c>
      <c r="AR3">
        <f>COUNTIFS(WEEK!$D$2:$D$21438, "42", WEEK!$B$2:$B$21438,$B$2:$B$19)</f>
        <v>1</v>
      </c>
      <c r="AS3">
        <f>COUNTIFS(WEEK!$D$2:$D$21438, "43", WEEK!$B$2:$B$21438,$B$2:$B$19)</f>
        <v>0</v>
      </c>
      <c r="AT3">
        <f>COUNTIFS(WEEK!$D$2:$D$21438, "44", WEEK!$B$2:$B$21438,$B$2:$B$19)</f>
        <v>0</v>
      </c>
      <c r="AU3">
        <f>COUNTIFS(WEEK!$D$2:$D$21438, "45", WEEK!$B$2:$B$21438,$B$2:$B$19)</f>
        <v>0</v>
      </c>
      <c r="AV3">
        <f>COUNTIFS(WEEK!$D$2:$D$21438, "46", WEEK!$B$2:$B$21438,$B$2:$B$19)</f>
        <v>0</v>
      </c>
      <c r="AW3">
        <f>COUNTIFS(WEEK!$D$2:$D$21438, "47", WEEK!$B$2:$B$21438,$B$2:$B$19)</f>
        <v>1</v>
      </c>
      <c r="AX3">
        <f>COUNTIFS(WEEK!$D$2:$D$21438, "48", WEEK!$B$2:$B$21438,$B$2:$B$19)</f>
        <v>0</v>
      </c>
      <c r="AY3">
        <f>COUNTIFS(WEEK!$D$2:$D$21438, "49", WEEK!$B$2:$B$21438,$B$2:$B$19)</f>
        <v>0</v>
      </c>
      <c r="AZ3">
        <f>COUNTIFS(WEEK!$D$2:$D$21438, "50", WEEK!$B$2:$B$21438,$B$2:$B$19)</f>
        <v>0</v>
      </c>
      <c r="BA3">
        <f>COUNTIFS(WEEK!$D$2:$D$21438, "51", WEEK!$B$2:$B$21438,$B$2:$B$19)</f>
        <v>0</v>
      </c>
      <c r="BB3">
        <f>COUNTIFS(WEEK!$D$2:$D$21438, "52", WEEK!$B$2:$B$21438,$B$2:$B$19)</f>
        <v>0</v>
      </c>
      <c r="BC3">
        <f t="shared" ref="BC3:BC19" si="0">SUM(C3:BB3)</f>
        <v>7</v>
      </c>
    </row>
    <row r="4" spans="1:55" x14ac:dyDescent="0.35">
      <c r="A4">
        <v>3</v>
      </c>
      <c r="B4" s="10" t="s">
        <v>62</v>
      </c>
      <c r="C4">
        <f>COUNTIFS(WEEK!$D$2:$D$21438, "1", WEEK!$B$2:$B$21438,$B$2:$B$19)</f>
        <v>0</v>
      </c>
      <c r="D4">
        <f>COUNTIFS(WEEK!$D$2:$D$21438, "2", WEEK!$B$2:$B$21438,$B$2:$B$19)</f>
        <v>0</v>
      </c>
      <c r="E4">
        <f>COUNTIFS(WEEK!$D$2:$D$21438, "3", WEEK!$B$2:$B$21438,$B$2:$B$19)</f>
        <v>0</v>
      </c>
      <c r="F4">
        <f>COUNTIFS(WEEK!$D$2:$D$21438, "4", WEEK!$B$2:$B$21438,$B$2:$B$19)</f>
        <v>0</v>
      </c>
      <c r="G4">
        <f>COUNTIFS(WEEK!$D$2:$D$21438, "5", WEEK!$B$2:$B$21438,$B$2:$B$19)</f>
        <v>0</v>
      </c>
      <c r="H4">
        <f>COUNTIFS(WEEK!$D$2:$D$21438, "6", WEEK!$B$2:$B$21438,$B$2:$B$19)</f>
        <v>0</v>
      </c>
      <c r="I4">
        <f>COUNTIFS(WEEK!$D$2:$D$21438, "7", WEEK!$B$2:$B$21438,$B$2:$B$19)</f>
        <v>1</v>
      </c>
      <c r="J4">
        <f>COUNTIFS(WEEK!$D$2:$D$21438, "8", WEEK!$B$2:$B$21438,$B$2:$B$19)</f>
        <v>0</v>
      </c>
      <c r="K4">
        <f>COUNTIFS(WEEK!$D$2:$D$21438, "9", WEEK!$B$2:$B$21438,$B$2:$B$19)</f>
        <v>0</v>
      </c>
      <c r="L4">
        <f>COUNTIFS(WEEK!$D$2:$D$21438, "10", WEEK!$B$2:$B$21438,$B$2:$B$19)</f>
        <v>0</v>
      </c>
      <c r="M4">
        <f>COUNTIFS(WEEK!$D$2:$D$21438, "11", WEEK!$B$2:$B$21438,$B$2:$B$19)</f>
        <v>0</v>
      </c>
      <c r="N4">
        <f>COUNTIFS(WEEK!$D$2:$D$21438, "12", WEEK!$B$2:$B$21438,$B$2:$B$19)</f>
        <v>0</v>
      </c>
      <c r="O4">
        <f>COUNTIFS(WEEK!$D$2:$D$21438, "13", WEEK!$B$2:$B$21438,$B$2:$B$19)</f>
        <v>0</v>
      </c>
      <c r="P4">
        <f>COUNTIFS(WEEK!$D$2:$D$21438, "14", WEEK!$B$2:$B$21438,$B$2:$B$19)</f>
        <v>0</v>
      </c>
      <c r="Q4">
        <f>COUNTIFS(WEEK!$D$2:$D$21438, "15", WEEK!$B$2:$B$21438,$B$2:$B$19)</f>
        <v>0</v>
      </c>
      <c r="R4">
        <f>COUNTIFS(WEEK!$D$2:$D$21438, "16", WEEK!$B$2:$B$21438,$B$2:$B$19)</f>
        <v>0</v>
      </c>
      <c r="S4">
        <f>COUNTIFS(WEEK!$D$2:$D$21438, "17", WEEK!$B$2:$B$21438,$B$2:$B$19)</f>
        <v>0</v>
      </c>
      <c r="T4">
        <f>COUNTIFS(WEEK!$D$2:$D$21438, "18", WEEK!$B$2:$B$21438,$B$2:$B$19)</f>
        <v>0</v>
      </c>
      <c r="U4">
        <f>COUNTIFS(WEEK!$D$2:$D$21438, "19", WEEK!$B$2:$B$21438,$B$2:$B$19)</f>
        <v>0</v>
      </c>
      <c r="V4">
        <f>COUNTIFS(WEEK!$D$2:$D$21438, "20", WEEK!$B$2:$B$21438,$B$2:$B$19)</f>
        <v>0</v>
      </c>
      <c r="W4">
        <f>COUNTIFS(WEEK!$D$2:$D$21438, "21", WEEK!$B$2:$B$21438,$B$2:$B$19)</f>
        <v>0</v>
      </c>
      <c r="X4">
        <f>COUNTIFS(WEEK!$D$2:$D$21438, "22", WEEK!$B$2:$B$21438,$B$2:$B$19)</f>
        <v>0</v>
      </c>
      <c r="Y4">
        <f>COUNTIFS(WEEK!$D$2:$D$21438, "23", WEEK!$B$2:$B$21438,$B$2:$B$19)</f>
        <v>0</v>
      </c>
      <c r="Z4">
        <f>COUNTIFS(WEEK!$D$2:$D$21438, "24", WEEK!$B$2:$B$21438,$B$2:$B$19)</f>
        <v>0</v>
      </c>
      <c r="AA4">
        <f>COUNTIFS(WEEK!$D$2:$D$21438, "25", WEEK!$B$2:$B$21438,$B$2:$B$19)</f>
        <v>0</v>
      </c>
      <c r="AB4">
        <f>COUNTIFS(WEEK!$D$2:$D$21438, "26", WEEK!$B$2:$B$21438,$B$2:$B$19)</f>
        <v>0</v>
      </c>
      <c r="AC4">
        <f>COUNTIFS(WEEK!$D$2:$D$21438, "27", WEEK!$B$2:$B$21438,$B$2:$B$19)</f>
        <v>0</v>
      </c>
      <c r="AD4">
        <f>COUNTIFS(WEEK!$D$2:$D$21438, "28", WEEK!$B$2:$B$21438,$B$2:$B$19)</f>
        <v>0</v>
      </c>
      <c r="AE4">
        <f>COUNTIFS(WEEK!$D$2:$D$21438, "29", WEEK!$B$2:$B$21438,$B$2:$B$19)</f>
        <v>0</v>
      </c>
      <c r="AF4">
        <f>COUNTIFS(WEEK!$D$2:$D$21438, "30", WEEK!$B$2:$B$21438,$B$2:$B$19)</f>
        <v>0</v>
      </c>
      <c r="AG4">
        <f>COUNTIFS(WEEK!$D$2:$D$21438, "31", WEEK!$B$2:$B$21438,$B$2:$B$19)</f>
        <v>0</v>
      </c>
      <c r="AH4">
        <f>COUNTIFS(WEEK!$D$2:$D$21438, "32", WEEK!$B$2:$B$21438,$B$2:$B$19)</f>
        <v>0</v>
      </c>
      <c r="AI4">
        <f>COUNTIFS(WEEK!$D$2:$D$21438, "33", WEEK!$B$2:$B$21438,$B$2:$B$19)</f>
        <v>0</v>
      </c>
      <c r="AJ4">
        <f>COUNTIFS(WEEK!$D$2:$D$21438, "34", WEEK!$B$2:$B$21438,$B$2:$B$19)</f>
        <v>2</v>
      </c>
      <c r="AK4">
        <f>COUNTIFS(WEEK!$D$2:$D$21438, "35", WEEK!$B$2:$B$21438,$B$2:$B$19)</f>
        <v>0</v>
      </c>
      <c r="AL4">
        <f>COUNTIFS(WEEK!$D$2:$D$21438, "36", WEEK!$B$2:$B$21438,$B$2:$B$19)</f>
        <v>2</v>
      </c>
      <c r="AM4">
        <f>COUNTIFS(WEEK!$D$2:$D$21438, "37", WEEK!$B$2:$B$21438,$B$2:$B$19)</f>
        <v>0</v>
      </c>
      <c r="AN4">
        <f>COUNTIFS(WEEK!$D$2:$D$21438, "38", WEEK!$B$2:$B$21438,$B$2:$B$19)</f>
        <v>2</v>
      </c>
      <c r="AO4">
        <f>COUNTIFS(WEEK!$D$2:$D$21438, "39", WEEK!$B$2:$B$21438,$B$2:$B$19)</f>
        <v>0</v>
      </c>
      <c r="AP4">
        <f>COUNTIFS(WEEK!$D$2:$D$21438, "40", WEEK!$B$2:$B$21438,$B$2:$B$19)</f>
        <v>1</v>
      </c>
      <c r="AQ4">
        <f>COUNTIFS(WEEK!$D$2:$D$21438, "41", WEEK!$B$2:$B$21438,$B$2:$B$19)</f>
        <v>1</v>
      </c>
      <c r="AR4">
        <f>COUNTIFS(WEEK!$D$2:$D$21438, "42", WEEK!$B$2:$B$21438,$B$2:$B$19)</f>
        <v>0</v>
      </c>
      <c r="AS4">
        <f>COUNTIFS(WEEK!$D$2:$D$21438, "43", WEEK!$B$2:$B$21438,$B$2:$B$19)</f>
        <v>1</v>
      </c>
      <c r="AT4">
        <f>COUNTIFS(WEEK!$D$2:$D$21438, "44", WEEK!$B$2:$B$21438,$B$2:$B$19)</f>
        <v>0</v>
      </c>
      <c r="AU4">
        <f>COUNTIFS(WEEK!$D$2:$D$21438, "45", WEEK!$B$2:$B$21438,$B$2:$B$19)</f>
        <v>1</v>
      </c>
      <c r="AV4">
        <f>COUNTIFS(WEEK!$D$2:$D$21438, "46", WEEK!$B$2:$B$21438,$B$2:$B$19)</f>
        <v>0</v>
      </c>
      <c r="AW4">
        <f>COUNTIFS(WEEK!$D$2:$D$21438, "47", WEEK!$B$2:$B$21438,$B$2:$B$19)</f>
        <v>0</v>
      </c>
      <c r="AX4">
        <f>COUNTIFS(WEEK!$D$2:$D$21438, "48", WEEK!$B$2:$B$21438,$B$2:$B$19)</f>
        <v>2</v>
      </c>
      <c r="AY4">
        <f>COUNTIFS(WEEK!$D$2:$D$21438, "49", WEEK!$B$2:$B$21438,$B$2:$B$19)</f>
        <v>0</v>
      </c>
      <c r="AZ4">
        <f>COUNTIFS(WEEK!$D$2:$D$21438, "50", WEEK!$B$2:$B$21438,$B$2:$B$19)</f>
        <v>1</v>
      </c>
      <c r="BA4">
        <f>COUNTIFS(WEEK!$D$2:$D$21438, "51", WEEK!$B$2:$B$21438,$B$2:$B$19)</f>
        <v>0</v>
      </c>
      <c r="BB4">
        <f>COUNTIFS(WEEK!$D$2:$D$21438, "52", WEEK!$B$2:$B$21438,$B$2:$B$19)</f>
        <v>0</v>
      </c>
      <c r="BC4">
        <f t="shared" si="0"/>
        <v>14</v>
      </c>
    </row>
    <row r="5" spans="1:55" x14ac:dyDescent="0.35">
      <c r="A5">
        <v>4</v>
      </c>
      <c r="B5" s="10" t="s">
        <v>63</v>
      </c>
      <c r="C5">
        <f>COUNTIFS(WEEK!$D$2:$D$21438, "1", WEEK!$B$2:$B$21438,$B$2:$B$19)</f>
        <v>0</v>
      </c>
      <c r="D5">
        <f>COUNTIFS(WEEK!$D$2:$D$21438, "2", WEEK!$B$2:$B$21438,$B$2:$B$19)</f>
        <v>0</v>
      </c>
      <c r="E5">
        <f>COUNTIFS(WEEK!$D$2:$D$21438, "3", WEEK!$B$2:$B$21438,$B$2:$B$19)</f>
        <v>0</v>
      </c>
      <c r="F5">
        <f>COUNTIFS(WEEK!$D$2:$D$21438, "4", WEEK!$B$2:$B$21438,$B$2:$B$19)</f>
        <v>0</v>
      </c>
      <c r="G5">
        <f>COUNTIFS(WEEK!$D$2:$D$21438, "5", WEEK!$B$2:$B$21438,$B$2:$B$19)</f>
        <v>0</v>
      </c>
      <c r="H5">
        <f>COUNTIFS(WEEK!$D$2:$D$21438, "6", WEEK!$B$2:$B$21438,$B$2:$B$19)</f>
        <v>0</v>
      </c>
      <c r="I5">
        <f>COUNTIFS(WEEK!$D$2:$D$21438, "7", WEEK!$B$2:$B$21438,$B$2:$B$19)</f>
        <v>0</v>
      </c>
      <c r="J5">
        <f>COUNTIFS(WEEK!$D$2:$D$21438, "8", WEEK!$B$2:$B$21438,$B$2:$B$19)</f>
        <v>0</v>
      </c>
      <c r="K5">
        <f>COUNTIFS(WEEK!$D$2:$D$21438, "9", WEEK!$B$2:$B$21438,$B$2:$B$19)</f>
        <v>0</v>
      </c>
      <c r="L5">
        <f>COUNTIFS(WEEK!$D$2:$D$21438, "10", WEEK!$B$2:$B$21438,$B$2:$B$19)</f>
        <v>0</v>
      </c>
      <c r="M5">
        <f>COUNTIFS(WEEK!$D$2:$D$21438, "11", WEEK!$B$2:$B$21438,$B$2:$B$19)</f>
        <v>0</v>
      </c>
      <c r="N5">
        <f>COUNTIFS(WEEK!$D$2:$D$21438, "12", WEEK!$B$2:$B$21438,$B$2:$B$19)</f>
        <v>0</v>
      </c>
      <c r="O5">
        <f>COUNTIFS(WEEK!$D$2:$D$21438, "13", WEEK!$B$2:$B$21438,$B$2:$B$19)</f>
        <v>0</v>
      </c>
      <c r="P5">
        <f>COUNTIFS(WEEK!$D$2:$D$21438, "14", WEEK!$B$2:$B$21438,$B$2:$B$19)</f>
        <v>0</v>
      </c>
      <c r="Q5">
        <f>COUNTIFS(WEEK!$D$2:$D$21438, "15", WEEK!$B$2:$B$21438,$B$2:$B$19)</f>
        <v>0</v>
      </c>
      <c r="R5">
        <f>COUNTIFS(WEEK!$D$2:$D$21438, "16", WEEK!$B$2:$B$21438,$B$2:$B$19)</f>
        <v>1</v>
      </c>
      <c r="S5">
        <f>COUNTIFS(WEEK!$D$2:$D$21438, "17", WEEK!$B$2:$B$21438,$B$2:$B$19)</f>
        <v>0</v>
      </c>
      <c r="T5">
        <f>COUNTIFS(WEEK!$D$2:$D$21438, "18", WEEK!$B$2:$B$21438,$B$2:$B$19)</f>
        <v>0</v>
      </c>
      <c r="U5">
        <f>COUNTIFS(WEEK!$D$2:$D$21438, "19", WEEK!$B$2:$B$21438,$B$2:$B$19)</f>
        <v>0</v>
      </c>
      <c r="V5">
        <f>COUNTIFS(WEEK!$D$2:$D$21438, "20", WEEK!$B$2:$B$21438,$B$2:$B$19)</f>
        <v>0</v>
      </c>
      <c r="W5">
        <f>COUNTIFS(WEEK!$D$2:$D$21438, "21", WEEK!$B$2:$B$21438,$B$2:$B$19)</f>
        <v>0</v>
      </c>
      <c r="X5">
        <f>COUNTIFS(WEEK!$D$2:$D$21438, "22", WEEK!$B$2:$B$21438,$B$2:$B$19)</f>
        <v>0</v>
      </c>
      <c r="Y5">
        <f>COUNTIFS(WEEK!$D$2:$D$21438, "23", WEEK!$B$2:$B$21438,$B$2:$B$19)</f>
        <v>0</v>
      </c>
      <c r="Z5">
        <f>COUNTIFS(WEEK!$D$2:$D$21438, "24", WEEK!$B$2:$B$21438,$B$2:$B$19)</f>
        <v>0</v>
      </c>
      <c r="AA5">
        <f>COUNTIFS(WEEK!$D$2:$D$21438, "25", WEEK!$B$2:$B$21438,$B$2:$B$19)</f>
        <v>0</v>
      </c>
      <c r="AB5">
        <f>COUNTIFS(WEEK!$D$2:$D$21438, "26", WEEK!$B$2:$B$21438,$B$2:$B$19)</f>
        <v>0</v>
      </c>
      <c r="AC5">
        <f>COUNTIFS(WEEK!$D$2:$D$21438, "27", WEEK!$B$2:$B$21438,$B$2:$B$19)</f>
        <v>0</v>
      </c>
      <c r="AD5">
        <f>COUNTIFS(WEEK!$D$2:$D$21438, "28", WEEK!$B$2:$B$21438,$B$2:$B$19)</f>
        <v>0</v>
      </c>
      <c r="AE5">
        <f>COUNTIFS(WEEK!$D$2:$D$21438, "29", WEEK!$B$2:$B$21438,$B$2:$B$19)</f>
        <v>0</v>
      </c>
      <c r="AF5">
        <f>COUNTIFS(WEEK!$D$2:$D$21438, "30", WEEK!$B$2:$B$21438,$B$2:$B$19)</f>
        <v>0</v>
      </c>
      <c r="AG5">
        <f>COUNTIFS(WEEK!$D$2:$D$21438, "31", WEEK!$B$2:$B$21438,$B$2:$B$19)</f>
        <v>0</v>
      </c>
      <c r="AH5">
        <f>COUNTIFS(WEEK!$D$2:$D$21438, "32", WEEK!$B$2:$B$21438,$B$2:$B$19)</f>
        <v>0</v>
      </c>
      <c r="AI5">
        <f>COUNTIFS(WEEK!$D$2:$D$21438, "33", WEEK!$B$2:$B$21438,$B$2:$B$19)</f>
        <v>0</v>
      </c>
      <c r="AJ5">
        <f>COUNTIFS(WEEK!$D$2:$D$21438, "34", WEEK!$B$2:$B$21438,$B$2:$B$19)</f>
        <v>0</v>
      </c>
      <c r="AK5">
        <f>COUNTIFS(WEEK!$D$2:$D$21438, "35", WEEK!$B$2:$B$21438,$B$2:$B$19)</f>
        <v>0</v>
      </c>
      <c r="AL5">
        <f>COUNTIFS(WEEK!$D$2:$D$21438, "36", WEEK!$B$2:$B$21438,$B$2:$B$19)</f>
        <v>0</v>
      </c>
      <c r="AM5">
        <f>COUNTIFS(WEEK!$D$2:$D$21438, "37", WEEK!$B$2:$B$21438,$B$2:$B$19)</f>
        <v>0</v>
      </c>
      <c r="AN5">
        <f>COUNTIFS(WEEK!$D$2:$D$21438, "38", WEEK!$B$2:$B$21438,$B$2:$B$19)</f>
        <v>0</v>
      </c>
      <c r="AO5">
        <f>COUNTIFS(WEEK!$D$2:$D$21438, "39", WEEK!$B$2:$B$21438,$B$2:$B$19)</f>
        <v>0</v>
      </c>
      <c r="AP5">
        <f>COUNTIFS(WEEK!$D$2:$D$21438, "40", WEEK!$B$2:$B$21438,$B$2:$B$19)</f>
        <v>0</v>
      </c>
      <c r="AQ5">
        <f>COUNTIFS(WEEK!$D$2:$D$21438, "41", WEEK!$B$2:$B$21438,$B$2:$B$19)</f>
        <v>0</v>
      </c>
      <c r="AR5">
        <f>COUNTIFS(WEEK!$D$2:$D$21438, "42", WEEK!$B$2:$B$21438,$B$2:$B$19)</f>
        <v>0</v>
      </c>
      <c r="AS5">
        <f>COUNTIFS(WEEK!$D$2:$D$21438, "43", WEEK!$B$2:$B$21438,$B$2:$B$19)</f>
        <v>0</v>
      </c>
      <c r="AT5">
        <f>COUNTIFS(WEEK!$D$2:$D$21438, "44", WEEK!$B$2:$B$21438,$B$2:$B$19)</f>
        <v>0</v>
      </c>
      <c r="AU5">
        <f>COUNTIFS(WEEK!$D$2:$D$21438, "45", WEEK!$B$2:$B$21438,$B$2:$B$19)</f>
        <v>1</v>
      </c>
      <c r="AV5">
        <f>COUNTIFS(WEEK!$D$2:$D$21438, "46", WEEK!$B$2:$B$21438,$B$2:$B$19)</f>
        <v>0</v>
      </c>
      <c r="AW5">
        <f>COUNTIFS(WEEK!$D$2:$D$21438, "47", WEEK!$B$2:$B$21438,$B$2:$B$19)</f>
        <v>0</v>
      </c>
      <c r="AX5">
        <f>COUNTIFS(WEEK!$D$2:$D$21438, "48", WEEK!$B$2:$B$21438,$B$2:$B$19)</f>
        <v>0</v>
      </c>
      <c r="AY5">
        <f>COUNTIFS(WEEK!$D$2:$D$21438, "49", WEEK!$B$2:$B$21438,$B$2:$B$19)</f>
        <v>0</v>
      </c>
      <c r="AZ5">
        <f>COUNTIFS(WEEK!$D$2:$D$21438, "50", WEEK!$B$2:$B$21438,$B$2:$B$19)</f>
        <v>0</v>
      </c>
      <c r="BA5">
        <f>COUNTIFS(WEEK!$D$2:$D$21438, "51", WEEK!$B$2:$B$21438,$B$2:$B$19)</f>
        <v>0</v>
      </c>
      <c r="BB5">
        <f>COUNTIFS(WEEK!$D$2:$D$21438, "52", WEEK!$B$2:$B$21438,$B$2:$B$19)</f>
        <v>0</v>
      </c>
      <c r="BC5">
        <f t="shared" si="0"/>
        <v>2</v>
      </c>
    </row>
    <row r="6" spans="1:55" x14ac:dyDescent="0.35">
      <c r="A6">
        <v>5</v>
      </c>
      <c r="B6" s="10"/>
      <c r="C6">
        <f>COUNTIFS(WEEK!$D$2:$D$21438, "1", WEEK!$B$2:$B$21438,$B$2:$B$19)</f>
        <v>0</v>
      </c>
      <c r="D6">
        <f>COUNTIFS(WEEK!$D$2:$D$21438, "2", WEEK!$B$2:$B$21438,$B$2:$B$19)</f>
        <v>0</v>
      </c>
      <c r="E6">
        <f>COUNTIFS(WEEK!$D$2:$D$21438, "3", WEEK!$B$2:$B$21438,$B$2:$B$19)</f>
        <v>0</v>
      </c>
      <c r="F6">
        <f>COUNTIFS(WEEK!$D$2:$D$21438, "4", WEEK!$B$2:$B$21438,$B$2:$B$19)</f>
        <v>0</v>
      </c>
      <c r="G6">
        <f>COUNTIFS(WEEK!$D$2:$D$21438, "5", WEEK!$B$2:$B$21438,$B$2:$B$19)</f>
        <v>0</v>
      </c>
      <c r="H6">
        <f>COUNTIFS(WEEK!$D$2:$D$21438, "6", WEEK!$B$2:$B$21438,$B$2:$B$19)</f>
        <v>0</v>
      </c>
      <c r="I6">
        <f>COUNTIFS(WEEK!$D$2:$D$21438, "7", WEEK!$B$2:$B$21438,$B$2:$B$19)</f>
        <v>0</v>
      </c>
      <c r="J6">
        <f>COUNTIFS(WEEK!$D$2:$D$21438, "8", WEEK!$B$2:$B$21438,$B$2:$B$19)</f>
        <v>0</v>
      </c>
      <c r="K6">
        <f>COUNTIFS(WEEK!$D$2:$D$21438, "9", WEEK!$B$2:$B$21438,$B$2:$B$19)</f>
        <v>0</v>
      </c>
      <c r="L6">
        <f>COUNTIFS(WEEK!$D$2:$D$21438, "10", WEEK!$B$2:$B$21438,$B$2:$B$19)</f>
        <v>0</v>
      </c>
      <c r="M6">
        <f>COUNTIFS(WEEK!$D$2:$D$21438, "11", WEEK!$B$2:$B$21438,$B$2:$B$19)</f>
        <v>0</v>
      </c>
      <c r="N6">
        <f>COUNTIFS(WEEK!$D$2:$D$21438, "12", WEEK!$B$2:$B$21438,$B$2:$B$19)</f>
        <v>0</v>
      </c>
      <c r="O6">
        <f>COUNTIFS(WEEK!$D$2:$D$21438, "13", WEEK!$B$2:$B$21438,$B$2:$B$19)</f>
        <v>0</v>
      </c>
      <c r="P6">
        <f>COUNTIFS(WEEK!$D$2:$D$21438, "14", WEEK!$B$2:$B$21438,$B$2:$B$19)</f>
        <v>0</v>
      </c>
      <c r="Q6">
        <f>COUNTIFS(WEEK!$D$2:$D$21438, "15", WEEK!$B$2:$B$21438,$B$2:$B$19)</f>
        <v>0</v>
      </c>
      <c r="R6">
        <f>COUNTIFS(WEEK!$D$2:$D$21438, "16", WEEK!$B$2:$B$21438,$B$2:$B$19)</f>
        <v>0</v>
      </c>
      <c r="S6">
        <f>COUNTIFS(WEEK!$D$2:$D$21438, "17", WEEK!$B$2:$B$21438,$B$2:$B$19)</f>
        <v>0</v>
      </c>
      <c r="T6">
        <f>COUNTIFS(WEEK!$D$2:$D$21438, "18", WEEK!$B$2:$B$21438,$B$2:$B$19)</f>
        <v>0</v>
      </c>
      <c r="U6">
        <f>COUNTIFS(WEEK!$D$2:$D$21438, "19", WEEK!$B$2:$B$21438,$B$2:$B$19)</f>
        <v>0</v>
      </c>
      <c r="V6">
        <f>COUNTIFS(WEEK!$D$2:$D$21438, "20", WEEK!$B$2:$B$21438,$B$2:$B$19)</f>
        <v>0</v>
      </c>
      <c r="W6">
        <f>COUNTIFS(WEEK!$D$2:$D$21438, "21", WEEK!$B$2:$B$21438,$B$2:$B$19)</f>
        <v>0</v>
      </c>
      <c r="X6">
        <f>COUNTIFS(WEEK!$D$2:$D$21438, "22", WEEK!$B$2:$B$21438,$B$2:$B$19)</f>
        <v>0</v>
      </c>
      <c r="Y6">
        <f>COUNTIFS(WEEK!$D$2:$D$21438, "23", WEEK!$B$2:$B$21438,$B$2:$B$19)</f>
        <v>0</v>
      </c>
      <c r="Z6">
        <f>COUNTIFS(WEEK!$D$2:$D$21438, "24", WEEK!$B$2:$B$21438,$B$2:$B$19)</f>
        <v>0</v>
      </c>
      <c r="AA6">
        <f>COUNTIFS(WEEK!$D$2:$D$21438, "25", WEEK!$B$2:$B$21438,$B$2:$B$19)</f>
        <v>0</v>
      </c>
      <c r="AB6">
        <f>COUNTIFS(WEEK!$D$2:$D$21438, "26", WEEK!$B$2:$B$21438,$B$2:$B$19)</f>
        <v>0</v>
      </c>
      <c r="AC6">
        <f>COUNTIFS(WEEK!$D$2:$D$21438, "27", WEEK!$B$2:$B$21438,$B$2:$B$19)</f>
        <v>0</v>
      </c>
      <c r="AD6">
        <f>COUNTIFS(WEEK!$D$2:$D$21438, "28", WEEK!$B$2:$B$21438,$B$2:$B$19)</f>
        <v>0</v>
      </c>
      <c r="AE6">
        <f>COUNTIFS(WEEK!$D$2:$D$21438, "29", WEEK!$B$2:$B$21438,$B$2:$B$19)</f>
        <v>0</v>
      </c>
      <c r="AF6">
        <f>COUNTIFS(WEEK!$D$2:$D$21438, "30", WEEK!$B$2:$B$21438,$B$2:$B$19)</f>
        <v>0</v>
      </c>
      <c r="AG6">
        <f>COUNTIFS(WEEK!$D$2:$D$21438, "31", WEEK!$B$2:$B$21438,$B$2:$B$19)</f>
        <v>0</v>
      </c>
      <c r="AH6">
        <f>COUNTIFS(WEEK!$D$2:$D$21438, "32", WEEK!$B$2:$B$21438,$B$2:$B$19)</f>
        <v>0</v>
      </c>
      <c r="AI6">
        <f>COUNTIFS(WEEK!$D$2:$D$21438, "33", WEEK!$B$2:$B$21438,$B$2:$B$19)</f>
        <v>0</v>
      </c>
      <c r="AJ6">
        <f>COUNTIFS(WEEK!$D$2:$D$21438, "34", WEEK!$B$2:$B$21438,$B$2:$B$19)</f>
        <v>0</v>
      </c>
      <c r="AK6">
        <f>COUNTIFS(WEEK!$D$2:$D$21438, "35", WEEK!$B$2:$B$21438,$B$2:$B$19)</f>
        <v>0</v>
      </c>
      <c r="AL6">
        <f>COUNTIFS(WEEK!$D$2:$D$21438, "36", WEEK!$B$2:$B$21438,$B$2:$B$19)</f>
        <v>0</v>
      </c>
      <c r="AM6">
        <f>COUNTIFS(WEEK!$D$2:$D$21438, "37", WEEK!$B$2:$B$21438,$B$2:$B$19)</f>
        <v>0</v>
      </c>
      <c r="AN6">
        <f>COUNTIFS(WEEK!$D$2:$D$21438, "38", WEEK!$B$2:$B$21438,$B$2:$B$19)</f>
        <v>0</v>
      </c>
      <c r="AO6">
        <f>COUNTIFS(WEEK!$D$2:$D$21438, "39", WEEK!$B$2:$B$21438,$B$2:$B$19)</f>
        <v>0</v>
      </c>
      <c r="AP6">
        <f>COUNTIFS(WEEK!$D$2:$D$21438, "40", WEEK!$B$2:$B$21438,$B$2:$B$19)</f>
        <v>0</v>
      </c>
      <c r="AQ6">
        <f>COUNTIFS(WEEK!$D$2:$D$21438, "41", WEEK!$B$2:$B$21438,$B$2:$B$19)</f>
        <v>0</v>
      </c>
      <c r="AR6">
        <f>COUNTIFS(WEEK!$D$2:$D$21438, "42", WEEK!$B$2:$B$21438,$B$2:$B$19)</f>
        <v>0</v>
      </c>
      <c r="AS6">
        <f>COUNTIFS(WEEK!$D$2:$D$21438, "43", WEEK!$B$2:$B$21438,$B$2:$B$19)</f>
        <v>0</v>
      </c>
      <c r="AT6">
        <f>COUNTIFS(WEEK!$D$2:$D$21438, "44", WEEK!$B$2:$B$21438,$B$2:$B$19)</f>
        <v>0</v>
      </c>
      <c r="AU6">
        <f>COUNTIFS(WEEK!$D$2:$D$21438, "45", WEEK!$B$2:$B$21438,$B$2:$B$19)</f>
        <v>0</v>
      </c>
      <c r="AV6">
        <f>COUNTIFS(WEEK!$D$2:$D$21438, "46", WEEK!$B$2:$B$21438,$B$2:$B$19)</f>
        <v>0</v>
      </c>
      <c r="AW6">
        <f>COUNTIFS(WEEK!$D$2:$D$21438, "47", WEEK!$B$2:$B$21438,$B$2:$B$19)</f>
        <v>0</v>
      </c>
      <c r="AX6">
        <f>COUNTIFS(WEEK!$D$2:$D$21438, "48", WEEK!$B$2:$B$21438,$B$2:$B$19)</f>
        <v>0</v>
      </c>
      <c r="AY6">
        <f>COUNTIFS(WEEK!$D$2:$D$21438, "49", WEEK!$B$2:$B$21438,$B$2:$B$19)</f>
        <v>0</v>
      </c>
      <c r="AZ6">
        <f>COUNTIFS(WEEK!$D$2:$D$21438, "50", WEEK!$B$2:$B$21438,$B$2:$B$19)</f>
        <v>0</v>
      </c>
      <c r="BA6">
        <f>COUNTIFS(WEEK!$D$2:$D$21438, "51", WEEK!$B$2:$B$21438,$B$2:$B$19)</f>
        <v>0</v>
      </c>
      <c r="BB6">
        <f>COUNTIFS(WEEK!$D$2:$D$21438, "52", WEEK!$B$2:$B$21438,$B$2:$B$19)</f>
        <v>0</v>
      </c>
      <c r="BC6">
        <f t="shared" si="0"/>
        <v>0</v>
      </c>
    </row>
    <row r="7" spans="1:55" x14ac:dyDescent="0.35">
      <c r="A7">
        <v>6</v>
      </c>
      <c r="B7" s="10"/>
      <c r="C7">
        <f>COUNTIFS(WEEK!$D$2:$D$21438, "1", WEEK!$B$2:$B$21438,$B$2:$B$19)</f>
        <v>0</v>
      </c>
      <c r="D7">
        <f>COUNTIFS(WEEK!$D$2:$D$21438, "2", WEEK!$B$2:$B$21438,$B$2:$B$19)</f>
        <v>0</v>
      </c>
      <c r="E7">
        <f>COUNTIFS(WEEK!$D$2:$D$21438, "3", WEEK!$B$2:$B$21438,$B$2:$B$19)</f>
        <v>0</v>
      </c>
      <c r="F7">
        <f>COUNTIFS(WEEK!$D$2:$D$21438, "4", WEEK!$B$2:$B$21438,$B$2:$B$19)</f>
        <v>0</v>
      </c>
      <c r="G7">
        <f>COUNTIFS(WEEK!$D$2:$D$21438, "5", WEEK!$B$2:$B$21438,$B$2:$B$19)</f>
        <v>0</v>
      </c>
      <c r="H7">
        <f>COUNTIFS(WEEK!$D$2:$D$21438, "6", WEEK!$B$2:$B$21438,$B$2:$B$19)</f>
        <v>0</v>
      </c>
      <c r="I7">
        <f>COUNTIFS(WEEK!$D$2:$D$21438, "7", WEEK!$B$2:$B$21438,$B$2:$B$19)</f>
        <v>0</v>
      </c>
      <c r="J7">
        <f>COUNTIFS(WEEK!$D$2:$D$21438, "8", WEEK!$B$2:$B$21438,$B$2:$B$19)</f>
        <v>0</v>
      </c>
      <c r="K7">
        <f>COUNTIFS(WEEK!$D$2:$D$21438, "9", WEEK!$B$2:$B$21438,$B$2:$B$19)</f>
        <v>0</v>
      </c>
      <c r="L7">
        <f>COUNTIFS(WEEK!$D$2:$D$21438, "10", WEEK!$B$2:$B$21438,$B$2:$B$19)</f>
        <v>0</v>
      </c>
      <c r="M7">
        <f>COUNTIFS(WEEK!$D$2:$D$21438, "11", WEEK!$B$2:$B$21438,$B$2:$B$19)</f>
        <v>0</v>
      </c>
      <c r="N7">
        <f>COUNTIFS(WEEK!$D$2:$D$21438, "12", WEEK!$B$2:$B$21438,$B$2:$B$19)</f>
        <v>0</v>
      </c>
      <c r="O7">
        <f>COUNTIFS(WEEK!$D$2:$D$21438, "13", WEEK!$B$2:$B$21438,$B$2:$B$19)</f>
        <v>0</v>
      </c>
      <c r="P7">
        <f>COUNTIFS(WEEK!$D$2:$D$21438, "14", WEEK!$B$2:$B$21438,$B$2:$B$19)</f>
        <v>0</v>
      </c>
      <c r="Q7">
        <f>COUNTIFS(WEEK!$D$2:$D$21438, "15", WEEK!$B$2:$B$21438,$B$2:$B$19)</f>
        <v>0</v>
      </c>
      <c r="R7">
        <f>COUNTIFS(WEEK!$D$2:$D$21438, "16", WEEK!$B$2:$B$21438,$B$2:$B$19)</f>
        <v>0</v>
      </c>
      <c r="S7">
        <f>COUNTIFS(WEEK!$D$2:$D$21438, "17", WEEK!$B$2:$B$21438,$B$2:$B$19)</f>
        <v>0</v>
      </c>
      <c r="T7">
        <f>COUNTIFS(WEEK!$D$2:$D$21438, "18", WEEK!$B$2:$B$21438,$B$2:$B$19)</f>
        <v>0</v>
      </c>
      <c r="U7">
        <f>COUNTIFS(WEEK!$D$2:$D$21438, "19", WEEK!$B$2:$B$21438,$B$2:$B$19)</f>
        <v>0</v>
      </c>
      <c r="V7">
        <f>COUNTIFS(WEEK!$D$2:$D$21438, "20", WEEK!$B$2:$B$21438,$B$2:$B$19)</f>
        <v>0</v>
      </c>
      <c r="W7">
        <f>COUNTIFS(WEEK!$D$2:$D$21438, "21", WEEK!$B$2:$B$21438,$B$2:$B$19)</f>
        <v>0</v>
      </c>
      <c r="X7">
        <f>COUNTIFS(WEEK!$D$2:$D$21438, "22", WEEK!$B$2:$B$21438,$B$2:$B$19)</f>
        <v>0</v>
      </c>
      <c r="Y7">
        <f>COUNTIFS(WEEK!$D$2:$D$21438, "23", WEEK!$B$2:$B$21438,$B$2:$B$19)</f>
        <v>0</v>
      </c>
      <c r="Z7">
        <f>COUNTIFS(WEEK!$D$2:$D$21438, "24", WEEK!$B$2:$B$21438,$B$2:$B$19)</f>
        <v>0</v>
      </c>
      <c r="AA7">
        <f>COUNTIFS(WEEK!$D$2:$D$21438, "25", WEEK!$B$2:$B$21438,$B$2:$B$19)</f>
        <v>0</v>
      </c>
      <c r="AB7">
        <f>COUNTIFS(WEEK!$D$2:$D$21438, "26", WEEK!$B$2:$B$21438,$B$2:$B$19)</f>
        <v>0</v>
      </c>
      <c r="AC7">
        <f>COUNTIFS(WEEK!$D$2:$D$21438, "27", WEEK!$B$2:$B$21438,$B$2:$B$19)</f>
        <v>0</v>
      </c>
      <c r="AD7">
        <f>COUNTIFS(WEEK!$D$2:$D$21438, "28", WEEK!$B$2:$B$21438,$B$2:$B$19)</f>
        <v>0</v>
      </c>
      <c r="AE7">
        <f>COUNTIFS(WEEK!$D$2:$D$21438, "29", WEEK!$B$2:$B$21438,$B$2:$B$19)</f>
        <v>0</v>
      </c>
      <c r="AF7">
        <f>COUNTIFS(WEEK!$D$2:$D$21438, "30", WEEK!$B$2:$B$21438,$B$2:$B$19)</f>
        <v>0</v>
      </c>
      <c r="AG7">
        <f>COUNTIFS(WEEK!$D$2:$D$21438, "31", WEEK!$B$2:$B$21438,$B$2:$B$19)</f>
        <v>0</v>
      </c>
      <c r="AH7">
        <f>COUNTIFS(WEEK!$D$2:$D$21438, "32", WEEK!$B$2:$B$21438,$B$2:$B$19)</f>
        <v>0</v>
      </c>
      <c r="AI7">
        <f>COUNTIFS(WEEK!$D$2:$D$21438, "33", WEEK!$B$2:$B$21438,$B$2:$B$19)</f>
        <v>0</v>
      </c>
      <c r="AJ7">
        <f>COUNTIFS(WEEK!$D$2:$D$21438, "34", WEEK!$B$2:$B$21438,$B$2:$B$19)</f>
        <v>0</v>
      </c>
      <c r="AK7">
        <f>COUNTIFS(WEEK!$D$2:$D$21438, "35", WEEK!$B$2:$B$21438,$B$2:$B$19)</f>
        <v>0</v>
      </c>
      <c r="AL7">
        <f>COUNTIFS(WEEK!$D$2:$D$21438, "36", WEEK!$B$2:$B$21438,$B$2:$B$19)</f>
        <v>0</v>
      </c>
      <c r="AM7">
        <f>COUNTIFS(WEEK!$D$2:$D$21438, "37", WEEK!$B$2:$B$21438,$B$2:$B$19)</f>
        <v>0</v>
      </c>
      <c r="AN7">
        <f>COUNTIFS(WEEK!$D$2:$D$21438, "38", WEEK!$B$2:$B$21438,$B$2:$B$19)</f>
        <v>0</v>
      </c>
      <c r="AO7">
        <f>COUNTIFS(WEEK!$D$2:$D$21438, "39", WEEK!$B$2:$B$21438,$B$2:$B$19)</f>
        <v>0</v>
      </c>
      <c r="AP7">
        <f>COUNTIFS(WEEK!$D$2:$D$21438, "40", WEEK!$B$2:$B$21438,$B$2:$B$19)</f>
        <v>0</v>
      </c>
      <c r="AQ7">
        <f>COUNTIFS(WEEK!$D$2:$D$21438, "41", WEEK!$B$2:$B$21438,$B$2:$B$19)</f>
        <v>0</v>
      </c>
      <c r="AR7">
        <f>COUNTIFS(WEEK!$D$2:$D$21438, "42", WEEK!$B$2:$B$21438,$B$2:$B$19)</f>
        <v>0</v>
      </c>
      <c r="AS7">
        <f>COUNTIFS(WEEK!$D$2:$D$21438, "43", WEEK!$B$2:$B$21438,$B$2:$B$19)</f>
        <v>0</v>
      </c>
      <c r="AT7">
        <f>COUNTIFS(WEEK!$D$2:$D$21438, "44", WEEK!$B$2:$B$21438,$B$2:$B$19)</f>
        <v>0</v>
      </c>
      <c r="AU7">
        <f>COUNTIFS(WEEK!$D$2:$D$21438, "45", WEEK!$B$2:$B$21438,$B$2:$B$19)</f>
        <v>0</v>
      </c>
      <c r="AV7">
        <f>COUNTIFS(WEEK!$D$2:$D$21438, "46", WEEK!$B$2:$B$21438,$B$2:$B$19)</f>
        <v>0</v>
      </c>
      <c r="AW7">
        <f>COUNTIFS(WEEK!$D$2:$D$21438, "47", WEEK!$B$2:$B$21438,$B$2:$B$19)</f>
        <v>0</v>
      </c>
      <c r="AX7">
        <f>COUNTIFS(WEEK!$D$2:$D$21438, "48", WEEK!$B$2:$B$21438,$B$2:$B$19)</f>
        <v>0</v>
      </c>
      <c r="AY7">
        <f>COUNTIFS(WEEK!$D$2:$D$21438, "49", WEEK!$B$2:$B$21438,$B$2:$B$19)</f>
        <v>0</v>
      </c>
      <c r="AZ7">
        <f>COUNTIFS(WEEK!$D$2:$D$21438, "50", WEEK!$B$2:$B$21438,$B$2:$B$19)</f>
        <v>0</v>
      </c>
      <c r="BA7">
        <f>COUNTIFS(WEEK!$D$2:$D$21438, "51", WEEK!$B$2:$B$21438,$B$2:$B$19)</f>
        <v>0</v>
      </c>
      <c r="BB7">
        <f>COUNTIFS(WEEK!$D$2:$D$21438, "52", WEEK!$B$2:$B$21438,$B$2:$B$19)</f>
        <v>0</v>
      </c>
      <c r="BC7">
        <f t="shared" si="0"/>
        <v>0</v>
      </c>
    </row>
    <row r="8" spans="1:55" x14ac:dyDescent="0.35">
      <c r="A8">
        <v>7</v>
      </c>
      <c r="B8" s="10"/>
      <c r="C8">
        <f>COUNTIFS(WEEK!$D$2:$D$21438, "1", WEEK!$B$2:$B$21438,$B$2:$B$19)</f>
        <v>0</v>
      </c>
      <c r="D8">
        <f>COUNTIFS(WEEK!$D$2:$D$21438, "2", WEEK!$B$2:$B$21438,$B$2:$B$19)</f>
        <v>0</v>
      </c>
      <c r="E8">
        <f>COUNTIFS(WEEK!$D$2:$D$21438, "3", WEEK!$B$2:$B$21438,$B$2:$B$19)</f>
        <v>0</v>
      </c>
      <c r="F8">
        <f>COUNTIFS(WEEK!$D$2:$D$21438, "4", WEEK!$B$2:$B$21438,$B$2:$B$19)</f>
        <v>0</v>
      </c>
      <c r="G8">
        <f>COUNTIFS(WEEK!$D$2:$D$21438, "5", WEEK!$B$2:$B$21438,$B$2:$B$19)</f>
        <v>0</v>
      </c>
      <c r="H8">
        <f>COUNTIFS(WEEK!$D$2:$D$21438, "6", WEEK!$B$2:$B$21438,$B$2:$B$19)</f>
        <v>0</v>
      </c>
      <c r="I8">
        <f>COUNTIFS(WEEK!$D$2:$D$21438, "7", WEEK!$B$2:$B$21438,$B$2:$B$19)</f>
        <v>0</v>
      </c>
      <c r="J8">
        <f>COUNTIFS(WEEK!$D$2:$D$21438, "8", WEEK!$B$2:$B$21438,$B$2:$B$19)</f>
        <v>0</v>
      </c>
      <c r="K8">
        <f>COUNTIFS(WEEK!$D$2:$D$21438, "9", WEEK!$B$2:$B$21438,$B$2:$B$19)</f>
        <v>0</v>
      </c>
      <c r="L8">
        <f>COUNTIFS(WEEK!$D$2:$D$21438, "10", WEEK!$B$2:$B$21438,$B$2:$B$19)</f>
        <v>0</v>
      </c>
      <c r="M8">
        <f>COUNTIFS(WEEK!$D$2:$D$21438, "11", WEEK!$B$2:$B$21438,$B$2:$B$19)</f>
        <v>0</v>
      </c>
      <c r="N8">
        <f>COUNTIFS(WEEK!$D$2:$D$21438, "12", WEEK!$B$2:$B$21438,$B$2:$B$19)</f>
        <v>0</v>
      </c>
      <c r="O8">
        <f>COUNTIFS(WEEK!$D$2:$D$21438, "13", WEEK!$B$2:$B$21438,$B$2:$B$19)</f>
        <v>0</v>
      </c>
      <c r="P8">
        <f>COUNTIFS(WEEK!$D$2:$D$21438, "14", WEEK!$B$2:$B$21438,$B$2:$B$19)</f>
        <v>0</v>
      </c>
      <c r="Q8">
        <f>COUNTIFS(WEEK!$D$2:$D$21438, "15", WEEK!$B$2:$B$21438,$B$2:$B$19)</f>
        <v>0</v>
      </c>
      <c r="R8">
        <f>COUNTIFS(WEEK!$D$2:$D$21438, "16", WEEK!$B$2:$B$21438,$B$2:$B$19)</f>
        <v>0</v>
      </c>
      <c r="S8">
        <f>COUNTIFS(WEEK!$D$2:$D$21438, "17", WEEK!$B$2:$B$21438,$B$2:$B$19)</f>
        <v>0</v>
      </c>
      <c r="T8">
        <f>COUNTIFS(WEEK!$D$2:$D$21438, "18", WEEK!$B$2:$B$21438,$B$2:$B$19)</f>
        <v>0</v>
      </c>
      <c r="U8">
        <f>COUNTIFS(WEEK!$D$2:$D$21438, "19", WEEK!$B$2:$B$21438,$B$2:$B$19)</f>
        <v>0</v>
      </c>
      <c r="V8">
        <f>COUNTIFS(WEEK!$D$2:$D$21438, "20", WEEK!$B$2:$B$21438,$B$2:$B$19)</f>
        <v>0</v>
      </c>
      <c r="W8">
        <f>COUNTIFS(WEEK!$D$2:$D$21438, "21", WEEK!$B$2:$B$21438,$B$2:$B$19)</f>
        <v>0</v>
      </c>
      <c r="X8">
        <f>COUNTIFS(WEEK!$D$2:$D$21438, "22", WEEK!$B$2:$B$21438,$B$2:$B$19)</f>
        <v>0</v>
      </c>
      <c r="Y8">
        <f>COUNTIFS(WEEK!$D$2:$D$21438, "23", WEEK!$B$2:$B$21438,$B$2:$B$19)</f>
        <v>0</v>
      </c>
      <c r="Z8">
        <f>COUNTIFS(WEEK!$D$2:$D$21438, "24", WEEK!$B$2:$B$21438,$B$2:$B$19)</f>
        <v>0</v>
      </c>
      <c r="AA8">
        <f>COUNTIFS(WEEK!$D$2:$D$21438, "25", WEEK!$B$2:$B$21438,$B$2:$B$19)</f>
        <v>0</v>
      </c>
      <c r="AB8">
        <f>COUNTIFS(WEEK!$D$2:$D$21438, "26", WEEK!$B$2:$B$21438,$B$2:$B$19)</f>
        <v>0</v>
      </c>
      <c r="AC8">
        <f>COUNTIFS(WEEK!$D$2:$D$21438, "27", WEEK!$B$2:$B$21438,$B$2:$B$19)</f>
        <v>0</v>
      </c>
      <c r="AD8">
        <f>COUNTIFS(WEEK!$D$2:$D$21438, "28", WEEK!$B$2:$B$21438,$B$2:$B$19)</f>
        <v>0</v>
      </c>
      <c r="AE8">
        <f>COUNTIFS(WEEK!$D$2:$D$21438, "29", WEEK!$B$2:$B$21438,$B$2:$B$19)</f>
        <v>0</v>
      </c>
      <c r="AF8">
        <f>COUNTIFS(WEEK!$D$2:$D$21438, "30", WEEK!$B$2:$B$21438,$B$2:$B$19)</f>
        <v>0</v>
      </c>
      <c r="AG8">
        <f>COUNTIFS(WEEK!$D$2:$D$21438, "31", WEEK!$B$2:$B$21438,$B$2:$B$19)</f>
        <v>0</v>
      </c>
      <c r="AH8">
        <f>COUNTIFS(WEEK!$D$2:$D$21438, "32", WEEK!$B$2:$B$21438,$B$2:$B$19)</f>
        <v>0</v>
      </c>
      <c r="AI8">
        <f>COUNTIFS(WEEK!$D$2:$D$21438, "33", WEEK!$B$2:$B$21438,$B$2:$B$19)</f>
        <v>0</v>
      </c>
      <c r="AJ8">
        <f>COUNTIFS(WEEK!$D$2:$D$21438, "34", WEEK!$B$2:$B$21438,$B$2:$B$19)</f>
        <v>0</v>
      </c>
      <c r="AK8">
        <f>COUNTIFS(WEEK!$D$2:$D$21438, "35", WEEK!$B$2:$B$21438,$B$2:$B$19)</f>
        <v>0</v>
      </c>
      <c r="AL8">
        <f>COUNTIFS(WEEK!$D$2:$D$21438, "36", WEEK!$B$2:$B$21438,$B$2:$B$19)</f>
        <v>0</v>
      </c>
      <c r="AM8">
        <f>COUNTIFS(WEEK!$D$2:$D$21438, "37", WEEK!$B$2:$B$21438,$B$2:$B$19)</f>
        <v>0</v>
      </c>
      <c r="AN8">
        <f>COUNTIFS(WEEK!$D$2:$D$21438, "38", WEEK!$B$2:$B$21438,$B$2:$B$19)</f>
        <v>0</v>
      </c>
      <c r="AO8">
        <f>COUNTIFS(WEEK!$D$2:$D$21438, "39", WEEK!$B$2:$B$21438,$B$2:$B$19)</f>
        <v>0</v>
      </c>
      <c r="AP8">
        <f>COUNTIFS(WEEK!$D$2:$D$21438, "40", WEEK!$B$2:$B$21438,$B$2:$B$19)</f>
        <v>0</v>
      </c>
      <c r="AQ8">
        <f>COUNTIFS(WEEK!$D$2:$D$21438, "41", WEEK!$B$2:$B$21438,$B$2:$B$19)</f>
        <v>0</v>
      </c>
      <c r="AR8">
        <f>COUNTIFS(WEEK!$D$2:$D$21438, "42", WEEK!$B$2:$B$21438,$B$2:$B$19)</f>
        <v>0</v>
      </c>
      <c r="AS8">
        <f>COUNTIFS(WEEK!$D$2:$D$21438, "43", WEEK!$B$2:$B$21438,$B$2:$B$19)</f>
        <v>0</v>
      </c>
      <c r="AT8">
        <f>COUNTIFS(WEEK!$D$2:$D$21438, "44", WEEK!$B$2:$B$21438,$B$2:$B$19)</f>
        <v>0</v>
      </c>
      <c r="AU8">
        <f>COUNTIFS(WEEK!$D$2:$D$21438, "45", WEEK!$B$2:$B$21438,$B$2:$B$19)</f>
        <v>0</v>
      </c>
      <c r="AV8">
        <f>COUNTIFS(WEEK!$D$2:$D$21438, "46", WEEK!$B$2:$B$21438,$B$2:$B$19)</f>
        <v>0</v>
      </c>
      <c r="AW8">
        <f>COUNTIFS(WEEK!$D$2:$D$21438, "47", WEEK!$B$2:$B$21438,$B$2:$B$19)</f>
        <v>0</v>
      </c>
      <c r="AX8">
        <f>COUNTIFS(WEEK!$D$2:$D$21438, "48", WEEK!$B$2:$B$21438,$B$2:$B$19)</f>
        <v>0</v>
      </c>
      <c r="AY8">
        <f>COUNTIFS(WEEK!$D$2:$D$21438, "49", WEEK!$B$2:$B$21438,$B$2:$B$19)</f>
        <v>0</v>
      </c>
      <c r="AZ8">
        <f>COUNTIFS(WEEK!$D$2:$D$21438, "50", WEEK!$B$2:$B$21438,$B$2:$B$19)</f>
        <v>0</v>
      </c>
      <c r="BA8">
        <f>COUNTIFS(WEEK!$D$2:$D$21438, "51", WEEK!$B$2:$B$21438,$B$2:$B$19)</f>
        <v>0</v>
      </c>
      <c r="BB8">
        <f>COUNTIFS(WEEK!$D$2:$D$21438, "52", WEEK!$B$2:$B$21438,$B$2:$B$19)</f>
        <v>0</v>
      </c>
      <c r="BC8">
        <f t="shared" si="0"/>
        <v>0</v>
      </c>
    </row>
    <row r="9" spans="1:55" x14ac:dyDescent="0.35">
      <c r="A9">
        <v>8</v>
      </c>
      <c r="B9" s="10"/>
      <c r="C9">
        <f>COUNTIFS(WEEK!$D$2:$D$21438, "1", WEEK!$B$2:$B$21438,$B$2:$B$19)</f>
        <v>0</v>
      </c>
      <c r="D9">
        <f>COUNTIFS(WEEK!$D$2:$D$21438, "2", WEEK!$B$2:$B$21438,$B$2:$B$19)</f>
        <v>0</v>
      </c>
      <c r="E9">
        <f>COUNTIFS(WEEK!$D$2:$D$21438, "3", WEEK!$B$2:$B$21438,$B$2:$B$19)</f>
        <v>0</v>
      </c>
      <c r="F9">
        <f>COUNTIFS(WEEK!$D$2:$D$21438, "4", WEEK!$B$2:$B$21438,$B$2:$B$19)</f>
        <v>0</v>
      </c>
      <c r="G9">
        <f>COUNTIFS(WEEK!$D$2:$D$21438, "5", WEEK!$B$2:$B$21438,$B$2:$B$19)</f>
        <v>0</v>
      </c>
      <c r="H9">
        <f>COUNTIFS(WEEK!$D$2:$D$21438, "6", WEEK!$B$2:$B$21438,$B$2:$B$19)</f>
        <v>0</v>
      </c>
      <c r="I9">
        <f>COUNTIFS(WEEK!$D$2:$D$21438, "7", WEEK!$B$2:$B$21438,$B$2:$B$19)</f>
        <v>0</v>
      </c>
      <c r="J9">
        <f>COUNTIFS(WEEK!$D$2:$D$21438, "8", WEEK!$B$2:$B$21438,$B$2:$B$19)</f>
        <v>0</v>
      </c>
      <c r="K9">
        <f>COUNTIFS(WEEK!$D$2:$D$21438, "9", WEEK!$B$2:$B$21438,$B$2:$B$19)</f>
        <v>0</v>
      </c>
      <c r="L9">
        <f>COUNTIFS(WEEK!$D$2:$D$21438, "10", WEEK!$B$2:$B$21438,$B$2:$B$19)</f>
        <v>0</v>
      </c>
      <c r="M9">
        <f>COUNTIFS(WEEK!$D$2:$D$21438, "11", WEEK!$B$2:$B$21438,$B$2:$B$19)</f>
        <v>0</v>
      </c>
      <c r="N9">
        <f>COUNTIFS(WEEK!$D$2:$D$21438, "12", WEEK!$B$2:$B$21438,$B$2:$B$19)</f>
        <v>0</v>
      </c>
      <c r="O9">
        <f>COUNTIFS(WEEK!$D$2:$D$21438, "13", WEEK!$B$2:$B$21438,$B$2:$B$19)</f>
        <v>0</v>
      </c>
      <c r="P9">
        <f>COUNTIFS(WEEK!$D$2:$D$21438, "14", WEEK!$B$2:$B$21438,$B$2:$B$19)</f>
        <v>0</v>
      </c>
      <c r="Q9">
        <f>COUNTIFS(WEEK!$D$2:$D$21438, "15", WEEK!$B$2:$B$21438,$B$2:$B$19)</f>
        <v>0</v>
      </c>
      <c r="R9">
        <f>COUNTIFS(WEEK!$D$2:$D$21438, "16", WEEK!$B$2:$B$21438,$B$2:$B$19)</f>
        <v>0</v>
      </c>
      <c r="S9">
        <f>COUNTIFS(WEEK!$D$2:$D$21438, "17", WEEK!$B$2:$B$21438,$B$2:$B$19)</f>
        <v>0</v>
      </c>
      <c r="T9">
        <f>COUNTIFS(WEEK!$D$2:$D$21438, "18", WEEK!$B$2:$B$21438,$B$2:$B$19)</f>
        <v>0</v>
      </c>
      <c r="U9">
        <f>COUNTIFS(WEEK!$D$2:$D$21438, "19", WEEK!$B$2:$B$21438,$B$2:$B$19)</f>
        <v>0</v>
      </c>
      <c r="V9">
        <f>COUNTIFS(WEEK!$D$2:$D$21438, "20", WEEK!$B$2:$B$21438,$B$2:$B$19)</f>
        <v>0</v>
      </c>
      <c r="W9">
        <f>COUNTIFS(WEEK!$D$2:$D$21438, "21", WEEK!$B$2:$B$21438,$B$2:$B$19)</f>
        <v>0</v>
      </c>
      <c r="X9">
        <f>COUNTIFS(WEEK!$D$2:$D$21438, "22", WEEK!$B$2:$B$21438,$B$2:$B$19)</f>
        <v>0</v>
      </c>
      <c r="Y9">
        <f>COUNTIFS(WEEK!$D$2:$D$21438, "23", WEEK!$B$2:$B$21438,$B$2:$B$19)</f>
        <v>0</v>
      </c>
      <c r="Z9">
        <f>COUNTIFS(WEEK!$D$2:$D$21438, "24", WEEK!$B$2:$B$21438,$B$2:$B$19)</f>
        <v>0</v>
      </c>
      <c r="AA9">
        <f>COUNTIFS(WEEK!$D$2:$D$21438, "25", WEEK!$B$2:$B$21438,$B$2:$B$19)</f>
        <v>0</v>
      </c>
      <c r="AB9">
        <f>COUNTIFS(WEEK!$D$2:$D$21438, "26", WEEK!$B$2:$B$21438,$B$2:$B$19)</f>
        <v>0</v>
      </c>
      <c r="AC9">
        <f>COUNTIFS(WEEK!$D$2:$D$21438, "27", WEEK!$B$2:$B$21438,$B$2:$B$19)</f>
        <v>0</v>
      </c>
      <c r="AD9">
        <f>COUNTIFS(WEEK!$D$2:$D$21438, "28", WEEK!$B$2:$B$21438,$B$2:$B$19)</f>
        <v>0</v>
      </c>
      <c r="AE9">
        <f>COUNTIFS(WEEK!$D$2:$D$21438, "29", WEEK!$B$2:$B$21438,$B$2:$B$19)</f>
        <v>0</v>
      </c>
      <c r="AF9">
        <f>COUNTIFS(WEEK!$D$2:$D$21438, "30", WEEK!$B$2:$B$21438,$B$2:$B$19)</f>
        <v>0</v>
      </c>
      <c r="AG9">
        <f>COUNTIFS(WEEK!$D$2:$D$21438, "31", WEEK!$B$2:$B$21438,$B$2:$B$19)</f>
        <v>0</v>
      </c>
      <c r="AH9">
        <f>COUNTIFS(WEEK!$D$2:$D$21438, "32", WEEK!$B$2:$B$21438,$B$2:$B$19)</f>
        <v>0</v>
      </c>
      <c r="AI9">
        <f>COUNTIFS(WEEK!$D$2:$D$21438, "33", WEEK!$B$2:$B$21438,$B$2:$B$19)</f>
        <v>0</v>
      </c>
      <c r="AJ9">
        <f>COUNTIFS(WEEK!$D$2:$D$21438, "34", WEEK!$B$2:$B$21438,$B$2:$B$19)</f>
        <v>0</v>
      </c>
      <c r="AK9">
        <f>COUNTIFS(WEEK!$D$2:$D$21438, "35", WEEK!$B$2:$B$21438,$B$2:$B$19)</f>
        <v>0</v>
      </c>
      <c r="AL9">
        <f>COUNTIFS(WEEK!$D$2:$D$21438, "36", WEEK!$B$2:$B$21438,$B$2:$B$19)</f>
        <v>0</v>
      </c>
      <c r="AM9">
        <f>COUNTIFS(WEEK!$D$2:$D$21438, "37", WEEK!$B$2:$B$21438,$B$2:$B$19)</f>
        <v>0</v>
      </c>
      <c r="AN9">
        <f>COUNTIFS(WEEK!$D$2:$D$21438, "38", WEEK!$B$2:$B$21438,$B$2:$B$19)</f>
        <v>0</v>
      </c>
      <c r="AO9">
        <f>COUNTIFS(WEEK!$D$2:$D$21438, "39", WEEK!$B$2:$B$21438,$B$2:$B$19)</f>
        <v>0</v>
      </c>
      <c r="AP9">
        <f>COUNTIFS(WEEK!$D$2:$D$21438, "40", WEEK!$B$2:$B$21438,$B$2:$B$19)</f>
        <v>0</v>
      </c>
      <c r="AQ9">
        <f>COUNTIFS(WEEK!$D$2:$D$21438, "41", WEEK!$B$2:$B$21438,$B$2:$B$19)</f>
        <v>0</v>
      </c>
      <c r="AR9">
        <f>COUNTIFS(WEEK!$D$2:$D$21438, "42", WEEK!$B$2:$B$21438,$B$2:$B$19)</f>
        <v>0</v>
      </c>
      <c r="AS9">
        <f>COUNTIFS(WEEK!$D$2:$D$21438, "43", WEEK!$B$2:$B$21438,$B$2:$B$19)</f>
        <v>0</v>
      </c>
      <c r="AT9">
        <f>COUNTIFS(WEEK!$D$2:$D$21438, "44", WEEK!$B$2:$B$21438,$B$2:$B$19)</f>
        <v>0</v>
      </c>
      <c r="AU9">
        <f>COUNTIFS(WEEK!$D$2:$D$21438, "45", WEEK!$B$2:$B$21438,$B$2:$B$19)</f>
        <v>0</v>
      </c>
      <c r="AV9">
        <f>COUNTIFS(WEEK!$D$2:$D$21438, "46", WEEK!$B$2:$B$21438,$B$2:$B$19)</f>
        <v>0</v>
      </c>
      <c r="AW9">
        <f>COUNTIFS(WEEK!$D$2:$D$21438, "47", WEEK!$B$2:$B$21438,$B$2:$B$19)</f>
        <v>0</v>
      </c>
      <c r="AX9">
        <f>COUNTIFS(WEEK!$D$2:$D$21438, "48", WEEK!$B$2:$B$21438,$B$2:$B$19)</f>
        <v>0</v>
      </c>
      <c r="AY9">
        <f>COUNTIFS(WEEK!$D$2:$D$21438, "49", WEEK!$B$2:$B$21438,$B$2:$B$19)</f>
        <v>0</v>
      </c>
      <c r="AZ9">
        <f>COUNTIFS(WEEK!$D$2:$D$21438, "50", WEEK!$B$2:$B$21438,$B$2:$B$19)</f>
        <v>0</v>
      </c>
      <c r="BA9">
        <f>COUNTIFS(WEEK!$D$2:$D$21438, "51", WEEK!$B$2:$B$21438,$B$2:$B$19)</f>
        <v>0</v>
      </c>
      <c r="BB9">
        <f>COUNTIFS(WEEK!$D$2:$D$21438, "52", WEEK!$B$2:$B$21438,$B$2:$B$19)</f>
        <v>0</v>
      </c>
      <c r="BC9">
        <f t="shared" si="0"/>
        <v>0</v>
      </c>
    </row>
    <row r="10" spans="1:55" x14ac:dyDescent="0.35">
      <c r="A10">
        <v>9</v>
      </c>
      <c r="B10" s="10"/>
      <c r="C10">
        <f>COUNTIFS(WEEK!$D$2:$D$21438, "1", WEEK!$B$2:$B$21438,$B$2:$B$19)</f>
        <v>0</v>
      </c>
      <c r="D10">
        <f>COUNTIFS(WEEK!$D$2:$D$21438, "2", WEEK!$B$2:$B$21438,$B$2:$B$19)</f>
        <v>0</v>
      </c>
      <c r="E10">
        <f>COUNTIFS(WEEK!$D$2:$D$21438, "3", WEEK!$B$2:$B$21438,$B$2:$B$19)</f>
        <v>0</v>
      </c>
      <c r="F10">
        <f>COUNTIFS(WEEK!$D$2:$D$21438, "4", WEEK!$B$2:$B$21438,$B$2:$B$19)</f>
        <v>0</v>
      </c>
      <c r="G10">
        <f>COUNTIFS(WEEK!$D$2:$D$21438, "5", WEEK!$B$2:$B$21438,$B$2:$B$19)</f>
        <v>0</v>
      </c>
      <c r="H10">
        <f>COUNTIFS(WEEK!$D$2:$D$21438, "6", WEEK!$B$2:$B$21438,$B$2:$B$19)</f>
        <v>0</v>
      </c>
      <c r="I10">
        <f>COUNTIFS(WEEK!$D$2:$D$21438, "7", WEEK!$B$2:$B$21438,$B$2:$B$19)</f>
        <v>0</v>
      </c>
      <c r="J10">
        <f>COUNTIFS(WEEK!$D$2:$D$21438, "8", WEEK!$B$2:$B$21438,$B$2:$B$19)</f>
        <v>0</v>
      </c>
      <c r="K10">
        <f>COUNTIFS(WEEK!$D$2:$D$21438, "9", WEEK!$B$2:$B$21438,$B$2:$B$19)</f>
        <v>0</v>
      </c>
      <c r="L10">
        <f>COUNTIFS(WEEK!$D$2:$D$21438, "10", WEEK!$B$2:$B$21438,$B$2:$B$19)</f>
        <v>0</v>
      </c>
      <c r="M10">
        <f>COUNTIFS(WEEK!$D$2:$D$21438, "11", WEEK!$B$2:$B$21438,$B$2:$B$19)</f>
        <v>0</v>
      </c>
      <c r="N10">
        <f>COUNTIFS(WEEK!$D$2:$D$21438, "12", WEEK!$B$2:$B$21438,$B$2:$B$19)</f>
        <v>0</v>
      </c>
      <c r="O10">
        <f>COUNTIFS(WEEK!$D$2:$D$21438, "13", WEEK!$B$2:$B$21438,$B$2:$B$19)</f>
        <v>0</v>
      </c>
      <c r="P10">
        <f>COUNTIFS(WEEK!$D$2:$D$21438, "14", WEEK!$B$2:$B$21438,$B$2:$B$19)</f>
        <v>0</v>
      </c>
      <c r="Q10">
        <f>COUNTIFS(WEEK!$D$2:$D$21438, "15", WEEK!$B$2:$B$21438,$B$2:$B$19)</f>
        <v>0</v>
      </c>
      <c r="R10">
        <f>COUNTIFS(WEEK!$D$2:$D$21438, "16", WEEK!$B$2:$B$21438,$B$2:$B$19)</f>
        <v>0</v>
      </c>
      <c r="S10">
        <f>COUNTIFS(WEEK!$D$2:$D$21438, "17", WEEK!$B$2:$B$21438,$B$2:$B$19)</f>
        <v>0</v>
      </c>
      <c r="T10">
        <f>COUNTIFS(WEEK!$D$2:$D$21438, "18", WEEK!$B$2:$B$21438,$B$2:$B$19)</f>
        <v>0</v>
      </c>
      <c r="U10">
        <f>COUNTIFS(WEEK!$D$2:$D$21438, "19", WEEK!$B$2:$B$21438,$B$2:$B$19)</f>
        <v>0</v>
      </c>
      <c r="V10">
        <f>COUNTIFS(WEEK!$D$2:$D$21438, "20", WEEK!$B$2:$B$21438,$B$2:$B$19)</f>
        <v>0</v>
      </c>
      <c r="W10">
        <f>COUNTIFS(WEEK!$D$2:$D$21438, "21", WEEK!$B$2:$B$21438,$B$2:$B$19)</f>
        <v>0</v>
      </c>
      <c r="X10">
        <f>COUNTIFS(WEEK!$D$2:$D$21438, "22", WEEK!$B$2:$B$21438,$B$2:$B$19)</f>
        <v>0</v>
      </c>
      <c r="Y10">
        <f>COUNTIFS(WEEK!$D$2:$D$21438, "23", WEEK!$B$2:$B$21438,$B$2:$B$19)</f>
        <v>0</v>
      </c>
      <c r="Z10">
        <f>COUNTIFS(WEEK!$D$2:$D$21438, "24", WEEK!$B$2:$B$21438,$B$2:$B$19)</f>
        <v>0</v>
      </c>
      <c r="AA10">
        <f>COUNTIFS(WEEK!$D$2:$D$21438, "25", WEEK!$B$2:$B$21438,$B$2:$B$19)</f>
        <v>0</v>
      </c>
      <c r="AB10">
        <f>COUNTIFS(WEEK!$D$2:$D$21438, "26", WEEK!$B$2:$B$21438,$B$2:$B$19)</f>
        <v>0</v>
      </c>
      <c r="AC10">
        <f>COUNTIFS(WEEK!$D$2:$D$21438, "27", WEEK!$B$2:$B$21438,$B$2:$B$19)</f>
        <v>0</v>
      </c>
      <c r="AD10">
        <f>COUNTIFS(WEEK!$D$2:$D$21438, "28", WEEK!$B$2:$B$21438,$B$2:$B$19)</f>
        <v>0</v>
      </c>
      <c r="AE10">
        <f>COUNTIFS(WEEK!$D$2:$D$21438, "29", WEEK!$B$2:$B$21438,$B$2:$B$19)</f>
        <v>0</v>
      </c>
      <c r="AF10">
        <f>COUNTIFS(WEEK!$D$2:$D$21438, "30", WEEK!$B$2:$B$21438,$B$2:$B$19)</f>
        <v>0</v>
      </c>
      <c r="AG10">
        <f>COUNTIFS(WEEK!$D$2:$D$21438, "31", WEEK!$B$2:$B$21438,$B$2:$B$19)</f>
        <v>0</v>
      </c>
      <c r="AH10">
        <f>COUNTIFS(WEEK!$D$2:$D$21438, "32", WEEK!$B$2:$B$21438,$B$2:$B$19)</f>
        <v>0</v>
      </c>
      <c r="AI10">
        <f>COUNTIFS(WEEK!$D$2:$D$21438, "33", WEEK!$B$2:$B$21438,$B$2:$B$19)</f>
        <v>0</v>
      </c>
      <c r="AJ10">
        <f>COUNTIFS(WEEK!$D$2:$D$21438, "34", WEEK!$B$2:$B$21438,$B$2:$B$19)</f>
        <v>0</v>
      </c>
      <c r="AK10">
        <f>COUNTIFS(WEEK!$D$2:$D$21438, "35", WEEK!$B$2:$B$21438,$B$2:$B$19)</f>
        <v>0</v>
      </c>
      <c r="AL10">
        <f>COUNTIFS(WEEK!$D$2:$D$21438, "36", WEEK!$B$2:$B$21438,$B$2:$B$19)</f>
        <v>0</v>
      </c>
      <c r="AM10">
        <f>COUNTIFS(WEEK!$D$2:$D$21438, "37", WEEK!$B$2:$B$21438,$B$2:$B$19)</f>
        <v>0</v>
      </c>
      <c r="AN10">
        <f>COUNTIFS(WEEK!$D$2:$D$21438, "38", WEEK!$B$2:$B$21438,$B$2:$B$19)</f>
        <v>0</v>
      </c>
      <c r="AO10">
        <f>COUNTIFS(WEEK!$D$2:$D$21438, "39", WEEK!$B$2:$B$21438,$B$2:$B$19)</f>
        <v>0</v>
      </c>
      <c r="AP10">
        <f>COUNTIFS(WEEK!$D$2:$D$21438, "40", WEEK!$B$2:$B$21438,$B$2:$B$19)</f>
        <v>0</v>
      </c>
      <c r="AQ10">
        <f>COUNTIFS(WEEK!$D$2:$D$21438, "41", WEEK!$B$2:$B$21438,$B$2:$B$19)</f>
        <v>0</v>
      </c>
      <c r="AR10">
        <f>COUNTIFS(WEEK!$D$2:$D$21438, "42", WEEK!$B$2:$B$21438,$B$2:$B$19)</f>
        <v>0</v>
      </c>
      <c r="AS10">
        <f>COUNTIFS(WEEK!$D$2:$D$21438, "43", WEEK!$B$2:$B$21438,$B$2:$B$19)</f>
        <v>0</v>
      </c>
      <c r="AT10">
        <f>COUNTIFS(WEEK!$D$2:$D$21438, "44", WEEK!$B$2:$B$21438,$B$2:$B$19)</f>
        <v>0</v>
      </c>
      <c r="AU10">
        <f>COUNTIFS(WEEK!$D$2:$D$21438, "45", WEEK!$B$2:$B$21438,$B$2:$B$19)</f>
        <v>0</v>
      </c>
      <c r="AV10">
        <f>COUNTIFS(WEEK!$D$2:$D$21438, "46", WEEK!$B$2:$B$21438,$B$2:$B$19)</f>
        <v>0</v>
      </c>
      <c r="AW10">
        <f>COUNTIFS(WEEK!$D$2:$D$21438, "47", WEEK!$B$2:$B$21438,$B$2:$B$19)</f>
        <v>0</v>
      </c>
      <c r="AX10">
        <f>COUNTIFS(WEEK!$D$2:$D$21438, "48", WEEK!$B$2:$B$21438,$B$2:$B$19)</f>
        <v>0</v>
      </c>
      <c r="AY10">
        <f>COUNTIFS(WEEK!$D$2:$D$21438, "49", WEEK!$B$2:$B$21438,$B$2:$B$19)</f>
        <v>0</v>
      </c>
      <c r="AZ10">
        <f>COUNTIFS(WEEK!$D$2:$D$21438, "50", WEEK!$B$2:$B$21438,$B$2:$B$19)</f>
        <v>0</v>
      </c>
      <c r="BA10">
        <f>COUNTIFS(WEEK!$D$2:$D$21438, "51", WEEK!$B$2:$B$21438,$B$2:$B$19)</f>
        <v>0</v>
      </c>
      <c r="BB10">
        <f>COUNTIFS(WEEK!$D$2:$D$21438, "52", WEEK!$B$2:$B$21438,$B$2:$B$19)</f>
        <v>0</v>
      </c>
      <c r="BC10">
        <f t="shared" si="0"/>
        <v>0</v>
      </c>
    </row>
    <row r="11" spans="1:55" x14ac:dyDescent="0.35">
      <c r="A11">
        <v>10</v>
      </c>
      <c r="B11" s="10"/>
      <c r="C11">
        <f>COUNTIFS(WEEK!$D$2:$D$21438, "1", WEEK!$B$2:$B$21438,$B$2:$B$19)</f>
        <v>0</v>
      </c>
      <c r="D11">
        <f>COUNTIFS(WEEK!$D$2:$D$21438, "2", WEEK!$B$2:$B$21438,$B$2:$B$19)</f>
        <v>0</v>
      </c>
      <c r="E11">
        <f>COUNTIFS(WEEK!$D$2:$D$21438, "3", WEEK!$B$2:$B$21438,$B$2:$B$19)</f>
        <v>0</v>
      </c>
      <c r="F11">
        <f>COUNTIFS(WEEK!$D$2:$D$21438, "4", WEEK!$B$2:$B$21438,$B$2:$B$19)</f>
        <v>0</v>
      </c>
      <c r="G11">
        <f>COUNTIFS(WEEK!$D$2:$D$21438, "5", WEEK!$B$2:$B$21438,$B$2:$B$19)</f>
        <v>0</v>
      </c>
      <c r="H11">
        <f>COUNTIFS(WEEK!$D$2:$D$21438, "6", WEEK!$B$2:$B$21438,$B$2:$B$19)</f>
        <v>0</v>
      </c>
      <c r="I11">
        <f>COUNTIFS(WEEK!$D$2:$D$21438, "7", WEEK!$B$2:$B$21438,$B$2:$B$19)</f>
        <v>0</v>
      </c>
      <c r="J11">
        <f>COUNTIFS(WEEK!$D$2:$D$21438, "8", WEEK!$B$2:$B$21438,$B$2:$B$19)</f>
        <v>0</v>
      </c>
      <c r="K11">
        <f>COUNTIFS(WEEK!$D$2:$D$21438, "9", WEEK!$B$2:$B$21438,$B$2:$B$19)</f>
        <v>0</v>
      </c>
      <c r="L11">
        <f>COUNTIFS(WEEK!$D$2:$D$21438, "10", WEEK!$B$2:$B$21438,$B$2:$B$19)</f>
        <v>0</v>
      </c>
      <c r="M11">
        <f>COUNTIFS(WEEK!$D$2:$D$21438, "11", WEEK!$B$2:$B$21438,$B$2:$B$19)</f>
        <v>0</v>
      </c>
      <c r="N11">
        <f>COUNTIFS(WEEK!$D$2:$D$21438, "12", WEEK!$B$2:$B$21438,$B$2:$B$19)</f>
        <v>0</v>
      </c>
      <c r="O11">
        <f>COUNTIFS(WEEK!$D$2:$D$21438, "13", WEEK!$B$2:$B$21438,$B$2:$B$19)</f>
        <v>0</v>
      </c>
      <c r="P11">
        <f>COUNTIFS(WEEK!$D$2:$D$21438, "14", WEEK!$B$2:$B$21438,$B$2:$B$19)</f>
        <v>0</v>
      </c>
      <c r="Q11">
        <f>COUNTIFS(WEEK!$D$2:$D$21438, "15", WEEK!$B$2:$B$21438,$B$2:$B$19)</f>
        <v>0</v>
      </c>
      <c r="R11">
        <f>COUNTIFS(WEEK!$D$2:$D$21438, "16", WEEK!$B$2:$B$21438,$B$2:$B$19)</f>
        <v>0</v>
      </c>
      <c r="S11">
        <f>COUNTIFS(WEEK!$D$2:$D$21438, "17", WEEK!$B$2:$B$21438,$B$2:$B$19)</f>
        <v>0</v>
      </c>
      <c r="T11">
        <f>COUNTIFS(WEEK!$D$2:$D$21438, "18", WEEK!$B$2:$B$21438,$B$2:$B$19)</f>
        <v>0</v>
      </c>
      <c r="U11">
        <f>COUNTIFS(WEEK!$D$2:$D$21438, "19", WEEK!$B$2:$B$21438,$B$2:$B$19)</f>
        <v>0</v>
      </c>
      <c r="V11">
        <f>COUNTIFS(WEEK!$D$2:$D$21438, "20", WEEK!$B$2:$B$21438,$B$2:$B$19)</f>
        <v>0</v>
      </c>
      <c r="W11">
        <f>COUNTIFS(WEEK!$D$2:$D$21438, "21", WEEK!$B$2:$B$21438,$B$2:$B$19)</f>
        <v>0</v>
      </c>
      <c r="X11">
        <f>COUNTIFS(WEEK!$D$2:$D$21438, "22", WEEK!$B$2:$B$21438,$B$2:$B$19)</f>
        <v>0</v>
      </c>
      <c r="Y11">
        <f>COUNTIFS(WEEK!$D$2:$D$21438, "23", WEEK!$B$2:$B$21438,$B$2:$B$19)</f>
        <v>0</v>
      </c>
      <c r="Z11">
        <f>COUNTIFS(WEEK!$D$2:$D$21438, "24", WEEK!$B$2:$B$21438,$B$2:$B$19)</f>
        <v>0</v>
      </c>
      <c r="AA11">
        <f>COUNTIFS(WEEK!$D$2:$D$21438, "25", WEEK!$B$2:$B$21438,$B$2:$B$19)</f>
        <v>0</v>
      </c>
      <c r="AB11">
        <f>COUNTIFS(WEEK!$D$2:$D$21438, "26", WEEK!$B$2:$B$21438,$B$2:$B$19)</f>
        <v>0</v>
      </c>
      <c r="AC11">
        <f>COUNTIFS(WEEK!$D$2:$D$21438, "27", WEEK!$B$2:$B$21438,$B$2:$B$19)</f>
        <v>0</v>
      </c>
      <c r="AD11">
        <f>COUNTIFS(WEEK!$D$2:$D$21438, "28", WEEK!$B$2:$B$21438,$B$2:$B$19)</f>
        <v>0</v>
      </c>
      <c r="AE11">
        <f>COUNTIFS(WEEK!$D$2:$D$21438, "29", WEEK!$B$2:$B$21438,$B$2:$B$19)</f>
        <v>0</v>
      </c>
      <c r="AF11">
        <f>COUNTIFS(WEEK!$D$2:$D$21438, "30", WEEK!$B$2:$B$21438,$B$2:$B$19)</f>
        <v>0</v>
      </c>
      <c r="AG11">
        <f>COUNTIFS(WEEK!$D$2:$D$21438, "31", WEEK!$B$2:$B$21438,$B$2:$B$19)</f>
        <v>0</v>
      </c>
      <c r="AH11">
        <f>COUNTIFS(WEEK!$D$2:$D$21438, "32", WEEK!$B$2:$B$21438,$B$2:$B$19)</f>
        <v>0</v>
      </c>
      <c r="AI11">
        <f>COUNTIFS(WEEK!$D$2:$D$21438, "33", WEEK!$B$2:$B$21438,$B$2:$B$19)</f>
        <v>0</v>
      </c>
      <c r="AJ11">
        <f>COUNTIFS(WEEK!$D$2:$D$21438, "34", WEEK!$B$2:$B$21438,$B$2:$B$19)</f>
        <v>0</v>
      </c>
      <c r="AK11">
        <f>COUNTIFS(WEEK!$D$2:$D$21438, "35", WEEK!$B$2:$B$21438,$B$2:$B$19)</f>
        <v>0</v>
      </c>
      <c r="AL11">
        <f>COUNTIFS(WEEK!$D$2:$D$21438, "36", WEEK!$B$2:$B$21438,$B$2:$B$19)</f>
        <v>0</v>
      </c>
      <c r="AM11">
        <f>COUNTIFS(WEEK!$D$2:$D$21438, "37", WEEK!$B$2:$B$21438,$B$2:$B$19)</f>
        <v>0</v>
      </c>
      <c r="AN11">
        <f>COUNTIFS(WEEK!$D$2:$D$21438, "38", WEEK!$B$2:$B$21438,$B$2:$B$19)</f>
        <v>0</v>
      </c>
      <c r="AO11">
        <f>COUNTIFS(WEEK!$D$2:$D$21438, "39", WEEK!$B$2:$B$21438,$B$2:$B$19)</f>
        <v>0</v>
      </c>
      <c r="AP11">
        <f>COUNTIFS(WEEK!$D$2:$D$21438, "40", WEEK!$B$2:$B$21438,$B$2:$B$19)</f>
        <v>0</v>
      </c>
      <c r="AQ11">
        <f>COUNTIFS(WEEK!$D$2:$D$21438, "41", WEEK!$B$2:$B$21438,$B$2:$B$19)</f>
        <v>0</v>
      </c>
      <c r="AR11">
        <f>COUNTIFS(WEEK!$D$2:$D$21438, "42", WEEK!$B$2:$B$21438,$B$2:$B$19)</f>
        <v>0</v>
      </c>
      <c r="AS11">
        <f>COUNTIFS(WEEK!$D$2:$D$21438, "43", WEEK!$B$2:$B$21438,$B$2:$B$19)</f>
        <v>0</v>
      </c>
      <c r="AT11">
        <f>COUNTIFS(WEEK!$D$2:$D$21438, "44", WEEK!$B$2:$B$21438,$B$2:$B$19)</f>
        <v>0</v>
      </c>
      <c r="AU11">
        <f>COUNTIFS(WEEK!$D$2:$D$21438, "45", WEEK!$B$2:$B$21438,$B$2:$B$19)</f>
        <v>0</v>
      </c>
      <c r="AV11">
        <f>COUNTIFS(WEEK!$D$2:$D$21438, "46", WEEK!$B$2:$B$21438,$B$2:$B$19)</f>
        <v>0</v>
      </c>
      <c r="AW11">
        <f>COUNTIFS(WEEK!$D$2:$D$21438, "47", WEEK!$B$2:$B$21438,$B$2:$B$19)</f>
        <v>0</v>
      </c>
      <c r="AX11">
        <f>COUNTIFS(WEEK!$D$2:$D$21438, "48", WEEK!$B$2:$B$21438,$B$2:$B$19)</f>
        <v>0</v>
      </c>
      <c r="AY11">
        <f>COUNTIFS(WEEK!$D$2:$D$21438, "49", WEEK!$B$2:$B$21438,$B$2:$B$19)</f>
        <v>0</v>
      </c>
      <c r="AZ11">
        <f>COUNTIFS(WEEK!$D$2:$D$21438, "50", WEEK!$B$2:$B$21438,$B$2:$B$19)</f>
        <v>0</v>
      </c>
      <c r="BA11">
        <f>COUNTIFS(WEEK!$D$2:$D$21438, "51", WEEK!$B$2:$B$21438,$B$2:$B$19)</f>
        <v>0</v>
      </c>
      <c r="BB11">
        <f>COUNTIFS(WEEK!$D$2:$D$21438, "52", WEEK!$B$2:$B$21438,$B$2:$B$19)</f>
        <v>0</v>
      </c>
      <c r="BC11">
        <f t="shared" si="0"/>
        <v>0</v>
      </c>
    </row>
    <row r="12" spans="1:55" x14ac:dyDescent="0.35">
      <c r="A12">
        <v>11</v>
      </c>
      <c r="B12" s="10"/>
      <c r="C12">
        <f>COUNTIFS(WEEK!$D$2:$D$21438, "1", WEEK!$B$2:$B$21438,$B$2:$B$19)</f>
        <v>0</v>
      </c>
      <c r="D12">
        <f>COUNTIFS(WEEK!$D$2:$D$21438, "2", WEEK!$B$2:$B$21438,$B$2:$B$19)</f>
        <v>0</v>
      </c>
      <c r="E12">
        <f>COUNTIFS(WEEK!$D$2:$D$21438, "3", WEEK!$B$2:$B$21438,$B$2:$B$19)</f>
        <v>0</v>
      </c>
      <c r="F12">
        <f>COUNTIFS(WEEK!$D$2:$D$21438, "4", WEEK!$B$2:$B$21438,$B$2:$B$19)</f>
        <v>0</v>
      </c>
      <c r="G12">
        <f>COUNTIFS(WEEK!$D$2:$D$21438, "5", WEEK!$B$2:$B$21438,$B$2:$B$19)</f>
        <v>0</v>
      </c>
      <c r="H12">
        <f>COUNTIFS(WEEK!$D$2:$D$21438, "6", WEEK!$B$2:$B$21438,$B$2:$B$19)</f>
        <v>0</v>
      </c>
      <c r="I12">
        <f>COUNTIFS(WEEK!$D$2:$D$21438, "7", WEEK!$B$2:$B$21438,$B$2:$B$19)</f>
        <v>0</v>
      </c>
      <c r="J12">
        <f>COUNTIFS(WEEK!$D$2:$D$21438, "8", WEEK!$B$2:$B$21438,$B$2:$B$19)</f>
        <v>0</v>
      </c>
      <c r="K12">
        <f>COUNTIFS(WEEK!$D$2:$D$21438, "9", WEEK!$B$2:$B$21438,$B$2:$B$19)</f>
        <v>0</v>
      </c>
      <c r="L12">
        <f>COUNTIFS(WEEK!$D$2:$D$21438, "10", WEEK!$B$2:$B$21438,$B$2:$B$19)</f>
        <v>0</v>
      </c>
      <c r="M12">
        <f>COUNTIFS(WEEK!$D$2:$D$21438, "11", WEEK!$B$2:$B$21438,$B$2:$B$19)</f>
        <v>0</v>
      </c>
      <c r="N12">
        <f>COUNTIFS(WEEK!$D$2:$D$21438, "12", WEEK!$B$2:$B$21438,$B$2:$B$19)</f>
        <v>0</v>
      </c>
      <c r="O12">
        <f>COUNTIFS(WEEK!$D$2:$D$21438, "13", WEEK!$B$2:$B$21438,$B$2:$B$19)</f>
        <v>0</v>
      </c>
      <c r="P12">
        <f>COUNTIFS(WEEK!$D$2:$D$21438, "14", WEEK!$B$2:$B$21438,$B$2:$B$19)</f>
        <v>0</v>
      </c>
      <c r="Q12">
        <f>COUNTIFS(WEEK!$D$2:$D$21438, "15", WEEK!$B$2:$B$21438,$B$2:$B$19)</f>
        <v>0</v>
      </c>
      <c r="R12">
        <f>COUNTIFS(WEEK!$D$2:$D$21438, "16", WEEK!$B$2:$B$21438,$B$2:$B$19)</f>
        <v>0</v>
      </c>
      <c r="S12">
        <f>COUNTIFS(WEEK!$D$2:$D$21438, "17", WEEK!$B$2:$B$21438,$B$2:$B$19)</f>
        <v>0</v>
      </c>
      <c r="T12">
        <f>COUNTIFS(WEEK!$D$2:$D$21438, "18", WEEK!$B$2:$B$21438,$B$2:$B$19)</f>
        <v>0</v>
      </c>
      <c r="U12">
        <f>COUNTIFS(WEEK!$D$2:$D$21438, "19", WEEK!$B$2:$B$21438,$B$2:$B$19)</f>
        <v>0</v>
      </c>
      <c r="V12">
        <f>COUNTIFS(WEEK!$D$2:$D$21438, "20", WEEK!$B$2:$B$21438,$B$2:$B$19)</f>
        <v>0</v>
      </c>
      <c r="W12">
        <f>COUNTIFS(WEEK!$D$2:$D$21438, "21", WEEK!$B$2:$B$21438,$B$2:$B$19)</f>
        <v>0</v>
      </c>
      <c r="X12">
        <f>COUNTIFS(WEEK!$D$2:$D$21438, "22", WEEK!$B$2:$B$21438,$B$2:$B$19)</f>
        <v>0</v>
      </c>
      <c r="Y12">
        <f>COUNTIFS(WEEK!$D$2:$D$21438, "23", WEEK!$B$2:$B$21438,$B$2:$B$19)</f>
        <v>0</v>
      </c>
      <c r="Z12">
        <f>COUNTIFS(WEEK!$D$2:$D$21438, "24", WEEK!$B$2:$B$21438,$B$2:$B$19)</f>
        <v>0</v>
      </c>
      <c r="AA12">
        <f>COUNTIFS(WEEK!$D$2:$D$21438, "25", WEEK!$B$2:$B$21438,$B$2:$B$19)</f>
        <v>0</v>
      </c>
      <c r="AB12">
        <f>COUNTIFS(WEEK!$D$2:$D$21438, "26", WEEK!$B$2:$B$21438,$B$2:$B$19)</f>
        <v>0</v>
      </c>
      <c r="AC12">
        <f>COUNTIFS(WEEK!$D$2:$D$21438, "27", WEEK!$B$2:$B$21438,$B$2:$B$19)</f>
        <v>0</v>
      </c>
      <c r="AD12">
        <f>COUNTIFS(WEEK!$D$2:$D$21438, "28", WEEK!$B$2:$B$21438,$B$2:$B$19)</f>
        <v>0</v>
      </c>
      <c r="AE12">
        <f>COUNTIFS(WEEK!$D$2:$D$21438, "29", WEEK!$B$2:$B$21438,$B$2:$B$19)</f>
        <v>0</v>
      </c>
      <c r="AF12">
        <f>COUNTIFS(WEEK!$D$2:$D$21438, "30", WEEK!$B$2:$B$21438,$B$2:$B$19)</f>
        <v>0</v>
      </c>
      <c r="AG12">
        <f>COUNTIFS(WEEK!$D$2:$D$21438, "31", WEEK!$B$2:$B$21438,$B$2:$B$19)</f>
        <v>0</v>
      </c>
      <c r="AH12">
        <f>COUNTIFS(WEEK!$D$2:$D$21438, "32", WEEK!$B$2:$B$21438,$B$2:$B$19)</f>
        <v>0</v>
      </c>
      <c r="AI12">
        <f>COUNTIFS(WEEK!$D$2:$D$21438, "33", WEEK!$B$2:$B$21438,$B$2:$B$19)</f>
        <v>0</v>
      </c>
      <c r="AJ12">
        <f>COUNTIFS(WEEK!$D$2:$D$21438, "34", WEEK!$B$2:$B$21438,$B$2:$B$19)</f>
        <v>0</v>
      </c>
      <c r="AK12">
        <f>COUNTIFS(WEEK!$D$2:$D$21438, "35", WEEK!$B$2:$B$21438,$B$2:$B$19)</f>
        <v>0</v>
      </c>
      <c r="AL12">
        <f>COUNTIFS(WEEK!$D$2:$D$21438, "36", WEEK!$B$2:$B$21438,$B$2:$B$19)</f>
        <v>0</v>
      </c>
      <c r="AM12">
        <f>COUNTIFS(WEEK!$D$2:$D$21438, "37", WEEK!$B$2:$B$21438,$B$2:$B$19)</f>
        <v>0</v>
      </c>
      <c r="AN12">
        <f>COUNTIFS(WEEK!$D$2:$D$21438, "38", WEEK!$B$2:$B$21438,$B$2:$B$19)</f>
        <v>0</v>
      </c>
      <c r="AO12">
        <f>COUNTIFS(WEEK!$D$2:$D$21438, "39", WEEK!$B$2:$B$21438,$B$2:$B$19)</f>
        <v>0</v>
      </c>
      <c r="AP12">
        <f>COUNTIFS(WEEK!$D$2:$D$21438, "40", WEEK!$B$2:$B$21438,$B$2:$B$19)</f>
        <v>0</v>
      </c>
      <c r="AQ12">
        <f>COUNTIFS(WEEK!$D$2:$D$21438, "41", WEEK!$B$2:$B$21438,$B$2:$B$19)</f>
        <v>0</v>
      </c>
      <c r="AR12">
        <f>COUNTIFS(WEEK!$D$2:$D$21438, "42", WEEK!$B$2:$B$21438,$B$2:$B$19)</f>
        <v>0</v>
      </c>
      <c r="AS12">
        <f>COUNTIFS(WEEK!$D$2:$D$21438, "43", WEEK!$B$2:$B$21438,$B$2:$B$19)</f>
        <v>0</v>
      </c>
      <c r="AT12">
        <f>COUNTIFS(WEEK!$D$2:$D$21438, "44", WEEK!$B$2:$B$21438,$B$2:$B$19)</f>
        <v>0</v>
      </c>
      <c r="AU12">
        <f>COUNTIFS(WEEK!$D$2:$D$21438, "45", WEEK!$B$2:$B$21438,$B$2:$B$19)</f>
        <v>0</v>
      </c>
      <c r="AV12">
        <f>COUNTIFS(WEEK!$D$2:$D$21438, "46", WEEK!$B$2:$B$21438,$B$2:$B$19)</f>
        <v>0</v>
      </c>
      <c r="AW12">
        <f>COUNTIFS(WEEK!$D$2:$D$21438, "47", WEEK!$B$2:$B$21438,$B$2:$B$19)</f>
        <v>0</v>
      </c>
      <c r="AX12">
        <f>COUNTIFS(WEEK!$D$2:$D$21438, "48", WEEK!$B$2:$B$21438,$B$2:$B$19)</f>
        <v>0</v>
      </c>
      <c r="AY12">
        <f>COUNTIFS(WEEK!$D$2:$D$21438, "49", WEEK!$B$2:$B$21438,$B$2:$B$19)</f>
        <v>0</v>
      </c>
      <c r="AZ12">
        <f>COUNTIFS(WEEK!$D$2:$D$21438, "50", WEEK!$B$2:$B$21438,$B$2:$B$19)</f>
        <v>0</v>
      </c>
      <c r="BA12">
        <f>COUNTIFS(WEEK!$D$2:$D$21438, "51", WEEK!$B$2:$B$21438,$B$2:$B$19)</f>
        <v>0</v>
      </c>
      <c r="BB12">
        <f>COUNTIFS(WEEK!$D$2:$D$21438, "52", WEEK!$B$2:$B$21438,$B$2:$B$19)</f>
        <v>0</v>
      </c>
      <c r="BC12">
        <f t="shared" si="0"/>
        <v>0</v>
      </c>
    </row>
    <row r="13" spans="1:55" x14ac:dyDescent="0.35">
      <c r="A13">
        <v>12</v>
      </c>
      <c r="B13" s="10"/>
      <c r="C13">
        <f>COUNTIFS(WEEK!$D$2:$D$21438, "1", WEEK!$B$2:$B$21438,$B$2:$B$19)</f>
        <v>0</v>
      </c>
      <c r="D13">
        <f>COUNTIFS(WEEK!$D$2:$D$21438, "2", WEEK!$B$2:$B$21438,$B$2:$B$19)</f>
        <v>0</v>
      </c>
      <c r="E13">
        <f>COUNTIFS(WEEK!$D$2:$D$21438, "3", WEEK!$B$2:$B$21438,$B$2:$B$19)</f>
        <v>0</v>
      </c>
      <c r="F13">
        <f>COUNTIFS(WEEK!$D$2:$D$21438, "4", WEEK!$B$2:$B$21438,$B$2:$B$19)</f>
        <v>0</v>
      </c>
      <c r="G13">
        <f>COUNTIFS(WEEK!$D$2:$D$21438, "5", WEEK!$B$2:$B$21438,$B$2:$B$19)</f>
        <v>0</v>
      </c>
      <c r="H13">
        <f>COUNTIFS(WEEK!$D$2:$D$21438, "6", WEEK!$B$2:$B$21438,$B$2:$B$19)</f>
        <v>0</v>
      </c>
      <c r="I13">
        <f>COUNTIFS(WEEK!$D$2:$D$21438, "7", WEEK!$B$2:$B$21438,$B$2:$B$19)</f>
        <v>0</v>
      </c>
      <c r="J13">
        <f>COUNTIFS(WEEK!$D$2:$D$21438, "8", WEEK!$B$2:$B$21438,$B$2:$B$19)</f>
        <v>0</v>
      </c>
      <c r="K13">
        <f>COUNTIFS(WEEK!$D$2:$D$21438, "9", WEEK!$B$2:$B$21438,$B$2:$B$19)</f>
        <v>0</v>
      </c>
      <c r="L13">
        <f>COUNTIFS(WEEK!$D$2:$D$21438, "10", WEEK!$B$2:$B$21438,$B$2:$B$19)</f>
        <v>0</v>
      </c>
      <c r="M13">
        <f>COUNTIFS(WEEK!$D$2:$D$21438, "11", WEEK!$B$2:$B$21438,$B$2:$B$19)</f>
        <v>0</v>
      </c>
      <c r="N13">
        <f>COUNTIFS(WEEK!$D$2:$D$21438, "12", WEEK!$B$2:$B$21438,$B$2:$B$19)</f>
        <v>0</v>
      </c>
      <c r="O13">
        <f>COUNTIFS(WEEK!$D$2:$D$21438, "13", WEEK!$B$2:$B$21438,$B$2:$B$19)</f>
        <v>0</v>
      </c>
      <c r="P13">
        <f>COUNTIFS(WEEK!$D$2:$D$21438, "14", WEEK!$B$2:$B$21438,$B$2:$B$19)</f>
        <v>0</v>
      </c>
      <c r="Q13">
        <f>COUNTIFS(WEEK!$D$2:$D$21438, "15", WEEK!$B$2:$B$21438,$B$2:$B$19)</f>
        <v>0</v>
      </c>
      <c r="R13">
        <f>COUNTIFS(WEEK!$D$2:$D$21438, "16", WEEK!$B$2:$B$21438,$B$2:$B$19)</f>
        <v>0</v>
      </c>
      <c r="S13">
        <f>COUNTIFS(WEEK!$D$2:$D$21438, "17", WEEK!$B$2:$B$21438,$B$2:$B$19)</f>
        <v>0</v>
      </c>
      <c r="T13">
        <f>COUNTIFS(WEEK!$D$2:$D$21438, "18", WEEK!$B$2:$B$21438,$B$2:$B$19)</f>
        <v>0</v>
      </c>
      <c r="U13">
        <f>COUNTIFS(WEEK!$D$2:$D$21438, "19", WEEK!$B$2:$B$21438,$B$2:$B$19)</f>
        <v>0</v>
      </c>
      <c r="V13">
        <f>COUNTIFS(WEEK!$D$2:$D$21438, "20", WEEK!$B$2:$B$21438,$B$2:$B$19)</f>
        <v>0</v>
      </c>
      <c r="W13">
        <f>COUNTIFS(WEEK!$D$2:$D$21438, "21", WEEK!$B$2:$B$21438,$B$2:$B$19)</f>
        <v>0</v>
      </c>
      <c r="X13">
        <f>COUNTIFS(WEEK!$D$2:$D$21438, "22", WEEK!$B$2:$B$21438,$B$2:$B$19)</f>
        <v>0</v>
      </c>
      <c r="Y13">
        <f>COUNTIFS(WEEK!$D$2:$D$21438, "23", WEEK!$B$2:$B$21438,$B$2:$B$19)</f>
        <v>0</v>
      </c>
      <c r="Z13">
        <f>COUNTIFS(WEEK!$D$2:$D$21438, "24", WEEK!$B$2:$B$21438,$B$2:$B$19)</f>
        <v>0</v>
      </c>
      <c r="AA13">
        <f>COUNTIFS(WEEK!$D$2:$D$21438, "25", WEEK!$B$2:$B$21438,$B$2:$B$19)</f>
        <v>0</v>
      </c>
      <c r="AB13">
        <f>COUNTIFS(WEEK!$D$2:$D$21438, "26", WEEK!$B$2:$B$21438,$B$2:$B$19)</f>
        <v>0</v>
      </c>
      <c r="AC13">
        <f>COUNTIFS(WEEK!$D$2:$D$21438, "27", WEEK!$B$2:$B$21438,$B$2:$B$19)</f>
        <v>0</v>
      </c>
      <c r="AD13">
        <f>COUNTIFS(WEEK!$D$2:$D$21438, "28", WEEK!$B$2:$B$21438,$B$2:$B$19)</f>
        <v>0</v>
      </c>
      <c r="AE13">
        <f>COUNTIFS(WEEK!$D$2:$D$21438, "29", WEEK!$B$2:$B$21438,$B$2:$B$19)</f>
        <v>0</v>
      </c>
      <c r="AF13">
        <f>COUNTIFS(WEEK!$D$2:$D$21438, "30", WEEK!$B$2:$B$21438,$B$2:$B$19)</f>
        <v>0</v>
      </c>
      <c r="AG13">
        <f>COUNTIFS(WEEK!$D$2:$D$21438, "31", WEEK!$B$2:$B$21438,$B$2:$B$19)</f>
        <v>0</v>
      </c>
      <c r="AH13">
        <f>COUNTIFS(WEEK!$D$2:$D$21438, "32", WEEK!$B$2:$B$21438,$B$2:$B$19)</f>
        <v>0</v>
      </c>
      <c r="AI13">
        <f>COUNTIFS(WEEK!$D$2:$D$21438, "33", WEEK!$B$2:$B$21438,$B$2:$B$19)</f>
        <v>0</v>
      </c>
      <c r="AJ13">
        <f>COUNTIFS(WEEK!$D$2:$D$21438, "34", WEEK!$B$2:$B$21438,$B$2:$B$19)</f>
        <v>0</v>
      </c>
      <c r="AK13">
        <f>COUNTIFS(WEEK!$D$2:$D$21438, "35", WEEK!$B$2:$B$21438,$B$2:$B$19)</f>
        <v>0</v>
      </c>
      <c r="AL13">
        <f>COUNTIFS(WEEK!$D$2:$D$21438, "36", WEEK!$B$2:$B$21438,$B$2:$B$19)</f>
        <v>0</v>
      </c>
      <c r="AM13">
        <f>COUNTIFS(WEEK!$D$2:$D$21438, "37", WEEK!$B$2:$B$21438,$B$2:$B$19)</f>
        <v>0</v>
      </c>
      <c r="AN13">
        <f>COUNTIFS(WEEK!$D$2:$D$21438, "38", WEEK!$B$2:$B$21438,$B$2:$B$19)</f>
        <v>0</v>
      </c>
      <c r="AO13">
        <f>COUNTIFS(WEEK!$D$2:$D$21438, "39", WEEK!$B$2:$B$21438,$B$2:$B$19)</f>
        <v>0</v>
      </c>
      <c r="AP13">
        <f>COUNTIFS(WEEK!$D$2:$D$21438, "40", WEEK!$B$2:$B$21438,$B$2:$B$19)</f>
        <v>0</v>
      </c>
      <c r="AQ13">
        <f>COUNTIFS(WEEK!$D$2:$D$21438, "41", WEEK!$B$2:$B$21438,$B$2:$B$19)</f>
        <v>0</v>
      </c>
      <c r="AR13">
        <f>COUNTIFS(WEEK!$D$2:$D$21438, "42", WEEK!$B$2:$B$21438,$B$2:$B$19)</f>
        <v>0</v>
      </c>
      <c r="AS13">
        <f>COUNTIFS(WEEK!$D$2:$D$21438, "43", WEEK!$B$2:$B$21438,$B$2:$B$19)</f>
        <v>0</v>
      </c>
      <c r="AT13">
        <f>COUNTIFS(WEEK!$D$2:$D$21438, "44", WEEK!$B$2:$B$21438,$B$2:$B$19)</f>
        <v>0</v>
      </c>
      <c r="AU13">
        <f>COUNTIFS(WEEK!$D$2:$D$21438, "45", WEEK!$B$2:$B$21438,$B$2:$B$19)</f>
        <v>0</v>
      </c>
      <c r="AV13">
        <f>COUNTIFS(WEEK!$D$2:$D$21438, "46", WEEK!$B$2:$B$21438,$B$2:$B$19)</f>
        <v>0</v>
      </c>
      <c r="AW13">
        <f>COUNTIFS(WEEK!$D$2:$D$21438, "47", WEEK!$B$2:$B$21438,$B$2:$B$19)</f>
        <v>0</v>
      </c>
      <c r="AX13">
        <f>COUNTIFS(WEEK!$D$2:$D$21438, "48", WEEK!$B$2:$B$21438,$B$2:$B$19)</f>
        <v>0</v>
      </c>
      <c r="AY13">
        <f>COUNTIFS(WEEK!$D$2:$D$21438, "49", WEEK!$B$2:$B$21438,$B$2:$B$19)</f>
        <v>0</v>
      </c>
      <c r="AZ13">
        <f>COUNTIFS(WEEK!$D$2:$D$21438, "50", WEEK!$B$2:$B$21438,$B$2:$B$19)</f>
        <v>0</v>
      </c>
      <c r="BA13">
        <f>COUNTIFS(WEEK!$D$2:$D$21438, "51", WEEK!$B$2:$B$21438,$B$2:$B$19)</f>
        <v>0</v>
      </c>
      <c r="BB13">
        <f>COUNTIFS(WEEK!$D$2:$D$21438, "52", WEEK!$B$2:$B$21438,$B$2:$B$19)</f>
        <v>0</v>
      </c>
      <c r="BC13">
        <f t="shared" si="0"/>
        <v>0</v>
      </c>
    </row>
    <row r="14" spans="1:55" x14ac:dyDescent="0.35">
      <c r="A14">
        <v>13</v>
      </c>
      <c r="B14" s="10"/>
      <c r="C14">
        <f>COUNTIFS(WEEK!$D$2:$D$21438, "1", WEEK!$B$2:$B$21438,$B$2:$B$19)</f>
        <v>0</v>
      </c>
      <c r="D14">
        <f>COUNTIFS(WEEK!$D$2:$D$21438, "2", WEEK!$B$2:$B$21438,$B$2:$B$19)</f>
        <v>0</v>
      </c>
      <c r="E14">
        <f>COUNTIFS(WEEK!$D$2:$D$21438, "3", WEEK!$B$2:$B$21438,$B$2:$B$19)</f>
        <v>0</v>
      </c>
      <c r="F14">
        <f>COUNTIFS(WEEK!$D$2:$D$21438, "4", WEEK!$B$2:$B$21438,$B$2:$B$19)</f>
        <v>0</v>
      </c>
      <c r="G14">
        <f>COUNTIFS(WEEK!$D$2:$D$21438, "5", WEEK!$B$2:$B$21438,$B$2:$B$19)</f>
        <v>0</v>
      </c>
      <c r="H14">
        <f>COUNTIFS(WEEK!$D$2:$D$21438, "6", WEEK!$B$2:$B$21438,$B$2:$B$19)</f>
        <v>0</v>
      </c>
      <c r="I14">
        <f>COUNTIFS(WEEK!$D$2:$D$21438, "7", WEEK!$B$2:$B$21438,$B$2:$B$19)</f>
        <v>0</v>
      </c>
      <c r="J14">
        <f>COUNTIFS(WEEK!$D$2:$D$21438, "8", WEEK!$B$2:$B$21438,$B$2:$B$19)</f>
        <v>0</v>
      </c>
      <c r="K14">
        <f>COUNTIFS(WEEK!$D$2:$D$21438, "9", WEEK!$B$2:$B$21438,$B$2:$B$19)</f>
        <v>0</v>
      </c>
      <c r="L14">
        <f>COUNTIFS(WEEK!$D$2:$D$21438, "10", WEEK!$B$2:$B$21438,$B$2:$B$19)</f>
        <v>0</v>
      </c>
      <c r="M14">
        <f>COUNTIFS(WEEK!$D$2:$D$21438, "11", WEEK!$B$2:$B$21438,$B$2:$B$19)</f>
        <v>0</v>
      </c>
      <c r="N14">
        <f>COUNTIFS(WEEK!$D$2:$D$21438, "12", WEEK!$B$2:$B$21438,$B$2:$B$19)</f>
        <v>0</v>
      </c>
      <c r="O14">
        <f>COUNTIFS(WEEK!$D$2:$D$21438, "13", WEEK!$B$2:$B$21438,$B$2:$B$19)</f>
        <v>0</v>
      </c>
      <c r="P14">
        <f>COUNTIFS(WEEK!$D$2:$D$21438, "14", WEEK!$B$2:$B$21438,$B$2:$B$19)</f>
        <v>0</v>
      </c>
      <c r="Q14">
        <f>COUNTIFS(WEEK!$D$2:$D$21438, "15", WEEK!$B$2:$B$21438,$B$2:$B$19)</f>
        <v>0</v>
      </c>
      <c r="R14">
        <f>COUNTIFS(WEEK!$D$2:$D$21438, "16", WEEK!$B$2:$B$21438,$B$2:$B$19)</f>
        <v>0</v>
      </c>
      <c r="S14">
        <f>COUNTIFS(WEEK!$D$2:$D$21438, "17", WEEK!$B$2:$B$21438,$B$2:$B$19)</f>
        <v>0</v>
      </c>
      <c r="T14">
        <f>COUNTIFS(WEEK!$D$2:$D$21438, "18", WEEK!$B$2:$B$21438,$B$2:$B$19)</f>
        <v>0</v>
      </c>
      <c r="U14">
        <f>COUNTIFS(WEEK!$D$2:$D$21438, "19", WEEK!$B$2:$B$21438,$B$2:$B$19)</f>
        <v>0</v>
      </c>
      <c r="V14">
        <f>COUNTIFS(WEEK!$D$2:$D$21438, "20", WEEK!$B$2:$B$21438,$B$2:$B$19)</f>
        <v>0</v>
      </c>
      <c r="W14">
        <f>COUNTIFS(WEEK!$D$2:$D$21438, "21", WEEK!$B$2:$B$21438,$B$2:$B$19)</f>
        <v>0</v>
      </c>
      <c r="X14">
        <f>COUNTIFS(WEEK!$D$2:$D$21438, "22", WEEK!$B$2:$B$21438,$B$2:$B$19)</f>
        <v>0</v>
      </c>
      <c r="Y14">
        <f>COUNTIFS(WEEK!$D$2:$D$21438, "23", WEEK!$B$2:$B$21438,$B$2:$B$19)</f>
        <v>0</v>
      </c>
      <c r="Z14">
        <f>COUNTIFS(WEEK!$D$2:$D$21438, "24", WEEK!$B$2:$B$21438,$B$2:$B$19)</f>
        <v>0</v>
      </c>
      <c r="AA14">
        <f>COUNTIFS(WEEK!$D$2:$D$21438, "25", WEEK!$B$2:$B$21438,$B$2:$B$19)</f>
        <v>0</v>
      </c>
      <c r="AB14">
        <f>COUNTIFS(WEEK!$D$2:$D$21438, "26", WEEK!$B$2:$B$21438,$B$2:$B$19)</f>
        <v>0</v>
      </c>
      <c r="AC14">
        <f>COUNTIFS(WEEK!$D$2:$D$21438, "27", WEEK!$B$2:$B$21438,$B$2:$B$19)</f>
        <v>0</v>
      </c>
      <c r="AD14">
        <f>COUNTIFS(WEEK!$D$2:$D$21438, "28", WEEK!$B$2:$B$21438,$B$2:$B$19)</f>
        <v>0</v>
      </c>
      <c r="AE14">
        <f>COUNTIFS(WEEK!$D$2:$D$21438, "29", WEEK!$B$2:$B$21438,$B$2:$B$19)</f>
        <v>0</v>
      </c>
      <c r="AF14">
        <f>COUNTIFS(WEEK!$D$2:$D$21438, "30", WEEK!$B$2:$B$21438,$B$2:$B$19)</f>
        <v>0</v>
      </c>
      <c r="AG14">
        <f>COUNTIFS(WEEK!$D$2:$D$21438, "31", WEEK!$B$2:$B$21438,$B$2:$B$19)</f>
        <v>0</v>
      </c>
      <c r="AH14">
        <f>COUNTIFS(WEEK!$D$2:$D$21438, "32", WEEK!$B$2:$B$21438,$B$2:$B$19)</f>
        <v>0</v>
      </c>
      <c r="AI14">
        <f>COUNTIFS(WEEK!$D$2:$D$21438, "33", WEEK!$B$2:$B$21438,$B$2:$B$19)</f>
        <v>0</v>
      </c>
      <c r="AJ14">
        <f>COUNTIFS(WEEK!$D$2:$D$21438, "34", WEEK!$B$2:$B$21438,$B$2:$B$19)</f>
        <v>0</v>
      </c>
      <c r="AK14">
        <f>COUNTIFS(WEEK!$D$2:$D$21438, "35", WEEK!$B$2:$B$21438,$B$2:$B$19)</f>
        <v>0</v>
      </c>
      <c r="AL14">
        <f>COUNTIFS(WEEK!$D$2:$D$21438, "36", WEEK!$B$2:$B$21438,$B$2:$B$19)</f>
        <v>0</v>
      </c>
      <c r="AM14">
        <f>COUNTIFS(WEEK!$D$2:$D$21438, "37", WEEK!$B$2:$B$21438,$B$2:$B$19)</f>
        <v>0</v>
      </c>
      <c r="AN14">
        <f>COUNTIFS(WEEK!$D$2:$D$21438, "38", WEEK!$B$2:$B$21438,$B$2:$B$19)</f>
        <v>0</v>
      </c>
      <c r="AO14">
        <f>COUNTIFS(WEEK!$D$2:$D$21438, "39", WEEK!$B$2:$B$21438,$B$2:$B$19)</f>
        <v>0</v>
      </c>
      <c r="AP14">
        <f>COUNTIFS(WEEK!$D$2:$D$21438, "40", WEEK!$B$2:$B$21438,$B$2:$B$19)</f>
        <v>0</v>
      </c>
      <c r="AQ14">
        <f>COUNTIFS(WEEK!$D$2:$D$21438, "41", WEEK!$B$2:$B$21438,$B$2:$B$19)</f>
        <v>0</v>
      </c>
      <c r="AR14">
        <f>COUNTIFS(WEEK!$D$2:$D$21438, "42", WEEK!$B$2:$B$21438,$B$2:$B$19)</f>
        <v>0</v>
      </c>
      <c r="AS14">
        <f>COUNTIFS(WEEK!$D$2:$D$21438, "43", WEEK!$B$2:$B$21438,$B$2:$B$19)</f>
        <v>0</v>
      </c>
      <c r="AT14">
        <f>COUNTIFS(WEEK!$D$2:$D$21438, "44", WEEK!$B$2:$B$21438,$B$2:$B$19)</f>
        <v>0</v>
      </c>
      <c r="AU14">
        <f>COUNTIFS(WEEK!$D$2:$D$21438, "45", WEEK!$B$2:$B$21438,$B$2:$B$19)</f>
        <v>0</v>
      </c>
      <c r="AV14">
        <f>COUNTIFS(WEEK!$D$2:$D$21438, "46", WEEK!$B$2:$B$21438,$B$2:$B$19)</f>
        <v>0</v>
      </c>
      <c r="AW14">
        <f>COUNTIFS(WEEK!$D$2:$D$21438, "47", WEEK!$B$2:$B$21438,$B$2:$B$19)</f>
        <v>0</v>
      </c>
      <c r="AX14">
        <f>COUNTIFS(WEEK!$D$2:$D$21438, "48", WEEK!$B$2:$B$21438,$B$2:$B$19)</f>
        <v>0</v>
      </c>
      <c r="AY14">
        <f>COUNTIFS(WEEK!$D$2:$D$21438, "49", WEEK!$B$2:$B$21438,$B$2:$B$19)</f>
        <v>0</v>
      </c>
      <c r="AZ14">
        <f>COUNTIFS(WEEK!$D$2:$D$21438, "50", WEEK!$B$2:$B$21438,$B$2:$B$19)</f>
        <v>0</v>
      </c>
      <c r="BA14">
        <f>COUNTIFS(WEEK!$D$2:$D$21438, "51", WEEK!$B$2:$B$21438,$B$2:$B$19)</f>
        <v>0</v>
      </c>
      <c r="BB14">
        <f>COUNTIFS(WEEK!$D$2:$D$21438, "52", WEEK!$B$2:$B$21438,$B$2:$B$19)</f>
        <v>0</v>
      </c>
      <c r="BC14">
        <f t="shared" si="0"/>
        <v>0</v>
      </c>
    </row>
    <row r="15" spans="1:55" x14ac:dyDescent="0.35">
      <c r="A15">
        <v>14</v>
      </c>
      <c r="B15" s="10"/>
      <c r="C15">
        <f>COUNTIFS(WEEK!$D$2:$D$21438, "1", WEEK!$B$2:$B$21438,$B$2:$B$19)</f>
        <v>0</v>
      </c>
      <c r="D15">
        <f>COUNTIFS(WEEK!$D$2:$D$21438, "2", WEEK!$B$2:$B$21438,$B$2:$B$19)</f>
        <v>0</v>
      </c>
      <c r="E15">
        <f>COUNTIFS(WEEK!$D$2:$D$21438, "3", WEEK!$B$2:$B$21438,$B$2:$B$19)</f>
        <v>0</v>
      </c>
      <c r="F15">
        <f>COUNTIFS(WEEK!$D$2:$D$21438, "4", WEEK!$B$2:$B$21438,$B$2:$B$19)</f>
        <v>0</v>
      </c>
      <c r="G15">
        <f>COUNTIFS(WEEK!$D$2:$D$21438, "5", WEEK!$B$2:$B$21438,$B$2:$B$19)</f>
        <v>0</v>
      </c>
      <c r="H15">
        <f>COUNTIFS(WEEK!$D$2:$D$21438, "6", WEEK!$B$2:$B$21438,$B$2:$B$19)</f>
        <v>0</v>
      </c>
      <c r="I15">
        <f>COUNTIFS(WEEK!$D$2:$D$21438, "7", WEEK!$B$2:$B$21438,$B$2:$B$19)</f>
        <v>0</v>
      </c>
      <c r="J15">
        <f>COUNTIFS(WEEK!$D$2:$D$21438, "8", WEEK!$B$2:$B$21438,$B$2:$B$19)</f>
        <v>0</v>
      </c>
      <c r="K15">
        <f>COUNTIFS(WEEK!$D$2:$D$21438, "9", WEEK!$B$2:$B$21438,$B$2:$B$19)</f>
        <v>0</v>
      </c>
      <c r="L15">
        <f>COUNTIFS(WEEK!$D$2:$D$21438, "10", WEEK!$B$2:$B$21438,$B$2:$B$19)</f>
        <v>0</v>
      </c>
      <c r="M15">
        <f>COUNTIFS(WEEK!$D$2:$D$21438, "11", WEEK!$B$2:$B$21438,$B$2:$B$19)</f>
        <v>0</v>
      </c>
      <c r="N15">
        <f>COUNTIFS(WEEK!$D$2:$D$21438, "12", WEEK!$B$2:$B$21438,$B$2:$B$19)</f>
        <v>0</v>
      </c>
      <c r="O15">
        <f>COUNTIFS(WEEK!$D$2:$D$21438, "13", WEEK!$B$2:$B$21438,$B$2:$B$19)</f>
        <v>0</v>
      </c>
      <c r="P15">
        <f>COUNTIFS(WEEK!$D$2:$D$21438, "14", WEEK!$B$2:$B$21438,$B$2:$B$19)</f>
        <v>0</v>
      </c>
      <c r="Q15">
        <f>COUNTIFS(WEEK!$D$2:$D$21438, "15", WEEK!$B$2:$B$21438,$B$2:$B$19)</f>
        <v>0</v>
      </c>
      <c r="R15">
        <f>COUNTIFS(WEEK!$D$2:$D$21438, "16", WEEK!$B$2:$B$21438,$B$2:$B$19)</f>
        <v>0</v>
      </c>
      <c r="S15">
        <f>COUNTIFS(WEEK!$D$2:$D$21438, "17", WEEK!$B$2:$B$21438,$B$2:$B$19)</f>
        <v>0</v>
      </c>
      <c r="T15">
        <f>COUNTIFS(WEEK!$D$2:$D$21438, "18", WEEK!$B$2:$B$21438,$B$2:$B$19)</f>
        <v>0</v>
      </c>
      <c r="U15">
        <f>COUNTIFS(WEEK!$D$2:$D$21438, "19", WEEK!$B$2:$B$21438,$B$2:$B$19)</f>
        <v>0</v>
      </c>
      <c r="V15">
        <f>COUNTIFS(WEEK!$D$2:$D$21438, "20", WEEK!$B$2:$B$21438,$B$2:$B$19)</f>
        <v>0</v>
      </c>
      <c r="W15">
        <f>COUNTIFS(WEEK!$D$2:$D$21438, "21", WEEK!$B$2:$B$21438,$B$2:$B$19)</f>
        <v>0</v>
      </c>
      <c r="X15">
        <f>COUNTIFS(WEEK!$D$2:$D$21438, "22", WEEK!$B$2:$B$21438,$B$2:$B$19)</f>
        <v>0</v>
      </c>
      <c r="Y15">
        <f>COUNTIFS(WEEK!$D$2:$D$21438, "23", WEEK!$B$2:$B$21438,$B$2:$B$19)</f>
        <v>0</v>
      </c>
      <c r="Z15">
        <f>COUNTIFS(WEEK!$D$2:$D$21438, "24", WEEK!$B$2:$B$21438,$B$2:$B$19)</f>
        <v>0</v>
      </c>
      <c r="AA15">
        <f>COUNTIFS(WEEK!$D$2:$D$21438, "25", WEEK!$B$2:$B$21438,$B$2:$B$19)</f>
        <v>0</v>
      </c>
      <c r="AB15">
        <f>COUNTIFS(WEEK!$D$2:$D$21438, "26", WEEK!$B$2:$B$21438,$B$2:$B$19)</f>
        <v>0</v>
      </c>
      <c r="AC15">
        <f>COUNTIFS(WEEK!$D$2:$D$21438, "27", WEEK!$B$2:$B$21438,$B$2:$B$19)</f>
        <v>0</v>
      </c>
      <c r="AD15">
        <f>COUNTIFS(WEEK!$D$2:$D$21438, "28", WEEK!$B$2:$B$21438,$B$2:$B$19)</f>
        <v>0</v>
      </c>
      <c r="AE15">
        <f>COUNTIFS(WEEK!$D$2:$D$21438, "29", WEEK!$B$2:$B$21438,$B$2:$B$19)</f>
        <v>0</v>
      </c>
      <c r="AF15">
        <f>COUNTIFS(WEEK!$D$2:$D$21438, "30", WEEK!$B$2:$B$21438,$B$2:$B$19)</f>
        <v>0</v>
      </c>
      <c r="AG15">
        <f>COUNTIFS(WEEK!$D$2:$D$21438, "31", WEEK!$B$2:$B$21438,$B$2:$B$19)</f>
        <v>0</v>
      </c>
      <c r="AH15">
        <f>COUNTIFS(WEEK!$D$2:$D$21438, "32", WEEK!$B$2:$B$21438,$B$2:$B$19)</f>
        <v>0</v>
      </c>
      <c r="AI15">
        <f>COUNTIFS(WEEK!$D$2:$D$21438, "33", WEEK!$B$2:$B$21438,$B$2:$B$19)</f>
        <v>0</v>
      </c>
      <c r="AJ15">
        <f>COUNTIFS(WEEK!$D$2:$D$21438, "34", WEEK!$B$2:$B$21438,$B$2:$B$19)</f>
        <v>0</v>
      </c>
      <c r="AK15">
        <f>COUNTIFS(WEEK!$D$2:$D$21438, "35", WEEK!$B$2:$B$21438,$B$2:$B$19)</f>
        <v>0</v>
      </c>
      <c r="AL15">
        <f>COUNTIFS(WEEK!$D$2:$D$21438, "36", WEEK!$B$2:$B$21438,$B$2:$B$19)</f>
        <v>0</v>
      </c>
      <c r="AM15">
        <f>COUNTIFS(WEEK!$D$2:$D$21438, "37", WEEK!$B$2:$B$21438,$B$2:$B$19)</f>
        <v>0</v>
      </c>
      <c r="AN15">
        <f>COUNTIFS(WEEK!$D$2:$D$21438, "38", WEEK!$B$2:$B$21438,$B$2:$B$19)</f>
        <v>0</v>
      </c>
      <c r="AO15">
        <f>COUNTIFS(WEEK!$D$2:$D$21438, "39", WEEK!$B$2:$B$21438,$B$2:$B$19)</f>
        <v>0</v>
      </c>
      <c r="AP15">
        <f>COUNTIFS(WEEK!$D$2:$D$21438, "40", WEEK!$B$2:$B$21438,$B$2:$B$19)</f>
        <v>0</v>
      </c>
      <c r="AQ15">
        <f>COUNTIFS(WEEK!$D$2:$D$21438, "41", WEEK!$B$2:$B$21438,$B$2:$B$19)</f>
        <v>0</v>
      </c>
      <c r="AR15">
        <f>COUNTIFS(WEEK!$D$2:$D$21438, "42", WEEK!$B$2:$B$21438,$B$2:$B$19)</f>
        <v>0</v>
      </c>
      <c r="AS15">
        <f>COUNTIFS(WEEK!$D$2:$D$21438, "43", WEEK!$B$2:$B$21438,$B$2:$B$19)</f>
        <v>0</v>
      </c>
      <c r="AT15">
        <f>COUNTIFS(WEEK!$D$2:$D$21438, "44", WEEK!$B$2:$B$21438,$B$2:$B$19)</f>
        <v>0</v>
      </c>
      <c r="AU15">
        <f>COUNTIFS(WEEK!$D$2:$D$21438, "45", WEEK!$B$2:$B$21438,$B$2:$B$19)</f>
        <v>0</v>
      </c>
      <c r="AV15">
        <f>COUNTIFS(WEEK!$D$2:$D$21438, "46", WEEK!$B$2:$B$21438,$B$2:$B$19)</f>
        <v>0</v>
      </c>
      <c r="AW15">
        <f>COUNTIFS(WEEK!$D$2:$D$21438, "47", WEEK!$B$2:$B$21438,$B$2:$B$19)</f>
        <v>0</v>
      </c>
      <c r="AX15">
        <f>COUNTIFS(WEEK!$D$2:$D$21438, "48", WEEK!$B$2:$B$21438,$B$2:$B$19)</f>
        <v>0</v>
      </c>
      <c r="AY15">
        <f>COUNTIFS(WEEK!$D$2:$D$21438, "49", WEEK!$B$2:$B$21438,$B$2:$B$19)</f>
        <v>0</v>
      </c>
      <c r="AZ15">
        <f>COUNTIFS(WEEK!$D$2:$D$21438, "50", WEEK!$B$2:$B$21438,$B$2:$B$19)</f>
        <v>0</v>
      </c>
      <c r="BA15">
        <f>COUNTIFS(WEEK!$D$2:$D$21438, "51", WEEK!$B$2:$B$21438,$B$2:$B$19)</f>
        <v>0</v>
      </c>
      <c r="BB15">
        <f>COUNTIFS(WEEK!$D$2:$D$21438, "52", WEEK!$B$2:$B$21438,$B$2:$B$19)</f>
        <v>0</v>
      </c>
      <c r="BC15">
        <f t="shared" si="0"/>
        <v>0</v>
      </c>
    </row>
    <row r="16" spans="1:55" x14ac:dyDescent="0.35">
      <c r="A16">
        <v>15</v>
      </c>
      <c r="B16" s="10"/>
      <c r="C16">
        <f>COUNTIFS(WEEK!$D$2:$D$21438, "1", WEEK!$B$2:$B$21438,$B$2:$B$19)</f>
        <v>0</v>
      </c>
      <c r="D16">
        <f>COUNTIFS(WEEK!$D$2:$D$21438, "2", WEEK!$B$2:$B$21438,$B$2:$B$19)</f>
        <v>0</v>
      </c>
      <c r="E16">
        <f>COUNTIFS(WEEK!$D$2:$D$21438, "3", WEEK!$B$2:$B$21438,$B$2:$B$19)</f>
        <v>0</v>
      </c>
      <c r="F16">
        <f>COUNTIFS(WEEK!$D$2:$D$21438, "4", WEEK!$B$2:$B$21438,$B$2:$B$19)</f>
        <v>0</v>
      </c>
      <c r="G16">
        <f>COUNTIFS(WEEK!$D$2:$D$21438, "5", WEEK!$B$2:$B$21438,$B$2:$B$19)</f>
        <v>0</v>
      </c>
      <c r="H16">
        <f>COUNTIFS(WEEK!$D$2:$D$21438, "6", WEEK!$B$2:$B$21438,$B$2:$B$19)</f>
        <v>0</v>
      </c>
      <c r="I16">
        <f>COUNTIFS(WEEK!$D$2:$D$21438, "7", WEEK!$B$2:$B$21438,$B$2:$B$19)</f>
        <v>0</v>
      </c>
      <c r="J16">
        <f>COUNTIFS(WEEK!$D$2:$D$21438, "8", WEEK!$B$2:$B$21438,$B$2:$B$19)</f>
        <v>0</v>
      </c>
      <c r="K16">
        <f>COUNTIFS(WEEK!$D$2:$D$21438, "9", WEEK!$B$2:$B$21438,$B$2:$B$19)</f>
        <v>0</v>
      </c>
      <c r="L16">
        <f>COUNTIFS(WEEK!$D$2:$D$21438, "10", WEEK!$B$2:$B$21438,$B$2:$B$19)</f>
        <v>0</v>
      </c>
      <c r="M16">
        <f>COUNTIFS(WEEK!$D$2:$D$21438, "11", WEEK!$B$2:$B$21438,$B$2:$B$19)</f>
        <v>0</v>
      </c>
      <c r="N16">
        <f>COUNTIFS(WEEK!$D$2:$D$21438, "12", WEEK!$B$2:$B$21438,$B$2:$B$19)</f>
        <v>0</v>
      </c>
      <c r="O16">
        <f>COUNTIFS(WEEK!$D$2:$D$21438, "13", WEEK!$B$2:$B$21438,$B$2:$B$19)</f>
        <v>0</v>
      </c>
      <c r="P16">
        <f>COUNTIFS(WEEK!$D$2:$D$21438, "14", WEEK!$B$2:$B$21438,$B$2:$B$19)</f>
        <v>0</v>
      </c>
      <c r="Q16">
        <f>COUNTIFS(WEEK!$D$2:$D$21438, "15", WEEK!$B$2:$B$21438,$B$2:$B$19)</f>
        <v>0</v>
      </c>
      <c r="R16">
        <f>COUNTIFS(WEEK!$D$2:$D$21438, "16", WEEK!$B$2:$B$21438,$B$2:$B$19)</f>
        <v>0</v>
      </c>
      <c r="S16">
        <f>COUNTIFS(WEEK!$D$2:$D$21438, "17", WEEK!$B$2:$B$21438,$B$2:$B$19)</f>
        <v>0</v>
      </c>
      <c r="T16">
        <f>COUNTIFS(WEEK!$D$2:$D$21438, "18", WEEK!$B$2:$B$21438,$B$2:$B$19)</f>
        <v>0</v>
      </c>
      <c r="U16">
        <f>COUNTIFS(WEEK!$D$2:$D$21438, "19", WEEK!$B$2:$B$21438,$B$2:$B$19)</f>
        <v>0</v>
      </c>
      <c r="V16">
        <f>COUNTIFS(WEEK!$D$2:$D$21438, "20", WEEK!$B$2:$B$21438,$B$2:$B$19)</f>
        <v>0</v>
      </c>
      <c r="W16">
        <f>COUNTIFS(WEEK!$D$2:$D$21438, "21", WEEK!$B$2:$B$21438,$B$2:$B$19)</f>
        <v>0</v>
      </c>
      <c r="X16">
        <f>COUNTIFS(WEEK!$D$2:$D$21438, "22", WEEK!$B$2:$B$21438,$B$2:$B$19)</f>
        <v>0</v>
      </c>
      <c r="Y16">
        <f>COUNTIFS(WEEK!$D$2:$D$21438, "23", WEEK!$B$2:$B$21438,$B$2:$B$19)</f>
        <v>0</v>
      </c>
      <c r="Z16">
        <f>COUNTIFS(WEEK!$D$2:$D$21438, "24", WEEK!$B$2:$B$21438,$B$2:$B$19)</f>
        <v>0</v>
      </c>
      <c r="AA16">
        <f>COUNTIFS(WEEK!$D$2:$D$21438, "25", WEEK!$B$2:$B$21438,$B$2:$B$19)</f>
        <v>0</v>
      </c>
      <c r="AB16">
        <f>COUNTIFS(WEEK!$D$2:$D$21438, "26", WEEK!$B$2:$B$21438,$B$2:$B$19)</f>
        <v>0</v>
      </c>
      <c r="AC16">
        <f>COUNTIFS(WEEK!$D$2:$D$21438, "27", WEEK!$B$2:$B$21438,$B$2:$B$19)</f>
        <v>0</v>
      </c>
      <c r="AD16">
        <f>COUNTIFS(WEEK!$D$2:$D$21438, "28", WEEK!$B$2:$B$21438,$B$2:$B$19)</f>
        <v>0</v>
      </c>
      <c r="AE16">
        <f>COUNTIFS(WEEK!$D$2:$D$21438, "29", WEEK!$B$2:$B$21438,$B$2:$B$19)</f>
        <v>0</v>
      </c>
      <c r="AF16">
        <f>COUNTIFS(WEEK!$D$2:$D$21438, "30", WEEK!$B$2:$B$21438,$B$2:$B$19)</f>
        <v>0</v>
      </c>
      <c r="AG16">
        <f>COUNTIFS(WEEK!$D$2:$D$21438, "31", WEEK!$B$2:$B$21438,$B$2:$B$19)</f>
        <v>0</v>
      </c>
      <c r="AH16">
        <f>COUNTIFS(WEEK!$D$2:$D$21438, "32", WEEK!$B$2:$B$21438,$B$2:$B$19)</f>
        <v>0</v>
      </c>
      <c r="AI16">
        <f>COUNTIFS(WEEK!$D$2:$D$21438, "33", WEEK!$B$2:$B$21438,$B$2:$B$19)</f>
        <v>0</v>
      </c>
      <c r="AJ16">
        <f>COUNTIFS(WEEK!$D$2:$D$21438, "34", WEEK!$B$2:$B$21438,$B$2:$B$19)</f>
        <v>0</v>
      </c>
      <c r="AK16">
        <f>COUNTIFS(WEEK!$D$2:$D$21438, "35", WEEK!$B$2:$B$21438,$B$2:$B$19)</f>
        <v>0</v>
      </c>
      <c r="AL16">
        <f>COUNTIFS(WEEK!$D$2:$D$21438, "36", WEEK!$B$2:$B$21438,$B$2:$B$19)</f>
        <v>0</v>
      </c>
      <c r="AM16">
        <f>COUNTIFS(WEEK!$D$2:$D$21438, "37", WEEK!$B$2:$B$21438,$B$2:$B$19)</f>
        <v>0</v>
      </c>
      <c r="AN16">
        <f>COUNTIFS(WEEK!$D$2:$D$21438, "38", WEEK!$B$2:$B$21438,$B$2:$B$19)</f>
        <v>0</v>
      </c>
      <c r="AO16">
        <f>COUNTIFS(WEEK!$D$2:$D$21438, "39", WEEK!$B$2:$B$21438,$B$2:$B$19)</f>
        <v>0</v>
      </c>
      <c r="AP16">
        <f>COUNTIFS(WEEK!$D$2:$D$21438, "40", WEEK!$B$2:$B$21438,$B$2:$B$19)</f>
        <v>0</v>
      </c>
      <c r="AQ16">
        <f>COUNTIFS(WEEK!$D$2:$D$21438, "41", WEEK!$B$2:$B$21438,$B$2:$B$19)</f>
        <v>0</v>
      </c>
      <c r="AR16">
        <f>COUNTIFS(WEEK!$D$2:$D$21438, "42", WEEK!$B$2:$B$21438,$B$2:$B$19)</f>
        <v>0</v>
      </c>
      <c r="AS16">
        <f>COUNTIFS(WEEK!$D$2:$D$21438, "43", WEEK!$B$2:$B$21438,$B$2:$B$19)</f>
        <v>0</v>
      </c>
      <c r="AT16">
        <f>COUNTIFS(WEEK!$D$2:$D$21438, "44", WEEK!$B$2:$B$21438,$B$2:$B$19)</f>
        <v>0</v>
      </c>
      <c r="AU16">
        <f>COUNTIFS(WEEK!$D$2:$D$21438, "45", WEEK!$B$2:$B$21438,$B$2:$B$19)</f>
        <v>0</v>
      </c>
      <c r="AV16">
        <f>COUNTIFS(WEEK!$D$2:$D$21438, "46", WEEK!$B$2:$B$21438,$B$2:$B$19)</f>
        <v>0</v>
      </c>
      <c r="AW16">
        <f>COUNTIFS(WEEK!$D$2:$D$21438, "47", WEEK!$B$2:$B$21438,$B$2:$B$19)</f>
        <v>0</v>
      </c>
      <c r="AX16">
        <f>COUNTIFS(WEEK!$D$2:$D$21438, "48", WEEK!$B$2:$B$21438,$B$2:$B$19)</f>
        <v>0</v>
      </c>
      <c r="AY16">
        <f>COUNTIFS(WEEK!$D$2:$D$21438, "49", WEEK!$B$2:$B$21438,$B$2:$B$19)</f>
        <v>0</v>
      </c>
      <c r="AZ16">
        <f>COUNTIFS(WEEK!$D$2:$D$21438, "50", WEEK!$B$2:$B$21438,$B$2:$B$19)</f>
        <v>0</v>
      </c>
      <c r="BA16">
        <f>COUNTIFS(WEEK!$D$2:$D$21438, "51", WEEK!$B$2:$B$21438,$B$2:$B$19)</f>
        <v>0</v>
      </c>
      <c r="BB16">
        <f>COUNTIFS(WEEK!$D$2:$D$21438, "52", WEEK!$B$2:$B$21438,$B$2:$B$19)</f>
        <v>0</v>
      </c>
      <c r="BC16">
        <f t="shared" si="0"/>
        <v>0</v>
      </c>
    </row>
    <row r="17" spans="1:55" x14ac:dyDescent="0.35">
      <c r="A17">
        <v>16</v>
      </c>
      <c r="B17" s="10"/>
      <c r="C17">
        <f>COUNTIFS(WEEK!$D$2:$D$21438, "1", WEEK!$B$2:$B$21438,$B$2:$B$19)</f>
        <v>0</v>
      </c>
      <c r="D17">
        <f>COUNTIFS(WEEK!$D$2:$D$21438, "2", WEEK!$B$2:$B$21438,$B$2:$B$19)</f>
        <v>0</v>
      </c>
      <c r="E17">
        <f>COUNTIFS(WEEK!$D$2:$D$21438, "3", WEEK!$B$2:$B$21438,$B$2:$B$19)</f>
        <v>0</v>
      </c>
      <c r="F17">
        <f>COUNTIFS(WEEK!$D$2:$D$21438, "4", WEEK!$B$2:$B$21438,$B$2:$B$19)</f>
        <v>0</v>
      </c>
      <c r="G17">
        <f>COUNTIFS(WEEK!$D$2:$D$21438, "5", WEEK!$B$2:$B$21438,$B$2:$B$19)</f>
        <v>0</v>
      </c>
      <c r="H17">
        <f>COUNTIFS(WEEK!$D$2:$D$21438, "6", WEEK!$B$2:$B$21438,$B$2:$B$19)</f>
        <v>0</v>
      </c>
      <c r="I17">
        <f>COUNTIFS(WEEK!$D$2:$D$21438, "7", WEEK!$B$2:$B$21438,$B$2:$B$19)</f>
        <v>0</v>
      </c>
      <c r="J17">
        <f>COUNTIFS(WEEK!$D$2:$D$21438, "8", WEEK!$B$2:$B$21438,$B$2:$B$19)</f>
        <v>0</v>
      </c>
      <c r="K17">
        <f>COUNTIFS(WEEK!$D$2:$D$21438, "9", WEEK!$B$2:$B$21438,$B$2:$B$19)</f>
        <v>0</v>
      </c>
      <c r="L17">
        <f>COUNTIFS(WEEK!$D$2:$D$21438, "10", WEEK!$B$2:$B$21438,$B$2:$B$19)</f>
        <v>0</v>
      </c>
      <c r="M17">
        <f>COUNTIFS(WEEK!$D$2:$D$21438, "11", WEEK!$B$2:$B$21438,$B$2:$B$19)</f>
        <v>0</v>
      </c>
      <c r="N17">
        <f>COUNTIFS(WEEK!$D$2:$D$21438, "12", WEEK!$B$2:$B$21438,$B$2:$B$19)</f>
        <v>0</v>
      </c>
      <c r="O17">
        <f>COUNTIFS(WEEK!$D$2:$D$21438, "13", WEEK!$B$2:$B$21438,$B$2:$B$19)</f>
        <v>0</v>
      </c>
      <c r="P17">
        <f>COUNTIFS(WEEK!$D$2:$D$21438, "14", WEEK!$B$2:$B$21438,$B$2:$B$19)</f>
        <v>0</v>
      </c>
      <c r="Q17">
        <f>COUNTIFS(WEEK!$D$2:$D$21438, "15", WEEK!$B$2:$B$21438,$B$2:$B$19)</f>
        <v>0</v>
      </c>
      <c r="R17">
        <f>COUNTIFS(WEEK!$D$2:$D$21438, "16", WEEK!$B$2:$B$21438,$B$2:$B$19)</f>
        <v>0</v>
      </c>
      <c r="S17">
        <f>COUNTIFS(WEEK!$D$2:$D$21438, "17", WEEK!$B$2:$B$21438,$B$2:$B$19)</f>
        <v>0</v>
      </c>
      <c r="T17">
        <f>COUNTIFS(WEEK!$D$2:$D$21438, "18", WEEK!$B$2:$B$21438,$B$2:$B$19)</f>
        <v>0</v>
      </c>
      <c r="U17">
        <f>COUNTIFS(WEEK!$D$2:$D$21438, "19", WEEK!$B$2:$B$21438,$B$2:$B$19)</f>
        <v>0</v>
      </c>
      <c r="V17">
        <f>COUNTIFS(WEEK!$D$2:$D$21438, "20", WEEK!$B$2:$B$21438,$B$2:$B$19)</f>
        <v>0</v>
      </c>
      <c r="W17">
        <f>COUNTIFS(WEEK!$D$2:$D$21438, "21", WEEK!$B$2:$B$21438,$B$2:$B$19)</f>
        <v>0</v>
      </c>
      <c r="X17">
        <f>COUNTIFS(WEEK!$D$2:$D$21438, "22", WEEK!$B$2:$B$21438,$B$2:$B$19)</f>
        <v>0</v>
      </c>
      <c r="Y17">
        <f>COUNTIFS(WEEK!$D$2:$D$21438, "23", WEEK!$B$2:$B$21438,$B$2:$B$19)</f>
        <v>0</v>
      </c>
      <c r="Z17">
        <f>COUNTIFS(WEEK!$D$2:$D$21438, "24", WEEK!$B$2:$B$21438,$B$2:$B$19)</f>
        <v>0</v>
      </c>
      <c r="AA17">
        <f>COUNTIFS(WEEK!$D$2:$D$21438, "25", WEEK!$B$2:$B$21438,$B$2:$B$19)</f>
        <v>0</v>
      </c>
      <c r="AB17">
        <f>COUNTIFS(WEEK!$D$2:$D$21438, "26", WEEK!$B$2:$B$21438,$B$2:$B$19)</f>
        <v>0</v>
      </c>
      <c r="AC17">
        <f>COUNTIFS(WEEK!$D$2:$D$21438, "27", WEEK!$B$2:$B$21438,$B$2:$B$19)</f>
        <v>0</v>
      </c>
      <c r="AD17">
        <f>COUNTIFS(WEEK!$D$2:$D$21438, "28", WEEK!$B$2:$B$21438,$B$2:$B$19)</f>
        <v>0</v>
      </c>
      <c r="AE17">
        <f>COUNTIFS(WEEK!$D$2:$D$21438, "29", WEEK!$B$2:$B$21438,$B$2:$B$19)</f>
        <v>0</v>
      </c>
      <c r="AF17">
        <f>COUNTIFS(WEEK!$D$2:$D$21438, "30", WEEK!$B$2:$B$21438,$B$2:$B$19)</f>
        <v>0</v>
      </c>
      <c r="AG17">
        <f>COUNTIFS(WEEK!$D$2:$D$21438, "31", WEEK!$B$2:$B$21438,$B$2:$B$19)</f>
        <v>0</v>
      </c>
      <c r="AH17">
        <f>COUNTIFS(WEEK!$D$2:$D$21438, "32", WEEK!$B$2:$B$21438,$B$2:$B$19)</f>
        <v>0</v>
      </c>
      <c r="AI17">
        <f>COUNTIFS(WEEK!$D$2:$D$21438, "33", WEEK!$B$2:$B$21438,$B$2:$B$19)</f>
        <v>0</v>
      </c>
      <c r="AJ17">
        <f>COUNTIFS(WEEK!$D$2:$D$21438, "34", WEEK!$B$2:$B$21438,$B$2:$B$19)</f>
        <v>0</v>
      </c>
      <c r="AK17">
        <f>COUNTIFS(WEEK!$D$2:$D$21438, "35", WEEK!$B$2:$B$21438,$B$2:$B$19)</f>
        <v>0</v>
      </c>
      <c r="AL17">
        <f>COUNTIFS(WEEK!$D$2:$D$21438, "36", WEEK!$B$2:$B$21438,$B$2:$B$19)</f>
        <v>0</v>
      </c>
      <c r="AM17">
        <f>COUNTIFS(WEEK!$D$2:$D$21438, "37", WEEK!$B$2:$B$21438,$B$2:$B$19)</f>
        <v>0</v>
      </c>
      <c r="AN17">
        <f>COUNTIFS(WEEK!$D$2:$D$21438, "38", WEEK!$B$2:$B$21438,$B$2:$B$19)</f>
        <v>0</v>
      </c>
      <c r="AO17">
        <f>COUNTIFS(WEEK!$D$2:$D$21438, "39", WEEK!$B$2:$B$21438,$B$2:$B$19)</f>
        <v>0</v>
      </c>
      <c r="AP17">
        <f>COUNTIFS(WEEK!$D$2:$D$21438, "40", WEEK!$B$2:$B$21438,$B$2:$B$19)</f>
        <v>0</v>
      </c>
      <c r="AQ17">
        <f>COUNTIFS(WEEK!$D$2:$D$21438, "41", WEEK!$B$2:$B$21438,$B$2:$B$19)</f>
        <v>0</v>
      </c>
      <c r="AR17">
        <f>COUNTIFS(WEEK!$D$2:$D$21438, "42", WEEK!$B$2:$B$21438,$B$2:$B$19)</f>
        <v>0</v>
      </c>
      <c r="AS17">
        <f>COUNTIFS(WEEK!$D$2:$D$21438, "43", WEEK!$B$2:$B$21438,$B$2:$B$19)</f>
        <v>0</v>
      </c>
      <c r="AT17">
        <f>COUNTIFS(WEEK!$D$2:$D$21438, "44", WEEK!$B$2:$B$21438,$B$2:$B$19)</f>
        <v>0</v>
      </c>
      <c r="AU17">
        <f>COUNTIFS(WEEK!$D$2:$D$21438, "45", WEEK!$B$2:$B$21438,$B$2:$B$19)</f>
        <v>0</v>
      </c>
      <c r="AV17">
        <f>COUNTIFS(WEEK!$D$2:$D$21438, "46", WEEK!$B$2:$B$21438,$B$2:$B$19)</f>
        <v>0</v>
      </c>
      <c r="AW17">
        <f>COUNTIFS(WEEK!$D$2:$D$21438, "47", WEEK!$B$2:$B$21438,$B$2:$B$19)</f>
        <v>0</v>
      </c>
      <c r="AX17">
        <f>COUNTIFS(WEEK!$D$2:$D$21438, "48", WEEK!$B$2:$B$21438,$B$2:$B$19)</f>
        <v>0</v>
      </c>
      <c r="AY17">
        <f>COUNTIFS(WEEK!$D$2:$D$21438, "49", WEEK!$B$2:$B$21438,$B$2:$B$19)</f>
        <v>0</v>
      </c>
      <c r="AZ17">
        <f>COUNTIFS(WEEK!$D$2:$D$21438, "50", WEEK!$B$2:$B$21438,$B$2:$B$19)</f>
        <v>0</v>
      </c>
      <c r="BA17">
        <f>COUNTIFS(WEEK!$D$2:$D$21438, "51", WEEK!$B$2:$B$21438,$B$2:$B$19)</f>
        <v>0</v>
      </c>
      <c r="BB17">
        <f>COUNTIFS(WEEK!$D$2:$D$21438, "52", WEEK!$B$2:$B$21438,$B$2:$B$19)</f>
        <v>0</v>
      </c>
      <c r="BC17">
        <f t="shared" si="0"/>
        <v>0</v>
      </c>
    </row>
    <row r="18" spans="1:55" x14ac:dyDescent="0.35">
      <c r="A18">
        <v>17</v>
      </c>
      <c r="B18" s="10"/>
      <c r="C18">
        <f>COUNTIFS(WEEK!$D$2:$D$21438, "1", WEEK!$B$2:$B$21438,$B$2:$B$19)</f>
        <v>0</v>
      </c>
      <c r="D18">
        <f>COUNTIFS(WEEK!$D$2:$D$21438, "2", WEEK!$B$2:$B$21438,$B$2:$B$19)</f>
        <v>0</v>
      </c>
      <c r="E18">
        <f>COUNTIFS(WEEK!$D$2:$D$21438, "3", WEEK!$B$2:$B$21438,$B$2:$B$19)</f>
        <v>0</v>
      </c>
      <c r="F18">
        <f>COUNTIFS(WEEK!$D$2:$D$21438, "4", WEEK!$B$2:$B$21438,$B$2:$B$19)</f>
        <v>0</v>
      </c>
      <c r="G18">
        <f>COUNTIFS(WEEK!$D$2:$D$21438, "5", WEEK!$B$2:$B$21438,$B$2:$B$19)</f>
        <v>0</v>
      </c>
      <c r="H18">
        <f>COUNTIFS(WEEK!$D$2:$D$21438, "6", WEEK!$B$2:$B$21438,$B$2:$B$19)</f>
        <v>0</v>
      </c>
      <c r="I18">
        <f>COUNTIFS(WEEK!$D$2:$D$21438, "7", WEEK!$B$2:$B$21438,$B$2:$B$19)</f>
        <v>0</v>
      </c>
      <c r="J18">
        <f>COUNTIFS(WEEK!$D$2:$D$21438, "8", WEEK!$B$2:$B$21438,$B$2:$B$19)</f>
        <v>0</v>
      </c>
      <c r="K18">
        <f>COUNTIFS(WEEK!$D$2:$D$21438, "9", WEEK!$B$2:$B$21438,$B$2:$B$19)</f>
        <v>0</v>
      </c>
      <c r="L18">
        <f>COUNTIFS(WEEK!$D$2:$D$21438, "10", WEEK!$B$2:$B$21438,$B$2:$B$19)</f>
        <v>0</v>
      </c>
      <c r="M18">
        <f>COUNTIFS(WEEK!$D$2:$D$21438, "11", WEEK!$B$2:$B$21438,$B$2:$B$19)</f>
        <v>0</v>
      </c>
      <c r="N18">
        <f>COUNTIFS(WEEK!$D$2:$D$21438, "12", WEEK!$B$2:$B$21438,$B$2:$B$19)</f>
        <v>0</v>
      </c>
      <c r="O18">
        <f>COUNTIFS(WEEK!$D$2:$D$21438, "13", WEEK!$B$2:$B$21438,$B$2:$B$19)</f>
        <v>0</v>
      </c>
      <c r="P18">
        <f>COUNTIFS(WEEK!$D$2:$D$21438, "14", WEEK!$B$2:$B$21438,$B$2:$B$19)</f>
        <v>0</v>
      </c>
      <c r="Q18">
        <f>COUNTIFS(WEEK!$D$2:$D$21438, "15", WEEK!$B$2:$B$21438,$B$2:$B$19)</f>
        <v>0</v>
      </c>
      <c r="R18">
        <f>COUNTIFS(WEEK!$D$2:$D$21438, "16", WEEK!$B$2:$B$21438,$B$2:$B$19)</f>
        <v>0</v>
      </c>
      <c r="S18">
        <f>COUNTIFS(WEEK!$D$2:$D$21438, "17", WEEK!$B$2:$B$21438,$B$2:$B$19)</f>
        <v>0</v>
      </c>
      <c r="T18">
        <f>COUNTIFS(WEEK!$D$2:$D$21438, "18", WEEK!$B$2:$B$21438,$B$2:$B$19)</f>
        <v>0</v>
      </c>
      <c r="U18">
        <f>COUNTIFS(WEEK!$D$2:$D$21438, "19", WEEK!$B$2:$B$21438,$B$2:$B$19)</f>
        <v>0</v>
      </c>
      <c r="V18">
        <f>COUNTIFS(WEEK!$D$2:$D$21438, "20", WEEK!$B$2:$B$21438,$B$2:$B$19)</f>
        <v>0</v>
      </c>
      <c r="W18">
        <f>COUNTIFS(WEEK!$D$2:$D$21438, "21", WEEK!$B$2:$B$21438,$B$2:$B$19)</f>
        <v>0</v>
      </c>
      <c r="X18">
        <f>COUNTIFS(WEEK!$D$2:$D$21438, "22", WEEK!$B$2:$B$21438,$B$2:$B$19)</f>
        <v>0</v>
      </c>
      <c r="Y18">
        <f>COUNTIFS(WEEK!$D$2:$D$21438, "23", WEEK!$B$2:$B$21438,$B$2:$B$19)</f>
        <v>0</v>
      </c>
      <c r="Z18">
        <f>COUNTIFS(WEEK!$D$2:$D$21438, "24", WEEK!$B$2:$B$21438,$B$2:$B$19)</f>
        <v>0</v>
      </c>
      <c r="AA18">
        <f>COUNTIFS(WEEK!$D$2:$D$21438, "25", WEEK!$B$2:$B$21438,$B$2:$B$19)</f>
        <v>0</v>
      </c>
      <c r="AB18">
        <f>COUNTIFS(WEEK!$D$2:$D$21438, "26", WEEK!$B$2:$B$21438,$B$2:$B$19)</f>
        <v>0</v>
      </c>
      <c r="AC18">
        <f>COUNTIFS(WEEK!$D$2:$D$21438, "27", WEEK!$B$2:$B$21438,$B$2:$B$19)</f>
        <v>0</v>
      </c>
      <c r="AD18">
        <f>COUNTIFS(WEEK!$D$2:$D$21438, "28", WEEK!$B$2:$B$21438,$B$2:$B$19)</f>
        <v>0</v>
      </c>
      <c r="AE18">
        <f>COUNTIFS(WEEK!$D$2:$D$21438, "29", WEEK!$B$2:$B$21438,$B$2:$B$19)</f>
        <v>0</v>
      </c>
      <c r="AF18">
        <f>COUNTIFS(WEEK!$D$2:$D$21438, "30", WEEK!$B$2:$B$21438,$B$2:$B$19)</f>
        <v>0</v>
      </c>
      <c r="AG18">
        <f>COUNTIFS(WEEK!$D$2:$D$21438, "31", WEEK!$B$2:$B$21438,$B$2:$B$19)</f>
        <v>0</v>
      </c>
      <c r="AH18">
        <f>COUNTIFS(WEEK!$D$2:$D$21438, "32", WEEK!$B$2:$B$21438,$B$2:$B$19)</f>
        <v>0</v>
      </c>
      <c r="AI18">
        <f>COUNTIFS(WEEK!$D$2:$D$21438, "33", WEEK!$B$2:$B$21438,$B$2:$B$19)</f>
        <v>0</v>
      </c>
      <c r="AJ18">
        <f>COUNTIFS(WEEK!$D$2:$D$21438, "34", WEEK!$B$2:$B$21438,$B$2:$B$19)</f>
        <v>0</v>
      </c>
      <c r="AK18">
        <f>COUNTIFS(WEEK!$D$2:$D$21438, "35", WEEK!$B$2:$B$21438,$B$2:$B$19)</f>
        <v>0</v>
      </c>
      <c r="AL18">
        <f>COUNTIFS(WEEK!$D$2:$D$21438, "36", WEEK!$B$2:$B$21438,$B$2:$B$19)</f>
        <v>0</v>
      </c>
      <c r="AM18">
        <f>COUNTIFS(WEEK!$D$2:$D$21438, "37", WEEK!$B$2:$B$21438,$B$2:$B$19)</f>
        <v>0</v>
      </c>
      <c r="AN18">
        <f>COUNTIFS(WEEK!$D$2:$D$21438, "38", WEEK!$B$2:$B$21438,$B$2:$B$19)</f>
        <v>0</v>
      </c>
      <c r="AO18">
        <f>COUNTIFS(WEEK!$D$2:$D$21438, "39", WEEK!$B$2:$B$21438,$B$2:$B$19)</f>
        <v>0</v>
      </c>
      <c r="AP18">
        <f>COUNTIFS(WEEK!$D$2:$D$21438, "40", WEEK!$B$2:$B$21438,$B$2:$B$19)</f>
        <v>0</v>
      </c>
      <c r="AQ18">
        <f>COUNTIFS(WEEK!$D$2:$D$21438, "41", WEEK!$B$2:$B$21438,$B$2:$B$19)</f>
        <v>0</v>
      </c>
      <c r="AR18">
        <f>COUNTIFS(WEEK!$D$2:$D$21438, "42", WEEK!$B$2:$B$21438,$B$2:$B$19)</f>
        <v>0</v>
      </c>
      <c r="AS18">
        <f>COUNTIFS(WEEK!$D$2:$D$21438, "43", WEEK!$B$2:$B$21438,$B$2:$B$19)</f>
        <v>0</v>
      </c>
      <c r="AT18">
        <f>COUNTIFS(WEEK!$D$2:$D$21438, "44", WEEK!$B$2:$B$21438,$B$2:$B$19)</f>
        <v>0</v>
      </c>
      <c r="AU18">
        <f>COUNTIFS(WEEK!$D$2:$D$21438, "45", WEEK!$B$2:$B$21438,$B$2:$B$19)</f>
        <v>0</v>
      </c>
      <c r="AV18">
        <f>COUNTIFS(WEEK!$D$2:$D$21438, "46", WEEK!$B$2:$B$21438,$B$2:$B$19)</f>
        <v>0</v>
      </c>
      <c r="AW18">
        <f>COUNTIFS(WEEK!$D$2:$D$21438, "47", WEEK!$B$2:$B$21438,$B$2:$B$19)</f>
        <v>0</v>
      </c>
      <c r="AX18">
        <f>COUNTIFS(WEEK!$D$2:$D$21438, "48", WEEK!$B$2:$B$21438,$B$2:$B$19)</f>
        <v>0</v>
      </c>
      <c r="AY18">
        <f>COUNTIFS(WEEK!$D$2:$D$21438, "49", WEEK!$B$2:$B$21438,$B$2:$B$19)</f>
        <v>0</v>
      </c>
      <c r="AZ18">
        <f>COUNTIFS(WEEK!$D$2:$D$21438, "50", WEEK!$B$2:$B$21438,$B$2:$B$19)</f>
        <v>0</v>
      </c>
      <c r="BA18">
        <f>COUNTIFS(WEEK!$D$2:$D$21438, "51", WEEK!$B$2:$B$21438,$B$2:$B$19)</f>
        <v>0</v>
      </c>
      <c r="BB18">
        <f>COUNTIFS(WEEK!$D$2:$D$21438, "52", WEEK!$B$2:$B$21438,$B$2:$B$19)</f>
        <v>0</v>
      </c>
      <c r="BC18">
        <f t="shared" si="0"/>
        <v>0</v>
      </c>
    </row>
    <row r="19" spans="1:55" x14ac:dyDescent="0.35">
      <c r="A19">
        <v>19</v>
      </c>
      <c r="B19" s="10"/>
      <c r="C19">
        <f>COUNTIFS(WEEK!$D$2:$D$21438, "1", WEEK!$B$2:$B$21438,$B$2:$B$19)</f>
        <v>0</v>
      </c>
      <c r="D19">
        <f>COUNTIFS(WEEK!$D$2:$D$21438, "2", WEEK!$B$2:$B$21438,$B$2:$B$19)</f>
        <v>0</v>
      </c>
      <c r="E19">
        <f>COUNTIFS(WEEK!$D$2:$D$21438, "3", WEEK!$B$2:$B$21438,$B$2:$B$19)</f>
        <v>0</v>
      </c>
      <c r="F19">
        <f>COUNTIFS(WEEK!$D$2:$D$21438, "4", WEEK!$B$2:$B$21438,$B$2:$B$19)</f>
        <v>0</v>
      </c>
      <c r="G19">
        <f>COUNTIFS(WEEK!$D$2:$D$21438, "5", WEEK!$B$2:$B$21438,$B$2:$B$19)</f>
        <v>0</v>
      </c>
      <c r="H19">
        <f>COUNTIFS(WEEK!$D$2:$D$21438, "6", WEEK!$B$2:$B$21438,$B$2:$B$19)</f>
        <v>0</v>
      </c>
      <c r="I19">
        <f>COUNTIFS(WEEK!$D$2:$D$21438, "7", WEEK!$B$2:$B$21438,$B$2:$B$19)</f>
        <v>0</v>
      </c>
      <c r="J19">
        <f>COUNTIFS(WEEK!$D$2:$D$21438, "8", WEEK!$B$2:$B$21438,$B$2:$B$19)</f>
        <v>0</v>
      </c>
      <c r="K19">
        <f>COUNTIFS(WEEK!$D$2:$D$21438, "9", WEEK!$B$2:$B$21438,$B$2:$B$19)</f>
        <v>0</v>
      </c>
      <c r="L19">
        <f>COUNTIFS(WEEK!$D$2:$D$21438, "10", WEEK!$B$2:$B$21438,$B$2:$B$19)</f>
        <v>0</v>
      </c>
      <c r="M19">
        <f>COUNTIFS(WEEK!$D$2:$D$21438, "11", WEEK!$B$2:$B$21438,$B$2:$B$19)</f>
        <v>0</v>
      </c>
      <c r="N19">
        <f>COUNTIFS(WEEK!$D$2:$D$21438, "12", WEEK!$B$2:$B$21438,$B$2:$B$19)</f>
        <v>0</v>
      </c>
      <c r="O19">
        <f>COUNTIFS(WEEK!$D$2:$D$21438, "13", WEEK!$B$2:$B$21438,$B$2:$B$19)</f>
        <v>0</v>
      </c>
      <c r="P19">
        <f>COUNTIFS(WEEK!$D$2:$D$21438, "14", WEEK!$B$2:$B$21438,$B$2:$B$19)</f>
        <v>0</v>
      </c>
      <c r="Q19">
        <f>COUNTIFS(WEEK!$D$2:$D$21438, "15", WEEK!$B$2:$B$21438,$B$2:$B$19)</f>
        <v>0</v>
      </c>
      <c r="R19">
        <f>COUNTIFS(WEEK!$D$2:$D$21438, "16", WEEK!$B$2:$B$21438,$B$2:$B$19)</f>
        <v>0</v>
      </c>
      <c r="S19">
        <f>COUNTIFS(WEEK!$D$2:$D$21438, "17", WEEK!$B$2:$B$21438,$B$2:$B$19)</f>
        <v>0</v>
      </c>
      <c r="T19">
        <f>COUNTIFS(WEEK!$D$2:$D$21438, "18", WEEK!$B$2:$B$21438,$B$2:$B$19)</f>
        <v>0</v>
      </c>
      <c r="U19">
        <f>COUNTIFS(WEEK!$D$2:$D$21438, "19", WEEK!$B$2:$B$21438,$B$2:$B$19)</f>
        <v>0</v>
      </c>
      <c r="V19">
        <f>COUNTIFS(WEEK!$D$2:$D$21438, "20", WEEK!$B$2:$B$21438,$B$2:$B$19)</f>
        <v>0</v>
      </c>
      <c r="W19">
        <f>COUNTIFS(WEEK!$D$2:$D$21438, "21", WEEK!$B$2:$B$21438,$B$2:$B$19)</f>
        <v>0</v>
      </c>
      <c r="X19">
        <f>COUNTIFS(WEEK!$D$2:$D$21438, "22", WEEK!$B$2:$B$21438,$B$2:$B$19)</f>
        <v>0</v>
      </c>
      <c r="Y19">
        <f>COUNTIFS(WEEK!$D$2:$D$21438, "23", WEEK!$B$2:$B$21438,$B$2:$B$19)</f>
        <v>0</v>
      </c>
      <c r="Z19">
        <f>COUNTIFS(WEEK!$D$2:$D$21438, "24", WEEK!$B$2:$B$21438,$B$2:$B$19)</f>
        <v>0</v>
      </c>
      <c r="AA19">
        <f>COUNTIFS(WEEK!$D$2:$D$21438, "25", WEEK!$B$2:$B$21438,$B$2:$B$19)</f>
        <v>0</v>
      </c>
      <c r="AB19">
        <f>COUNTIFS(WEEK!$D$2:$D$21438, "26", WEEK!$B$2:$B$21438,$B$2:$B$19)</f>
        <v>0</v>
      </c>
      <c r="AC19">
        <f>COUNTIFS(WEEK!$D$2:$D$21438, "27", WEEK!$B$2:$B$21438,$B$2:$B$19)</f>
        <v>0</v>
      </c>
      <c r="AD19">
        <f>COUNTIFS(WEEK!$D$2:$D$21438, "28", WEEK!$B$2:$B$21438,$B$2:$B$19)</f>
        <v>0</v>
      </c>
      <c r="AE19">
        <f>COUNTIFS(WEEK!$D$2:$D$21438, "29", WEEK!$B$2:$B$21438,$B$2:$B$19)</f>
        <v>0</v>
      </c>
      <c r="AF19">
        <f>COUNTIFS(WEEK!$D$2:$D$21438, "30", WEEK!$B$2:$B$21438,$B$2:$B$19)</f>
        <v>0</v>
      </c>
      <c r="AG19">
        <f>COUNTIFS(WEEK!$D$2:$D$21438, "31", WEEK!$B$2:$B$21438,$B$2:$B$19)</f>
        <v>0</v>
      </c>
      <c r="AH19">
        <f>COUNTIFS(WEEK!$D$2:$D$21438, "32", WEEK!$B$2:$B$21438,$B$2:$B$19)</f>
        <v>0</v>
      </c>
      <c r="AI19">
        <f>COUNTIFS(WEEK!$D$2:$D$21438, "33", WEEK!$B$2:$B$21438,$B$2:$B$19)</f>
        <v>0</v>
      </c>
      <c r="AJ19">
        <f>COUNTIFS(WEEK!$D$2:$D$21438, "34", WEEK!$B$2:$B$21438,$B$2:$B$19)</f>
        <v>0</v>
      </c>
      <c r="AK19">
        <f>COUNTIFS(WEEK!$D$2:$D$21438, "35", WEEK!$B$2:$B$21438,$B$2:$B$19)</f>
        <v>0</v>
      </c>
      <c r="AL19">
        <f>COUNTIFS(WEEK!$D$2:$D$21438, "36", WEEK!$B$2:$B$21438,$B$2:$B$19)</f>
        <v>0</v>
      </c>
      <c r="AM19">
        <f>COUNTIFS(WEEK!$D$2:$D$21438, "37", WEEK!$B$2:$B$21438,$B$2:$B$19)</f>
        <v>0</v>
      </c>
      <c r="AN19">
        <f>COUNTIFS(WEEK!$D$2:$D$21438, "38", WEEK!$B$2:$B$21438,$B$2:$B$19)</f>
        <v>0</v>
      </c>
      <c r="AO19">
        <f>COUNTIFS(WEEK!$D$2:$D$21438, "39", WEEK!$B$2:$B$21438,$B$2:$B$19)</f>
        <v>0</v>
      </c>
      <c r="AP19">
        <f>COUNTIFS(WEEK!$D$2:$D$21438, "40", WEEK!$B$2:$B$21438,$B$2:$B$19)</f>
        <v>0</v>
      </c>
      <c r="AQ19">
        <f>COUNTIFS(WEEK!$D$2:$D$21438, "41", WEEK!$B$2:$B$21438,$B$2:$B$19)</f>
        <v>0</v>
      </c>
      <c r="AR19">
        <f>COUNTIFS(WEEK!$D$2:$D$21438, "42", WEEK!$B$2:$B$21438,$B$2:$B$19)</f>
        <v>0</v>
      </c>
      <c r="AS19">
        <f>COUNTIFS(WEEK!$D$2:$D$21438, "43", WEEK!$B$2:$B$21438,$B$2:$B$19)</f>
        <v>0</v>
      </c>
      <c r="AT19">
        <f>COUNTIFS(WEEK!$D$2:$D$21438, "44", WEEK!$B$2:$B$21438,$B$2:$B$19)</f>
        <v>0</v>
      </c>
      <c r="AU19">
        <f>COUNTIFS(WEEK!$D$2:$D$21438, "45", WEEK!$B$2:$B$21438,$B$2:$B$19)</f>
        <v>0</v>
      </c>
      <c r="AV19">
        <f>COUNTIFS(WEEK!$D$2:$D$21438, "46", WEEK!$B$2:$B$21438,$B$2:$B$19)</f>
        <v>0</v>
      </c>
      <c r="AW19">
        <f>COUNTIFS(WEEK!$D$2:$D$21438, "47", WEEK!$B$2:$B$21438,$B$2:$B$19)</f>
        <v>0</v>
      </c>
      <c r="AX19">
        <f>COUNTIFS(WEEK!$D$2:$D$21438, "48", WEEK!$B$2:$B$21438,$B$2:$B$19)</f>
        <v>0</v>
      </c>
      <c r="AY19">
        <f>COUNTIFS(WEEK!$D$2:$D$21438, "49", WEEK!$B$2:$B$21438,$B$2:$B$19)</f>
        <v>0</v>
      </c>
      <c r="AZ19">
        <f>COUNTIFS(WEEK!$D$2:$D$21438, "50", WEEK!$B$2:$B$21438,$B$2:$B$19)</f>
        <v>0</v>
      </c>
      <c r="BA19">
        <f>COUNTIFS(WEEK!$D$2:$D$21438, "51", WEEK!$B$2:$B$21438,$B$2:$B$19)</f>
        <v>0</v>
      </c>
      <c r="BB19">
        <f>COUNTIFS(WEEK!$D$2:$D$21438, "52", WEEK!$B$2:$B$21438,$B$2:$B$19)</f>
        <v>0</v>
      </c>
      <c r="BC19">
        <f t="shared" si="0"/>
        <v>0</v>
      </c>
    </row>
    <row r="20" spans="1:55" x14ac:dyDescent="0.35">
      <c r="B20" t="s">
        <v>56</v>
      </c>
    </row>
    <row r="23" spans="1:55" ht="16" x14ac:dyDescent="0.4">
      <c r="AE23" s="11" t="s">
        <v>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</vt:lpstr>
      <vt:lpstr>KURVA EPID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zuma zumaroh</dc:creator>
  <cp:lastModifiedBy>ZOAN</cp:lastModifiedBy>
  <dcterms:created xsi:type="dcterms:W3CDTF">2025-10-02T02:06:03Z</dcterms:created>
  <dcterms:modified xsi:type="dcterms:W3CDTF">2025-12-17T05:09:09Z</dcterms:modified>
</cp:coreProperties>
</file>