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2857FAB1-B955-4A9E-9802-A15B0F9AE501}" xr6:coauthVersionLast="47" xr6:coauthVersionMax="47" xr10:uidLastSave="{00000000-0000-0000-0000-000000000000}"/>
  <bookViews>
    <workbookView xWindow="-108" yWindow="-108" windowWidth="23256" windowHeight="12456" xr2:uid="{BDF9FCB6-E20C-424D-832D-49D9092445C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L26" i="1"/>
  <c r="K26" i="1"/>
  <c r="H26" i="1"/>
  <c r="G26" i="1"/>
  <c r="P25" i="1"/>
  <c r="O25" i="1"/>
  <c r="Q25" i="1" s="1"/>
  <c r="M25" i="1"/>
  <c r="I25" i="1"/>
  <c r="P24" i="1"/>
  <c r="O24" i="1"/>
  <c r="Q24" i="1" s="1"/>
  <c r="M24" i="1"/>
  <c r="I24" i="1"/>
  <c r="P23" i="1"/>
  <c r="P26" i="1" s="1"/>
  <c r="O23" i="1"/>
  <c r="Q23" i="1" s="1"/>
  <c r="M23" i="1"/>
  <c r="I23" i="1"/>
  <c r="I26" i="1" s="1"/>
  <c r="L22" i="1"/>
  <c r="K22" i="1"/>
  <c r="H22" i="1"/>
  <c r="G22" i="1"/>
  <c r="P21" i="1"/>
  <c r="O21" i="1"/>
  <c r="Q21" i="1" s="1"/>
  <c r="M21" i="1"/>
  <c r="I21" i="1"/>
  <c r="P20" i="1"/>
  <c r="O20" i="1"/>
  <c r="Q20" i="1" s="1"/>
  <c r="M20" i="1"/>
  <c r="I20" i="1"/>
  <c r="P19" i="1"/>
  <c r="P22" i="1" s="1"/>
  <c r="O19" i="1"/>
  <c r="Q19" i="1" s="1"/>
  <c r="M19" i="1"/>
  <c r="M22" i="1" s="1"/>
  <c r="I19" i="1"/>
  <c r="M18" i="1"/>
  <c r="L18" i="1"/>
  <c r="K18" i="1"/>
  <c r="H18" i="1"/>
  <c r="G18" i="1"/>
  <c r="P17" i="1"/>
  <c r="Q17" i="1" s="1"/>
  <c r="O17" i="1"/>
  <c r="M17" i="1"/>
  <c r="I17" i="1"/>
  <c r="P16" i="1"/>
  <c r="O16" i="1"/>
  <c r="Q16" i="1" s="1"/>
  <c r="M16" i="1"/>
  <c r="I16" i="1"/>
  <c r="P15" i="1"/>
  <c r="P18" i="1" s="1"/>
  <c r="O15" i="1"/>
  <c r="Q15" i="1" s="1"/>
  <c r="M15" i="1"/>
  <c r="I15" i="1"/>
  <c r="H14" i="1"/>
  <c r="G14" i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D14" i="1"/>
  <c r="F14" i="1" s="1"/>
  <c r="P13" i="1"/>
  <c r="Q13" i="1" s="1"/>
  <c r="R13" i="1" s="1"/>
  <c r="O13" i="1"/>
  <c r="N13" i="1"/>
  <c r="M13" i="1"/>
  <c r="I13" i="1"/>
  <c r="I14" i="1" s="1"/>
  <c r="F13" i="1"/>
  <c r="P12" i="1"/>
  <c r="O12" i="1"/>
  <c r="Q12" i="1" s="1"/>
  <c r="R12" i="1" s="1"/>
  <c r="M12" i="1"/>
  <c r="N12" i="1" s="1"/>
  <c r="I12" i="1"/>
  <c r="J12" i="1" s="1"/>
  <c r="F12" i="1"/>
  <c r="L11" i="1"/>
  <c r="L14" i="1" s="1"/>
  <c r="K11" i="1"/>
  <c r="O11" i="1" s="1"/>
  <c r="J11" i="1"/>
  <c r="I11" i="1"/>
  <c r="F11" i="1"/>
  <c r="O14" i="1" l="1"/>
  <c r="K27" i="1"/>
  <c r="P27" i="1"/>
  <c r="L27" i="1"/>
  <c r="J14" i="1"/>
  <c r="Q22" i="1"/>
  <c r="Q26" i="1"/>
  <c r="Q18" i="1"/>
  <c r="P11" i="1"/>
  <c r="P14" i="1" s="1"/>
  <c r="D15" i="1"/>
  <c r="O18" i="1"/>
  <c r="M26" i="1"/>
  <c r="J13" i="1"/>
  <c r="I18" i="1"/>
  <c r="I22" i="1"/>
  <c r="K14" i="1"/>
  <c r="M11" i="1"/>
  <c r="O22" i="1"/>
  <c r="O26" i="1"/>
  <c r="O27" i="1" s="1"/>
  <c r="Q11" i="1" l="1"/>
  <c r="M14" i="1"/>
  <c r="N14" i="1" s="1"/>
  <c r="N11" i="1"/>
  <c r="M27" i="1"/>
  <c r="I27" i="1"/>
  <c r="D16" i="1"/>
  <c r="F15" i="1"/>
  <c r="S18" i="1"/>
  <c r="S22" i="1" s="1"/>
  <c r="S26" i="1" s="1"/>
  <c r="J15" i="1" l="1"/>
  <c r="N15" i="1"/>
  <c r="R15" i="1"/>
  <c r="Q14" i="1"/>
  <c r="R11" i="1"/>
  <c r="F16" i="1"/>
  <c r="D17" i="1"/>
  <c r="D18" i="1" l="1"/>
  <c r="F17" i="1"/>
  <c r="N16" i="1"/>
  <c r="J16" i="1"/>
  <c r="R16" i="1"/>
  <c r="R14" i="1"/>
  <c r="Q27" i="1"/>
  <c r="N17" i="1" l="1"/>
  <c r="J17" i="1"/>
  <c r="R17" i="1"/>
  <c r="F18" i="1"/>
  <c r="D19" i="1"/>
  <c r="F19" i="1" l="1"/>
  <c r="D20" i="1"/>
  <c r="N18" i="1"/>
  <c r="R18" i="1"/>
  <c r="J18" i="1"/>
  <c r="F20" i="1" l="1"/>
  <c r="D21" i="1"/>
  <c r="N19" i="1"/>
  <c r="J19" i="1"/>
  <c r="R19" i="1"/>
  <c r="D22" i="1" l="1"/>
  <c r="F21" i="1"/>
  <c r="N20" i="1"/>
  <c r="J20" i="1"/>
  <c r="R20" i="1"/>
  <c r="D23" i="1" l="1"/>
  <c r="F22" i="1"/>
  <c r="N21" i="1"/>
  <c r="R21" i="1"/>
  <c r="J21" i="1"/>
  <c r="F23" i="1" l="1"/>
  <c r="D24" i="1"/>
  <c r="N22" i="1"/>
  <c r="R22" i="1"/>
  <c r="J22" i="1"/>
  <c r="J23" i="1" l="1"/>
  <c r="R23" i="1"/>
  <c r="N23" i="1"/>
  <c r="F24" i="1"/>
  <c r="D25" i="1"/>
  <c r="D26" i="1" l="1"/>
  <c r="F25" i="1"/>
  <c r="N24" i="1"/>
  <c r="J24" i="1"/>
  <c r="R24" i="1"/>
  <c r="F26" i="1" l="1"/>
  <c r="D27" i="1"/>
  <c r="N25" i="1"/>
  <c r="J25" i="1"/>
  <c r="R25" i="1"/>
  <c r="F27" i="1" l="1"/>
  <c r="J26" i="1"/>
  <c r="R26" i="1"/>
  <c r="N26" i="1"/>
  <c r="N27" i="1" l="1"/>
  <c r="J27" i="1"/>
  <c r="R27" i="1"/>
</calcChain>
</file>

<file path=xl/sharedStrings.xml><?xml version="1.0" encoding="utf-8"?>
<sst xmlns="http://schemas.openxmlformats.org/spreadsheetml/2006/main" count="63" uniqueCount="30">
  <si>
    <t xml:space="preserve">                 Kembali ke Pilihan Program</t>
  </si>
  <si>
    <t xml:space="preserve">DATA SPM HIPERTENSI KOTA MALANG
PUSKESMAS POLOWIJEN
Tahun 2025        </t>
  </si>
  <si>
    <t>download sheet ini</t>
  </si>
  <si>
    <t>NO</t>
  </si>
  <si>
    <t>BULAN</t>
  </si>
  <si>
    <t>SASARAN</t>
  </si>
  <si>
    <t>TOTAL REALISASI CAPAIAN SPM PUSKESMAS</t>
  </si>
  <si>
    <t>TOTAL REALISASI CAPAIAN SPM FKTP WILAYAH PUSKESMAS</t>
  </si>
  <si>
    <t>TOTAL REALISASI CAPAIAN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</si>
  <si>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</si>
  <si>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</si>
  <si>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</si>
  <si>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</si>
  <si>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</si>
  <si>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</si>
  <si>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</si>
  <si>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</si>
  <si>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</si>
  <si>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</si>
  <si>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</si>
  <si>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</si>
  <si>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</si>
  <si>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</si>
  <si>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</si>
  <si>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</si>
  <si>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</si>
  <si>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</si>
  <si>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</si>
  <si>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</si>
  <si>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r>
      <rPr>
        <b/>
        <sz val="14"/>
        <color rgb="FF1A1A1A"/>
        <rFont val="Calibri"/>
      </rPr>
      <t xml:space="preserve">Catatan :
</t>
    </r>
    <r>
      <rPr>
        <sz val="12"/>
        <color rgb="FF1A1A1A"/>
        <rFont val="Calibri"/>
      </rPr>
      <t>Sasaran adalah jumlah penduduk ≥15 th. x prevalensi Hipertensi hasil Riskesdas 2018 sesuai Kab./Kota masing-masing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</si>
</sst>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u/>
      <sz val="14"/>
      <color rgb="FF1155CC"/>
      <name val="Calibri"/>
    </font>
    <font>
      <sz val="11"/>
      <name val="Verdana"/>
    </font>
    <font>
      <b/>
      <sz val="14"/>
      <color theme="1"/>
      <name val="Calibri"/>
    </font>
    <font>
      <sz val="11"/>
      <color theme="1"/>
      <name val="Calibri"/>
    </font>
    <font>
      <b/>
      <sz val="14"/>
      <color rgb="FF1A1A1A"/>
      <name val="Calibri"/>
    </font>
    <font>
      <sz val="12"/>
      <color rgb="FF1A1A1A"/>
      <name val="Calibri"/>
    </font>
    <font>
      <b/>
      <u/>
      <sz val="14"/>
      <color rgb="FF0000FF"/>
      <name val="Calibri"/>
    </font>
    <font>
      <b/>
      <sz val="12"/>
      <color rgb="FF000000"/>
      <name val="Arial Narrow"/>
    </font>
    <font>
      <b/>
      <u/>
      <sz val="12"/>
      <color rgb="FF0000FF"/>
      <name val="Arial Narrow"/>
    </font>
    <font>
      <sz val="11"/>
      <color rgb="FF000000"/>
      <name val="Arial Narrow"/>
    </font>
    <font>
      <sz val="11"/>
      <color theme="1"/>
      <name val="Arial Narrow"/>
    </font>
    <font>
      <sz val="11"/>
      <color rgb="FF1A1A1A"/>
      <name val="Arial Narrow"/>
    </font>
    <font>
      <sz val="12"/>
      <color rgb="FF000000"/>
      <name val="Arial Narrow"/>
    </font>
    <font>
      <b/>
      <sz val="11"/>
      <color theme="1"/>
      <name val="Arial Narrow"/>
    </font>
    <font>
      <b/>
      <sz val="11"/>
      <color rgb="FF000000"/>
      <name val="Arial Narrow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0" borderId="0" xfId="0"/>
    <xf numFmtId="0" fontId="7" fillId="2" borderId="0" xfId="0" applyFont="1" applyFill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8" fillId="0" borderId="0" xfId="0" applyFont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8" fillId="3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left"/>
    </xf>
    <xf numFmtId="3" fontId="12" fillId="0" borderId="13" xfId="0" applyNumberFormat="1" applyFont="1" applyBorder="1"/>
    <xf numFmtId="3" fontId="12" fillId="0" borderId="14" xfId="0" applyNumberFormat="1" applyFont="1" applyBorder="1"/>
    <xf numFmtId="3" fontId="10" fillId="0" borderId="21" xfId="0" applyNumberFormat="1" applyFont="1" applyBorder="1"/>
    <xf numFmtId="3" fontId="10" fillId="6" borderId="13" xfId="0" applyNumberFormat="1" applyFont="1" applyFill="1" applyBorder="1" applyAlignment="1">
      <alignment horizontal="center"/>
    </xf>
    <xf numFmtId="3" fontId="10" fillId="6" borderId="14" xfId="0" applyNumberFormat="1" applyFont="1" applyFill="1" applyBorder="1" applyAlignment="1">
      <alignment horizontal="center"/>
    </xf>
    <xf numFmtId="3" fontId="10" fillId="0" borderId="22" xfId="0" applyNumberFormat="1" applyFont="1" applyBorder="1"/>
    <xf numFmtId="164" fontId="13" fillId="0" borderId="10" xfId="0" applyNumberFormat="1" applyFont="1" applyBorder="1" applyAlignment="1">
      <alignment horizontal="center"/>
    </xf>
    <xf numFmtId="0" fontId="13" fillId="0" borderId="0" xfId="0" applyFont="1"/>
    <xf numFmtId="0" fontId="11" fillId="0" borderId="12" xfId="0" applyFont="1" applyBorder="1" applyAlignment="1">
      <alignment horizontal="left"/>
    </xf>
    <xf numFmtId="0" fontId="10" fillId="7" borderId="11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left"/>
    </xf>
    <xf numFmtId="3" fontId="14" fillId="7" borderId="13" xfId="0" applyNumberFormat="1" applyFont="1" applyFill="1" applyBorder="1"/>
    <xf numFmtId="3" fontId="14" fillId="7" borderId="14" xfId="0" applyNumberFormat="1" applyFont="1" applyFill="1" applyBorder="1"/>
    <xf numFmtId="3" fontId="15" fillId="7" borderId="21" xfId="0" applyNumberFormat="1" applyFont="1" applyFill="1" applyBorder="1"/>
    <xf numFmtId="3" fontId="15" fillId="7" borderId="13" xfId="0" applyNumberFormat="1" applyFont="1" applyFill="1" applyBorder="1" applyAlignment="1">
      <alignment horizontal="center"/>
    </xf>
    <xf numFmtId="3" fontId="15" fillId="7" borderId="14" xfId="0" applyNumberFormat="1" applyFont="1" applyFill="1" applyBorder="1" applyAlignment="1">
      <alignment horizontal="center"/>
    </xf>
    <xf numFmtId="3" fontId="15" fillId="7" borderId="22" xfId="0" applyNumberFormat="1" applyFont="1" applyFill="1" applyBorder="1"/>
    <xf numFmtId="164" fontId="13" fillId="7" borderId="10" xfId="0" applyNumberFormat="1" applyFont="1" applyFill="1" applyBorder="1" applyAlignment="1">
      <alignment horizontal="center"/>
    </xf>
    <xf numFmtId="3" fontId="11" fillId="0" borderId="13" xfId="0" applyNumberFormat="1" applyFont="1" applyBorder="1"/>
    <xf numFmtId="3" fontId="11" fillId="0" borderId="14" xfId="0" applyNumberFormat="1" applyFont="1" applyBorder="1"/>
    <xf numFmtId="0" fontId="13" fillId="0" borderId="11" xfId="0" applyFont="1" applyBorder="1" applyAlignment="1">
      <alignment horizontal="center"/>
    </xf>
    <xf numFmtId="3" fontId="13" fillId="0" borderId="0" xfId="0" applyNumberFormat="1" applyFont="1"/>
    <xf numFmtId="0" fontId="8" fillId="0" borderId="23" xfId="0" applyFont="1" applyBorder="1" applyAlignment="1">
      <alignment horizontal="center"/>
    </xf>
    <xf numFmtId="0" fontId="2" fillId="0" borderId="24" xfId="0" applyFont="1" applyBorder="1"/>
    <xf numFmtId="3" fontId="8" fillId="0" borderId="25" xfId="0" applyNumberFormat="1" applyFont="1" applyBorder="1" applyAlignment="1">
      <alignment horizontal="center"/>
    </xf>
    <xf numFmtId="3" fontId="8" fillId="0" borderId="26" xfId="0" applyNumberFormat="1" applyFont="1" applyBorder="1" applyAlignment="1">
      <alignment horizontal="center"/>
    </xf>
    <xf numFmtId="3" fontId="8" fillId="0" borderId="27" xfId="0" applyNumberFormat="1" applyFont="1" applyBorder="1" applyAlignment="1">
      <alignment horizontal="center"/>
    </xf>
    <xf numFmtId="164" fontId="8" fillId="0" borderId="2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0</xdr:rowOff>
    </xdr:from>
    <xdr:ext cx="504825" cy="504825"/>
    <xdr:pic>
      <xdr:nvPicPr>
        <xdr:cNvPr id="2" name="image13.png" title="Image">
          <a:extLst>
            <a:ext uri="{FF2B5EF4-FFF2-40B4-BE49-F238E27FC236}">
              <a16:creationId xmlns:a16="http://schemas.microsoft.com/office/drawing/2014/main" id="{DAA1EE8A-505A-456E-8FED-DD4335C6D3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420" y="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cs.google.com/spreadsheets/d/1pY4arJd9Lo41E6tW65SKxpf2-ueaDmwITgkFw9ETzeg/edit?gid=585569401" TargetMode="External"/><Relationship Id="rId1" Type="http://schemas.openxmlformats.org/officeDocument/2006/relationships/hyperlink" Target="https://docs.google.com/spreadsheets/d/1qTQ54xFW5GCrjVb9Ey-VpqV7AsnuNIx3F-20LTn0_hY/export?format=xlsx&amp;gid=195915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75EE-F21D-4B5A-934D-32DF832EEFC0}">
  <dimension ref="B1:AL1000"/>
  <sheetViews>
    <sheetView tabSelected="1" workbookViewId="0">
      <selection activeCell="V21" sqref="V21"/>
    </sheetView>
  </sheetViews>
  <sheetFormatPr defaultColWidth="13.6640625" defaultRowHeight="15" customHeight="1" x14ac:dyDescent="0.3"/>
  <cols>
    <col min="1" max="1" width="2.33203125" customWidth="1"/>
    <col min="2" max="2" width="6.88671875" customWidth="1"/>
    <col min="3" max="3" width="18.109375" customWidth="1"/>
    <col min="4" max="4" width="13.5546875" customWidth="1"/>
    <col min="5" max="5" width="14.109375" customWidth="1"/>
    <col min="6" max="6" width="13.21875" customWidth="1"/>
    <col min="7" max="7" width="12.77734375" customWidth="1"/>
    <col min="8" max="8" width="13.21875" customWidth="1"/>
    <col min="9" max="9" width="11.77734375" customWidth="1"/>
    <col min="10" max="10" width="10.21875" customWidth="1"/>
    <col min="11" max="11" width="12.77734375" hidden="1" customWidth="1"/>
    <col min="12" max="12" width="13.21875" hidden="1" customWidth="1"/>
    <col min="13" max="13" width="11.77734375" hidden="1" customWidth="1"/>
    <col min="14" max="14" width="10.21875" hidden="1" customWidth="1"/>
    <col min="15" max="15" width="12.77734375" customWidth="1"/>
    <col min="16" max="16" width="13.21875" customWidth="1"/>
    <col min="17" max="17" width="11.77734375" customWidth="1"/>
    <col min="18" max="18" width="10.21875" customWidth="1"/>
    <col min="19" max="38" width="7.5546875" customWidth="1"/>
  </cols>
  <sheetData>
    <row r="1" spans="2:38" ht="15" customHeight="1" x14ac:dyDescent="0.3">
      <c r="B1" s="1" t="s">
        <v>0</v>
      </c>
      <c r="C1" s="2"/>
      <c r="D1" s="3" t="s">
        <v>1</v>
      </c>
      <c r="E1" s="2"/>
      <c r="F1" s="2"/>
      <c r="G1" s="4" t="s">
        <v>29</v>
      </c>
      <c r="H1" s="2"/>
      <c r="I1" s="2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4.4" x14ac:dyDescent="0.3">
      <c r="B2" s="2"/>
      <c r="C2" s="2"/>
      <c r="D2" s="2"/>
      <c r="E2" s="6"/>
      <c r="F2" s="2"/>
      <c r="G2" s="2"/>
      <c r="H2" s="6"/>
      <c r="I2" s="6"/>
      <c r="J2" s="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2:38" ht="14.4" x14ac:dyDescent="0.3">
      <c r="B3" s="2"/>
      <c r="C3" s="2"/>
      <c r="D3" s="2"/>
      <c r="E3" s="6"/>
      <c r="F3" s="2"/>
      <c r="G3" s="2"/>
      <c r="H3" s="6"/>
      <c r="I3" s="6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2:38" ht="23.25" customHeight="1" thickBot="1" x14ac:dyDescent="0.35">
      <c r="B4" s="7" t="s">
        <v>2</v>
      </c>
      <c r="C4" s="2"/>
      <c r="D4" s="2"/>
      <c r="E4" s="2"/>
      <c r="F4" s="2"/>
      <c r="G4" s="2"/>
      <c r="H4" s="2"/>
      <c r="I4" s="2"/>
      <c r="J4" s="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2:38" ht="15.6" x14ac:dyDescent="0.3">
      <c r="B5" s="8" t="s">
        <v>3</v>
      </c>
      <c r="C5" s="9" t="s">
        <v>4</v>
      </c>
      <c r="D5" s="10" t="s">
        <v>5</v>
      </c>
      <c r="E5" s="11"/>
      <c r="F5" s="12"/>
      <c r="G5" s="13" t="s">
        <v>6</v>
      </c>
      <c r="H5" s="11"/>
      <c r="I5" s="11"/>
      <c r="J5" s="12"/>
      <c r="K5" s="14" t="s">
        <v>7</v>
      </c>
      <c r="L5" s="11"/>
      <c r="M5" s="11"/>
      <c r="N5" s="12"/>
      <c r="O5" s="15" t="s">
        <v>8</v>
      </c>
      <c r="P5" s="11"/>
      <c r="Q5" s="11"/>
      <c r="R5" s="12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2:38" ht="15.6" x14ac:dyDescent="0.3">
      <c r="B6" s="17"/>
      <c r="C6" s="18"/>
      <c r="D6" s="19"/>
      <c r="E6" s="20"/>
      <c r="F6" s="21"/>
      <c r="G6" s="19"/>
      <c r="H6" s="20"/>
      <c r="I6" s="20"/>
      <c r="J6" s="21"/>
      <c r="K6" s="19"/>
      <c r="L6" s="20"/>
      <c r="M6" s="20"/>
      <c r="N6" s="21"/>
      <c r="O6" s="19"/>
      <c r="P6" s="20"/>
      <c r="Q6" s="20"/>
      <c r="R6" s="21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2:38" ht="15.6" x14ac:dyDescent="0.3">
      <c r="B7" s="23"/>
      <c r="C7" s="24"/>
      <c r="D7" s="25" t="s">
        <v>9</v>
      </c>
      <c r="E7" s="26" t="s">
        <v>10</v>
      </c>
      <c r="F7" s="27" t="s">
        <v>11</v>
      </c>
      <c r="G7" s="25" t="s">
        <v>9</v>
      </c>
      <c r="H7" s="26" t="s">
        <v>10</v>
      </c>
      <c r="I7" s="26" t="s">
        <v>11</v>
      </c>
      <c r="J7" s="28" t="s">
        <v>12</v>
      </c>
      <c r="K7" s="29" t="s">
        <v>9</v>
      </c>
      <c r="L7" s="30" t="s">
        <v>10</v>
      </c>
      <c r="M7" s="30" t="s">
        <v>11</v>
      </c>
      <c r="N7" s="31" t="s">
        <v>12</v>
      </c>
      <c r="O7" s="32" t="s">
        <v>9</v>
      </c>
      <c r="P7" s="33" t="s">
        <v>10</v>
      </c>
      <c r="Q7" s="33" t="s">
        <v>11</v>
      </c>
      <c r="R7" s="34" t="s">
        <v>12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2:38" ht="15.75" hidden="1" customHeight="1" x14ac:dyDescent="0.3">
      <c r="B8" s="35" t="s">
        <v>3</v>
      </c>
      <c r="C8" s="36" t="s">
        <v>4</v>
      </c>
      <c r="D8" s="37" t="s">
        <v>5</v>
      </c>
      <c r="E8" s="38"/>
      <c r="F8" s="39"/>
      <c r="G8" s="40" t="s">
        <v>6</v>
      </c>
      <c r="H8" s="38"/>
      <c r="I8" s="38"/>
      <c r="J8" s="39"/>
      <c r="K8" s="41" t="s">
        <v>7</v>
      </c>
      <c r="L8" s="38"/>
      <c r="M8" s="38"/>
      <c r="N8" s="39"/>
      <c r="O8" s="42" t="s">
        <v>8</v>
      </c>
      <c r="P8" s="38"/>
      <c r="Q8" s="38"/>
      <c r="R8" s="39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2:38" ht="15.6" hidden="1" x14ac:dyDescent="0.3">
      <c r="B9" s="17"/>
      <c r="C9" s="18"/>
      <c r="D9" s="19"/>
      <c r="E9" s="20"/>
      <c r="F9" s="21"/>
      <c r="G9" s="19"/>
      <c r="H9" s="20"/>
      <c r="I9" s="20"/>
      <c r="J9" s="21"/>
      <c r="K9" s="19"/>
      <c r="L9" s="20"/>
      <c r="M9" s="20"/>
      <c r="N9" s="21"/>
      <c r="O9" s="19"/>
      <c r="P9" s="20"/>
      <c r="Q9" s="20"/>
      <c r="R9" s="2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2:38" ht="15.6" hidden="1" x14ac:dyDescent="0.3">
      <c r="B10" s="23"/>
      <c r="C10" s="24"/>
      <c r="D10" s="25" t="s">
        <v>9</v>
      </c>
      <c r="E10" s="26" t="s">
        <v>10</v>
      </c>
      <c r="F10" s="27" t="s">
        <v>11</v>
      </c>
      <c r="G10" s="25" t="s">
        <v>9</v>
      </c>
      <c r="H10" s="26" t="s">
        <v>10</v>
      </c>
      <c r="I10" s="26" t="s">
        <v>11</v>
      </c>
      <c r="J10" s="28" t="s">
        <v>12</v>
      </c>
      <c r="K10" s="29" t="s">
        <v>9</v>
      </c>
      <c r="L10" s="30" t="s">
        <v>10</v>
      </c>
      <c r="M10" s="30" t="s">
        <v>11</v>
      </c>
      <c r="N10" s="31" t="s">
        <v>12</v>
      </c>
      <c r="O10" s="32" t="s">
        <v>9</v>
      </c>
      <c r="P10" s="33" t="s">
        <v>10</v>
      </c>
      <c r="Q10" s="33" t="s">
        <v>11</v>
      </c>
      <c r="R10" s="34" t="s">
        <v>12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2:38" ht="15.6" x14ac:dyDescent="0.3">
      <c r="B11" s="43">
        <v>1</v>
      </c>
      <c r="C11" s="44" t="s">
        <v>13</v>
      </c>
      <c r="D11" s="45">
        <v>1284</v>
      </c>
      <c r="E11" s="46">
        <v>1325</v>
      </c>
      <c r="F11" s="47">
        <f t="shared" ref="F11:F26" si="0">D11+E11</f>
        <v>2609</v>
      </c>
      <c r="G11" s="48">
        <v>100</v>
      </c>
      <c r="H11" s="49">
        <v>262</v>
      </c>
      <c r="I11" s="50">
        <f t="shared" ref="I11:I13" si="1">G11+H11</f>
        <v>362</v>
      </c>
      <c r="J11" s="51">
        <f t="shared" ref="J11:J27" si="2">I11/F11*100</f>
        <v>13.87504791107704</v>
      </c>
      <c r="K11" s="48">
        <f ca="1">IFERROR(__xludf.DUMMYFUNCTION("IMPORTRANGE(""https://docs.google.com/spreadsheets/d/1pY4arJd9Lo41E6tW65SKxpf2-ueaDmwITgkFw9ETzeg/edit#gid=630732817"",""CAPAIAN FKTP PER BULAN PER PUSK!P8:Q8"")"),0)</f>
        <v>0</v>
      </c>
      <c r="L11" s="49">
        <f ca="1">IFERROR(__xludf.DUMMYFUNCTION("""COMPUTED_VALUE"""),0)</f>
        <v>0</v>
      </c>
      <c r="M11" s="50">
        <f t="shared" ref="M11:M13" ca="1" si="3">K11+L11</f>
        <v>0</v>
      </c>
      <c r="N11" s="51">
        <f t="shared" ref="N11:N27" ca="1" si="4">M11/F11*100</f>
        <v>0</v>
      </c>
      <c r="O11" s="48">
        <f t="shared" ref="O11:P13" ca="1" si="5">SUM(G11,K11)</f>
        <v>100</v>
      </c>
      <c r="P11" s="49">
        <f t="shared" ca="1" si="5"/>
        <v>262</v>
      </c>
      <c r="Q11" s="50">
        <f t="shared" ref="Q11:Q13" ca="1" si="6">O11+P11</f>
        <v>362</v>
      </c>
      <c r="R11" s="51">
        <f t="shared" ref="R11:R27" ca="1" si="7">Q11/F11*100</f>
        <v>13.87504791107704</v>
      </c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</row>
    <row r="12" spans="2:38" ht="15.6" x14ac:dyDescent="0.3">
      <c r="B12" s="43">
        <v>2</v>
      </c>
      <c r="C12" s="53" t="s">
        <v>14</v>
      </c>
      <c r="D12" s="45">
        <v>1284</v>
      </c>
      <c r="E12" s="46">
        <v>1325</v>
      </c>
      <c r="F12" s="47">
        <f t="shared" si="0"/>
        <v>2609</v>
      </c>
      <c r="G12" s="48">
        <v>105</v>
      </c>
      <c r="H12" s="49">
        <v>261</v>
      </c>
      <c r="I12" s="50">
        <f t="shared" si="1"/>
        <v>366</v>
      </c>
      <c r="J12" s="51">
        <f t="shared" si="2"/>
        <v>14.028363357608278</v>
      </c>
      <c r="K12" s="48"/>
      <c r="L12" s="49"/>
      <c r="M12" s="50">
        <f t="shared" si="3"/>
        <v>0</v>
      </c>
      <c r="N12" s="51">
        <f t="shared" si="4"/>
        <v>0</v>
      </c>
      <c r="O12" s="48">
        <f t="shared" si="5"/>
        <v>105</v>
      </c>
      <c r="P12" s="49">
        <f t="shared" si="5"/>
        <v>261</v>
      </c>
      <c r="Q12" s="50">
        <f t="shared" si="6"/>
        <v>366</v>
      </c>
      <c r="R12" s="51">
        <f t="shared" si="7"/>
        <v>14.028363357608278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</row>
    <row r="13" spans="2:38" ht="15.6" x14ac:dyDescent="0.3">
      <c r="B13" s="43">
        <v>3</v>
      </c>
      <c r="C13" s="53" t="s">
        <v>15</v>
      </c>
      <c r="D13" s="45">
        <v>1284</v>
      </c>
      <c r="E13" s="46">
        <v>1325</v>
      </c>
      <c r="F13" s="47">
        <f t="shared" si="0"/>
        <v>2609</v>
      </c>
      <c r="G13" s="48">
        <v>96</v>
      </c>
      <c r="H13" s="49">
        <v>225</v>
      </c>
      <c r="I13" s="50">
        <f t="shared" si="1"/>
        <v>321</v>
      </c>
      <c r="J13" s="51">
        <f t="shared" si="2"/>
        <v>12.303564584131852</v>
      </c>
      <c r="K13" s="48"/>
      <c r="L13" s="49"/>
      <c r="M13" s="50">
        <f t="shared" si="3"/>
        <v>0</v>
      </c>
      <c r="N13" s="51">
        <f t="shared" si="4"/>
        <v>0</v>
      </c>
      <c r="O13" s="48">
        <f t="shared" si="5"/>
        <v>96</v>
      </c>
      <c r="P13" s="49">
        <f t="shared" si="5"/>
        <v>225</v>
      </c>
      <c r="Q13" s="50">
        <f t="shared" si="6"/>
        <v>321</v>
      </c>
      <c r="R13" s="51">
        <f t="shared" si="7"/>
        <v>12.303564584131852</v>
      </c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</row>
    <row r="14" spans="2:38" ht="15.6" x14ac:dyDescent="0.3">
      <c r="B14" s="54">
        <v>4</v>
      </c>
      <c r="C14" s="55" t="s">
        <v>16</v>
      </c>
      <c r="D14" s="56">
        <f t="shared" ref="D14:F27" si="8">D13</f>
        <v>1284</v>
      </c>
      <c r="E14" s="57">
        <f t="shared" si="8"/>
        <v>1325</v>
      </c>
      <c r="F14" s="58">
        <f t="shared" si="0"/>
        <v>2609</v>
      </c>
      <c r="G14" s="59">
        <f t="shared" ref="G14:I14" si="9">SUM(G11:G13)</f>
        <v>301</v>
      </c>
      <c r="H14" s="60">
        <f t="shared" si="9"/>
        <v>748</v>
      </c>
      <c r="I14" s="61">
        <f t="shared" si="9"/>
        <v>1049</v>
      </c>
      <c r="J14" s="62">
        <f t="shared" si="2"/>
        <v>40.206975852817173</v>
      </c>
      <c r="K14" s="59">
        <f t="shared" ref="K14:M14" ca="1" si="10">SUM(K11:K13)</f>
        <v>0</v>
      </c>
      <c r="L14" s="60">
        <f t="shared" ca="1" si="10"/>
        <v>0</v>
      </c>
      <c r="M14" s="61">
        <f t="shared" ca="1" si="10"/>
        <v>0</v>
      </c>
      <c r="N14" s="62">
        <f t="shared" ca="1" si="4"/>
        <v>0</v>
      </c>
      <c r="O14" s="59">
        <f t="shared" ref="O14:Q14" ca="1" si="11">SUM(O11:O13)</f>
        <v>301</v>
      </c>
      <c r="P14" s="60">
        <f t="shared" ca="1" si="11"/>
        <v>748</v>
      </c>
      <c r="Q14" s="61">
        <f t="shared" ca="1" si="11"/>
        <v>1049</v>
      </c>
      <c r="R14" s="62">
        <f t="shared" ca="1" si="7"/>
        <v>40.206975852817173</v>
      </c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</row>
    <row r="15" spans="2:38" ht="15.6" x14ac:dyDescent="0.3">
      <c r="B15" s="43">
        <v>5</v>
      </c>
      <c r="C15" s="53" t="s">
        <v>17</v>
      </c>
      <c r="D15" s="63">
        <f t="shared" si="8"/>
        <v>1284</v>
      </c>
      <c r="E15" s="64">
        <f t="shared" si="8"/>
        <v>1325</v>
      </c>
      <c r="F15" s="47">
        <f t="shared" si="0"/>
        <v>2609</v>
      </c>
      <c r="G15" s="48">
        <v>123</v>
      </c>
      <c r="H15" s="49">
        <v>256</v>
      </c>
      <c r="I15" s="50">
        <f t="shared" ref="I15:I17" si="12">G15+H15</f>
        <v>379</v>
      </c>
      <c r="J15" s="51">
        <f t="shared" si="2"/>
        <v>14.526638558834804</v>
      </c>
      <c r="K15" s="48"/>
      <c r="L15" s="49"/>
      <c r="M15" s="50">
        <f t="shared" ref="M15:M17" si="13">K15+L15</f>
        <v>0</v>
      </c>
      <c r="N15" s="51">
        <f t="shared" si="4"/>
        <v>0</v>
      </c>
      <c r="O15" s="48">
        <f t="shared" ref="O15:P17" si="14">SUM(G15,K15)</f>
        <v>123</v>
      </c>
      <c r="P15" s="49">
        <f t="shared" si="14"/>
        <v>256</v>
      </c>
      <c r="Q15" s="50">
        <f t="shared" ref="Q15:Q17" si="15">O15+P15</f>
        <v>379</v>
      </c>
      <c r="R15" s="51">
        <f t="shared" si="7"/>
        <v>14.526638558834804</v>
      </c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</row>
    <row r="16" spans="2:38" ht="15.6" x14ac:dyDescent="0.3">
      <c r="B16" s="43">
        <v>6</v>
      </c>
      <c r="C16" s="53" t="s">
        <v>18</v>
      </c>
      <c r="D16" s="63">
        <f t="shared" si="8"/>
        <v>1284</v>
      </c>
      <c r="E16" s="64">
        <f t="shared" si="8"/>
        <v>1325</v>
      </c>
      <c r="F16" s="47">
        <f t="shared" si="0"/>
        <v>2609</v>
      </c>
      <c r="G16" s="48">
        <v>109</v>
      </c>
      <c r="H16" s="49">
        <v>278</v>
      </c>
      <c r="I16" s="50">
        <f t="shared" si="12"/>
        <v>387</v>
      </c>
      <c r="J16" s="51">
        <f t="shared" si="2"/>
        <v>14.83326945189728</v>
      </c>
      <c r="K16" s="48"/>
      <c r="L16" s="49"/>
      <c r="M16" s="50">
        <f t="shared" si="13"/>
        <v>0</v>
      </c>
      <c r="N16" s="51">
        <f t="shared" si="4"/>
        <v>0</v>
      </c>
      <c r="O16" s="48">
        <f t="shared" si="14"/>
        <v>109</v>
      </c>
      <c r="P16" s="49">
        <f t="shared" si="14"/>
        <v>278</v>
      </c>
      <c r="Q16" s="50">
        <f t="shared" si="15"/>
        <v>387</v>
      </c>
      <c r="R16" s="51">
        <f t="shared" si="7"/>
        <v>14.83326945189728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</row>
    <row r="17" spans="2:38" ht="15.6" x14ac:dyDescent="0.3">
      <c r="B17" s="65">
        <v>7</v>
      </c>
      <c r="C17" s="53" t="s">
        <v>19</v>
      </c>
      <c r="D17" s="63">
        <f t="shared" si="8"/>
        <v>1284</v>
      </c>
      <c r="E17" s="64">
        <f t="shared" si="8"/>
        <v>1325</v>
      </c>
      <c r="F17" s="47">
        <f t="shared" si="0"/>
        <v>2609</v>
      </c>
      <c r="G17" s="48">
        <v>127</v>
      </c>
      <c r="H17" s="49">
        <v>291</v>
      </c>
      <c r="I17" s="50">
        <f t="shared" si="12"/>
        <v>418</v>
      </c>
      <c r="J17" s="51">
        <f t="shared" si="2"/>
        <v>16.021464162514373</v>
      </c>
      <c r="K17" s="48"/>
      <c r="L17" s="49"/>
      <c r="M17" s="50">
        <f t="shared" si="13"/>
        <v>0</v>
      </c>
      <c r="N17" s="51">
        <f t="shared" si="4"/>
        <v>0</v>
      </c>
      <c r="O17" s="48">
        <f t="shared" si="14"/>
        <v>127</v>
      </c>
      <c r="P17" s="49">
        <f t="shared" si="14"/>
        <v>291</v>
      </c>
      <c r="Q17" s="50">
        <f t="shared" si="15"/>
        <v>418</v>
      </c>
      <c r="R17" s="51">
        <f t="shared" si="7"/>
        <v>16.021464162514373</v>
      </c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</row>
    <row r="18" spans="2:38" ht="15.6" x14ac:dyDescent="0.3">
      <c r="B18" s="54">
        <v>8</v>
      </c>
      <c r="C18" s="55" t="s">
        <v>20</v>
      </c>
      <c r="D18" s="56">
        <f t="shared" si="8"/>
        <v>1284</v>
      </c>
      <c r="E18" s="57">
        <f t="shared" si="8"/>
        <v>1325</v>
      </c>
      <c r="F18" s="58">
        <f t="shared" si="0"/>
        <v>2609</v>
      </c>
      <c r="G18" s="59">
        <f t="shared" ref="G18:I18" si="16">SUM(G15:G17)</f>
        <v>359</v>
      </c>
      <c r="H18" s="60">
        <f t="shared" si="16"/>
        <v>825</v>
      </c>
      <c r="I18" s="61">
        <f t="shared" si="16"/>
        <v>1184</v>
      </c>
      <c r="J18" s="62">
        <f t="shared" si="2"/>
        <v>45.381372173246454</v>
      </c>
      <c r="K18" s="59">
        <f t="shared" ref="K18:M18" si="17">SUM(K15:K17)</f>
        <v>0</v>
      </c>
      <c r="L18" s="60">
        <f t="shared" si="17"/>
        <v>0</v>
      </c>
      <c r="M18" s="61">
        <f t="shared" si="17"/>
        <v>0</v>
      </c>
      <c r="N18" s="62">
        <f t="shared" si="4"/>
        <v>0</v>
      </c>
      <c r="O18" s="59">
        <f t="shared" ref="O18:Q18" si="18">SUM(O15:O17)</f>
        <v>359</v>
      </c>
      <c r="P18" s="60">
        <f t="shared" si="18"/>
        <v>825</v>
      </c>
      <c r="Q18" s="61">
        <f t="shared" si="18"/>
        <v>1184</v>
      </c>
      <c r="R18" s="62">
        <f t="shared" si="7"/>
        <v>45.381372173246454</v>
      </c>
      <c r="S18" s="66">
        <f>SUM(I14,I18)</f>
        <v>2233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</row>
    <row r="19" spans="2:38" ht="15.6" x14ac:dyDescent="0.3">
      <c r="B19" s="43">
        <v>9</v>
      </c>
      <c r="C19" s="53" t="s">
        <v>21</v>
      </c>
      <c r="D19" s="63">
        <f t="shared" si="8"/>
        <v>1284</v>
      </c>
      <c r="E19" s="64">
        <f t="shared" si="8"/>
        <v>1325</v>
      </c>
      <c r="F19" s="47">
        <f t="shared" si="0"/>
        <v>2609</v>
      </c>
      <c r="G19" s="48">
        <v>25</v>
      </c>
      <c r="H19" s="49">
        <v>45</v>
      </c>
      <c r="I19" s="50">
        <f t="shared" ref="I19:I21" si="19">G19+H19</f>
        <v>70</v>
      </c>
      <c r="J19" s="51">
        <f t="shared" si="2"/>
        <v>2.6830203142966651</v>
      </c>
      <c r="K19" s="48"/>
      <c r="L19" s="49"/>
      <c r="M19" s="50">
        <f t="shared" ref="M19:M21" si="20">K19+L19</f>
        <v>0</v>
      </c>
      <c r="N19" s="51">
        <f t="shared" si="4"/>
        <v>0</v>
      </c>
      <c r="O19" s="48">
        <f t="shared" ref="O19:P21" si="21">SUM(G19,K19)</f>
        <v>25</v>
      </c>
      <c r="P19" s="49">
        <f t="shared" si="21"/>
        <v>45</v>
      </c>
      <c r="Q19" s="50">
        <f t="shared" ref="Q19:Q21" si="22">O19+P19</f>
        <v>70</v>
      </c>
      <c r="R19" s="51">
        <f t="shared" si="7"/>
        <v>2.6830203142966651</v>
      </c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</row>
    <row r="20" spans="2:38" ht="15.6" x14ac:dyDescent="0.3">
      <c r="B20" s="43">
        <v>10</v>
      </c>
      <c r="C20" s="53" t="s">
        <v>22</v>
      </c>
      <c r="D20" s="63">
        <f t="shared" si="8"/>
        <v>1284</v>
      </c>
      <c r="E20" s="64">
        <f t="shared" si="8"/>
        <v>1325</v>
      </c>
      <c r="F20" s="47">
        <f t="shared" si="0"/>
        <v>2609</v>
      </c>
      <c r="G20" s="48">
        <v>15</v>
      </c>
      <c r="H20" s="49">
        <v>55</v>
      </c>
      <c r="I20" s="50">
        <f t="shared" si="19"/>
        <v>70</v>
      </c>
      <c r="J20" s="51">
        <f t="shared" si="2"/>
        <v>2.6830203142966651</v>
      </c>
      <c r="K20" s="48"/>
      <c r="L20" s="49"/>
      <c r="M20" s="50">
        <f t="shared" si="20"/>
        <v>0</v>
      </c>
      <c r="N20" s="51">
        <f t="shared" si="4"/>
        <v>0</v>
      </c>
      <c r="O20" s="48">
        <f t="shared" si="21"/>
        <v>15</v>
      </c>
      <c r="P20" s="49">
        <f t="shared" si="21"/>
        <v>55</v>
      </c>
      <c r="Q20" s="50">
        <f t="shared" si="22"/>
        <v>70</v>
      </c>
      <c r="R20" s="51">
        <f t="shared" si="7"/>
        <v>2.6830203142966651</v>
      </c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</row>
    <row r="21" spans="2:38" ht="15.75" customHeight="1" x14ac:dyDescent="0.3">
      <c r="B21" s="43">
        <v>11</v>
      </c>
      <c r="C21" s="53" t="s">
        <v>23</v>
      </c>
      <c r="D21" s="63">
        <f t="shared" si="8"/>
        <v>1284</v>
      </c>
      <c r="E21" s="64">
        <f t="shared" si="8"/>
        <v>1325</v>
      </c>
      <c r="F21" s="47">
        <f t="shared" si="0"/>
        <v>2609</v>
      </c>
      <c r="G21" s="48">
        <v>14</v>
      </c>
      <c r="H21" s="49">
        <v>50</v>
      </c>
      <c r="I21" s="50">
        <f t="shared" si="19"/>
        <v>64</v>
      </c>
      <c r="J21" s="51">
        <f t="shared" si="2"/>
        <v>2.4530471444998083</v>
      </c>
      <c r="K21" s="48"/>
      <c r="L21" s="49"/>
      <c r="M21" s="50">
        <f t="shared" si="20"/>
        <v>0</v>
      </c>
      <c r="N21" s="51">
        <f t="shared" si="4"/>
        <v>0</v>
      </c>
      <c r="O21" s="48">
        <f t="shared" si="21"/>
        <v>14</v>
      </c>
      <c r="P21" s="49">
        <f t="shared" si="21"/>
        <v>50</v>
      </c>
      <c r="Q21" s="50">
        <f t="shared" si="22"/>
        <v>64</v>
      </c>
      <c r="R21" s="51">
        <f t="shared" si="7"/>
        <v>2.4530471444998083</v>
      </c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</row>
    <row r="22" spans="2:38" ht="15.75" customHeight="1" x14ac:dyDescent="0.3">
      <c r="B22" s="54">
        <v>12</v>
      </c>
      <c r="C22" s="55" t="s">
        <v>24</v>
      </c>
      <c r="D22" s="56">
        <f t="shared" si="8"/>
        <v>1284</v>
      </c>
      <c r="E22" s="57">
        <f t="shared" si="8"/>
        <v>1325</v>
      </c>
      <c r="F22" s="58">
        <f t="shared" si="0"/>
        <v>2609</v>
      </c>
      <c r="G22" s="59">
        <f t="shared" ref="G22:I22" si="23">SUM(G19:G21)</f>
        <v>54</v>
      </c>
      <c r="H22" s="60">
        <f t="shared" si="23"/>
        <v>150</v>
      </c>
      <c r="I22" s="61">
        <f t="shared" si="23"/>
        <v>204</v>
      </c>
      <c r="J22" s="62">
        <f t="shared" si="2"/>
        <v>7.8190877730931394</v>
      </c>
      <c r="K22" s="59">
        <f t="shared" ref="K22:M22" si="24">SUM(K19:K21)</f>
        <v>0</v>
      </c>
      <c r="L22" s="60">
        <f t="shared" si="24"/>
        <v>0</v>
      </c>
      <c r="M22" s="61">
        <f t="shared" si="24"/>
        <v>0</v>
      </c>
      <c r="N22" s="62">
        <f t="shared" si="4"/>
        <v>0</v>
      </c>
      <c r="O22" s="59">
        <f t="shared" ref="O22:Q22" si="25">SUM(O19:O21)</f>
        <v>54</v>
      </c>
      <c r="P22" s="60">
        <f t="shared" si="25"/>
        <v>150</v>
      </c>
      <c r="Q22" s="61">
        <f t="shared" si="25"/>
        <v>204</v>
      </c>
      <c r="R22" s="62">
        <f t="shared" si="7"/>
        <v>7.8190877730931394</v>
      </c>
      <c r="S22" s="66">
        <f>SUM(S18,I22)</f>
        <v>2437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</row>
    <row r="23" spans="2:38" ht="15.75" customHeight="1" x14ac:dyDescent="0.3">
      <c r="B23" s="43">
        <v>13</v>
      </c>
      <c r="C23" s="53" t="s">
        <v>25</v>
      </c>
      <c r="D23" s="63">
        <f t="shared" si="8"/>
        <v>1284</v>
      </c>
      <c r="E23" s="64">
        <f t="shared" si="8"/>
        <v>1325</v>
      </c>
      <c r="F23" s="47">
        <f t="shared" si="0"/>
        <v>2609</v>
      </c>
      <c r="G23" s="48">
        <v>25</v>
      </c>
      <c r="H23" s="49">
        <v>60</v>
      </c>
      <c r="I23" s="50">
        <f t="shared" ref="I23:I25" si="26">G23+H23</f>
        <v>85</v>
      </c>
      <c r="J23" s="51">
        <f t="shared" si="2"/>
        <v>3.2579532387888079</v>
      </c>
      <c r="K23" s="48"/>
      <c r="L23" s="49"/>
      <c r="M23" s="50">
        <f t="shared" ref="M23:M25" si="27">K23+L23</f>
        <v>0</v>
      </c>
      <c r="N23" s="51">
        <f t="shared" si="4"/>
        <v>0</v>
      </c>
      <c r="O23" s="48">
        <f t="shared" ref="O23:P25" si="28">SUM(G23,K23)</f>
        <v>25</v>
      </c>
      <c r="P23" s="49">
        <f t="shared" si="28"/>
        <v>60</v>
      </c>
      <c r="Q23" s="50">
        <f t="shared" ref="Q23:Q25" si="29">O23+P23</f>
        <v>85</v>
      </c>
      <c r="R23" s="51">
        <f t="shared" si="7"/>
        <v>3.2579532387888079</v>
      </c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</row>
    <row r="24" spans="2:38" ht="15.75" customHeight="1" x14ac:dyDescent="0.3">
      <c r="B24" s="43">
        <v>14</v>
      </c>
      <c r="C24" s="53" t="s">
        <v>26</v>
      </c>
      <c r="D24" s="63">
        <f t="shared" si="8"/>
        <v>1284</v>
      </c>
      <c r="E24" s="64">
        <f t="shared" si="8"/>
        <v>1325</v>
      </c>
      <c r="F24" s="47">
        <f t="shared" si="0"/>
        <v>2609</v>
      </c>
      <c r="G24" s="48">
        <v>28</v>
      </c>
      <c r="H24" s="49">
        <v>38</v>
      </c>
      <c r="I24" s="50">
        <f t="shared" si="26"/>
        <v>66</v>
      </c>
      <c r="J24" s="51">
        <f t="shared" si="2"/>
        <v>2.5297048677654272</v>
      </c>
      <c r="K24" s="48"/>
      <c r="L24" s="49"/>
      <c r="M24" s="50">
        <f t="shared" si="27"/>
        <v>0</v>
      </c>
      <c r="N24" s="51">
        <f t="shared" si="4"/>
        <v>0</v>
      </c>
      <c r="O24" s="48">
        <f t="shared" si="28"/>
        <v>28</v>
      </c>
      <c r="P24" s="49">
        <f t="shared" si="28"/>
        <v>38</v>
      </c>
      <c r="Q24" s="50">
        <f t="shared" si="29"/>
        <v>66</v>
      </c>
      <c r="R24" s="51">
        <f t="shared" si="7"/>
        <v>2.5297048677654272</v>
      </c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</row>
    <row r="25" spans="2:38" ht="15.75" customHeight="1" x14ac:dyDescent="0.3">
      <c r="B25" s="43">
        <v>15</v>
      </c>
      <c r="C25" s="53" t="s">
        <v>27</v>
      </c>
      <c r="D25" s="63">
        <f t="shared" si="8"/>
        <v>1284</v>
      </c>
      <c r="E25" s="64">
        <f t="shared" si="8"/>
        <v>1325</v>
      </c>
      <c r="F25" s="47">
        <f t="shared" si="0"/>
        <v>2609</v>
      </c>
      <c r="G25" s="48">
        <v>15</v>
      </c>
      <c r="H25" s="49">
        <v>25</v>
      </c>
      <c r="I25" s="50">
        <f t="shared" si="26"/>
        <v>40</v>
      </c>
      <c r="J25" s="51">
        <f t="shared" si="2"/>
        <v>1.5331544653123803</v>
      </c>
      <c r="K25" s="48"/>
      <c r="L25" s="49"/>
      <c r="M25" s="50">
        <f t="shared" si="27"/>
        <v>0</v>
      </c>
      <c r="N25" s="51">
        <f t="shared" si="4"/>
        <v>0</v>
      </c>
      <c r="O25" s="48">
        <f t="shared" si="28"/>
        <v>15</v>
      </c>
      <c r="P25" s="49">
        <f t="shared" si="28"/>
        <v>25</v>
      </c>
      <c r="Q25" s="50">
        <f t="shared" si="29"/>
        <v>40</v>
      </c>
      <c r="R25" s="51">
        <f t="shared" si="7"/>
        <v>1.5331544653123803</v>
      </c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</row>
    <row r="26" spans="2:38" ht="15.75" customHeight="1" x14ac:dyDescent="0.3">
      <c r="B26" s="54">
        <v>16</v>
      </c>
      <c r="C26" s="55" t="s">
        <v>28</v>
      </c>
      <c r="D26" s="56">
        <f t="shared" si="8"/>
        <v>1284</v>
      </c>
      <c r="E26" s="57">
        <f t="shared" si="8"/>
        <v>1325</v>
      </c>
      <c r="F26" s="58">
        <f t="shared" si="0"/>
        <v>2609</v>
      </c>
      <c r="G26" s="59">
        <f t="shared" ref="G26:I26" si="30">SUM(G23:G25)</f>
        <v>68</v>
      </c>
      <c r="H26" s="60">
        <f t="shared" si="30"/>
        <v>123</v>
      </c>
      <c r="I26" s="61">
        <f t="shared" si="30"/>
        <v>191</v>
      </c>
      <c r="J26" s="62">
        <f t="shared" si="2"/>
        <v>7.3208125718666155</v>
      </c>
      <c r="K26" s="59">
        <f t="shared" ref="K26:M26" si="31">SUM(K23:K25)</f>
        <v>0</v>
      </c>
      <c r="L26" s="60">
        <f t="shared" si="31"/>
        <v>0</v>
      </c>
      <c r="M26" s="61">
        <f t="shared" si="31"/>
        <v>0</v>
      </c>
      <c r="N26" s="62">
        <f t="shared" si="4"/>
        <v>0</v>
      </c>
      <c r="O26" s="59">
        <f t="shared" ref="O26:Q26" si="32">SUM(O23:O25)</f>
        <v>68</v>
      </c>
      <c r="P26" s="60">
        <f t="shared" si="32"/>
        <v>123</v>
      </c>
      <c r="Q26" s="61">
        <f t="shared" si="32"/>
        <v>191</v>
      </c>
      <c r="R26" s="62">
        <f t="shared" si="7"/>
        <v>7.3208125718666155</v>
      </c>
      <c r="S26" s="66">
        <f>SUM(S22,I26)</f>
        <v>2628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</row>
    <row r="27" spans="2:38" ht="15.75" customHeight="1" thickBot="1" x14ac:dyDescent="0.35">
      <c r="B27" s="67" t="s">
        <v>11</v>
      </c>
      <c r="C27" s="68"/>
      <c r="D27" s="69">
        <f t="shared" si="8"/>
        <v>1284</v>
      </c>
      <c r="E27" s="70">
        <f t="shared" si="8"/>
        <v>1325</v>
      </c>
      <c r="F27" s="71">
        <f t="shared" si="8"/>
        <v>2609</v>
      </c>
      <c r="G27" s="69">
        <f t="shared" ref="G27:I27" si="33">SUM(G26,G22,G18,G14)</f>
        <v>782</v>
      </c>
      <c r="H27" s="70">
        <f t="shared" si="33"/>
        <v>1846</v>
      </c>
      <c r="I27" s="70">
        <f t="shared" si="33"/>
        <v>2628</v>
      </c>
      <c r="J27" s="72">
        <f t="shared" si="2"/>
        <v>100.72824837102338</v>
      </c>
      <c r="K27" s="69">
        <f t="shared" ref="K27:M27" ca="1" si="34">SUM(K26,K22,K18,K14)</f>
        <v>0</v>
      </c>
      <c r="L27" s="70">
        <f t="shared" ca="1" si="34"/>
        <v>0</v>
      </c>
      <c r="M27" s="70">
        <f t="shared" ca="1" si="34"/>
        <v>0</v>
      </c>
      <c r="N27" s="72">
        <f t="shared" ca="1" si="4"/>
        <v>0</v>
      </c>
      <c r="O27" s="69">
        <f t="shared" ref="O27:Q27" ca="1" si="35">SUM(O26,O22,O18,O14)</f>
        <v>782</v>
      </c>
      <c r="P27" s="70">
        <f t="shared" ca="1" si="35"/>
        <v>1846</v>
      </c>
      <c r="Q27" s="70">
        <f t="shared" ca="1" si="35"/>
        <v>2628</v>
      </c>
      <c r="R27" s="72">
        <f t="shared" ca="1" si="7"/>
        <v>100.72824837102338</v>
      </c>
    </row>
    <row r="28" spans="2:38" ht="15.75" customHeight="1" x14ac:dyDescent="0.3"/>
    <row r="29" spans="2:38" ht="15.75" customHeight="1" x14ac:dyDescent="0.3"/>
    <row r="30" spans="2:38" ht="15.75" customHeight="1" x14ac:dyDescent="0.3"/>
    <row r="31" spans="2:38" ht="15.75" customHeight="1" x14ac:dyDescent="0.3"/>
    <row r="32" spans="2:38" ht="15.75" customHeight="1" x14ac:dyDescent="0.3"/>
    <row r="33" customFormat="1" ht="14.4" x14ac:dyDescent="0.3"/>
    <row r="34" customFormat="1" ht="14.4" x14ac:dyDescent="0.3"/>
    <row r="35" customFormat="1" ht="14.4" x14ac:dyDescent="0.3"/>
    <row r="36" customFormat="1" ht="14.4" x14ac:dyDescent="0.3"/>
    <row r="37" customFormat="1" ht="14.4" x14ac:dyDescent="0.3"/>
    <row r="38" customFormat="1" ht="14.4" x14ac:dyDescent="0.3"/>
    <row r="39" customFormat="1" ht="14.4" x14ac:dyDescent="0.3"/>
    <row r="40" customFormat="1" ht="14.4" x14ac:dyDescent="0.3"/>
    <row r="41" customFormat="1" ht="14.4" x14ac:dyDescent="0.3"/>
    <row r="42" customFormat="1" ht="14.4" x14ac:dyDescent="0.3"/>
    <row r="43" customFormat="1" ht="14.4" x14ac:dyDescent="0.3"/>
    <row r="44" customFormat="1" ht="14.4" x14ac:dyDescent="0.3"/>
    <row r="45" customFormat="1" ht="14.4" x14ac:dyDescent="0.3"/>
    <row r="46" customFormat="1" ht="14.4" x14ac:dyDescent="0.3"/>
    <row r="47" customFormat="1" ht="14.4" x14ac:dyDescent="0.3"/>
    <row r="48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  <row r="86" customFormat="1" ht="14.4" x14ac:dyDescent="0.3"/>
    <row r="87" customFormat="1" ht="14.4" x14ac:dyDescent="0.3"/>
    <row r="88" customFormat="1" ht="14.4" x14ac:dyDescent="0.3"/>
    <row r="89" customFormat="1" ht="14.4" x14ac:dyDescent="0.3"/>
    <row r="90" customFormat="1" ht="14.4" x14ac:dyDescent="0.3"/>
    <row r="91" customFormat="1" ht="14.4" x14ac:dyDescent="0.3"/>
    <row r="92" customFormat="1" ht="14.4" x14ac:dyDescent="0.3"/>
    <row r="93" customFormat="1" ht="14.4" x14ac:dyDescent="0.3"/>
    <row r="94" customFormat="1" ht="14.4" x14ac:dyDescent="0.3"/>
    <row r="95" customFormat="1" ht="14.4" x14ac:dyDescent="0.3"/>
    <row r="96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</sheetData>
  <mergeCells count="17">
    <mergeCell ref="B27:C27"/>
    <mergeCell ref="K5:N6"/>
    <mergeCell ref="O5:R6"/>
    <mergeCell ref="B8:B10"/>
    <mergeCell ref="C8:C10"/>
    <mergeCell ref="D8:F9"/>
    <mergeCell ref="G8:J9"/>
    <mergeCell ref="K8:N9"/>
    <mergeCell ref="O8:R9"/>
    <mergeCell ref="B1:C3"/>
    <mergeCell ref="D1:F4"/>
    <mergeCell ref="G1:J4"/>
    <mergeCell ref="B4:C4"/>
    <mergeCell ref="B5:B7"/>
    <mergeCell ref="C5:C7"/>
    <mergeCell ref="D5:F6"/>
    <mergeCell ref="G5:J6"/>
  </mergeCells>
  <hyperlinks>
    <hyperlink ref="B1" location="HOME!A1" display="                 Kembali ke Pilihan Program" xr:uid="{703DD00A-B04D-4634-BED0-B7A4C3043400}"/>
    <hyperlink ref="B4" r:id="rId1" xr:uid="{D32ED49D-77B7-4FA5-B85F-AABAB5887B6E}"/>
    <hyperlink ref="K5" r:id="rId2" location="gid=585569401" xr:uid="{5C91BE5D-EA19-462E-9F3A-67345834747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2026-01-15T06:45:08Z</dcterms:created>
  <dcterms:modified xsi:type="dcterms:W3CDTF">2026-01-15T06:46:06Z</dcterms:modified>
</cp:coreProperties>
</file>